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5.xml" ContentType="application/vnd.openxmlformats-officedocument.spreadsheetml.comments+xml"/>
  <Override PartName="/xl/pivotTables/pivotTable1.xml" ContentType="application/vnd.openxmlformats-officedocument.spreadsheetml.pivotTable+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EHS/Conor/"/>
    </mc:Choice>
  </mc:AlternateContent>
  <xr:revisionPtr revIDLastSave="0" documentId="8_{B2F42F52-2E6F-4834-9C4B-192D00C31679}" xr6:coauthVersionLast="47" xr6:coauthVersionMax="47" xr10:uidLastSave="{00000000-0000-0000-0000-000000000000}"/>
  <bookViews>
    <workbookView xWindow="5040" yWindow="3360" windowWidth="22725" windowHeight="9765" tabRatio="788" activeTab="2" xr2:uid="{00000000-000D-0000-FFFF-FFFF00000000}"/>
  </bookViews>
  <sheets>
    <sheet name="Fall CAF 2025" sheetId="54" r:id="rId1"/>
    <sheet name="M2024 BLS " sheetId="49" r:id="rId2"/>
    <sheet name="CorpRepPayee 3274 Model" sheetId="28" r:id="rId3"/>
    <sheet name="Benchmark Salaries" sheetId="50" state="hidden" r:id="rId4"/>
    <sheet name="M2022 BLS SALARY CHART (53_PCT)" sheetId="39" state="hidden" r:id="rId5"/>
    <sheet name="3274 Model current" sheetId="4" state="hidden" r:id="rId6"/>
    <sheet name="BTL 3274 FY20" sheetId="42" state="hidden" r:id="rId7"/>
    <sheet name="BTL 3274 UFR FY22 " sheetId="41" state="hidden" r:id="rId8"/>
    <sheet name="TAP 2222 Model" sheetId="30" r:id="rId9"/>
    <sheet name="Remote Supp Models" sheetId="55" r:id="rId10"/>
    <sheet name="BTL 2222 FY20 2" sheetId="31" state="hidden" r:id="rId11"/>
    <sheet name="2222 Model current" sheetId="8" state="hidden" r:id="rId12"/>
    <sheet name="BTL 2222 FY20" sheetId="35" state="hidden" r:id="rId13"/>
    <sheet name="2222 FY18 UFR BTL" sheetId="22" state="hidden" r:id="rId14"/>
    <sheet name="Fiscal Impact FY27" sheetId="27" state="hidden" r:id="rId15"/>
    <sheet name="2222 Below the line" sheetId="53" state="hidden" r:id="rId16"/>
    <sheet name="3274 Below the line" sheetId="52" state="hidden" r:id="rId17"/>
    <sheet name="BTL 2222 FY22" sheetId="43" state="hidden" r:id="rId18"/>
    <sheet name="Day Hab 3291 Add on Rate" sheetId="29" state="hidden" r:id="rId19"/>
    <sheet name="3285 Add on current" sheetId="21" state="hidden" r:id="rId20"/>
    <sheet name="BTL 3285,2128" sheetId="34" state="hidden" r:id="rId21"/>
    <sheet name="SPEND FY23 " sheetId="45" state="hidden" r:id="rId22"/>
    <sheet name="Fiscal Impact FY23" sheetId="46" state="hidden" r:id="rId23"/>
    <sheet name="CAF 2019 Fall" sheetId="19" state="hidden" r:id="rId24"/>
    <sheet name="Fiscal Impact" sheetId="23" state="hidden" r:id="rId25"/>
    <sheet name="Fiscal Impact (Post PH)" sheetId="24" state="hidden"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_xlnm._FilterDatabase" localSheetId="21" hidden="1">'SPEND FY23 '!$A$1:$L$1</definedName>
    <definedName name="_Key1" localSheetId="21" hidden="1">#REF!</definedName>
    <definedName name="_Key1" hidden="1">#REF!</definedName>
    <definedName name="_Sort" localSheetId="21" hidden="1">#REF!</definedName>
    <definedName name="_Sort" hidden="1">#REF!</definedName>
    <definedName name="alldata" localSheetId="3">#REF!</definedName>
    <definedName name="alldata" localSheetId="17">#REF!</definedName>
    <definedName name="alldata" localSheetId="6">#REF!</definedName>
    <definedName name="alldata" localSheetId="4">#REF!</definedName>
    <definedName name="alldata" localSheetId="21">#REF!</definedName>
    <definedName name="alldata">#REF!</definedName>
    <definedName name="alled" localSheetId="3">#REF!</definedName>
    <definedName name="alled" localSheetId="17">#REF!</definedName>
    <definedName name="alled" localSheetId="6">#REF!</definedName>
    <definedName name="alled" localSheetId="4">#REF!</definedName>
    <definedName name="alled" localSheetId="21">#REF!</definedName>
    <definedName name="alled">#REF!</definedName>
    <definedName name="allstem" localSheetId="3">#REF!</definedName>
    <definedName name="allstem" localSheetId="4">#REF!</definedName>
    <definedName name="allstem" localSheetId="21">#REF!</definedName>
    <definedName name="allstem">#REF!</definedName>
    <definedName name="Area">[1]Sheet2!$A$2:$A$28</definedName>
    <definedName name="ARENEW">[2]amendA!$B$1:$U$51</definedName>
    <definedName name="asdfasd" localSheetId="3">'[3]Complete UFR List'!#REF!</definedName>
    <definedName name="asdfasd">'[3]Complete UFR List'!#REF!</definedName>
    <definedName name="asdfasdf" localSheetId="19">#REF!</definedName>
    <definedName name="asdfasdf" localSheetId="3">#REF!</definedName>
    <definedName name="asdfasdf" localSheetId="18">#REF!</definedName>
    <definedName name="asdfasdf" localSheetId="0">#REF!</definedName>
    <definedName name="asdfasdf" localSheetId="24">#REF!</definedName>
    <definedName name="asdfasdf" localSheetId="25">#REF!</definedName>
    <definedName name="asdfasdf" localSheetId="22">#REF!</definedName>
    <definedName name="asdfasdf" localSheetId="14">#REF!</definedName>
    <definedName name="asdfasdf" localSheetId="4">#REF!</definedName>
    <definedName name="asdfasdf" localSheetId="21">#REF!</definedName>
    <definedName name="asdfasdf">#REF!</definedName>
    <definedName name="ATTABOY">[2]amendA!$B$2:$S$2</definedName>
    <definedName name="AutoInsurance">[4]Universal!$C$19</definedName>
    <definedName name="autsupp2" localSheetId="3">#REF!</definedName>
    <definedName name="autsupp2" localSheetId="21">#REF!</definedName>
    <definedName name="autsupp2">#REF!</definedName>
    <definedName name="Average" localSheetId="19">#REF!</definedName>
    <definedName name="Average" localSheetId="3">#REF!</definedName>
    <definedName name="Average" localSheetId="18">#REF!</definedName>
    <definedName name="Average" localSheetId="25">#REF!</definedName>
    <definedName name="Average" localSheetId="22">#REF!</definedName>
    <definedName name="Average" localSheetId="14">#REF!</definedName>
    <definedName name="Average" localSheetId="21">#REF!</definedName>
    <definedName name="Average">#REF!</definedName>
    <definedName name="BB6_4" localSheetId="21">#REF!</definedName>
    <definedName name="BB6_4">#REF!</definedName>
    <definedName name="Break">'[5]Tech Stuff'!$E$4</definedName>
    <definedName name="CAF_NEW" localSheetId="3">[6]RawDataCalcs!$L$70:$DB$70</definedName>
    <definedName name="CAF_NEW" localSheetId="0">[7]RawDataCalcs!$L$70:$DB$70</definedName>
    <definedName name="CAF_NEW">[7]RawDataCalcs!$L$70:$DB$70</definedName>
    <definedName name="Cap" localSheetId="3">[8]RawDataCalcs!$L$70:$DB$70</definedName>
    <definedName name="Cap" localSheetId="0">[9]RawDataCalcs!$L$13:$DB$13</definedName>
    <definedName name="Cap" localSheetId="4">[10]RawDataCalcs!$L$35:$DB$35</definedName>
    <definedName name="Cap" localSheetId="1">'[11]RawDataCalcs3386&amp;3401'!$L$66:$DB$66</definedName>
    <definedName name="Cap" localSheetId="9">[9]RawDataCalcs!$L$13:$DB$13</definedName>
    <definedName name="Cap">[8]RawDataCalcs!$L$70:$DB$70</definedName>
    <definedName name="capa">[12]RawDataCalcs!$L$17:$DB$17</definedName>
    <definedName name="chart" localSheetId="0">#N/A</definedName>
    <definedName name="chart">#REF!</definedName>
    <definedName name="COLA">[4]Universal!$C$12</definedName>
    <definedName name="Data" localSheetId="19">#REF!</definedName>
    <definedName name="Data" localSheetId="3">#REF!</definedName>
    <definedName name="Data" localSheetId="18">#REF!</definedName>
    <definedName name="Data" localSheetId="25">#REF!</definedName>
    <definedName name="Data" localSheetId="22">#REF!</definedName>
    <definedName name="Data" localSheetId="14">#REF!</definedName>
    <definedName name="Data" localSheetId="4">#REF!</definedName>
    <definedName name="Data" localSheetId="21">#REF!</definedName>
    <definedName name="Data">#REF!</definedName>
    <definedName name="Electricity">[4]Universal!$C$21</definedName>
    <definedName name="Fisc" localSheetId="3">'[3]Complete UFR List'!#REF!</definedName>
    <definedName name="Fisc">'[3]Complete UFR List'!#REF!</definedName>
    <definedName name="fisc1">'[3]Complete UFR List'!#REF!</definedName>
    <definedName name="FiveDay">[4]Universal!$C$17</definedName>
    <definedName name="Floor" localSheetId="3">[8]RawDataCalcs!$L$69:$DB$69</definedName>
    <definedName name="Floor" localSheetId="0">[9]RawDataCalcs!$L$12:$DB$12</definedName>
    <definedName name="Floor" localSheetId="4">[10]RawDataCalcs!$L$34:$DB$34</definedName>
    <definedName name="Floor" localSheetId="1">'[11]RawDataCalcs3386&amp;3401'!$L$65:$DB$65</definedName>
    <definedName name="Floor" localSheetId="9">[9]RawDataCalcs!$L$12:$DB$12</definedName>
    <definedName name="Floor">[8]RawDataCalcs!$L$69:$DB$69</definedName>
    <definedName name="Fringe">[4]Universal!$C$8</definedName>
    <definedName name="FROM">[2]amendA!$G$7</definedName>
    <definedName name="Funds" localSheetId="3">'[13]RawDataCalcs3386&amp;3401'!$L$68:$DB$68</definedName>
    <definedName name="Funds" localSheetId="0">'[14]RawDataCalcs3386&amp;3401'!$L$68:$DB$68</definedName>
    <definedName name="Funds">'[14]RawDataCalcs3386&amp;3401'!$L$68:$DB$68</definedName>
    <definedName name="GA">[4]Universal!$C$13</definedName>
    <definedName name="Gas">[4]Universal!$C$22</definedName>
    <definedName name="gk" localSheetId="19">#REF!</definedName>
    <definedName name="gk" localSheetId="3">#REF!</definedName>
    <definedName name="gk" localSheetId="18">#REF!</definedName>
    <definedName name="gk" localSheetId="25">#REF!</definedName>
    <definedName name="gk" localSheetId="22">#REF!</definedName>
    <definedName name="gk" localSheetId="14">#REF!</definedName>
    <definedName name="gk" localSheetId="21">#REF!</definedName>
    <definedName name="gk">#REF!</definedName>
    <definedName name="hhh" localSheetId="19">#REF!</definedName>
    <definedName name="hhh" localSheetId="3">#REF!</definedName>
    <definedName name="hhh" localSheetId="18">#REF!</definedName>
    <definedName name="hhh" localSheetId="25">#REF!</definedName>
    <definedName name="hhh" localSheetId="22">#REF!</definedName>
    <definedName name="hhh" localSheetId="14">#REF!</definedName>
    <definedName name="hhh" localSheetId="21">#REF!</definedName>
    <definedName name="hhh">#REF!</definedName>
    <definedName name="Holidays">[4]Universal!$C$49:$C$59</definedName>
    <definedName name="JailDAverage" localSheetId="19">#REF!</definedName>
    <definedName name="JailDAverage" localSheetId="3">#REF!</definedName>
    <definedName name="JailDAverage" localSheetId="18">#REF!</definedName>
    <definedName name="JailDAverage" localSheetId="25">#REF!</definedName>
    <definedName name="JailDAverage" localSheetId="22">#REF!</definedName>
    <definedName name="JailDAverage" localSheetId="14">#REF!</definedName>
    <definedName name="JailDAverage" localSheetId="4">#REF!</definedName>
    <definedName name="JailDAverage" localSheetId="21">#REF!</definedName>
    <definedName name="JailDAverage">#REF!</definedName>
    <definedName name="JailDCap" localSheetId="3">[15]ALLRawDataCalcs!$L$80:$DB$80</definedName>
    <definedName name="JailDCap" localSheetId="0">[16]ALLRawDataCalcs!$L$80:$DB$80</definedName>
    <definedName name="JailDCap">[16]ALLRawDataCalcs!$L$80:$DB$80</definedName>
    <definedName name="JailDFloor" localSheetId="3">[15]ALLRawDataCalcs!$L$79:$DB$79</definedName>
    <definedName name="JailDFloor" localSheetId="0">[16]ALLRawDataCalcs!$L$79:$DB$79</definedName>
    <definedName name="JailDFloor">[16]ALLRawDataCalcs!$L$79:$DB$79</definedName>
    <definedName name="JailDgk" localSheetId="19">#REF!</definedName>
    <definedName name="JailDgk" localSheetId="3">#REF!</definedName>
    <definedName name="JailDgk" localSheetId="18">#REF!</definedName>
    <definedName name="JailDgk" localSheetId="25">#REF!</definedName>
    <definedName name="JailDgk" localSheetId="22">#REF!</definedName>
    <definedName name="JailDgk" localSheetId="14">#REF!</definedName>
    <definedName name="JailDgk" localSheetId="4">#REF!</definedName>
    <definedName name="JailDgk" localSheetId="21">#REF!</definedName>
    <definedName name="JailDgk">#REF!</definedName>
    <definedName name="JailDMax" localSheetId="19">#REF!</definedName>
    <definedName name="JailDMax" localSheetId="3">#REF!</definedName>
    <definedName name="JailDMax" localSheetId="18">#REF!</definedName>
    <definedName name="JailDMax" localSheetId="25">#REF!</definedName>
    <definedName name="JailDMax" localSheetId="22">#REF!</definedName>
    <definedName name="JailDMax" localSheetId="14">#REF!</definedName>
    <definedName name="JailDMax" localSheetId="21">#REF!</definedName>
    <definedName name="JailDMax">#REF!</definedName>
    <definedName name="JailDMedian" localSheetId="19">#REF!</definedName>
    <definedName name="JailDMedian" localSheetId="3">#REF!</definedName>
    <definedName name="JailDMedian" localSheetId="18">#REF!</definedName>
    <definedName name="JailDMedian" localSheetId="25">#REF!</definedName>
    <definedName name="JailDMedian" localSheetId="22">#REF!</definedName>
    <definedName name="JailDMedian" localSheetId="14">#REF!</definedName>
    <definedName name="JailDMedian" localSheetId="21">#REF!</definedName>
    <definedName name="JailDMedian">#REF!</definedName>
    <definedName name="jm" localSheetId="3">'[3]Complete UFR List'!#REF!</definedName>
    <definedName name="jm" localSheetId="21">'[3]Complete UFR List'!#REF!</definedName>
    <definedName name="jm">'[3]Complete UFR List'!#REF!</definedName>
    <definedName name="KARA" localSheetId="0">#N/A</definedName>
    <definedName name="KARA">#REF!</definedName>
    <definedName name="kls" localSheetId="3">#REF!</definedName>
    <definedName name="kls" localSheetId="25">#REF!</definedName>
    <definedName name="kls" localSheetId="22">#REF!</definedName>
    <definedName name="kls" localSheetId="14">#REF!</definedName>
    <definedName name="kls" localSheetId="4">#REF!</definedName>
    <definedName name="kls" localSheetId="21">#REF!</definedName>
    <definedName name="kls">#REF!</definedName>
    <definedName name="ListProviders" localSheetId="0">'[17]List of Programs'!$A$24:$A$29</definedName>
    <definedName name="ListProviders">'[18]List of Programs'!$A$24:$A$29</definedName>
    <definedName name="Max" localSheetId="19">#REF!</definedName>
    <definedName name="Max" localSheetId="3">#REF!</definedName>
    <definedName name="Max" localSheetId="18">#REF!</definedName>
    <definedName name="Max" localSheetId="25">#REF!</definedName>
    <definedName name="Max" localSheetId="22">#REF!</definedName>
    <definedName name="Max" localSheetId="14">#REF!</definedName>
    <definedName name="Max" localSheetId="4">#REF!</definedName>
    <definedName name="Max" localSheetId="21">#REF!</definedName>
    <definedName name="Max">#REF!</definedName>
    <definedName name="Median" localSheetId="19">#REF!</definedName>
    <definedName name="Median" localSheetId="3">#REF!</definedName>
    <definedName name="Median" localSheetId="18">#REF!</definedName>
    <definedName name="Median" localSheetId="25">#REF!</definedName>
    <definedName name="Median" localSheetId="22">#REF!</definedName>
    <definedName name="Median" localSheetId="14">#REF!</definedName>
    <definedName name="Median" localSheetId="21">#REF!</definedName>
    <definedName name="Median">#REF!</definedName>
    <definedName name="Min" localSheetId="19">#REF!</definedName>
    <definedName name="Min" localSheetId="3">#REF!</definedName>
    <definedName name="Min" localSheetId="18">#REF!</definedName>
    <definedName name="Min" localSheetId="25">#REF!</definedName>
    <definedName name="Min" localSheetId="22">#REF!</definedName>
    <definedName name="Min" localSheetId="14">#REF!</definedName>
    <definedName name="Min" localSheetId="21">#REF!</definedName>
    <definedName name="Min">#REF!</definedName>
    <definedName name="mr" localSheetId="21">#REF!</definedName>
    <definedName name="mr">#REF!</definedName>
    <definedName name="MT" localSheetId="3">#REF!</definedName>
    <definedName name="MT" localSheetId="25">#REF!</definedName>
    <definedName name="MT" localSheetId="22">#REF!</definedName>
    <definedName name="MT" localSheetId="14">#REF!</definedName>
    <definedName name="MT" localSheetId="21">#REF!</definedName>
    <definedName name="MT">#REF!</definedName>
    <definedName name="new" localSheetId="3">#REF!</definedName>
    <definedName name="new" localSheetId="25">#REF!</definedName>
    <definedName name="new" localSheetId="22">#REF!</definedName>
    <definedName name="new" localSheetId="14">#REF!</definedName>
    <definedName name="new" localSheetId="21">#REF!</definedName>
    <definedName name="new">#REF!</definedName>
    <definedName name="Oil">[4]Universal!$C$23</definedName>
    <definedName name="ok" localSheetId="3">#REF!</definedName>
    <definedName name="ok" localSheetId="25">#REF!</definedName>
    <definedName name="ok" localSheetId="22">#REF!</definedName>
    <definedName name="ok" localSheetId="14">#REF!</definedName>
    <definedName name="ok" localSheetId="4">#REF!</definedName>
    <definedName name="ok" localSheetId="21">#REF!</definedName>
    <definedName name="ok">#REF!</definedName>
    <definedName name="Paydays">[4]Universal!$C$33:$N$33</definedName>
    <definedName name="Phone">[4]Universal!$C$25</definedName>
    <definedName name="PivotData" localSheetId="15">#REF!</definedName>
    <definedName name="PivotData" localSheetId="16">#REF!</definedName>
    <definedName name="PivotData">#REF!</definedName>
    <definedName name="_xlnm.Print_Area" localSheetId="13">'2222 FY18 UFR BTL'!$A$2:$Q$28</definedName>
    <definedName name="_xlnm.Print_Area" localSheetId="5">'3274 Model current'!$D$1:$Q$41</definedName>
    <definedName name="_xlnm.Print_Area" localSheetId="19">'3285 Add on current'!$A$4:$J$25</definedName>
    <definedName name="_xlnm.Print_Area" localSheetId="23">'CAF 2019 Fall'!$BO$6:$BZ$27</definedName>
    <definedName name="_xlnm.Print_Area" localSheetId="2">'CorpRepPayee 3274 Model'!$D$1:$Q$36</definedName>
    <definedName name="_xlnm.Print_Area" localSheetId="18">'Day Hab 3291 Add on Rate'!$A$4:$J$26</definedName>
    <definedName name="_xlnm.Print_Area" localSheetId="24">'Fiscal Impact'!$A$1:$I$24</definedName>
    <definedName name="_xlnm.Print_Area" localSheetId="25">'Fiscal Impact (Post PH)'!$A$1:$I$24</definedName>
    <definedName name="_xlnm.Print_Area" localSheetId="22">'Fiscal Impact FY23'!$A$1:$J$23</definedName>
    <definedName name="_xlnm.Print_Area" localSheetId="14">'Fiscal Impact FY27'!$B$1:$K$23</definedName>
    <definedName name="_xlnm.Print_Area" localSheetId="4">'M2022 BLS SALARY CHART (53_PCT)'!$B$1:$E$46</definedName>
    <definedName name="_xlnm.Print_Titles" localSheetId="23">'CAF 2019 Fall'!$A:$A</definedName>
    <definedName name="_xlnm.Print_Titles" localSheetId="0">'Fall CAF 2025'!$A:$A</definedName>
    <definedName name="Program_File" localSheetId="19">#REF!</definedName>
    <definedName name="Program_File" localSheetId="3">#REF!</definedName>
    <definedName name="Program_File" localSheetId="18">#REF!</definedName>
    <definedName name="Program_File" localSheetId="24">#REF!</definedName>
    <definedName name="Program_File" localSheetId="25">#REF!</definedName>
    <definedName name="Program_File" localSheetId="22">#REF!</definedName>
    <definedName name="Program_File" localSheetId="14">#REF!</definedName>
    <definedName name="Program_File" localSheetId="4">#REF!</definedName>
    <definedName name="Program_File" localSheetId="21">#REF!</definedName>
    <definedName name="Program_File">#REF!</definedName>
    <definedName name="Programs" localSheetId="0">'[17]List of Programs'!$B$3:$B$19</definedName>
    <definedName name="Programs">'[18]List of Programs'!$B$3:$B$19</definedName>
    <definedName name="PropInsurance">[4]Universal!$C$20</definedName>
    <definedName name="ProvFTE" localSheetId="3">'[19]FTE Data'!$A$3:$AW$56</definedName>
    <definedName name="ProvFTE" localSheetId="0">'[20]FTE Data'!$A$3:$AW$56</definedName>
    <definedName name="ProvFTE" localSheetId="4">'[20]FTE Data'!$A$3:$AW$56</definedName>
    <definedName name="ProvFTE" localSheetId="1">'[20]FTE Data'!$A$3:$AW$56</definedName>
    <definedName name="ProvFTE" localSheetId="9">'[20]FTE Data'!$A$3:$AW$56</definedName>
    <definedName name="ProvFTE">'[21]FTE Data'!$A$3:$AW$56</definedName>
    <definedName name="PTO_Hours">[4]Universal!$F$72:$F$78</definedName>
    <definedName name="PTO_Years">[4]Universal!$B$72:$B$78</definedName>
    <definedName name="PurchasedBy" localSheetId="3">'[19]FTE Data'!$C$263:$AZ$657</definedName>
    <definedName name="PurchasedBy" localSheetId="0">'[20]FTE Data'!$C$263:$AZ$657</definedName>
    <definedName name="PurchasedBy" localSheetId="4">'[20]FTE Data'!$C$263:$AZ$657</definedName>
    <definedName name="PurchasedBy" localSheetId="1">'[20]FTE Data'!$C$263:$AZ$657</definedName>
    <definedName name="PurchasedBy" localSheetId="9">'[20]FTE Data'!$C$263:$AZ$657</definedName>
    <definedName name="PurchasedBy">'[21]FTE Data'!$C$263:$AZ$657</definedName>
    <definedName name="REGION">[1]Sheet2!$B$1:$B$5</definedName>
    <definedName name="Relief">[4]Universal!$C$14</definedName>
    <definedName name="resmay2007" localSheetId="19">#REF!</definedName>
    <definedName name="resmay2007" localSheetId="3">#REF!</definedName>
    <definedName name="resmay2007" localSheetId="18">#REF!</definedName>
    <definedName name="resmay2007" localSheetId="24">#REF!</definedName>
    <definedName name="resmay2007" localSheetId="25">#REF!</definedName>
    <definedName name="resmay2007" localSheetId="22">#REF!</definedName>
    <definedName name="resmay2007" localSheetId="14">#REF!</definedName>
    <definedName name="resmay2007" localSheetId="4">#REF!</definedName>
    <definedName name="resmay2007" localSheetId="21">#REF!</definedName>
    <definedName name="resmay2007">#REF!</definedName>
    <definedName name="SevenDay">[4]Universal!$C$18</definedName>
    <definedName name="sheet1" localSheetId="3">#REF!</definedName>
    <definedName name="sheet1" localSheetId="4">#REF!</definedName>
    <definedName name="sheet1" localSheetId="21">#REF!</definedName>
    <definedName name="sheet1">#REF!</definedName>
    <definedName name="Site_list" localSheetId="3">[19]Lists!$A$2:$A$53</definedName>
    <definedName name="Site_list" localSheetId="0">[20]Lists!$A$2:$A$53</definedName>
    <definedName name="Site_list" localSheetId="4">[20]Lists!$A$2:$A$53</definedName>
    <definedName name="Site_list" localSheetId="1">[20]Lists!$A$2:$A$53</definedName>
    <definedName name="Site_list" localSheetId="9">[20]Lists!$A$2:$A$53</definedName>
    <definedName name="Site_list">[21]Lists!$A$2:$A$53</definedName>
    <definedName name="Source" localSheetId="19">#REF!</definedName>
    <definedName name="Source" localSheetId="3">#REF!</definedName>
    <definedName name="Source" localSheetId="18">#REF!</definedName>
    <definedName name="Source" localSheetId="24">#REF!</definedName>
    <definedName name="Source" localSheetId="25">#REF!</definedName>
    <definedName name="Source" localSheetId="22">#REF!</definedName>
    <definedName name="Source" localSheetId="14">#REF!</definedName>
    <definedName name="Source" localSheetId="4">#REF!</definedName>
    <definedName name="Source" localSheetId="21">#REF!</definedName>
    <definedName name="Source">#REF!</definedName>
    <definedName name="Source_2" localSheetId="19">#REF!</definedName>
    <definedName name="Source_2" localSheetId="3">#REF!</definedName>
    <definedName name="Source_2" localSheetId="18">#REF!</definedName>
    <definedName name="Source_2" localSheetId="25">#REF!</definedName>
    <definedName name="Source_2" localSheetId="22">#REF!</definedName>
    <definedName name="Source_2" localSheetId="14">#REF!</definedName>
    <definedName name="Source_2" localSheetId="21">#REF!</definedName>
    <definedName name="Source_2">#REF!</definedName>
    <definedName name="SourcePathAndFileName" localSheetId="19">#REF!</definedName>
    <definedName name="SourcePathAndFileName" localSheetId="3">#REF!</definedName>
    <definedName name="SourcePathAndFileName" localSheetId="18">#REF!</definedName>
    <definedName name="SourcePathAndFileName" localSheetId="25">#REF!</definedName>
    <definedName name="SourcePathAndFileName" localSheetId="22">#REF!</definedName>
    <definedName name="SourcePathAndFileName" localSheetId="14">#REF!</definedName>
    <definedName name="SourcePathAndFileName" localSheetId="21">#REF!</definedName>
    <definedName name="SourcePathAndFileName">#REF!</definedName>
    <definedName name="StaffApp">[4]Universal!$C$11</definedName>
    <definedName name="Tax">[4]Universal!$C$7</definedName>
    <definedName name="tblScheduleB_RevExpSalNRTogether" localSheetId="15">#REF!</definedName>
    <definedName name="tblScheduleB_RevExpSalNRTogether" localSheetId="16">#REF!</definedName>
    <definedName name="tblScheduleB_RevExpSalNRTogether">#REF!</definedName>
    <definedName name="TO">[2]amendA!$K$7:$O$7</definedName>
    <definedName name="Total_UFR" localSheetId="3">#REF!</definedName>
    <definedName name="Total_UFR" localSheetId="25">#REF!</definedName>
    <definedName name="Total_UFR" localSheetId="22">#REF!</definedName>
    <definedName name="Total_UFR" localSheetId="14">#REF!</definedName>
    <definedName name="Total_UFR" localSheetId="4">#REF!</definedName>
    <definedName name="Total_UFR" localSheetId="21">#REF!</definedName>
    <definedName name="Total_UFR">#REF!</definedName>
    <definedName name="Total_UFRs" localSheetId="3">#REF!</definedName>
    <definedName name="Total_UFRs" localSheetId="25">#REF!</definedName>
    <definedName name="Total_UFRs" localSheetId="22">#REF!</definedName>
    <definedName name="Total_UFRs" localSheetId="14">#REF!</definedName>
    <definedName name="Total_UFRs" localSheetId="4">#REF!</definedName>
    <definedName name="Total_UFRs" localSheetId="21">#REF!</definedName>
    <definedName name="Total_UFRs">#REF!</definedName>
    <definedName name="Total_UFRs_" localSheetId="3">#REF!</definedName>
    <definedName name="Total_UFRs_" localSheetId="25">#REF!</definedName>
    <definedName name="Total_UFRs_" localSheetId="22">#REF!</definedName>
    <definedName name="Total_UFRs_" localSheetId="14">#REF!</definedName>
    <definedName name="Total_UFRs_" localSheetId="4">#REF!</definedName>
    <definedName name="Total_UFRs_" localSheetId="21">#REF!</definedName>
    <definedName name="Total_UFRs_">#REF!</definedName>
    <definedName name="TotalDays">[4]Universal!$C$30:$N$30</definedName>
    <definedName name="UFR" localSheetId="3">'[22]Complete UFR List'!#REF!</definedName>
    <definedName name="UFR" localSheetId="25">'[3]Complete UFR List'!#REF!</definedName>
    <definedName name="UFR" localSheetId="22">'[3]Complete UFR List'!#REF!</definedName>
    <definedName name="UFR" localSheetId="14">'[3]Complete UFR List'!#REF!</definedName>
    <definedName name="UFR" localSheetId="4">'[3]Complete UFR List'!#REF!</definedName>
    <definedName name="UFR">'[3]Complete UFR List'!#REF!</definedName>
    <definedName name="UFRS" localSheetId="3">'[22]Complete UFR List'!#REF!</definedName>
    <definedName name="UFRS" localSheetId="25">'[3]Complete UFR List'!#REF!</definedName>
    <definedName name="UFRS" localSheetId="22">'[3]Complete UFR List'!#REF!</definedName>
    <definedName name="UFRS" localSheetId="14">'[3]Complete UFR List'!#REF!</definedName>
    <definedName name="UFRS" localSheetId="4">'[3]Complete UFR List'!#REF!</definedName>
    <definedName name="UFRS">'[3]Complete UFR List'!#REF!</definedName>
    <definedName name="UPDATE" localSheetId="3">'[3]Complete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 localSheetId="3">'[3]Complete UFR List'!#REF!</definedName>
    <definedName name="wefqwerqwe">'[3]Complete UFR List'!#REF!</definedName>
    <definedName name="yes">'[3]Complete UFR List'!#REF!</definedName>
  </definedNames>
  <calcPr calcId="191029"/>
  <pivotCaches>
    <pivotCache cacheId="0" r:id="rId5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55" l="1"/>
  <c r="J40" i="55"/>
  <c r="E40" i="55"/>
  <c r="O39" i="55"/>
  <c r="J39" i="55"/>
  <c r="E39" i="55"/>
  <c r="N34" i="55"/>
  <c r="O34" i="55" s="1"/>
  <c r="I34" i="55"/>
  <c r="J34" i="55" s="1"/>
  <c r="D34" i="55"/>
  <c r="E34" i="55" s="1"/>
  <c r="N33" i="55"/>
  <c r="O33" i="55" s="1"/>
  <c r="I33" i="55"/>
  <c r="J33" i="55" s="1"/>
  <c r="D33" i="55"/>
  <c r="E33" i="55" s="1"/>
  <c r="N32" i="55"/>
  <c r="O32" i="55" s="1"/>
  <c r="I32" i="55"/>
  <c r="J32" i="55" s="1"/>
  <c r="D32" i="55"/>
  <c r="E32" i="55" s="1"/>
  <c r="N31" i="55"/>
  <c r="O31" i="55" s="1"/>
  <c r="I31" i="55"/>
  <c r="J31" i="55" s="1"/>
  <c r="D31" i="55"/>
  <c r="E31" i="55" s="1"/>
  <c r="N30" i="55"/>
  <c r="O30" i="55" s="1"/>
  <c r="I30" i="55"/>
  <c r="J30" i="55" s="1"/>
  <c r="D30" i="55"/>
  <c r="E30" i="55" s="1"/>
  <c r="N29" i="55"/>
  <c r="O29" i="55" s="1"/>
  <c r="I29" i="55"/>
  <c r="J29" i="55" s="1"/>
  <c r="D29" i="55"/>
  <c r="E29" i="55" s="1"/>
  <c r="N28" i="55"/>
  <c r="O28" i="55" s="1"/>
  <c r="Q28" i="55" s="1"/>
  <c r="I28" i="55"/>
  <c r="J28" i="55" s="1"/>
  <c r="L28" i="55" s="1"/>
  <c r="E28" i="55"/>
  <c r="G28" i="55" s="1"/>
  <c r="D28" i="55"/>
  <c r="N27" i="55"/>
  <c r="O27" i="55" s="1"/>
  <c r="Q27" i="55" s="1"/>
  <c r="I27" i="55"/>
  <c r="J27" i="55" s="1"/>
  <c r="L27" i="55" s="1"/>
  <c r="D27" i="55"/>
  <c r="E27" i="55" s="1"/>
  <c r="G27" i="55" s="1"/>
  <c r="N26" i="55"/>
  <c r="O26" i="55" s="1"/>
  <c r="Q26" i="55" s="1"/>
  <c r="I26" i="55"/>
  <c r="J26" i="55" s="1"/>
  <c r="L26" i="55" s="1"/>
  <c r="D26" i="55"/>
  <c r="E26" i="55" s="1"/>
  <c r="G26" i="55" s="1"/>
  <c r="N25" i="55"/>
  <c r="O25" i="55" s="1"/>
  <c r="I25" i="55"/>
  <c r="J25" i="55" s="1"/>
  <c r="D25" i="55"/>
  <c r="E25" i="55" s="1"/>
  <c r="N24" i="55"/>
  <c r="O24" i="55" s="1"/>
  <c r="I24" i="55"/>
  <c r="J24" i="55" s="1"/>
  <c r="E24" i="55"/>
  <c r="D24" i="55"/>
  <c r="N23" i="55"/>
  <c r="O23" i="55" s="1"/>
  <c r="I23" i="55"/>
  <c r="J23" i="55" s="1"/>
  <c r="D23" i="55"/>
  <c r="E23" i="55" s="1"/>
  <c r="O18" i="55"/>
  <c r="J18" i="55"/>
  <c r="E18" i="55"/>
  <c r="N15" i="55"/>
  <c r="P15" i="55" s="1"/>
  <c r="I15" i="55"/>
  <c r="K15" i="55" s="1"/>
  <c r="D15" i="55"/>
  <c r="E15" i="55" s="1"/>
  <c r="N14" i="55"/>
  <c r="P14" i="55" s="1"/>
  <c r="I14" i="55"/>
  <c r="J14" i="55" s="1"/>
  <c r="D14" i="55"/>
  <c r="F14" i="55" s="1"/>
  <c r="N13" i="55"/>
  <c r="P13" i="55" s="1"/>
  <c r="I13" i="55"/>
  <c r="K13" i="55" s="1"/>
  <c r="D13" i="55"/>
  <c r="F13" i="55" s="1"/>
  <c r="N12" i="55"/>
  <c r="P12" i="55" s="1"/>
  <c r="I12" i="55"/>
  <c r="J12" i="55" s="1"/>
  <c r="D12" i="55"/>
  <c r="F12" i="55" s="1"/>
  <c r="N11" i="55"/>
  <c r="P11" i="55" s="1"/>
  <c r="I11" i="55"/>
  <c r="K11" i="55" s="1"/>
  <c r="D11" i="55"/>
  <c r="F11" i="55" s="1"/>
  <c r="N10" i="55"/>
  <c r="P10" i="55" s="1"/>
  <c r="I10" i="55"/>
  <c r="J10" i="55" s="1"/>
  <c r="D10" i="55"/>
  <c r="E10" i="55" s="1"/>
  <c r="P9" i="55"/>
  <c r="N9" i="55"/>
  <c r="O9" i="55" s="1"/>
  <c r="Q9" i="55" s="1"/>
  <c r="I9" i="55"/>
  <c r="K9" i="55" s="1"/>
  <c r="D9" i="55"/>
  <c r="F9" i="55" s="1"/>
  <c r="N8" i="55"/>
  <c r="P8" i="55" s="1"/>
  <c r="I8" i="55"/>
  <c r="K8" i="55" s="1"/>
  <c r="D8" i="55"/>
  <c r="E8" i="55" s="1"/>
  <c r="N7" i="55"/>
  <c r="O7" i="55" s="1"/>
  <c r="I7" i="55"/>
  <c r="K7" i="55" s="1"/>
  <c r="D7" i="55"/>
  <c r="F7" i="55" s="1"/>
  <c r="N6" i="55"/>
  <c r="O6" i="55" s="1"/>
  <c r="I6" i="55"/>
  <c r="K6" i="55" s="1"/>
  <c r="D6" i="55"/>
  <c r="F6" i="55" s="1"/>
  <c r="Q4" i="55"/>
  <c r="L4" i="55"/>
  <c r="G4" i="55"/>
  <c r="K12" i="55" l="1"/>
  <c r="L12" i="55" s="1"/>
  <c r="J15" i="55"/>
  <c r="J7" i="55"/>
  <c r="L7" i="55" s="1"/>
  <c r="K14" i="55"/>
  <c r="L14" i="55" s="1"/>
  <c r="F10" i="55"/>
  <c r="G10" i="55" s="1"/>
  <c r="P7" i="55"/>
  <c r="Q7" i="55" s="1"/>
  <c r="E12" i="55"/>
  <c r="G12" i="55" s="1"/>
  <c r="O14" i="55"/>
  <c r="Q14" i="55" s="1"/>
  <c r="O15" i="55"/>
  <c r="G8" i="55"/>
  <c r="E9" i="55"/>
  <c r="G9" i="55" s="1"/>
  <c r="J11" i="55"/>
  <c r="L11" i="55" s="1"/>
  <c r="O13" i="55"/>
  <c r="Q13" i="55" s="1"/>
  <c r="E7" i="55"/>
  <c r="G7" i="55" s="1"/>
  <c r="J9" i="55"/>
  <c r="L9" i="55" s="1"/>
  <c r="O11" i="55"/>
  <c r="Q11" i="55" s="1"/>
  <c r="E14" i="55"/>
  <c r="G14" i="55" s="1"/>
  <c r="P6" i="55"/>
  <c r="P16" i="55" s="1"/>
  <c r="E6" i="55"/>
  <c r="G6" i="55" s="1"/>
  <c r="J8" i="55"/>
  <c r="L8" i="55" s="1"/>
  <c r="O10" i="55"/>
  <c r="Q10" i="55" s="1"/>
  <c r="E13" i="55"/>
  <c r="G13" i="55" s="1"/>
  <c r="O12" i="55"/>
  <c r="Q12" i="55" s="1"/>
  <c r="F15" i="55"/>
  <c r="K10" i="55"/>
  <c r="K16" i="55" s="1"/>
  <c r="F8" i="55"/>
  <c r="J6" i="55"/>
  <c r="L6" i="55" s="1"/>
  <c r="O8" i="55"/>
  <c r="Q8" i="55" s="1"/>
  <c r="E11" i="55"/>
  <c r="G11" i="55" s="1"/>
  <c r="J13" i="55"/>
  <c r="L13" i="55" s="1"/>
  <c r="Q6" i="55" l="1"/>
  <c r="Q16" i="55" s="1"/>
  <c r="F16" i="55"/>
  <c r="F23" i="55" s="1"/>
  <c r="G23" i="55" s="1"/>
  <c r="K24" i="55"/>
  <c r="L24" i="55" s="1"/>
  <c r="K23" i="55"/>
  <c r="L23" i="55" s="1"/>
  <c r="K25" i="55"/>
  <c r="L25" i="55" s="1"/>
  <c r="P24" i="55"/>
  <c r="Q24" i="55" s="1"/>
  <c r="P23" i="55"/>
  <c r="Q23" i="55" s="1"/>
  <c r="P25" i="55"/>
  <c r="Q25" i="55" s="1"/>
  <c r="L10" i="55"/>
  <c r="L16" i="55" s="1"/>
  <c r="G16" i="55"/>
  <c r="F25" i="55" l="1"/>
  <c r="G25" i="55" s="1"/>
  <c r="F24" i="55"/>
  <c r="G24" i="55" s="1"/>
  <c r="G36" i="55"/>
  <c r="L36" i="55"/>
  <c r="G18" i="55"/>
  <c r="G19" i="55" s="1"/>
  <c r="G38" i="55" s="1"/>
  <c r="L18" i="55"/>
  <c r="L19" i="55" s="1"/>
  <c r="L38" i="55" s="1"/>
  <c r="Q18" i="55"/>
  <c r="Q19" i="55" s="1"/>
  <c r="Q36" i="55"/>
  <c r="Q38" i="55" l="1"/>
  <c r="Q39" i="55" s="1"/>
  <c r="Q40" i="55" s="1"/>
  <c r="Q41" i="55" s="1"/>
  <c r="Q42" i="55" s="1"/>
  <c r="Q46" i="55" s="1"/>
  <c r="L39" i="55"/>
  <c r="L40" i="55"/>
  <c r="L41" i="55" s="1"/>
  <c r="L42" i="55" s="1"/>
  <c r="L46" i="55" s="1"/>
  <c r="G39" i="55"/>
  <c r="G40" i="55"/>
  <c r="G41" i="55" l="1"/>
  <c r="G43" i="55" s="1"/>
  <c r="G42" i="55" l="1"/>
  <c r="G46" i="55" s="1"/>
  <c r="F49" i="28"/>
  <c r="F50" i="28"/>
  <c r="G5" i="27"/>
  <c r="G19" i="27"/>
  <c r="J17" i="27"/>
  <c r="J18" i="27"/>
  <c r="J16" i="27"/>
  <c r="I16" i="27"/>
  <c r="I17" i="27"/>
  <c r="I18" i="27"/>
  <c r="F10" i="27"/>
  <c r="F18" i="27"/>
  <c r="F17" i="27"/>
  <c r="F16" i="27"/>
  <c r="F11" i="27"/>
  <c r="N7" i="30"/>
  <c r="C14" i="30" l="1"/>
  <c r="H29" i="30"/>
  <c r="D5" i="30" l="1"/>
  <c r="D6" i="30"/>
  <c r="D4" i="30"/>
  <c r="H5" i="30"/>
  <c r="F6" i="30"/>
  <c r="H6" i="30"/>
  <c r="C30" i="49" l="1"/>
  <c r="C29" i="49"/>
  <c r="C28" i="49"/>
  <c r="C27" i="49"/>
  <c r="M11" i="49"/>
  <c r="D17" i="30"/>
  <c r="E16" i="28"/>
  <c r="C17" i="30" s="1"/>
  <c r="CT41" i="54" l="1"/>
  <c r="CT43" i="54" s="1"/>
  <c r="CT37" i="54"/>
  <c r="CT26" i="54"/>
  <c r="CT22" i="54"/>
  <c r="CT28" i="54" s="1"/>
  <c r="M10" i="49"/>
  <c r="G29" i="30"/>
  <c r="H28" i="30"/>
  <c r="C15" i="30"/>
  <c r="C12" i="30"/>
  <c r="AY300" i="53"/>
  <c r="AO300" i="53"/>
  <c r="AM300" i="53"/>
  <c r="AK300" i="53"/>
  <c r="AI300" i="53"/>
  <c r="AG300" i="53"/>
  <c r="AE300" i="53"/>
  <c r="AC300" i="53"/>
  <c r="AA300" i="53"/>
  <c r="Y300" i="53"/>
  <c r="W300" i="53"/>
  <c r="U300" i="53"/>
  <c r="S300" i="53"/>
  <c r="Q300" i="53"/>
  <c r="O300" i="53"/>
  <c r="M300" i="53"/>
  <c r="K300" i="53"/>
  <c r="I300" i="53"/>
  <c r="G300" i="53"/>
  <c r="E300" i="53"/>
  <c r="AY299" i="53"/>
  <c r="AO299" i="53"/>
  <c r="AM299" i="53"/>
  <c r="AK299" i="53"/>
  <c r="AI299" i="53"/>
  <c r="AG299" i="53"/>
  <c r="AE299" i="53"/>
  <c r="AC299" i="53"/>
  <c r="AA299" i="53"/>
  <c r="Y299" i="53"/>
  <c r="W299" i="53"/>
  <c r="U299" i="53"/>
  <c r="S299" i="53"/>
  <c r="Q299" i="53"/>
  <c r="O299" i="53"/>
  <c r="M299" i="53"/>
  <c r="K299" i="53"/>
  <c r="I299" i="53"/>
  <c r="G299" i="53"/>
  <c r="E299" i="53"/>
  <c r="AY298" i="53"/>
  <c r="AO298" i="53"/>
  <c r="AM298" i="53"/>
  <c r="AK298" i="53"/>
  <c r="AI298" i="53"/>
  <c r="AG298" i="53"/>
  <c r="AE298" i="53"/>
  <c r="AC298" i="53"/>
  <c r="AA298" i="53"/>
  <c r="Y298" i="53"/>
  <c r="W298" i="53"/>
  <c r="U298" i="53"/>
  <c r="S298" i="53"/>
  <c r="Q298" i="53"/>
  <c r="O298" i="53"/>
  <c r="M298" i="53"/>
  <c r="K298" i="53"/>
  <c r="I298" i="53"/>
  <c r="G298" i="53"/>
  <c r="E298" i="53"/>
  <c r="AY297" i="53"/>
  <c r="AO297" i="53"/>
  <c r="AM297" i="53"/>
  <c r="AK297" i="53"/>
  <c r="AI297" i="53"/>
  <c r="AG297" i="53"/>
  <c r="AE297" i="53"/>
  <c r="AC297" i="53"/>
  <c r="AA297" i="53"/>
  <c r="Y297" i="53"/>
  <c r="W297" i="53"/>
  <c r="U297" i="53"/>
  <c r="S297" i="53"/>
  <c r="Q297" i="53"/>
  <c r="O297" i="53"/>
  <c r="M297" i="53"/>
  <c r="K297" i="53"/>
  <c r="I297" i="53"/>
  <c r="G297" i="53"/>
  <c r="E297" i="53"/>
  <c r="AY296" i="53"/>
  <c r="AO296" i="53"/>
  <c r="AM296" i="53"/>
  <c r="AK296" i="53"/>
  <c r="AI296" i="53"/>
  <c r="AG296" i="53"/>
  <c r="AE296" i="53"/>
  <c r="AC296" i="53"/>
  <c r="AA296" i="53"/>
  <c r="Y296" i="53"/>
  <c r="W296" i="53"/>
  <c r="U296" i="53"/>
  <c r="S296" i="53"/>
  <c r="Q296" i="53"/>
  <c r="O296" i="53"/>
  <c r="M296" i="53"/>
  <c r="K296" i="53"/>
  <c r="I296" i="53"/>
  <c r="G296" i="53"/>
  <c r="E296" i="53"/>
  <c r="AY295" i="53"/>
  <c r="AO295" i="53"/>
  <c r="AM295" i="53"/>
  <c r="AK295" i="53"/>
  <c r="AI295" i="53"/>
  <c r="AG295" i="53"/>
  <c r="AE295" i="53"/>
  <c r="AC295" i="53"/>
  <c r="AA295" i="53"/>
  <c r="Y295" i="53"/>
  <c r="W295" i="53"/>
  <c r="U295" i="53"/>
  <c r="S295" i="53"/>
  <c r="Q295" i="53"/>
  <c r="O295" i="53"/>
  <c r="M295" i="53"/>
  <c r="K295" i="53"/>
  <c r="I295" i="53"/>
  <c r="G295" i="53"/>
  <c r="E295" i="53"/>
  <c r="AY294" i="53"/>
  <c r="AO294" i="53"/>
  <c r="AM294" i="53"/>
  <c r="AK294" i="53"/>
  <c r="AI294" i="53"/>
  <c r="AG294" i="53"/>
  <c r="AE294" i="53"/>
  <c r="AC294" i="53"/>
  <c r="AA294" i="53"/>
  <c r="Y294" i="53"/>
  <c r="W294" i="53"/>
  <c r="U294" i="53"/>
  <c r="S294" i="53"/>
  <c r="Q294" i="53"/>
  <c r="O294" i="53"/>
  <c r="M294" i="53"/>
  <c r="K294" i="53"/>
  <c r="I294" i="53"/>
  <c r="G294" i="53"/>
  <c r="E294" i="53"/>
  <c r="AY293" i="53"/>
  <c r="AO293" i="53"/>
  <c r="AM293" i="53"/>
  <c r="AK293" i="53"/>
  <c r="AI293" i="53"/>
  <c r="AG293" i="53"/>
  <c r="AE293" i="53"/>
  <c r="AC293" i="53"/>
  <c r="AA293" i="53"/>
  <c r="Y293" i="53"/>
  <c r="W293" i="53"/>
  <c r="U293" i="53"/>
  <c r="S293" i="53"/>
  <c r="Q293" i="53"/>
  <c r="O293" i="53"/>
  <c r="M293" i="53"/>
  <c r="K293" i="53"/>
  <c r="I293" i="53"/>
  <c r="G293" i="53"/>
  <c r="E293" i="53"/>
  <c r="AY292" i="53"/>
  <c r="AO292" i="53"/>
  <c r="AM292" i="53"/>
  <c r="AK292" i="53"/>
  <c r="AI292" i="53"/>
  <c r="AG292" i="53"/>
  <c r="AE292" i="53"/>
  <c r="AC292" i="53"/>
  <c r="AA292" i="53"/>
  <c r="Y292" i="53"/>
  <c r="W292" i="53"/>
  <c r="U292" i="53"/>
  <c r="S292" i="53"/>
  <c r="Q292" i="53"/>
  <c r="O292" i="53"/>
  <c r="M292" i="53"/>
  <c r="K292" i="53"/>
  <c r="I292" i="53"/>
  <c r="G292" i="53"/>
  <c r="E292" i="53"/>
  <c r="AY291" i="53"/>
  <c r="AO291" i="53"/>
  <c r="AM291" i="53"/>
  <c r="AK291" i="53"/>
  <c r="AI291" i="53"/>
  <c r="AG291" i="53"/>
  <c r="AE291" i="53"/>
  <c r="AC291" i="53"/>
  <c r="AA291" i="53"/>
  <c r="Y291" i="53"/>
  <c r="W291" i="53"/>
  <c r="U291" i="53"/>
  <c r="S291" i="53"/>
  <c r="Q291" i="53"/>
  <c r="O291" i="53"/>
  <c r="M291" i="53"/>
  <c r="K291" i="53"/>
  <c r="I291" i="53"/>
  <c r="G291" i="53"/>
  <c r="E291" i="53"/>
  <c r="AY290" i="53"/>
  <c r="AO290" i="53"/>
  <c r="AM290" i="53"/>
  <c r="AK290" i="53"/>
  <c r="AI290" i="53"/>
  <c r="AG290" i="53"/>
  <c r="AE290" i="53"/>
  <c r="AC290" i="53"/>
  <c r="AA290" i="53"/>
  <c r="Y290" i="53"/>
  <c r="W290" i="53"/>
  <c r="U290" i="53"/>
  <c r="S290" i="53"/>
  <c r="Q290" i="53"/>
  <c r="O290" i="53"/>
  <c r="M290" i="53"/>
  <c r="K290" i="53"/>
  <c r="I290" i="53"/>
  <c r="G290" i="53"/>
  <c r="E290" i="53"/>
  <c r="AY289" i="53"/>
  <c r="AO289" i="53"/>
  <c r="AM289" i="53"/>
  <c r="AK289" i="53"/>
  <c r="AI289" i="53"/>
  <c r="AG289" i="53"/>
  <c r="AE289" i="53"/>
  <c r="AC289" i="53"/>
  <c r="AA289" i="53"/>
  <c r="Y289" i="53"/>
  <c r="W289" i="53"/>
  <c r="U289" i="53"/>
  <c r="S289" i="53"/>
  <c r="Q289" i="53"/>
  <c r="O289" i="53"/>
  <c r="M289" i="53"/>
  <c r="K289" i="53"/>
  <c r="I289" i="53"/>
  <c r="G289" i="53"/>
  <c r="E289" i="53"/>
  <c r="AY288" i="53"/>
  <c r="AO288" i="53"/>
  <c r="AM288" i="53"/>
  <c r="AK288" i="53"/>
  <c r="AI288" i="53"/>
  <c r="AG288" i="53"/>
  <c r="AE288" i="53"/>
  <c r="AC288" i="53"/>
  <c r="AA288" i="53"/>
  <c r="Y288" i="53"/>
  <c r="W288" i="53"/>
  <c r="U288" i="53"/>
  <c r="S288" i="53"/>
  <c r="Q288" i="53"/>
  <c r="O288" i="53"/>
  <c r="M288" i="53"/>
  <c r="K288" i="53"/>
  <c r="I288" i="53"/>
  <c r="G288" i="53"/>
  <c r="E288" i="53"/>
  <c r="AY287" i="53"/>
  <c r="AO287" i="53"/>
  <c r="AM287" i="53"/>
  <c r="AK287" i="53"/>
  <c r="AI287" i="53"/>
  <c r="AG287" i="53"/>
  <c r="AE287" i="53"/>
  <c r="AC287" i="53"/>
  <c r="AA287" i="53"/>
  <c r="Y287" i="53"/>
  <c r="W287" i="53"/>
  <c r="U287" i="53"/>
  <c r="S287" i="53"/>
  <c r="Q287" i="53"/>
  <c r="O287" i="53"/>
  <c r="M287" i="53"/>
  <c r="K287" i="53"/>
  <c r="I287" i="53"/>
  <c r="G287" i="53"/>
  <c r="E287" i="53"/>
  <c r="AY286" i="53"/>
  <c r="AO286" i="53"/>
  <c r="AM286" i="53"/>
  <c r="AK286" i="53"/>
  <c r="AI286" i="53"/>
  <c r="AG286" i="53"/>
  <c r="AE286" i="53"/>
  <c r="AC286" i="53"/>
  <c r="AA286" i="53"/>
  <c r="Y286" i="53"/>
  <c r="W286" i="53"/>
  <c r="U286" i="53"/>
  <c r="S286" i="53"/>
  <c r="Q286" i="53"/>
  <c r="O286" i="53"/>
  <c r="M286" i="53"/>
  <c r="K286" i="53"/>
  <c r="I286" i="53"/>
  <c r="G286" i="53"/>
  <c r="E286" i="53"/>
  <c r="AY285" i="53"/>
  <c r="AO285" i="53"/>
  <c r="AM285" i="53"/>
  <c r="AK285" i="53"/>
  <c r="AI285" i="53"/>
  <c r="AG285" i="53"/>
  <c r="AE285" i="53"/>
  <c r="AC285" i="53"/>
  <c r="AA285" i="53"/>
  <c r="Y285" i="53"/>
  <c r="W285" i="53"/>
  <c r="U285" i="53"/>
  <c r="S285" i="53"/>
  <c r="Q285" i="53"/>
  <c r="O285" i="53"/>
  <c r="M285" i="53"/>
  <c r="K285" i="53"/>
  <c r="I285" i="53"/>
  <c r="G285" i="53"/>
  <c r="E285" i="53"/>
  <c r="AY284" i="53"/>
  <c r="AO284" i="53"/>
  <c r="AM284" i="53"/>
  <c r="AK284" i="53"/>
  <c r="AI284" i="53"/>
  <c r="AG284" i="53"/>
  <c r="AE284" i="53"/>
  <c r="AC284" i="53"/>
  <c r="AA284" i="53"/>
  <c r="Y284" i="53"/>
  <c r="W284" i="53"/>
  <c r="U284" i="53"/>
  <c r="S284" i="53"/>
  <c r="Q284" i="53"/>
  <c r="O284" i="53"/>
  <c r="M284" i="53"/>
  <c r="K284" i="53"/>
  <c r="I284" i="53"/>
  <c r="G284" i="53"/>
  <c r="E284" i="53"/>
  <c r="AY283" i="53"/>
  <c r="AO283" i="53"/>
  <c r="AM283" i="53"/>
  <c r="AK283" i="53"/>
  <c r="AI283" i="53"/>
  <c r="AG283" i="53"/>
  <c r="AE283" i="53"/>
  <c r="AC283" i="53"/>
  <c r="AA283" i="53"/>
  <c r="Y283" i="53"/>
  <c r="W283" i="53"/>
  <c r="U283" i="53"/>
  <c r="S283" i="53"/>
  <c r="Q283" i="53"/>
  <c r="O283" i="53"/>
  <c r="M283" i="53"/>
  <c r="K283" i="53"/>
  <c r="I283" i="53"/>
  <c r="G283" i="53"/>
  <c r="E283" i="53"/>
  <c r="AY282" i="53"/>
  <c r="AO282" i="53"/>
  <c r="AM282" i="53"/>
  <c r="AK282" i="53"/>
  <c r="AI282" i="53"/>
  <c r="AG282" i="53"/>
  <c r="AE282" i="53"/>
  <c r="AC282" i="53"/>
  <c r="AA282" i="53"/>
  <c r="Y282" i="53"/>
  <c r="W282" i="53"/>
  <c r="U282" i="53"/>
  <c r="S282" i="53"/>
  <c r="Q282" i="53"/>
  <c r="O282" i="53"/>
  <c r="M282" i="53"/>
  <c r="K282" i="53"/>
  <c r="I282" i="53"/>
  <c r="G282" i="53"/>
  <c r="E282" i="53"/>
  <c r="AY281" i="53"/>
  <c r="AO281" i="53"/>
  <c r="AM281" i="53"/>
  <c r="AK281" i="53"/>
  <c r="AI281" i="53"/>
  <c r="AG281" i="53"/>
  <c r="AE281" i="53"/>
  <c r="AC281" i="53"/>
  <c r="AA281" i="53"/>
  <c r="Y281" i="53"/>
  <c r="W281" i="53"/>
  <c r="U281" i="53"/>
  <c r="S281" i="53"/>
  <c r="Q281" i="53"/>
  <c r="O281" i="53"/>
  <c r="M281" i="53"/>
  <c r="K281" i="53"/>
  <c r="I281" i="53"/>
  <c r="G281" i="53"/>
  <c r="E281" i="53"/>
  <c r="AY280" i="53"/>
  <c r="AO280" i="53"/>
  <c r="AM280" i="53"/>
  <c r="AK280" i="53"/>
  <c r="AI280" i="53"/>
  <c r="AG280" i="53"/>
  <c r="AE280" i="53"/>
  <c r="AC280" i="53"/>
  <c r="AA280" i="53"/>
  <c r="Y280" i="53"/>
  <c r="W280" i="53"/>
  <c r="U280" i="53"/>
  <c r="S280" i="53"/>
  <c r="Q280" i="53"/>
  <c r="O280" i="53"/>
  <c r="M280" i="53"/>
  <c r="K280" i="53"/>
  <c r="I280" i="53"/>
  <c r="G280" i="53"/>
  <c r="E280" i="53"/>
  <c r="AY279" i="53"/>
  <c r="AO279" i="53"/>
  <c r="AM279" i="53"/>
  <c r="AK279" i="53"/>
  <c r="AI279" i="53"/>
  <c r="AG279" i="53"/>
  <c r="AE279" i="53"/>
  <c r="AC279" i="53"/>
  <c r="AA279" i="53"/>
  <c r="Y279" i="53"/>
  <c r="W279" i="53"/>
  <c r="U279" i="53"/>
  <c r="S279" i="53"/>
  <c r="Q279" i="53"/>
  <c r="O279" i="53"/>
  <c r="M279" i="53"/>
  <c r="K279" i="53"/>
  <c r="I279" i="53"/>
  <c r="G279" i="53"/>
  <c r="E279" i="53"/>
  <c r="AY278" i="53"/>
  <c r="AO278" i="53"/>
  <c r="AM278" i="53"/>
  <c r="AK278" i="53"/>
  <c r="AI278" i="53"/>
  <c r="AG278" i="53"/>
  <c r="AE278" i="53"/>
  <c r="AC278" i="53"/>
  <c r="AA278" i="53"/>
  <c r="Y278" i="53"/>
  <c r="W278" i="53"/>
  <c r="U278" i="53"/>
  <c r="S278" i="53"/>
  <c r="Q278" i="53"/>
  <c r="O278" i="53"/>
  <c r="M278" i="53"/>
  <c r="K278" i="53"/>
  <c r="I278" i="53"/>
  <c r="G278" i="53"/>
  <c r="E278" i="53"/>
  <c r="AY277" i="53"/>
  <c r="AO277" i="53"/>
  <c r="AM277" i="53"/>
  <c r="AK277" i="53"/>
  <c r="AI277" i="53"/>
  <c r="AG277" i="53"/>
  <c r="AE277" i="53"/>
  <c r="AC277" i="53"/>
  <c r="AA277" i="53"/>
  <c r="Y277" i="53"/>
  <c r="W277" i="53"/>
  <c r="U277" i="53"/>
  <c r="S277" i="53"/>
  <c r="Q277" i="53"/>
  <c r="O277" i="53"/>
  <c r="M277" i="53"/>
  <c r="K277" i="53"/>
  <c r="I277" i="53"/>
  <c r="G277" i="53"/>
  <c r="E277" i="53"/>
  <c r="AY276" i="53"/>
  <c r="AO276" i="53"/>
  <c r="AM276" i="53"/>
  <c r="AK276" i="53"/>
  <c r="AI276" i="53"/>
  <c r="AG276" i="53"/>
  <c r="AE276" i="53"/>
  <c r="AC276" i="53"/>
  <c r="AA276" i="53"/>
  <c r="Y276" i="53"/>
  <c r="W276" i="53"/>
  <c r="U276" i="53"/>
  <c r="S276" i="53"/>
  <c r="Q276" i="53"/>
  <c r="O276" i="53"/>
  <c r="M276" i="53"/>
  <c r="K276" i="53"/>
  <c r="I276" i="53"/>
  <c r="G276" i="53"/>
  <c r="E276" i="53"/>
  <c r="AY275" i="53"/>
  <c r="AO275" i="53"/>
  <c r="AM275" i="53"/>
  <c r="AK275" i="53"/>
  <c r="AI275" i="53"/>
  <c r="AG275" i="53"/>
  <c r="AE275" i="53"/>
  <c r="AC275" i="53"/>
  <c r="AA275" i="53"/>
  <c r="Y275" i="53"/>
  <c r="W275" i="53"/>
  <c r="U275" i="53"/>
  <c r="S275" i="53"/>
  <c r="Q275" i="53"/>
  <c r="O275" i="53"/>
  <c r="M275" i="53"/>
  <c r="K275" i="53"/>
  <c r="I275" i="53"/>
  <c r="G275" i="53"/>
  <c r="E275" i="53"/>
  <c r="AY274" i="53"/>
  <c r="AO274" i="53"/>
  <c r="AM274" i="53"/>
  <c r="AK274" i="53"/>
  <c r="AI274" i="53"/>
  <c r="AG274" i="53"/>
  <c r="AE274" i="53"/>
  <c r="AC274" i="53"/>
  <c r="AA274" i="53"/>
  <c r="Y274" i="53"/>
  <c r="W274" i="53"/>
  <c r="U274" i="53"/>
  <c r="S274" i="53"/>
  <c r="Q274" i="53"/>
  <c r="O274" i="53"/>
  <c r="M274" i="53"/>
  <c r="K274" i="53"/>
  <c r="I274" i="53"/>
  <c r="G274" i="53"/>
  <c r="E274" i="53"/>
  <c r="AY273" i="53"/>
  <c r="AO273" i="53"/>
  <c r="AM273" i="53"/>
  <c r="AK273" i="53"/>
  <c r="AI273" i="53"/>
  <c r="AG273" i="53"/>
  <c r="AE273" i="53"/>
  <c r="AC273" i="53"/>
  <c r="AA273" i="53"/>
  <c r="Y273" i="53"/>
  <c r="W273" i="53"/>
  <c r="U273" i="53"/>
  <c r="S273" i="53"/>
  <c r="Q273" i="53"/>
  <c r="O273" i="53"/>
  <c r="M273" i="53"/>
  <c r="K273" i="53"/>
  <c r="I273" i="53"/>
  <c r="G273" i="53"/>
  <c r="E273" i="53"/>
  <c r="AY272" i="53"/>
  <c r="AO272" i="53"/>
  <c r="AM272" i="53"/>
  <c r="AK272" i="53"/>
  <c r="AI272" i="53"/>
  <c r="AG272" i="53"/>
  <c r="AE272" i="53"/>
  <c r="AC272" i="53"/>
  <c r="AA272" i="53"/>
  <c r="Y272" i="53"/>
  <c r="W272" i="53"/>
  <c r="U272" i="53"/>
  <c r="S272" i="53"/>
  <c r="Q272" i="53"/>
  <c r="O272" i="53"/>
  <c r="M272" i="53"/>
  <c r="K272" i="53"/>
  <c r="I272" i="53"/>
  <c r="G272" i="53"/>
  <c r="E272" i="53"/>
  <c r="AY271" i="53"/>
  <c r="AO271" i="53"/>
  <c r="AM271" i="53"/>
  <c r="AK271" i="53"/>
  <c r="AI271" i="53"/>
  <c r="AG271" i="53"/>
  <c r="AE271" i="53"/>
  <c r="AC271" i="53"/>
  <c r="AA271" i="53"/>
  <c r="Y271" i="53"/>
  <c r="W271" i="53"/>
  <c r="U271" i="53"/>
  <c r="S271" i="53"/>
  <c r="Q271" i="53"/>
  <c r="O271" i="53"/>
  <c r="M271" i="53"/>
  <c r="K271" i="53"/>
  <c r="I271" i="53"/>
  <c r="G271" i="53"/>
  <c r="E271" i="53"/>
  <c r="AY270" i="53"/>
  <c r="AO270" i="53"/>
  <c r="AM270" i="53"/>
  <c r="AK270" i="53"/>
  <c r="AI270" i="53"/>
  <c r="AG270" i="53"/>
  <c r="AE270" i="53"/>
  <c r="AC270" i="53"/>
  <c r="AA270" i="53"/>
  <c r="Y270" i="53"/>
  <c r="W270" i="53"/>
  <c r="U270" i="53"/>
  <c r="S270" i="53"/>
  <c r="Q270" i="53"/>
  <c r="O270" i="53"/>
  <c r="M270" i="53"/>
  <c r="K270" i="53"/>
  <c r="I270" i="53"/>
  <c r="G270" i="53"/>
  <c r="E270" i="53"/>
  <c r="AY269" i="53"/>
  <c r="AO269" i="53"/>
  <c r="AM269" i="53"/>
  <c r="AK269" i="53"/>
  <c r="AI269" i="53"/>
  <c r="AG269" i="53"/>
  <c r="AE269" i="53"/>
  <c r="AC269" i="53"/>
  <c r="AA269" i="53"/>
  <c r="Y269" i="53"/>
  <c r="W269" i="53"/>
  <c r="U269" i="53"/>
  <c r="S269" i="53"/>
  <c r="Q269" i="53"/>
  <c r="O269" i="53"/>
  <c r="M269" i="53"/>
  <c r="K269" i="53"/>
  <c r="I269" i="53"/>
  <c r="G269" i="53"/>
  <c r="E269" i="53"/>
  <c r="AY268" i="53"/>
  <c r="AO268" i="53"/>
  <c r="AM268" i="53"/>
  <c r="AK268" i="53"/>
  <c r="AI268" i="53"/>
  <c r="AG268" i="53"/>
  <c r="AE268" i="53"/>
  <c r="AC268" i="53"/>
  <c r="AA268" i="53"/>
  <c r="Y268" i="53"/>
  <c r="W268" i="53"/>
  <c r="U268" i="53"/>
  <c r="S268" i="53"/>
  <c r="Q268" i="53"/>
  <c r="O268" i="53"/>
  <c r="M268" i="53"/>
  <c r="K268" i="53"/>
  <c r="I268" i="53"/>
  <c r="G268" i="53"/>
  <c r="E268" i="53"/>
  <c r="AY267" i="53"/>
  <c r="AO267" i="53"/>
  <c r="AM267" i="53"/>
  <c r="AK267" i="53"/>
  <c r="AI267" i="53"/>
  <c r="AG267" i="53"/>
  <c r="AE267" i="53"/>
  <c r="AC267" i="53"/>
  <c r="AA267" i="53"/>
  <c r="Y267" i="53"/>
  <c r="W267" i="53"/>
  <c r="U267" i="53"/>
  <c r="S267" i="53"/>
  <c r="Q267" i="53"/>
  <c r="O267" i="53"/>
  <c r="M267" i="53"/>
  <c r="K267" i="53"/>
  <c r="I267" i="53"/>
  <c r="G267" i="53"/>
  <c r="E267" i="53"/>
  <c r="AY266" i="53"/>
  <c r="AO266" i="53"/>
  <c r="AM266" i="53"/>
  <c r="AK266" i="53"/>
  <c r="AI266" i="53"/>
  <c r="AG266" i="53"/>
  <c r="AE266" i="53"/>
  <c r="AC266" i="53"/>
  <c r="AA266" i="53"/>
  <c r="Y266" i="53"/>
  <c r="W266" i="53"/>
  <c r="U266" i="53"/>
  <c r="S266" i="53"/>
  <c r="Q266" i="53"/>
  <c r="O266" i="53"/>
  <c r="M266" i="53"/>
  <c r="K266" i="53"/>
  <c r="I266" i="53"/>
  <c r="G266" i="53"/>
  <c r="E266" i="53"/>
  <c r="AY265" i="53"/>
  <c r="AO265" i="53"/>
  <c r="AM265" i="53"/>
  <c r="AK265" i="53"/>
  <c r="AI265" i="53"/>
  <c r="AG265" i="53"/>
  <c r="AE265" i="53"/>
  <c r="AC265" i="53"/>
  <c r="AA265" i="53"/>
  <c r="Y265" i="53"/>
  <c r="W265" i="53"/>
  <c r="U265" i="53"/>
  <c r="S265" i="53"/>
  <c r="Q265" i="53"/>
  <c r="O265" i="53"/>
  <c r="M265" i="53"/>
  <c r="K265" i="53"/>
  <c r="I265" i="53"/>
  <c r="G265" i="53"/>
  <c r="E265" i="53"/>
  <c r="AY264" i="53"/>
  <c r="AO264" i="53"/>
  <c r="AM264" i="53"/>
  <c r="AK264" i="53"/>
  <c r="AI264" i="53"/>
  <c r="AG264" i="53"/>
  <c r="AE264" i="53"/>
  <c r="AC264" i="53"/>
  <c r="AA264" i="53"/>
  <c r="Y264" i="53"/>
  <c r="W264" i="53"/>
  <c r="U264" i="53"/>
  <c r="S264" i="53"/>
  <c r="Q264" i="53"/>
  <c r="O264" i="53"/>
  <c r="M264" i="53"/>
  <c r="K264" i="53"/>
  <c r="I264" i="53"/>
  <c r="G264" i="53"/>
  <c r="E264" i="53"/>
  <c r="AY263" i="53"/>
  <c r="AO263" i="53"/>
  <c r="AM263" i="53"/>
  <c r="AK263" i="53"/>
  <c r="AI263" i="53"/>
  <c r="AG263" i="53"/>
  <c r="AE263" i="53"/>
  <c r="AC263" i="53"/>
  <c r="AA263" i="53"/>
  <c r="Y263" i="53"/>
  <c r="W263" i="53"/>
  <c r="U263" i="53"/>
  <c r="S263" i="53"/>
  <c r="Q263" i="53"/>
  <c r="O263" i="53"/>
  <c r="M263" i="53"/>
  <c r="K263" i="53"/>
  <c r="I263" i="53"/>
  <c r="G263" i="53"/>
  <c r="E263" i="53"/>
  <c r="AY262" i="53"/>
  <c r="AO262" i="53"/>
  <c r="AM262" i="53"/>
  <c r="AK262" i="53"/>
  <c r="AI262" i="53"/>
  <c r="AG262" i="53"/>
  <c r="AE262" i="53"/>
  <c r="AC262" i="53"/>
  <c r="AA262" i="53"/>
  <c r="Y262" i="53"/>
  <c r="W262" i="53"/>
  <c r="U262" i="53"/>
  <c r="S262" i="53"/>
  <c r="Q262" i="53"/>
  <c r="O262" i="53"/>
  <c r="M262" i="53"/>
  <c r="K262" i="53"/>
  <c r="I262" i="53"/>
  <c r="G262" i="53"/>
  <c r="E262" i="53"/>
  <c r="AY261" i="53"/>
  <c r="AO261" i="53"/>
  <c r="AM261" i="53"/>
  <c r="AK261" i="53"/>
  <c r="AI261" i="53"/>
  <c r="AG261" i="53"/>
  <c r="AE261" i="53"/>
  <c r="AC261" i="53"/>
  <c r="AA261" i="53"/>
  <c r="Y261" i="53"/>
  <c r="W261" i="53"/>
  <c r="U261" i="53"/>
  <c r="S261" i="53"/>
  <c r="Q261" i="53"/>
  <c r="O261" i="53"/>
  <c r="M261" i="53"/>
  <c r="K261" i="53"/>
  <c r="I261" i="53"/>
  <c r="G261" i="53"/>
  <c r="E261" i="53"/>
  <c r="AY260" i="53"/>
  <c r="AO260" i="53"/>
  <c r="AM260" i="53"/>
  <c r="AK260" i="53"/>
  <c r="AI260" i="53"/>
  <c r="AG260" i="53"/>
  <c r="AE260" i="53"/>
  <c r="AC260" i="53"/>
  <c r="AA260" i="53"/>
  <c r="Y260" i="53"/>
  <c r="W260" i="53"/>
  <c r="U260" i="53"/>
  <c r="S260" i="53"/>
  <c r="Q260" i="53"/>
  <c r="O260" i="53"/>
  <c r="M260" i="53"/>
  <c r="K260" i="53"/>
  <c r="I260" i="53"/>
  <c r="G260" i="53"/>
  <c r="E260" i="53"/>
  <c r="AY259" i="53"/>
  <c r="AO259" i="53"/>
  <c r="AM259" i="53"/>
  <c r="AK259" i="53"/>
  <c r="AI259" i="53"/>
  <c r="AG259" i="53"/>
  <c r="AE259" i="53"/>
  <c r="AC259" i="53"/>
  <c r="AA259" i="53"/>
  <c r="Y259" i="53"/>
  <c r="W259" i="53"/>
  <c r="U259" i="53"/>
  <c r="S259" i="53"/>
  <c r="Q259" i="53"/>
  <c r="O259" i="53"/>
  <c r="M259" i="53"/>
  <c r="K259" i="53"/>
  <c r="I259" i="53"/>
  <c r="G259" i="53"/>
  <c r="E259" i="53"/>
  <c r="AY258" i="53"/>
  <c r="AO258" i="53"/>
  <c r="AM258" i="53"/>
  <c r="AK258" i="53"/>
  <c r="AI258" i="53"/>
  <c r="AG258" i="53"/>
  <c r="AE258" i="53"/>
  <c r="AC258" i="53"/>
  <c r="AA258" i="53"/>
  <c r="Y258" i="53"/>
  <c r="W258" i="53"/>
  <c r="U258" i="53"/>
  <c r="S258" i="53"/>
  <c r="Q258" i="53"/>
  <c r="O258" i="53"/>
  <c r="M258" i="53"/>
  <c r="K258" i="53"/>
  <c r="I258" i="53"/>
  <c r="G258" i="53"/>
  <c r="E258" i="53"/>
  <c r="AY257" i="53"/>
  <c r="AO257" i="53"/>
  <c r="AM257" i="53"/>
  <c r="AK257" i="53"/>
  <c r="AI257" i="53"/>
  <c r="AG257" i="53"/>
  <c r="AE257" i="53"/>
  <c r="AC257" i="53"/>
  <c r="AA257" i="53"/>
  <c r="Y257" i="53"/>
  <c r="W257" i="53"/>
  <c r="U257" i="53"/>
  <c r="S257" i="53"/>
  <c r="Q257" i="53"/>
  <c r="O257" i="53"/>
  <c r="M257" i="53"/>
  <c r="K257" i="53"/>
  <c r="I257" i="53"/>
  <c r="G257" i="53"/>
  <c r="E257" i="53"/>
  <c r="AY256" i="53"/>
  <c r="AO256" i="53"/>
  <c r="AM256" i="53"/>
  <c r="AK256" i="53"/>
  <c r="AI256" i="53"/>
  <c r="AG256" i="53"/>
  <c r="AE256" i="53"/>
  <c r="AC256" i="53"/>
  <c r="AA256" i="53"/>
  <c r="Y256" i="53"/>
  <c r="W256" i="53"/>
  <c r="U256" i="53"/>
  <c r="S256" i="53"/>
  <c r="Q256" i="53"/>
  <c r="O256" i="53"/>
  <c r="M256" i="53"/>
  <c r="K256" i="53"/>
  <c r="I256" i="53"/>
  <c r="G256" i="53"/>
  <c r="E256" i="53"/>
  <c r="AY255" i="53"/>
  <c r="AO255" i="53"/>
  <c r="AM255" i="53"/>
  <c r="AK255" i="53"/>
  <c r="AI255" i="53"/>
  <c r="AG255" i="53"/>
  <c r="AE255" i="53"/>
  <c r="AC255" i="53"/>
  <c r="AA255" i="53"/>
  <c r="Y255" i="53"/>
  <c r="W255" i="53"/>
  <c r="U255" i="53"/>
  <c r="S255" i="53"/>
  <c r="Q255" i="53"/>
  <c r="O255" i="53"/>
  <c r="M255" i="53"/>
  <c r="K255" i="53"/>
  <c r="I255" i="53"/>
  <c r="G255" i="53"/>
  <c r="E255" i="53"/>
  <c r="AY254" i="53"/>
  <c r="AO254" i="53"/>
  <c r="AM254" i="53"/>
  <c r="AK254" i="53"/>
  <c r="AI254" i="53"/>
  <c r="AG254" i="53"/>
  <c r="AE254" i="53"/>
  <c r="AC254" i="53"/>
  <c r="AA254" i="53"/>
  <c r="Y254" i="53"/>
  <c r="W254" i="53"/>
  <c r="U254" i="53"/>
  <c r="S254" i="53"/>
  <c r="Q254" i="53"/>
  <c r="O254" i="53"/>
  <c r="M254" i="53"/>
  <c r="K254" i="53"/>
  <c r="I254" i="53"/>
  <c r="G254" i="53"/>
  <c r="E254" i="53"/>
  <c r="AY253" i="53"/>
  <c r="AO253" i="53"/>
  <c r="AM253" i="53"/>
  <c r="AK253" i="53"/>
  <c r="AI253" i="53"/>
  <c r="AG253" i="53"/>
  <c r="AE253" i="53"/>
  <c r="AC253" i="53"/>
  <c r="AA253" i="53"/>
  <c r="Y253" i="53"/>
  <c r="W253" i="53"/>
  <c r="U253" i="53"/>
  <c r="S253" i="53"/>
  <c r="Q253" i="53"/>
  <c r="O253" i="53"/>
  <c r="M253" i="53"/>
  <c r="K253" i="53"/>
  <c r="I253" i="53"/>
  <c r="G253" i="53"/>
  <c r="E253" i="53"/>
  <c r="AY252" i="53"/>
  <c r="AO252" i="53"/>
  <c r="AM252" i="53"/>
  <c r="AK252" i="53"/>
  <c r="AI252" i="53"/>
  <c r="AG252" i="53"/>
  <c r="AE252" i="53"/>
  <c r="AC252" i="53"/>
  <c r="AA252" i="53"/>
  <c r="Y252" i="53"/>
  <c r="W252" i="53"/>
  <c r="U252" i="53"/>
  <c r="S252" i="53"/>
  <c r="Q252" i="53"/>
  <c r="O252" i="53"/>
  <c r="M252" i="53"/>
  <c r="K252" i="53"/>
  <c r="I252" i="53"/>
  <c r="G252" i="53"/>
  <c r="E252" i="53"/>
  <c r="AY251" i="53"/>
  <c r="AO251" i="53"/>
  <c r="AM251" i="53"/>
  <c r="AK251" i="53"/>
  <c r="AI251" i="53"/>
  <c r="AG251" i="53"/>
  <c r="AE251" i="53"/>
  <c r="AC251" i="53"/>
  <c r="AA251" i="53"/>
  <c r="Y251" i="53"/>
  <c r="W251" i="53"/>
  <c r="U251" i="53"/>
  <c r="S251" i="53"/>
  <c r="Q251" i="53"/>
  <c r="O251" i="53"/>
  <c r="M251" i="53"/>
  <c r="K251" i="53"/>
  <c r="I251" i="53"/>
  <c r="G251" i="53"/>
  <c r="E251" i="53"/>
  <c r="AY250" i="53"/>
  <c r="AO250" i="53"/>
  <c r="AM250" i="53"/>
  <c r="AK250" i="53"/>
  <c r="AI250" i="53"/>
  <c r="AG250" i="53"/>
  <c r="AE250" i="53"/>
  <c r="AC250" i="53"/>
  <c r="AA250" i="53"/>
  <c r="Y250" i="53"/>
  <c r="W250" i="53"/>
  <c r="U250" i="53"/>
  <c r="S250" i="53"/>
  <c r="Q250" i="53"/>
  <c r="O250" i="53"/>
  <c r="M250" i="53"/>
  <c r="K250" i="53"/>
  <c r="I250" i="53"/>
  <c r="G250" i="53"/>
  <c r="E250" i="53"/>
  <c r="AY249" i="53"/>
  <c r="AO249" i="53"/>
  <c r="AM249" i="53"/>
  <c r="AK249" i="53"/>
  <c r="AI249" i="53"/>
  <c r="AG249" i="53"/>
  <c r="AE249" i="53"/>
  <c r="AC249" i="53"/>
  <c r="AA249" i="53"/>
  <c r="Y249" i="53"/>
  <c r="W249" i="53"/>
  <c r="U249" i="53"/>
  <c r="S249" i="53"/>
  <c r="Q249" i="53"/>
  <c r="O249" i="53"/>
  <c r="M249" i="53"/>
  <c r="K249" i="53"/>
  <c r="I249" i="53"/>
  <c r="G249" i="53"/>
  <c r="E249" i="53"/>
  <c r="AY248" i="53"/>
  <c r="AO248" i="53"/>
  <c r="AM248" i="53"/>
  <c r="AK248" i="53"/>
  <c r="AI248" i="53"/>
  <c r="AG248" i="53"/>
  <c r="AE248" i="53"/>
  <c r="AC248" i="53"/>
  <c r="AA248" i="53"/>
  <c r="Y248" i="53"/>
  <c r="W248" i="53"/>
  <c r="U248" i="53"/>
  <c r="S248" i="53"/>
  <c r="Q248" i="53"/>
  <c r="O248" i="53"/>
  <c r="M248" i="53"/>
  <c r="K248" i="53"/>
  <c r="I248" i="53"/>
  <c r="G248" i="53"/>
  <c r="E248" i="53"/>
  <c r="AY247" i="53"/>
  <c r="AO247" i="53"/>
  <c r="AM247" i="53"/>
  <c r="AK247" i="53"/>
  <c r="AI247" i="53"/>
  <c r="AG247" i="53"/>
  <c r="AE247" i="53"/>
  <c r="AC247" i="53"/>
  <c r="AA247" i="53"/>
  <c r="Y247" i="53"/>
  <c r="W247" i="53"/>
  <c r="U247" i="53"/>
  <c r="S247" i="53"/>
  <c r="Q247" i="53"/>
  <c r="O247" i="53"/>
  <c r="M247" i="53"/>
  <c r="K247" i="53"/>
  <c r="I247" i="53"/>
  <c r="G247" i="53"/>
  <c r="E247" i="53"/>
  <c r="AY246" i="53"/>
  <c r="AO246" i="53"/>
  <c r="AM246" i="53"/>
  <c r="AK246" i="53"/>
  <c r="AI246" i="53"/>
  <c r="AG246" i="53"/>
  <c r="AE246" i="53"/>
  <c r="AC246" i="53"/>
  <c r="AA246" i="53"/>
  <c r="Y246" i="53"/>
  <c r="W246" i="53"/>
  <c r="U246" i="53"/>
  <c r="S246" i="53"/>
  <c r="Q246" i="53"/>
  <c r="O246" i="53"/>
  <c r="M246" i="53"/>
  <c r="K246" i="53"/>
  <c r="I246" i="53"/>
  <c r="G246" i="53"/>
  <c r="E246" i="53"/>
  <c r="AY245" i="53"/>
  <c r="AO245" i="53"/>
  <c r="AM245" i="53"/>
  <c r="AK245" i="53"/>
  <c r="AI245" i="53"/>
  <c r="AG245" i="53"/>
  <c r="AE245" i="53"/>
  <c r="AC245" i="53"/>
  <c r="AA245" i="53"/>
  <c r="Y245" i="53"/>
  <c r="W245" i="53"/>
  <c r="U245" i="53"/>
  <c r="S245" i="53"/>
  <c r="Q245" i="53"/>
  <c r="O245" i="53"/>
  <c r="M245" i="53"/>
  <c r="K245" i="53"/>
  <c r="I245" i="53"/>
  <c r="G245" i="53"/>
  <c r="E245" i="53"/>
  <c r="AY244" i="53"/>
  <c r="AO244" i="53"/>
  <c r="AM244" i="53"/>
  <c r="AK244" i="53"/>
  <c r="AI244" i="53"/>
  <c r="AG244" i="53"/>
  <c r="AE244" i="53"/>
  <c r="AC244" i="53"/>
  <c r="AA244" i="53"/>
  <c r="Y244" i="53"/>
  <c r="W244" i="53"/>
  <c r="U244" i="53"/>
  <c r="S244" i="53"/>
  <c r="Q244" i="53"/>
  <c r="O244" i="53"/>
  <c r="M244" i="53"/>
  <c r="K244" i="53"/>
  <c r="I244" i="53"/>
  <c r="G244" i="53"/>
  <c r="E244" i="53"/>
  <c r="AY243" i="53"/>
  <c r="AO243" i="53"/>
  <c r="AM243" i="53"/>
  <c r="AK243" i="53"/>
  <c r="AI243" i="53"/>
  <c r="AG243" i="53"/>
  <c r="AE243" i="53"/>
  <c r="AC243" i="53"/>
  <c r="AA243" i="53"/>
  <c r="Y243" i="53"/>
  <c r="W243" i="53"/>
  <c r="U243" i="53"/>
  <c r="S243" i="53"/>
  <c r="Q243" i="53"/>
  <c r="O243" i="53"/>
  <c r="M243" i="53"/>
  <c r="K243" i="53"/>
  <c r="I243" i="53"/>
  <c r="G243" i="53"/>
  <c r="E243" i="53"/>
  <c r="AY242" i="53"/>
  <c r="AO242" i="53"/>
  <c r="AM242" i="53"/>
  <c r="AK242" i="53"/>
  <c r="AI242" i="53"/>
  <c r="AG242" i="53"/>
  <c r="AE242" i="53"/>
  <c r="AC242" i="53"/>
  <c r="AA242" i="53"/>
  <c r="Y242" i="53"/>
  <c r="W242" i="53"/>
  <c r="U242" i="53"/>
  <c r="S242" i="53"/>
  <c r="Q242" i="53"/>
  <c r="O242" i="53"/>
  <c r="M242" i="53"/>
  <c r="K242" i="53"/>
  <c r="I242" i="53"/>
  <c r="G242" i="53"/>
  <c r="E242" i="53"/>
  <c r="AY241" i="53"/>
  <c r="AO241" i="53"/>
  <c r="AM241" i="53"/>
  <c r="AK241" i="53"/>
  <c r="AI241" i="53"/>
  <c r="AG241" i="53"/>
  <c r="AE241" i="53"/>
  <c r="AC241" i="53"/>
  <c r="AA241" i="53"/>
  <c r="Y241" i="53"/>
  <c r="W241" i="53"/>
  <c r="U241" i="53"/>
  <c r="S241" i="53"/>
  <c r="Q241" i="53"/>
  <c r="O241" i="53"/>
  <c r="M241" i="53"/>
  <c r="K241" i="53"/>
  <c r="I241" i="53"/>
  <c r="G241" i="53"/>
  <c r="E241" i="53"/>
  <c r="AY240" i="53"/>
  <c r="AO240" i="53"/>
  <c r="AM240" i="53"/>
  <c r="AK240" i="53"/>
  <c r="AI240" i="53"/>
  <c r="AG240" i="53"/>
  <c r="AE240" i="53"/>
  <c r="AC240" i="53"/>
  <c r="AA240" i="53"/>
  <c r="Y240" i="53"/>
  <c r="W240" i="53"/>
  <c r="U240" i="53"/>
  <c r="S240" i="53"/>
  <c r="Q240" i="53"/>
  <c r="O240" i="53"/>
  <c r="M240" i="53"/>
  <c r="K240" i="53"/>
  <c r="I240" i="53"/>
  <c r="G240" i="53"/>
  <c r="E240" i="53"/>
  <c r="AY239" i="53"/>
  <c r="AO239" i="53"/>
  <c r="AM239" i="53"/>
  <c r="AK239" i="53"/>
  <c r="AI239" i="53"/>
  <c r="AG239" i="53"/>
  <c r="AE239" i="53"/>
  <c r="AC239" i="53"/>
  <c r="AA239" i="53"/>
  <c r="Y239" i="53"/>
  <c r="W239" i="53"/>
  <c r="U239" i="53"/>
  <c r="S239" i="53"/>
  <c r="Q239" i="53"/>
  <c r="O239" i="53"/>
  <c r="M239" i="53"/>
  <c r="K239" i="53"/>
  <c r="I239" i="53"/>
  <c r="G239" i="53"/>
  <c r="E239" i="53"/>
  <c r="AY238" i="53"/>
  <c r="AO238" i="53"/>
  <c r="AM238" i="53"/>
  <c r="AK238" i="53"/>
  <c r="AI238" i="53"/>
  <c r="AG238" i="53"/>
  <c r="AE238" i="53"/>
  <c r="AC238" i="53"/>
  <c r="AA238" i="53"/>
  <c r="Y238" i="53"/>
  <c r="W238" i="53"/>
  <c r="U238" i="53"/>
  <c r="S238" i="53"/>
  <c r="Q238" i="53"/>
  <c r="O238" i="53"/>
  <c r="M238" i="53"/>
  <c r="K238" i="53"/>
  <c r="I238" i="53"/>
  <c r="G238" i="53"/>
  <c r="E238" i="53"/>
  <c r="AY237" i="53"/>
  <c r="AO237" i="53"/>
  <c r="AM237" i="53"/>
  <c r="AK237" i="53"/>
  <c r="AI237" i="53"/>
  <c r="AG237" i="53"/>
  <c r="AE237" i="53"/>
  <c r="AC237" i="53"/>
  <c r="AA237" i="53"/>
  <c r="Y237" i="53"/>
  <c r="W237" i="53"/>
  <c r="U237" i="53"/>
  <c r="S237" i="53"/>
  <c r="Q237" i="53"/>
  <c r="O237" i="53"/>
  <c r="M237" i="53"/>
  <c r="K237" i="53"/>
  <c r="I237" i="53"/>
  <c r="G237" i="53"/>
  <c r="E237" i="53"/>
  <c r="AY236" i="53"/>
  <c r="AO236" i="53"/>
  <c r="AM236" i="53"/>
  <c r="AK236" i="53"/>
  <c r="AI236" i="53"/>
  <c r="AG236" i="53"/>
  <c r="AE236" i="53"/>
  <c r="AC236" i="53"/>
  <c r="AA236" i="53"/>
  <c r="Y236" i="53"/>
  <c r="W236" i="53"/>
  <c r="U236" i="53"/>
  <c r="S236" i="53"/>
  <c r="Q236" i="53"/>
  <c r="O236" i="53"/>
  <c r="M236" i="53"/>
  <c r="K236" i="53"/>
  <c r="I236" i="53"/>
  <c r="G236" i="53"/>
  <c r="E236" i="53"/>
  <c r="AY235" i="53"/>
  <c r="AO235" i="53"/>
  <c r="AM235" i="53"/>
  <c r="AK235" i="53"/>
  <c r="AI235" i="53"/>
  <c r="AG235" i="53"/>
  <c r="AE235" i="53"/>
  <c r="AC235" i="53"/>
  <c r="AA235" i="53"/>
  <c r="Y235" i="53"/>
  <c r="W235" i="53"/>
  <c r="U235" i="53"/>
  <c r="S235" i="53"/>
  <c r="Q235" i="53"/>
  <c r="O235" i="53"/>
  <c r="M235" i="53"/>
  <c r="K235" i="53"/>
  <c r="I235" i="53"/>
  <c r="G235" i="53"/>
  <c r="E235" i="53"/>
  <c r="AY234" i="53"/>
  <c r="AO234" i="53"/>
  <c r="AM234" i="53"/>
  <c r="AK234" i="53"/>
  <c r="AI234" i="53"/>
  <c r="AG234" i="53"/>
  <c r="AE234" i="53"/>
  <c r="AC234" i="53"/>
  <c r="AA234" i="53"/>
  <c r="Y234" i="53"/>
  <c r="W234" i="53"/>
  <c r="U234" i="53"/>
  <c r="S234" i="53"/>
  <c r="Q234" i="53"/>
  <c r="O234" i="53"/>
  <c r="M234" i="53"/>
  <c r="K234" i="53"/>
  <c r="I234" i="53"/>
  <c r="G234" i="53"/>
  <c r="E234" i="53"/>
  <c r="AY233" i="53"/>
  <c r="AO233" i="53"/>
  <c r="AM233" i="53"/>
  <c r="AK233" i="53"/>
  <c r="AI233" i="53"/>
  <c r="AG233" i="53"/>
  <c r="AE233" i="53"/>
  <c r="AC233" i="53"/>
  <c r="AA233" i="53"/>
  <c r="Y233" i="53"/>
  <c r="W233" i="53"/>
  <c r="U233" i="53"/>
  <c r="S233" i="53"/>
  <c r="Q233" i="53"/>
  <c r="O233" i="53"/>
  <c r="M233" i="53"/>
  <c r="K233" i="53"/>
  <c r="I233" i="53"/>
  <c r="G233" i="53"/>
  <c r="E233" i="53"/>
  <c r="AY232" i="53"/>
  <c r="AO232" i="53"/>
  <c r="AM232" i="53"/>
  <c r="AK232" i="53"/>
  <c r="AI232" i="53"/>
  <c r="AG232" i="53"/>
  <c r="AE232" i="53"/>
  <c r="AC232" i="53"/>
  <c r="AA232" i="53"/>
  <c r="Y232" i="53"/>
  <c r="W232" i="53"/>
  <c r="U232" i="53"/>
  <c r="S232" i="53"/>
  <c r="Q232" i="53"/>
  <c r="O232" i="53"/>
  <c r="M232" i="53"/>
  <c r="K232" i="53"/>
  <c r="I232" i="53"/>
  <c r="G232" i="53"/>
  <c r="E232" i="53"/>
  <c r="AY231" i="53"/>
  <c r="AO231" i="53"/>
  <c r="AM231" i="53"/>
  <c r="AK231" i="53"/>
  <c r="AI231" i="53"/>
  <c r="AG231" i="53"/>
  <c r="AE231" i="53"/>
  <c r="AC231" i="53"/>
  <c r="AA231" i="53"/>
  <c r="Y231" i="53"/>
  <c r="W231" i="53"/>
  <c r="U231" i="53"/>
  <c r="S231" i="53"/>
  <c r="Q231" i="53"/>
  <c r="O231" i="53"/>
  <c r="M231" i="53"/>
  <c r="K231" i="53"/>
  <c r="I231" i="53"/>
  <c r="G231" i="53"/>
  <c r="E231" i="53"/>
  <c r="AY230" i="53"/>
  <c r="AO230" i="53"/>
  <c r="AM230" i="53"/>
  <c r="AK230" i="53"/>
  <c r="AI230" i="53"/>
  <c r="AG230" i="53"/>
  <c r="AE230" i="53"/>
  <c r="AC230" i="53"/>
  <c r="AA230" i="53"/>
  <c r="Y230" i="53"/>
  <c r="W230" i="53"/>
  <c r="U230" i="53"/>
  <c r="S230" i="53"/>
  <c r="Q230" i="53"/>
  <c r="O230" i="53"/>
  <c r="M230" i="53"/>
  <c r="K230" i="53"/>
  <c r="I230" i="53"/>
  <c r="G230" i="53"/>
  <c r="E230" i="53"/>
  <c r="AY229" i="53"/>
  <c r="AO229" i="53"/>
  <c r="AM229" i="53"/>
  <c r="AK229" i="53"/>
  <c r="AI229" i="53"/>
  <c r="AG229" i="53"/>
  <c r="AE229" i="53"/>
  <c r="AC229" i="53"/>
  <c r="AA229" i="53"/>
  <c r="Y229" i="53"/>
  <c r="W229" i="53"/>
  <c r="U229" i="53"/>
  <c r="S229" i="53"/>
  <c r="Q229" i="53"/>
  <c r="O229" i="53"/>
  <c r="M229" i="53"/>
  <c r="K229" i="53"/>
  <c r="I229" i="53"/>
  <c r="G229" i="53"/>
  <c r="E229" i="53"/>
  <c r="AY228" i="53"/>
  <c r="AO228" i="53"/>
  <c r="AM228" i="53"/>
  <c r="AK228" i="53"/>
  <c r="AI228" i="53"/>
  <c r="AG228" i="53"/>
  <c r="AE228" i="53"/>
  <c r="AC228" i="53"/>
  <c r="AA228" i="53"/>
  <c r="Y228" i="53"/>
  <c r="W228" i="53"/>
  <c r="U228" i="53"/>
  <c r="S228" i="53"/>
  <c r="Q228" i="53"/>
  <c r="O228" i="53"/>
  <c r="M228" i="53"/>
  <c r="K228" i="53"/>
  <c r="I228" i="53"/>
  <c r="G228" i="53"/>
  <c r="E228" i="53"/>
  <c r="AY227" i="53"/>
  <c r="AO227" i="53"/>
  <c r="AM227" i="53"/>
  <c r="AK227" i="53"/>
  <c r="AI227" i="53"/>
  <c r="AG227" i="53"/>
  <c r="AE227" i="53"/>
  <c r="AC227" i="53"/>
  <c r="AA227" i="53"/>
  <c r="Y227" i="53"/>
  <c r="W227" i="53"/>
  <c r="U227" i="53"/>
  <c r="S227" i="53"/>
  <c r="Q227" i="53"/>
  <c r="O227" i="53"/>
  <c r="M227" i="53"/>
  <c r="K227" i="53"/>
  <c r="I227" i="53"/>
  <c r="G227" i="53"/>
  <c r="E227" i="53"/>
  <c r="AY226" i="53"/>
  <c r="AO226" i="53"/>
  <c r="AM226" i="53"/>
  <c r="AK226" i="53"/>
  <c r="AI226" i="53"/>
  <c r="AG226" i="53"/>
  <c r="AE226" i="53"/>
  <c r="AC226" i="53"/>
  <c r="AA226" i="53"/>
  <c r="Y226" i="53"/>
  <c r="W226" i="53"/>
  <c r="U226" i="53"/>
  <c r="S226" i="53"/>
  <c r="Q226" i="53"/>
  <c r="O226" i="53"/>
  <c r="M226" i="53"/>
  <c r="K226" i="53"/>
  <c r="I226" i="53"/>
  <c r="G226" i="53"/>
  <c r="E226" i="53"/>
  <c r="AY225" i="53"/>
  <c r="AO225" i="53"/>
  <c r="AM225" i="53"/>
  <c r="AK225" i="53"/>
  <c r="AI225" i="53"/>
  <c r="AG225" i="53"/>
  <c r="AE225" i="53"/>
  <c r="AC225" i="53"/>
  <c r="AA225" i="53"/>
  <c r="Y225" i="53"/>
  <c r="W225" i="53"/>
  <c r="U225" i="53"/>
  <c r="S225" i="53"/>
  <c r="Q225" i="53"/>
  <c r="O225" i="53"/>
  <c r="M225" i="53"/>
  <c r="K225" i="53"/>
  <c r="I225" i="53"/>
  <c r="G225" i="53"/>
  <c r="E225" i="53"/>
  <c r="AY224" i="53"/>
  <c r="AO224" i="53"/>
  <c r="AM224" i="53"/>
  <c r="AK224" i="53"/>
  <c r="AI224" i="53"/>
  <c r="AG224" i="53"/>
  <c r="AE224" i="53"/>
  <c r="AC224" i="53"/>
  <c r="AA224" i="53"/>
  <c r="Y224" i="53"/>
  <c r="W224" i="53"/>
  <c r="U224" i="53"/>
  <c r="S224" i="53"/>
  <c r="Q224" i="53"/>
  <c r="O224" i="53"/>
  <c r="M224" i="53"/>
  <c r="K224" i="53"/>
  <c r="I224" i="53"/>
  <c r="G224" i="53"/>
  <c r="E224" i="53"/>
  <c r="AY223" i="53"/>
  <c r="AO223" i="53"/>
  <c r="AM223" i="53"/>
  <c r="AK223" i="53"/>
  <c r="AI223" i="53"/>
  <c r="AG223" i="53"/>
  <c r="AE223" i="53"/>
  <c r="AC223" i="53"/>
  <c r="AA223" i="53"/>
  <c r="Y223" i="53"/>
  <c r="W223" i="53"/>
  <c r="U223" i="53"/>
  <c r="S223" i="53"/>
  <c r="Q223" i="53"/>
  <c r="O223" i="53"/>
  <c r="M223" i="53"/>
  <c r="K223" i="53"/>
  <c r="I223" i="53"/>
  <c r="G223" i="53"/>
  <c r="E223" i="53"/>
  <c r="AY222" i="53"/>
  <c r="AO222" i="53"/>
  <c r="AM222" i="53"/>
  <c r="AK222" i="53"/>
  <c r="AI222" i="53"/>
  <c r="AG222" i="53"/>
  <c r="AE222" i="53"/>
  <c r="AC222" i="53"/>
  <c r="AA222" i="53"/>
  <c r="Y222" i="53"/>
  <c r="W222" i="53"/>
  <c r="U222" i="53"/>
  <c r="S222" i="53"/>
  <c r="Q222" i="53"/>
  <c r="O222" i="53"/>
  <c r="M222" i="53"/>
  <c r="K222" i="53"/>
  <c r="I222" i="53"/>
  <c r="G222" i="53"/>
  <c r="E222" i="53"/>
  <c r="AY221" i="53"/>
  <c r="AO221" i="53"/>
  <c r="AM221" i="53"/>
  <c r="AK221" i="53"/>
  <c r="AI221" i="53"/>
  <c r="AG221" i="53"/>
  <c r="AE221" i="53"/>
  <c r="AC221" i="53"/>
  <c r="AA221" i="53"/>
  <c r="Y221" i="53"/>
  <c r="W221" i="53"/>
  <c r="U221" i="53"/>
  <c r="S221" i="53"/>
  <c r="Q221" i="53"/>
  <c r="O221" i="53"/>
  <c r="M221" i="53"/>
  <c r="K221" i="53"/>
  <c r="I221" i="53"/>
  <c r="G221" i="53"/>
  <c r="E221" i="53"/>
  <c r="AY220" i="53"/>
  <c r="AO220" i="53"/>
  <c r="AM220" i="53"/>
  <c r="AK220" i="53"/>
  <c r="AI220" i="53"/>
  <c r="AG220" i="53"/>
  <c r="AE220" i="53"/>
  <c r="AC220" i="53"/>
  <c r="AA220" i="53"/>
  <c r="Y220" i="53"/>
  <c r="W220" i="53"/>
  <c r="U220" i="53"/>
  <c r="S220" i="53"/>
  <c r="Q220" i="53"/>
  <c r="O220" i="53"/>
  <c r="M220" i="53"/>
  <c r="K220" i="53"/>
  <c r="I220" i="53"/>
  <c r="G220" i="53"/>
  <c r="E220" i="53"/>
  <c r="AY219" i="53"/>
  <c r="AO219" i="53"/>
  <c r="AM219" i="53"/>
  <c r="AK219" i="53"/>
  <c r="AI219" i="53"/>
  <c r="AG219" i="53"/>
  <c r="AE219" i="53"/>
  <c r="AC219" i="53"/>
  <c r="AA219" i="53"/>
  <c r="Y219" i="53"/>
  <c r="W219" i="53"/>
  <c r="U219" i="53"/>
  <c r="S219" i="53"/>
  <c r="Q219" i="53"/>
  <c r="O219" i="53"/>
  <c r="M219" i="53"/>
  <c r="K219" i="53"/>
  <c r="I219" i="53"/>
  <c r="G219" i="53"/>
  <c r="E219" i="53"/>
  <c r="AY218" i="53"/>
  <c r="AO218" i="53"/>
  <c r="AM218" i="53"/>
  <c r="AK218" i="53"/>
  <c r="AI218" i="53"/>
  <c r="AG218" i="53"/>
  <c r="AE218" i="53"/>
  <c r="AC218" i="53"/>
  <c r="AA218" i="53"/>
  <c r="Y218" i="53"/>
  <c r="W218" i="53"/>
  <c r="U218" i="53"/>
  <c r="S218" i="53"/>
  <c r="Q218" i="53"/>
  <c r="O218" i="53"/>
  <c r="M218" i="53"/>
  <c r="K218" i="53"/>
  <c r="I218" i="53"/>
  <c r="G218" i="53"/>
  <c r="E218" i="53"/>
  <c r="AY217" i="53"/>
  <c r="AO217" i="53"/>
  <c r="AM217" i="53"/>
  <c r="AK217" i="53"/>
  <c r="AI217" i="53"/>
  <c r="AG217" i="53"/>
  <c r="AE217" i="53"/>
  <c r="AC217" i="53"/>
  <c r="AA217" i="53"/>
  <c r="Y217" i="53"/>
  <c r="W217" i="53"/>
  <c r="U217" i="53"/>
  <c r="S217" i="53"/>
  <c r="Q217" i="53"/>
  <c r="O217" i="53"/>
  <c r="M217" i="53"/>
  <c r="K217" i="53"/>
  <c r="I217" i="53"/>
  <c r="G217" i="53"/>
  <c r="E217" i="53"/>
  <c r="AY216" i="53"/>
  <c r="AO216" i="53"/>
  <c r="AM216" i="53"/>
  <c r="AK216" i="53"/>
  <c r="AI216" i="53"/>
  <c r="AG216" i="53"/>
  <c r="AE216" i="53"/>
  <c r="AC216" i="53"/>
  <c r="AA216" i="53"/>
  <c r="Y216" i="53"/>
  <c r="W216" i="53"/>
  <c r="U216" i="53"/>
  <c r="S216" i="53"/>
  <c r="Q216" i="53"/>
  <c r="O216" i="53"/>
  <c r="M216" i="53"/>
  <c r="K216" i="53"/>
  <c r="I216" i="53"/>
  <c r="G216" i="53"/>
  <c r="E216" i="53"/>
  <c r="AY215" i="53"/>
  <c r="AO215" i="53"/>
  <c r="AM215" i="53"/>
  <c r="AK215" i="53"/>
  <c r="AI215" i="53"/>
  <c r="AG215" i="53"/>
  <c r="AE215" i="53"/>
  <c r="AC215" i="53"/>
  <c r="AA215" i="53"/>
  <c r="Y215" i="53"/>
  <c r="W215" i="53"/>
  <c r="U215" i="53"/>
  <c r="S215" i="53"/>
  <c r="Q215" i="53"/>
  <c r="O215" i="53"/>
  <c r="M215" i="53"/>
  <c r="K215" i="53"/>
  <c r="I215" i="53"/>
  <c r="G215" i="53"/>
  <c r="E215" i="53"/>
  <c r="AY214" i="53"/>
  <c r="AO214" i="53"/>
  <c r="AM214" i="53"/>
  <c r="AK214" i="53"/>
  <c r="AI214" i="53"/>
  <c r="AG214" i="53"/>
  <c r="AE214" i="53"/>
  <c r="AC214" i="53"/>
  <c r="AA214" i="53"/>
  <c r="Y214" i="53"/>
  <c r="W214" i="53"/>
  <c r="U214" i="53"/>
  <c r="S214" i="53"/>
  <c r="Q214" i="53"/>
  <c r="O214" i="53"/>
  <c r="M214" i="53"/>
  <c r="K214" i="53"/>
  <c r="I214" i="53"/>
  <c r="G214" i="53"/>
  <c r="E214" i="53"/>
  <c r="AY213" i="53"/>
  <c r="AO213" i="53"/>
  <c r="AM213" i="53"/>
  <c r="AK213" i="53"/>
  <c r="AI213" i="53"/>
  <c r="AG213" i="53"/>
  <c r="AE213" i="53"/>
  <c r="AC213" i="53"/>
  <c r="AA213" i="53"/>
  <c r="Y213" i="53"/>
  <c r="W213" i="53"/>
  <c r="U213" i="53"/>
  <c r="S213" i="53"/>
  <c r="Q213" i="53"/>
  <c r="O213" i="53"/>
  <c r="M213" i="53"/>
  <c r="K213" i="53"/>
  <c r="I213" i="53"/>
  <c r="G213" i="53"/>
  <c r="E213" i="53"/>
  <c r="AY212" i="53"/>
  <c r="AO212" i="53"/>
  <c r="AM212" i="53"/>
  <c r="AK212" i="53"/>
  <c r="AI212" i="53"/>
  <c r="AG212" i="53"/>
  <c r="AE212" i="53"/>
  <c r="AC212" i="53"/>
  <c r="AA212" i="53"/>
  <c r="Y212" i="53"/>
  <c r="W212" i="53"/>
  <c r="U212" i="53"/>
  <c r="S212" i="53"/>
  <c r="Q212" i="53"/>
  <c r="O212" i="53"/>
  <c r="M212" i="53"/>
  <c r="K212" i="53"/>
  <c r="I212" i="53"/>
  <c r="G212" i="53"/>
  <c r="E212" i="53"/>
  <c r="AY211" i="53"/>
  <c r="AO211" i="53"/>
  <c r="AM211" i="53"/>
  <c r="AK211" i="53"/>
  <c r="AI211" i="53"/>
  <c r="AG211" i="53"/>
  <c r="AE211" i="53"/>
  <c r="AC211" i="53"/>
  <c r="AA211" i="53"/>
  <c r="Y211" i="53"/>
  <c r="W211" i="53"/>
  <c r="U211" i="53"/>
  <c r="S211" i="53"/>
  <c r="Q211" i="53"/>
  <c r="O211" i="53"/>
  <c r="M211" i="53"/>
  <c r="K211" i="53"/>
  <c r="I211" i="53"/>
  <c r="G211" i="53"/>
  <c r="E211" i="53"/>
  <c r="AY210" i="53"/>
  <c r="AO210" i="53"/>
  <c r="AM210" i="53"/>
  <c r="AK210" i="53"/>
  <c r="AI210" i="53"/>
  <c r="AG210" i="53"/>
  <c r="AE210" i="53"/>
  <c r="AC210" i="53"/>
  <c r="AA210" i="53"/>
  <c r="Y210" i="53"/>
  <c r="W210" i="53"/>
  <c r="U210" i="53"/>
  <c r="S210" i="53"/>
  <c r="Q210" i="53"/>
  <c r="O210" i="53"/>
  <c r="M210" i="53"/>
  <c r="K210" i="53"/>
  <c r="I210" i="53"/>
  <c r="G210" i="53"/>
  <c r="E210" i="53"/>
  <c r="AY209" i="53"/>
  <c r="AO209" i="53"/>
  <c r="AM209" i="53"/>
  <c r="AK209" i="53"/>
  <c r="AI209" i="53"/>
  <c r="AG209" i="53"/>
  <c r="AE209" i="53"/>
  <c r="AC209" i="53"/>
  <c r="AA209" i="53"/>
  <c r="Y209" i="53"/>
  <c r="W209" i="53"/>
  <c r="U209" i="53"/>
  <c r="S209" i="53"/>
  <c r="Q209" i="53"/>
  <c r="O209" i="53"/>
  <c r="M209" i="53"/>
  <c r="K209" i="53"/>
  <c r="I209" i="53"/>
  <c r="G209" i="53"/>
  <c r="E209" i="53"/>
  <c r="AY208" i="53"/>
  <c r="AO208" i="53"/>
  <c r="AM208" i="53"/>
  <c r="AK208" i="53"/>
  <c r="AI208" i="53"/>
  <c r="AG208" i="53"/>
  <c r="AE208" i="53"/>
  <c r="AC208" i="53"/>
  <c r="AA208" i="53"/>
  <c r="Y208" i="53"/>
  <c r="W208" i="53"/>
  <c r="U208" i="53"/>
  <c r="S208" i="53"/>
  <c r="Q208" i="53"/>
  <c r="O208" i="53"/>
  <c r="M208" i="53"/>
  <c r="K208" i="53"/>
  <c r="I208" i="53"/>
  <c r="G208" i="53"/>
  <c r="E208" i="53"/>
  <c r="AY207" i="53"/>
  <c r="AO207" i="53"/>
  <c r="AM207" i="53"/>
  <c r="AK207" i="53"/>
  <c r="AI207" i="53"/>
  <c r="AG207" i="53"/>
  <c r="AE207" i="53"/>
  <c r="AC207" i="53"/>
  <c r="AA207" i="53"/>
  <c r="Y207" i="53"/>
  <c r="W207" i="53"/>
  <c r="U207" i="53"/>
  <c r="S207" i="53"/>
  <c r="Q207" i="53"/>
  <c r="O207" i="53"/>
  <c r="M207" i="53"/>
  <c r="K207" i="53"/>
  <c r="I207" i="53"/>
  <c r="G207" i="53"/>
  <c r="E207" i="53"/>
  <c r="AY206" i="53"/>
  <c r="AO206" i="53"/>
  <c r="AM206" i="53"/>
  <c r="AK206" i="53"/>
  <c r="AI206" i="53"/>
  <c r="AG206" i="53"/>
  <c r="AE206" i="53"/>
  <c r="AC206" i="53"/>
  <c r="AA206" i="53"/>
  <c r="Y206" i="53"/>
  <c r="W206" i="53"/>
  <c r="U206" i="53"/>
  <c r="S206" i="53"/>
  <c r="Q206" i="53"/>
  <c r="O206" i="53"/>
  <c r="M206" i="53"/>
  <c r="K206" i="53"/>
  <c r="I206" i="53"/>
  <c r="G206" i="53"/>
  <c r="E206" i="53"/>
  <c r="AY205" i="53"/>
  <c r="AO205" i="53"/>
  <c r="AM205" i="53"/>
  <c r="AK205" i="53"/>
  <c r="AI205" i="53"/>
  <c r="AG205" i="53"/>
  <c r="AE205" i="53"/>
  <c r="AC205" i="53"/>
  <c r="AA205" i="53"/>
  <c r="Y205" i="53"/>
  <c r="W205" i="53"/>
  <c r="U205" i="53"/>
  <c r="S205" i="53"/>
  <c r="Q205" i="53"/>
  <c r="O205" i="53"/>
  <c r="M205" i="53"/>
  <c r="K205" i="53"/>
  <c r="I205" i="53"/>
  <c r="G205" i="53"/>
  <c r="E205" i="53"/>
  <c r="AY204" i="53"/>
  <c r="AO204" i="53"/>
  <c r="AM204" i="53"/>
  <c r="AK204" i="53"/>
  <c r="AI204" i="53"/>
  <c r="AG204" i="53"/>
  <c r="AE204" i="53"/>
  <c r="AC204" i="53"/>
  <c r="AA204" i="53"/>
  <c r="Y204" i="53"/>
  <c r="W204" i="53"/>
  <c r="U204" i="53"/>
  <c r="S204" i="53"/>
  <c r="Q204" i="53"/>
  <c r="O204" i="53"/>
  <c r="M204" i="53"/>
  <c r="K204" i="53"/>
  <c r="I204" i="53"/>
  <c r="G204" i="53"/>
  <c r="E204" i="53"/>
  <c r="AY203" i="53"/>
  <c r="AO203" i="53"/>
  <c r="AM203" i="53"/>
  <c r="AK203" i="53"/>
  <c r="AI203" i="53"/>
  <c r="AG203" i="53"/>
  <c r="AE203" i="53"/>
  <c r="AC203" i="53"/>
  <c r="AA203" i="53"/>
  <c r="Y203" i="53"/>
  <c r="W203" i="53"/>
  <c r="U203" i="53"/>
  <c r="S203" i="53"/>
  <c r="Q203" i="53"/>
  <c r="O203" i="53"/>
  <c r="M203" i="53"/>
  <c r="K203" i="53"/>
  <c r="I203" i="53"/>
  <c r="G203" i="53"/>
  <c r="E203" i="53"/>
  <c r="AY202" i="53"/>
  <c r="AO202" i="53"/>
  <c r="AM202" i="53"/>
  <c r="AK202" i="53"/>
  <c r="AI202" i="53"/>
  <c r="AG202" i="53"/>
  <c r="AE202" i="53"/>
  <c r="AC202" i="53"/>
  <c r="AA202" i="53"/>
  <c r="Y202" i="53"/>
  <c r="W202" i="53"/>
  <c r="U202" i="53"/>
  <c r="S202" i="53"/>
  <c r="Q202" i="53"/>
  <c r="O202" i="53"/>
  <c r="M202" i="53"/>
  <c r="K202" i="53"/>
  <c r="I202" i="53"/>
  <c r="G202" i="53"/>
  <c r="E202" i="53"/>
  <c r="AY201" i="53"/>
  <c r="AO201" i="53"/>
  <c r="AM201" i="53"/>
  <c r="AK201" i="53"/>
  <c r="AI201" i="53"/>
  <c r="AG201" i="53"/>
  <c r="AE201" i="53"/>
  <c r="AC201" i="53"/>
  <c r="AA201" i="53"/>
  <c r="Y201" i="53"/>
  <c r="W201" i="53"/>
  <c r="U201" i="53"/>
  <c r="S201" i="53"/>
  <c r="Q201" i="53"/>
  <c r="O201" i="53"/>
  <c r="M201" i="53"/>
  <c r="K201" i="53"/>
  <c r="I201" i="53"/>
  <c r="G201" i="53"/>
  <c r="E201" i="53"/>
  <c r="AY200" i="53"/>
  <c r="AO200" i="53"/>
  <c r="AM200" i="53"/>
  <c r="AK200" i="53"/>
  <c r="AI200" i="53"/>
  <c r="AG200" i="53"/>
  <c r="AE200" i="53"/>
  <c r="AC200" i="53"/>
  <c r="AA200" i="53"/>
  <c r="Y200" i="53"/>
  <c r="W200" i="53"/>
  <c r="U200" i="53"/>
  <c r="S200" i="53"/>
  <c r="Q200" i="53"/>
  <c r="O200" i="53"/>
  <c r="M200" i="53"/>
  <c r="K200" i="53"/>
  <c r="I200" i="53"/>
  <c r="G200" i="53"/>
  <c r="E200" i="53"/>
  <c r="AY199" i="53"/>
  <c r="AO199" i="53"/>
  <c r="AM199" i="53"/>
  <c r="AK199" i="53"/>
  <c r="AI199" i="53"/>
  <c r="AG199" i="53"/>
  <c r="AE199" i="53"/>
  <c r="AC199" i="53"/>
  <c r="AA199" i="53"/>
  <c r="Y199" i="53"/>
  <c r="W199" i="53"/>
  <c r="U199" i="53"/>
  <c r="S199" i="53"/>
  <c r="Q199" i="53"/>
  <c r="O199" i="53"/>
  <c r="M199" i="53"/>
  <c r="K199" i="53"/>
  <c r="I199" i="53"/>
  <c r="G199" i="53"/>
  <c r="E199" i="53"/>
  <c r="AY198" i="53"/>
  <c r="AO198" i="53"/>
  <c r="AM198" i="53"/>
  <c r="AK198" i="53"/>
  <c r="AI198" i="53"/>
  <c r="AG198" i="53"/>
  <c r="AE198" i="53"/>
  <c r="AC198" i="53"/>
  <c r="AA198" i="53"/>
  <c r="Y198" i="53"/>
  <c r="W198" i="53"/>
  <c r="U198" i="53"/>
  <c r="S198" i="53"/>
  <c r="Q198" i="53"/>
  <c r="O198" i="53"/>
  <c r="M198" i="53"/>
  <c r="K198" i="53"/>
  <c r="I198" i="53"/>
  <c r="G198" i="53"/>
  <c r="E198" i="53"/>
  <c r="AY197" i="53"/>
  <c r="AO197" i="53"/>
  <c r="AM197" i="53"/>
  <c r="AK197" i="53"/>
  <c r="AI197" i="53"/>
  <c r="AG197" i="53"/>
  <c r="AE197" i="53"/>
  <c r="AC197" i="53"/>
  <c r="AA197" i="53"/>
  <c r="Y197" i="53"/>
  <c r="W197" i="53"/>
  <c r="U197" i="53"/>
  <c r="S197" i="53"/>
  <c r="Q197" i="53"/>
  <c r="O197" i="53"/>
  <c r="M197" i="53"/>
  <c r="K197" i="53"/>
  <c r="I197" i="53"/>
  <c r="G197" i="53"/>
  <c r="E197" i="53"/>
  <c r="AY196" i="53"/>
  <c r="AO196" i="53"/>
  <c r="AM196" i="53"/>
  <c r="AK196" i="53"/>
  <c r="AI196" i="53"/>
  <c r="AG196" i="53"/>
  <c r="AE196" i="53"/>
  <c r="AC196" i="53"/>
  <c r="AA196" i="53"/>
  <c r="Y196" i="53"/>
  <c r="W196" i="53"/>
  <c r="U196" i="53"/>
  <c r="S196" i="53"/>
  <c r="Q196" i="53"/>
  <c r="O196" i="53"/>
  <c r="M196" i="53"/>
  <c r="K196" i="53"/>
  <c r="I196" i="53"/>
  <c r="G196" i="53"/>
  <c r="E196" i="53"/>
  <c r="AY195" i="53"/>
  <c r="AO195" i="53"/>
  <c r="AM195" i="53"/>
  <c r="AK195" i="53"/>
  <c r="AI195" i="53"/>
  <c r="AG195" i="53"/>
  <c r="AE195" i="53"/>
  <c r="AC195" i="53"/>
  <c r="AA195" i="53"/>
  <c r="Y195" i="53"/>
  <c r="W195" i="53"/>
  <c r="U195" i="53"/>
  <c r="S195" i="53"/>
  <c r="Q195" i="53"/>
  <c r="O195" i="53"/>
  <c r="M195" i="53"/>
  <c r="K195" i="53"/>
  <c r="I195" i="53"/>
  <c r="G195" i="53"/>
  <c r="E195" i="53"/>
  <c r="AY194" i="53"/>
  <c r="AO194" i="53"/>
  <c r="AM194" i="53"/>
  <c r="AK194" i="53"/>
  <c r="AI194" i="53"/>
  <c r="AG194" i="53"/>
  <c r="AE194" i="53"/>
  <c r="AC194" i="53"/>
  <c r="AA194" i="53"/>
  <c r="Y194" i="53"/>
  <c r="W194" i="53"/>
  <c r="U194" i="53"/>
  <c r="S194" i="53"/>
  <c r="Q194" i="53"/>
  <c r="O194" i="53"/>
  <c r="M194" i="53"/>
  <c r="K194" i="53"/>
  <c r="I194" i="53"/>
  <c r="G194" i="53"/>
  <c r="E194" i="53"/>
  <c r="AY193" i="53"/>
  <c r="AO193" i="53"/>
  <c r="AM193" i="53"/>
  <c r="AK193" i="53"/>
  <c r="AI193" i="53"/>
  <c r="AG193" i="53"/>
  <c r="AE193" i="53"/>
  <c r="AC193" i="53"/>
  <c r="AA193" i="53"/>
  <c r="Y193" i="53"/>
  <c r="W193" i="53"/>
  <c r="U193" i="53"/>
  <c r="S193" i="53"/>
  <c r="Q193" i="53"/>
  <c r="O193" i="53"/>
  <c r="M193" i="53"/>
  <c r="K193" i="53"/>
  <c r="I193" i="53"/>
  <c r="G193" i="53"/>
  <c r="E193" i="53"/>
  <c r="AY192" i="53"/>
  <c r="AO192" i="53"/>
  <c r="AM192" i="53"/>
  <c r="AK192" i="53"/>
  <c r="AI192" i="53"/>
  <c r="AG192" i="53"/>
  <c r="AE192" i="53"/>
  <c r="AC192" i="53"/>
  <c r="AA192" i="53"/>
  <c r="Y192" i="53"/>
  <c r="W192" i="53"/>
  <c r="U192" i="53"/>
  <c r="S192" i="53"/>
  <c r="Q192" i="53"/>
  <c r="O192" i="53"/>
  <c r="M192" i="53"/>
  <c r="K192" i="53"/>
  <c r="I192" i="53"/>
  <c r="G192" i="53"/>
  <c r="E192" i="53"/>
  <c r="AY191" i="53"/>
  <c r="AO191" i="53"/>
  <c r="AM191" i="53"/>
  <c r="AK191" i="53"/>
  <c r="AI191" i="53"/>
  <c r="AG191" i="53"/>
  <c r="AE191" i="53"/>
  <c r="AC191" i="53"/>
  <c r="AA191" i="53"/>
  <c r="Y191" i="53"/>
  <c r="W191" i="53"/>
  <c r="U191" i="53"/>
  <c r="S191" i="53"/>
  <c r="Q191" i="53"/>
  <c r="O191" i="53"/>
  <c r="M191" i="53"/>
  <c r="K191" i="53"/>
  <c r="I191" i="53"/>
  <c r="G191" i="53"/>
  <c r="E191" i="53"/>
  <c r="AY190" i="53"/>
  <c r="AO190" i="53"/>
  <c r="AM190" i="53"/>
  <c r="AK190" i="53"/>
  <c r="AI190" i="53"/>
  <c r="AG190" i="53"/>
  <c r="AE190" i="53"/>
  <c r="AC190" i="53"/>
  <c r="AA190" i="53"/>
  <c r="Y190" i="53"/>
  <c r="W190" i="53"/>
  <c r="U190" i="53"/>
  <c r="S190" i="53"/>
  <c r="Q190" i="53"/>
  <c r="O190" i="53"/>
  <c r="M190" i="53"/>
  <c r="K190" i="53"/>
  <c r="I190" i="53"/>
  <c r="G190" i="53"/>
  <c r="E190" i="53"/>
  <c r="AY189" i="53"/>
  <c r="AO189" i="53"/>
  <c r="AM189" i="53"/>
  <c r="AK189" i="53"/>
  <c r="AI189" i="53"/>
  <c r="AG189" i="53"/>
  <c r="AE189" i="53"/>
  <c r="AC189" i="53"/>
  <c r="AA189" i="53"/>
  <c r="Y189" i="53"/>
  <c r="W189" i="53"/>
  <c r="U189" i="53"/>
  <c r="S189" i="53"/>
  <c r="Q189" i="53"/>
  <c r="O189" i="53"/>
  <c r="M189" i="53"/>
  <c r="K189" i="53"/>
  <c r="I189" i="53"/>
  <c r="G189" i="53"/>
  <c r="E189" i="53"/>
  <c r="AY188" i="53"/>
  <c r="AO188" i="53"/>
  <c r="AM188" i="53"/>
  <c r="AK188" i="53"/>
  <c r="AI188" i="53"/>
  <c r="AG188" i="53"/>
  <c r="AE188" i="53"/>
  <c r="AC188" i="53"/>
  <c r="AA188" i="53"/>
  <c r="Y188" i="53"/>
  <c r="W188" i="53"/>
  <c r="U188" i="53"/>
  <c r="S188" i="53"/>
  <c r="Q188" i="53"/>
  <c r="O188" i="53"/>
  <c r="M188" i="53"/>
  <c r="K188" i="53"/>
  <c r="I188" i="53"/>
  <c r="G188" i="53"/>
  <c r="E188" i="53"/>
  <c r="AY187" i="53"/>
  <c r="AO187" i="53"/>
  <c r="AM187" i="53"/>
  <c r="AK187" i="53"/>
  <c r="AI187" i="53"/>
  <c r="AG187" i="53"/>
  <c r="AE187" i="53"/>
  <c r="AC187" i="53"/>
  <c r="AA187" i="53"/>
  <c r="Y187" i="53"/>
  <c r="W187" i="53"/>
  <c r="U187" i="53"/>
  <c r="S187" i="53"/>
  <c r="Q187" i="53"/>
  <c r="O187" i="53"/>
  <c r="M187" i="53"/>
  <c r="K187" i="53"/>
  <c r="I187" i="53"/>
  <c r="G187" i="53"/>
  <c r="E187" i="53"/>
  <c r="AY186" i="53"/>
  <c r="AO186" i="53"/>
  <c r="AM186" i="53"/>
  <c r="AK186" i="53"/>
  <c r="AI186" i="53"/>
  <c r="AG186" i="53"/>
  <c r="AE186" i="53"/>
  <c r="AC186" i="53"/>
  <c r="AA186" i="53"/>
  <c r="Y186" i="53"/>
  <c r="W186" i="53"/>
  <c r="U186" i="53"/>
  <c r="S186" i="53"/>
  <c r="Q186" i="53"/>
  <c r="O186" i="53"/>
  <c r="M186" i="53"/>
  <c r="K186" i="53"/>
  <c r="I186" i="53"/>
  <c r="G186" i="53"/>
  <c r="E186" i="53"/>
  <c r="AY185" i="53"/>
  <c r="AO185" i="53"/>
  <c r="AM185" i="53"/>
  <c r="AK185" i="53"/>
  <c r="AI185" i="53"/>
  <c r="AG185" i="53"/>
  <c r="AE185" i="53"/>
  <c r="AC185" i="53"/>
  <c r="AA185" i="53"/>
  <c r="Y185" i="53"/>
  <c r="W185" i="53"/>
  <c r="U185" i="53"/>
  <c r="S185" i="53"/>
  <c r="Q185" i="53"/>
  <c r="O185" i="53"/>
  <c r="M185" i="53"/>
  <c r="K185" i="53"/>
  <c r="I185" i="53"/>
  <c r="G185" i="53"/>
  <c r="E185" i="53"/>
  <c r="AY184" i="53"/>
  <c r="AO184" i="53"/>
  <c r="AM184" i="53"/>
  <c r="AK184" i="53"/>
  <c r="AI184" i="53"/>
  <c r="AG184" i="53"/>
  <c r="AE184" i="53"/>
  <c r="AC184" i="53"/>
  <c r="AA184" i="53"/>
  <c r="Y184" i="53"/>
  <c r="W184" i="53"/>
  <c r="U184" i="53"/>
  <c r="S184" i="53"/>
  <c r="Q184" i="53"/>
  <c r="O184" i="53"/>
  <c r="M184" i="53"/>
  <c r="K184" i="53"/>
  <c r="I184" i="53"/>
  <c r="G184" i="53"/>
  <c r="E184" i="53"/>
  <c r="AY183" i="53"/>
  <c r="AO183" i="53"/>
  <c r="AM183" i="53"/>
  <c r="AK183" i="53"/>
  <c r="AI183" i="53"/>
  <c r="AG183" i="53"/>
  <c r="AE183" i="53"/>
  <c r="AC183" i="53"/>
  <c r="AA183" i="53"/>
  <c r="Y183" i="53"/>
  <c r="W183" i="53"/>
  <c r="U183" i="53"/>
  <c r="S183" i="53"/>
  <c r="Q183" i="53"/>
  <c r="O183" i="53"/>
  <c r="M183" i="53"/>
  <c r="K183" i="53"/>
  <c r="I183" i="53"/>
  <c r="G183" i="53"/>
  <c r="E183" i="53"/>
  <c r="AY182" i="53"/>
  <c r="AO182" i="53"/>
  <c r="AM182" i="53"/>
  <c r="AK182" i="53"/>
  <c r="AI182" i="53"/>
  <c r="AG182" i="53"/>
  <c r="AE182" i="53"/>
  <c r="AC182" i="53"/>
  <c r="AA182" i="53"/>
  <c r="Y182" i="53"/>
  <c r="W182" i="53"/>
  <c r="U182" i="53"/>
  <c r="S182" i="53"/>
  <c r="Q182" i="53"/>
  <c r="O182" i="53"/>
  <c r="M182" i="53"/>
  <c r="K182" i="53"/>
  <c r="I182" i="53"/>
  <c r="G182" i="53"/>
  <c r="E182" i="53"/>
  <c r="AY181" i="53"/>
  <c r="AO181" i="53"/>
  <c r="AM181" i="53"/>
  <c r="AK181" i="53"/>
  <c r="AI181" i="53"/>
  <c r="AG181" i="53"/>
  <c r="AE181" i="53"/>
  <c r="AC181" i="53"/>
  <c r="AA181" i="53"/>
  <c r="Y181" i="53"/>
  <c r="W181" i="53"/>
  <c r="U181" i="53"/>
  <c r="S181" i="53"/>
  <c r="Q181" i="53"/>
  <c r="O181" i="53"/>
  <c r="M181" i="53"/>
  <c r="K181" i="53"/>
  <c r="I181" i="53"/>
  <c r="G181" i="53"/>
  <c r="E181" i="53"/>
  <c r="AY180" i="53"/>
  <c r="AO180" i="53"/>
  <c r="AM180" i="53"/>
  <c r="AK180" i="53"/>
  <c r="AI180" i="53"/>
  <c r="AG180" i="53"/>
  <c r="AE180" i="53"/>
  <c r="AC180" i="53"/>
  <c r="AA180" i="53"/>
  <c r="Y180" i="53"/>
  <c r="W180" i="53"/>
  <c r="U180" i="53"/>
  <c r="S180" i="53"/>
  <c r="Q180" i="53"/>
  <c r="O180" i="53"/>
  <c r="M180" i="53"/>
  <c r="K180" i="53"/>
  <c r="I180" i="53"/>
  <c r="G180" i="53"/>
  <c r="E180" i="53"/>
  <c r="AY179" i="53"/>
  <c r="AO179" i="53"/>
  <c r="AM179" i="53"/>
  <c r="AK179" i="53"/>
  <c r="AI179" i="53"/>
  <c r="AG179" i="53"/>
  <c r="AE179" i="53"/>
  <c r="AC179" i="53"/>
  <c r="AA179" i="53"/>
  <c r="Y179" i="53"/>
  <c r="W179" i="53"/>
  <c r="U179" i="53"/>
  <c r="S179" i="53"/>
  <c r="Q179" i="53"/>
  <c r="O179" i="53"/>
  <c r="M179" i="53"/>
  <c r="K179" i="53"/>
  <c r="I179" i="53"/>
  <c r="G179" i="53"/>
  <c r="E179" i="53"/>
  <c r="AY178" i="53"/>
  <c r="AO178" i="53"/>
  <c r="AM178" i="53"/>
  <c r="AK178" i="53"/>
  <c r="AI178" i="53"/>
  <c r="AG178" i="53"/>
  <c r="AE178" i="53"/>
  <c r="AC178" i="53"/>
  <c r="AA178" i="53"/>
  <c r="Y178" i="53"/>
  <c r="W178" i="53"/>
  <c r="U178" i="53"/>
  <c r="S178" i="53"/>
  <c r="Q178" i="53"/>
  <c r="O178" i="53"/>
  <c r="M178" i="53"/>
  <c r="K178" i="53"/>
  <c r="I178" i="53"/>
  <c r="G178" i="53"/>
  <c r="E178" i="53"/>
  <c r="AY177" i="53"/>
  <c r="AO177" i="53"/>
  <c r="AM177" i="53"/>
  <c r="AK177" i="53"/>
  <c r="AI177" i="53"/>
  <c r="AG177" i="53"/>
  <c r="AE177" i="53"/>
  <c r="AC177" i="53"/>
  <c r="AA177" i="53"/>
  <c r="Y177" i="53"/>
  <c r="W177" i="53"/>
  <c r="U177" i="53"/>
  <c r="S177" i="53"/>
  <c r="Q177" i="53"/>
  <c r="O177" i="53"/>
  <c r="M177" i="53"/>
  <c r="K177" i="53"/>
  <c r="I177" i="53"/>
  <c r="G177" i="53"/>
  <c r="E177" i="53"/>
  <c r="AY176" i="53"/>
  <c r="AO176" i="53"/>
  <c r="AM176" i="53"/>
  <c r="AK176" i="53"/>
  <c r="AI176" i="53"/>
  <c r="AG176" i="53"/>
  <c r="AE176" i="53"/>
  <c r="AC176" i="53"/>
  <c r="AA176" i="53"/>
  <c r="Y176" i="53"/>
  <c r="W176" i="53"/>
  <c r="U176" i="53"/>
  <c r="S176" i="53"/>
  <c r="Q176" i="53"/>
  <c r="O176" i="53"/>
  <c r="M176" i="53"/>
  <c r="K176" i="53"/>
  <c r="I176" i="53"/>
  <c r="G176" i="53"/>
  <c r="E176" i="53"/>
  <c r="AY175" i="53"/>
  <c r="AO175" i="53"/>
  <c r="AM175" i="53"/>
  <c r="AK175" i="53"/>
  <c r="AI175" i="53"/>
  <c r="AG175" i="53"/>
  <c r="AE175" i="53"/>
  <c r="AC175" i="53"/>
  <c r="AA175" i="53"/>
  <c r="Y175" i="53"/>
  <c r="W175" i="53"/>
  <c r="U175" i="53"/>
  <c r="S175" i="53"/>
  <c r="Q175" i="53"/>
  <c r="O175" i="53"/>
  <c r="M175" i="53"/>
  <c r="K175" i="53"/>
  <c r="I175" i="53"/>
  <c r="G175" i="53"/>
  <c r="E175" i="53"/>
  <c r="AY174" i="53"/>
  <c r="AO174" i="53"/>
  <c r="AM174" i="53"/>
  <c r="AK174" i="53"/>
  <c r="AI174" i="53"/>
  <c r="AG174" i="53"/>
  <c r="AE174" i="53"/>
  <c r="AC174" i="53"/>
  <c r="AA174" i="53"/>
  <c r="Y174" i="53"/>
  <c r="W174" i="53"/>
  <c r="U174" i="53"/>
  <c r="S174" i="53"/>
  <c r="Q174" i="53"/>
  <c r="O174" i="53"/>
  <c r="M174" i="53"/>
  <c r="K174" i="53"/>
  <c r="I174" i="53"/>
  <c r="G174" i="53"/>
  <c r="E174" i="53"/>
  <c r="AY173" i="53"/>
  <c r="AO173" i="53"/>
  <c r="AM173" i="53"/>
  <c r="AK173" i="53"/>
  <c r="AI173" i="53"/>
  <c r="AG173" i="53"/>
  <c r="AE173" i="53"/>
  <c r="AC173" i="53"/>
  <c r="AA173" i="53"/>
  <c r="Y173" i="53"/>
  <c r="W173" i="53"/>
  <c r="U173" i="53"/>
  <c r="S173" i="53"/>
  <c r="Q173" i="53"/>
  <c r="O173" i="53"/>
  <c r="M173" i="53"/>
  <c r="K173" i="53"/>
  <c r="I173" i="53"/>
  <c r="G173" i="53"/>
  <c r="E173" i="53"/>
  <c r="AY172" i="53"/>
  <c r="AO172" i="53"/>
  <c r="AM172" i="53"/>
  <c r="AK172" i="53"/>
  <c r="AI172" i="53"/>
  <c r="AG172" i="53"/>
  <c r="AE172" i="53"/>
  <c r="AC172" i="53"/>
  <c r="AA172" i="53"/>
  <c r="Y172" i="53"/>
  <c r="W172" i="53"/>
  <c r="U172" i="53"/>
  <c r="S172" i="53"/>
  <c r="Q172" i="53"/>
  <c r="O172" i="53"/>
  <c r="M172" i="53"/>
  <c r="K172" i="53"/>
  <c r="I172" i="53"/>
  <c r="G172" i="53"/>
  <c r="E172" i="53"/>
  <c r="AY171" i="53"/>
  <c r="AO171" i="53"/>
  <c r="AM171" i="53"/>
  <c r="AK171" i="53"/>
  <c r="AI171" i="53"/>
  <c r="AG171" i="53"/>
  <c r="AE171" i="53"/>
  <c r="AC171" i="53"/>
  <c r="AA171" i="53"/>
  <c r="Y171" i="53"/>
  <c r="W171" i="53"/>
  <c r="U171" i="53"/>
  <c r="S171" i="53"/>
  <c r="Q171" i="53"/>
  <c r="O171" i="53"/>
  <c r="M171" i="53"/>
  <c r="K171" i="53"/>
  <c r="I171" i="53"/>
  <c r="G171" i="53"/>
  <c r="E171" i="53"/>
  <c r="AY170" i="53"/>
  <c r="AO170" i="53"/>
  <c r="AM170" i="53"/>
  <c r="AK170" i="53"/>
  <c r="AI170" i="53"/>
  <c r="AG170" i="53"/>
  <c r="AE170" i="53"/>
  <c r="AC170" i="53"/>
  <c r="AA170" i="53"/>
  <c r="Y170" i="53"/>
  <c r="W170" i="53"/>
  <c r="U170" i="53"/>
  <c r="S170" i="53"/>
  <c r="Q170" i="53"/>
  <c r="O170" i="53"/>
  <c r="M170" i="53"/>
  <c r="K170" i="53"/>
  <c r="I170" i="53"/>
  <c r="G170" i="53"/>
  <c r="E170" i="53"/>
  <c r="AY169" i="53"/>
  <c r="AO169" i="53"/>
  <c r="AM169" i="53"/>
  <c r="AK169" i="53"/>
  <c r="AI169" i="53"/>
  <c r="AG169" i="53"/>
  <c r="AE169" i="53"/>
  <c r="AC169" i="53"/>
  <c r="AA169" i="53"/>
  <c r="Y169" i="53"/>
  <c r="W169" i="53"/>
  <c r="U169" i="53"/>
  <c r="S169" i="53"/>
  <c r="Q169" i="53"/>
  <c r="O169" i="53"/>
  <c r="M169" i="53"/>
  <c r="K169" i="53"/>
  <c r="I169" i="53"/>
  <c r="G169" i="53"/>
  <c r="E169" i="53"/>
  <c r="AY168" i="53"/>
  <c r="AO168" i="53"/>
  <c r="AM168" i="53"/>
  <c r="AK168" i="53"/>
  <c r="AI168" i="53"/>
  <c r="AG168" i="53"/>
  <c r="AE168" i="53"/>
  <c r="AC168" i="53"/>
  <c r="AA168" i="53"/>
  <c r="Y168" i="53"/>
  <c r="W168" i="53"/>
  <c r="U168" i="53"/>
  <c r="S168" i="53"/>
  <c r="Q168" i="53"/>
  <c r="O168" i="53"/>
  <c r="M168" i="53"/>
  <c r="K168" i="53"/>
  <c r="I168" i="53"/>
  <c r="G168" i="53"/>
  <c r="E168" i="53"/>
  <c r="AY167" i="53"/>
  <c r="AO167" i="53"/>
  <c r="AM167" i="53"/>
  <c r="AK167" i="53"/>
  <c r="AI167" i="53"/>
  <c r="AG167" i="53"/>
  <c r="AE167" i="53"/>
  <c r="AC167" i="53"/>
  <c r="AA167" i="53"/>
  <c r="Y167" i="53"/>
  <c r="W167" i="53"/>
  <c r="U167" i="53"/>
  <c r="S167" i="53"/>
  <c r="Q167" i="53"/>
  <c r="O167" i="53"/>
  <c r="M167" i="53"/>
  <c r="K167" i="53"/>
  <c r="I167" i="53"/>
  <c r="G167" i="53"/>
  <c r="E167" i="53"/>
  <c r="AY166" i="53"/>
  <c r="AO166" i="53"/>
  <c r="AM166" i="53"/>
  <c r="AK166" i="53"/>
  <c r="AI166" i="53"/>
  <c r="AG166" i="53"/>
  <c r="AE166" i="53"/>
  <c r="AC166" i="53"/>
  <c r="AA166" i="53"/>
  <c r="Y166" i="53"/>
  <c r="W166" i="53"/>
  <c r="U166" i="53"/>
  <c r="S166" i="53"/>
  <c r="Q166" i="53"/>
  <c r="O166" i="53"/>
  <c r="M166" i="53"/>
  <c r="K166" i="53"/>
  <c r="I166" i="53"/>
  <c r="G166" i="53"/>
  <c r="E166" i="53"/>
  <c r="AY165" i="53"/>
  <c r="AO165" i="53"/>
  <c r="AM165" i="53"/>
  <c r="AK165" i="53"/>
  <c r="AI165" i="53"/>
  <c r="AG165" i="53"/>
  <c r="AE165" i="53"/>
  <c r="AC165" i="53"/>
  <c r="AA165" i="53"/>
  <c r="Y165" i="53"/>
  <c r="W165" i="53"/>
  <c r="U165" i="53"/>
  <c r="S165" i="53"/>
  <c r="Q165" i="53"/>
  <c r="O165" i="53"/>
  <c r="M165" i="53"/>
  <c r="K165" i="53"/>
  <c r="I165" i="53"/>
  <c r="G165" i="53"/>
  <c r="E165" i="53"/>
  <c r="AY164" i="53"/>
  <c r="AO164" i="53"/>
  <c r="AM164" i="53"/>
  <c r="AK164" i="53"/>
  <c r="AI164" i="53"/>
  <c r="AG164" i="53"/>
  <c r="AE164" i="53"/>
  <c r="AC164" i="53"/>
  <c r="AA164" i="53"/>
  <c r="Y164" i="53"/>
  <c r="W164" i="53"/>
  <c r="U164" i="53"/>
  <c r="S164" i="53"/>
  <c r="Q164" i="53"/>
  <c r="O164" i="53"/>
  <c r="M164" i="53"/>
  <c r="K164" i="53"/>
  <c r="I164" i="53"/>
  <c r="G164" i="53"/>
  <c r="E164" i="53"/>
  <c r="AY163" i="53"/>
  <c r="AO163" i="53"/>
  <c r="AM163" i="53"/>
  <c r="AK163" i="53"/>
  <c r="AI163" i="53"/>
  <c r="AG163" i="53"/>
  <c r="AE163" i="53"/>
  <c r="AC163" i="53"/>
  <c r="AA163" i="53"/>
  <c r="Y163" i="53"/>
  <c r="W163" i="53"/>
  <c r="U163" i="53"/>
  <c r="S163" i="53"/>
  <c r="Q163" i="53"/>
  <c r="O163" i="53"/>
  <c r="M163" i="53"/>
  <c r="K163" i="53"/>
  <c r="I163" i="53"/>
  <c r="G163" i="53"/>
  <c r="E163" i="53"/>
  <c r="AY162" i="53"/>
  <c r="AO162" i="53"/>
  <c r="AM162" i="53"/>
  <c r="AK162" i="53"/>
  <c r="AI162" i="53"/>
  <c r="AG162" i="53"/>
  <c r="AE162" i="53"/>
  <c r="AC162" i="53"/>
  <c r="AA162" i="53"/>
  <c r="Y162" i="53"/>
  <c r="W162" i="53"/>
  <c r="U162" i="53"/>
  <c r="S162" i="53"/>
  <c r="Q162" i="53"/>
  <c r="O162" i="53"/>
  <c r="M162" i="53"/>
  <c r="K162" i="53"/>
  <c r="I162" i="53"/>
  <c r="G162" i="53"/>
  <c r="E162" i="53"/>
  <c r="AY161" i="53"/>
  <c r="AO161" i="53"/>
  <c r="AM161" i="53"/>
  <c r="AK161" i="53"/>
  <c r="AI161" i="53"/>
  <c r="AG161" i="53"/>
  <c r="AE161" i="53"/>
  <c r="AC161" i="53"/>
  <c r="AA161" i="53"/>
  <c r="Y161" i="53"/>
  <c r="W161" i="53"/>
  <c r="U161" i="53"/>
  <c r="S161" i="53"/>
  <c r="Q161" i="53"/>
  <c r="O161" i="53"/>
  <c r="M161" i="53"/>
  <c r="K161" i="53"/>
  <c r="I161" i="53"/>
  <c r="G161" i="53"/>
  <c r="E161" i="53"/>
  <c r="AY160" i="53"/>
  <c r="AO160" i="53"/>
  <c r="AM160" i="53"/>
  <c r="AK160" i="53"/>
  <c r="AI160" i="53"/>
  <c r="AG160" i="53"/>
  <c r="AE160" i="53"/>
  <c r="AC160" i="53"/>
  <c r="AA160" i="53"/>
  <c r="Y160" i="53"/>
  <c r="W160" i="53"/>
  <c r="U160" i="53"/>
  <c r="S160" i="53"/>
  <c r="Q160" i="53"/>
  <c r="O160" i="53"/>
  <c r="M160" i="53"/>
  <c r="K160" i="53"/>
  <c r="I160" i="53"/>
  <c r="G160" i="53"/>
  <c r="E160" i="53"/>
  <c r="AY159" i="53"/>
  <c r="AO159" i="53"/>
  <c r="AM159" i="53"/>
  <c r="AK159" i="53"/>
  <c r="AI159" i="53"/>
  <c r="AG159" i="53"/>
  <c r="AE159" i="53"/>
  <c r="AC159" i="53"/>
  <c r="AA159" i="53"/>
  <c r="Y159" i="53"/>
  <c r="W159" i="53"/>
  <c r="U159" i="53"/>
  <c r="S159" i="53"/>
  <c r="Q159" i="53"/>
  <c r="O159" i="53"/>
  <c r="M159" i="53"/>
  <c r="K159" i="53"/>
  <c r="I159" i="53"/>
  <c r="G159" i="53"/>
  <c r="E159" i="53"/>
  <c r="AY158" i="53"/>
  <c r="AO158" i="53"/>
  <c r="AM158" i="53"/>
  <c r="AK158" i="53"/>
  <c r="AI158" i="53"/>
  <c r="AG158" i="53"/>
  <c r="AE158" i="53"/>
  <c r="AC158" i="53"/>
  <c r="AA158" i="53"/>
  <c r="Y158" i="53"/>
  <c r="W158" i="53"/>
  <c r="U158" i="53"/>
  <c r="S158" i="53"/>
  <c r="Q158" i="53"/>
  <c r="O158" i="53"/>
  <c r="M158" i="53"/>
  <c r="K158" i="53"/>
  <c r="I158" i="53"/>
  <c r="G158" i="53"/>
  <c r="E158" i="53"/>
  <c r="AY157" i="53"/>
  <c r="AO157" i="53"/>
  <c r="AM157" i="53"/>
  <c r="AK157" i="53"/>
  <c r="AI157" i="53"/>
  <c r="AG157" i="53"/>
  <c r="AE157" i="53"/>
  <c r="AC157" i="53"/>
  <c r="AA157" i="53"/>
  <c r="Y157" i="53"/>
  <c r="W157" i="53"/>
  <c r="U157" i="53"/>
  <c r="S157" i="53"/>
  <c r="Q157" i="53"/>
  <c r="O157" i="53"/>
  <c r="M157" i="53"/>
  <c r="K157" i="53"/>
  <c r="I157" i="53"/>
  <c r="G157" i="53"/>
  <c r="E157" i="53"/>
  <c r="AY156" i="53"/>
  <c r="AO156" i="53"/>
  <c r="AM156" i="53"/>
  <c r="AK156" i="53"/>
  <c r="AI156" i="53"/>
  <c r="AG156" i="53"/>
  <c r="AE156" i="53"/>
  <c r="AC156" i="53"/>
  <c r="AA156" i="53"/>
  <c r="Y156" i="53"/>
  <c r="W156" i="53"/>
  <c r="U156" i="53"/>
  <c r="S156" i="53"/>
  <c r="Q156" i="53"/>
  <c r="O156" i="53"/>
  <c r="M156" i="53"/>
  <c r="K156" i="53"/>
  <c r="I156" i="53"/>
  <c r="G156" i="53"/>
  <c r="E156" i="53"/>
  <c r="AY155" i="53"/>
  <c r="AO155" i="53"/>
  <c r="AM155" i="53"/>
  <c r="AK155" i="53"/>
  <c r="AI155" i="53"/>
  <c r="AG155" i="53"/>
  <c r="AE155" i="53"/>
  <c r="AC155" i="53"/>
  <c r="AA155" i="53"/>
  <c r="Y155" i="53"/>
  <c r="W155" i="53"/>
  <c r="U155" i="53"/>
  <c r="S155" i="53"/>
  <c r="Q155" i="53"/>
  <c r="O155" i="53"/>
  <c r="M155" i="53"/>
  <c r="K155" i="53"/>
  <c r="I155" i="53"/>
  <c r="G155" i="53"/>
  <c r="E155" i="53"/>
  <c r="AY154" i="53"/>
  <c r="AO154" i="53"/>
  <c r="AM154" i="53"/>
  <c r="AK154" i="53"/>
  <c r="AI154" i="53"/>
  <c r="AG154" i="53"/>
  <c r="AE154" i="53"/>
  <c r="AC154" i="53"/>
  <c r="AA154" i="53"/>
  <c r="Y154" i="53"/>
  <c r="W154" i="53"/>
  <c r="U154" i="53"/>
  <c r="S154" i="53"/>
  <c r="Q154" i="53"/>
  <c r="O154" i="53"/>
  <c r="M154" i="53"/>
  <c r="K154" i="53"/>
  <c r="I154" i="53"/>
  <c r="G154" i="53"/>
  <c r="E154" i="53"/>
  <c r="AY153" i="53"/>
  <c r="AO153" i="53"/>
  <c r="AM153" i="53"/>
  <c r="AK153" i="53"/>
  <c r="AI153" i="53"/>
  <c r="AG153" i="53"/>
  <c r="AE153" i="53"/>
  <c r="AC153" i="53"/>
  <c r="AA153" i="53"/>
  <c r="Y153" i="53"/>
  <c r="W153" i="53"/>
  <c r="U153" i="53"/>
  <c r="S153" i="53"/>
  <c r="Q153" i="53"/>
  <c r="O153" i="53"/>
  <c r="M153" i="53"/>
  <c r="K153" i="53"/>
  <c r="I153" i="53"/>
  <c r="G153" i="53"/>
  <c r="E153" i="53"/>
  <c r="AY152" i="53"/>
  <c r="AO152" i="53"/>
  <c r="AM152" i="53"/>
  <c r="AK152" i="53"/>
  <c r="AI152" i="53"/>
  <c r="AG152" i="53"/>
  <c r="AE152" i="53"/>
  <c r="AC152" i="53"/>
  <c r="AA152" i="53"/>
  <c r="Y152" i="53"/>
  <c r="W152" i="53"/>
  <c r="U152" i="53"/>
  <c r="S152" i="53"/>
  <c r="Q152" i="53"/>
  <c r="O152" i="53"/>
  <c r="M152" i="53"/>
  <c r="K152" i="53"/>
  <c r="I152" i="53"/>
  <c r="G152" i="53"/>
  <c r="E152" i="53"/>
  <c r="AY151" i="53"/>
  <c r="AO151" i="53"/>
  <c r="AM151" i="53"/>
  <c r="AK151" i="53"/>
  <c r="AI151" i="53"/>
  <c r="AG151" i="53"/>
  <c r="AE151" i="53"/>
  <c r="AC151" i="53"/>
  <c r="AA151" i="53"/>
  <c r="Y151" i="53"/>
  <c r="W151" i="53"/>
  <c r="U151" i="53"/>
  <c r="S151" i="53"/>
  <c r="Q151" i="53"/>
  <c r="O151" i="53"/>
  <c r="M151" i="53"/>
  <c r="K151" i="53"/>
  <c r="I151" i="53"/>
  <c r="G151" i="53"/>
  <c r="E151" i="53"/>
  <c r="AY150" i="53"/>
  <c r="AO150" i="53"/>
  <c r="AM150" i="53"/>
  <c r="AK150" i="53"/>
  <c r="AI150" i="53"/>
  <c r="AG150" i="53"/>
  <c r="AE150" i="53"/>
  <c r="AC150" i="53"/>
  <c r="AA150" i="53"/>
  <c r="Y150" i="53"/>
  <c r="W150" i="53"/>
  <c r="U150" i="53"/>
  <c r="S150" i="53"/>
  <c r="Q150" i="53"/>
  <c r="O150" i="53"/>
  <c r="M150" i="53"/>
  <c r="K150" i="53"/>
  <c r="I150" i="53"/>
  <c r="G150" i="53"/>
  <c r="E150" i="53"/>
  <c r="AY149" i="53"/>
  <c r="AO149" i="53"/>
  <c r="AM149" i="53"/>
  <c r="AK149" i="53"/>
  <c r="AI149" i="53"/>
  <c r="AG149" i="53"/>
  <c r="AE149" i="53"/>
  <c r="AC149" i="53"/>
  <c r="AA149" i="53"/>
  <c r="Y149" i="53"/>
  <c r="W149" i="53"/>
  <c r="U149" i="53"/>
  <c r="S149" i="53"/>
  <c r="Q149" i="53"/>
  <c r="O149" i="53"/>
  <c r="M149" i="53"/>
  <c r="K149" i="53"/>
  <c r="I149" i="53"/>
  <c r="G149" i="53"/>
  <c r="E149" i="53"/>
  <c r="AY148" i="53"/>
  <c r="AO148" i="53"/>
  <c r="AM148" i="53"/>
  <c r="AK148" i="53"/>
  <c r="AI148" i="53"/>
  <c r="AG148" i="53"/>
  <c r="AE148" i="53"/>
  <c r="AC148" i="53"/>
  <c r="AA148" i="53"/>
  <c r="Y148" i="53"/>
  <c r="W148" i="53"/>
  <c r="U148" i="53"/>
  <c r="S148" i="53"/>
  <c r="Q148" i="53"/>
  <c r="O148" i="53"/>
  <c r="M148" i="53"/>
  <c r="K148" i="53"/>
  <c r="I148" i="53"/>
  <c r="G148" i="53"/>
  <c r="E148" i="53"/>
  <c r="AY147" i="53"/>
  <c r="AO147" i="53"/>
  <c r="AM147" i="53"/>
  <c r="AK147" i="53"/>
  <c r="AI147" i="53"/>
  <c r="AG147" i="53"/>
  <c r="AE147" i="53"/>
  <c r="AC147" i="53"/>
  <c r="AA147" i="53"/>
  <c r="Y147" i="53"/>
  <c r="W147" i="53"/>
  <c r="U147" i="53"/>
  <c r="S147" i="53"/>
  <c r="Q147" i="53"/>
  <c r="O147" i="53"/>
  <c r="M147" i="53"/>
  <c r="K147" i="53"/>
  <c r="I147" i="53"/>
  <c r="G147" i="53"/>
  <c r="E147" i="53"/>
  <c r="AY146" i="53"/>
  <c r="AO146" i="53"/>
  <c r="AM146" i="53"/>
  <c r="AK146" i="53"/>
  <c r="AI146" i="53"/>
  <c r="AG146" i="53"/>
  <c r="AE146" i="53"/>
  <c r="AC146" i="53"/>
  <c r="AA146" i="53"/>
  <c r="Y146" i="53"/>
  <c r="W146" i="53"/>
  <c r="U146" i="53"/>
  <c r="S146" i="53"/>
  <c r="Q146" i="53"/>
  <c r="O146" i="53"/>
  <c r="M146" i="53"/>
  <c r="K146" i="53"/>
  <c r="I146" i="53"/>
  <c r="G146" i="53"/>
  <c r="E146" i="53"/>
  <c r="AY145" i="53"/>
  <c r="AO145" i="53"/>
  <c r="AM145" i="53"/>
  <c r="AK145" i="53"/>
  <c r="AI145" i="53"/>
  <c r="AG145" i="53"/>
  <c r="AE145" i="53"/>
  <c r="AC145" i="53"/>
  <c r="AA145" i="53"/>
  <c r="Y145" i="53"/>
  <c r="W145" i="53"/>
  <c r="U145" i="53"/>
  <c r="S145" i="53"/>
  <c r="Q145" i="53"/>
  <c r="O145" i="53"/>
  <c r="M145" i="53"/>
  <c r="K145" i="53"/>
  <c r="I145" i="53"/>
  <c r="G145" i="53"/>
  <c r="E145" i="53"/>
  <c r="AY144" i="53"/>
  <c r="AO144" i="53"/>
  <c r="AM144" i="53"/>
  <c r="AK144" i="53"/>
  <c r="AI144" i="53"/>
  <c r="AG144" i="53"/>
  <c r="AE144" i="53"/>
  <c r="AC144" i="53"/>
  <c r="AA144" i="53"/>
  <c r="Y144" i="53"/>
  <c r="W144" i="53"/>
  <c r="U144" i="53"/>
  <c r="S144" i="53"/>
  <c r="Q144" i="53"/>
  <c r="O144" i="53"/>
  <c r="M144" i="53"/>
  <c r="K144" i="53"/>
  <c r="I144" i="53"/>
  <c r="G144" i="53"/>
  <c r="E144" i="53"/>
  <c r="AY143" i="53"/>
  <c r="AO143" i="53"/>
  <c r="AM143" i="53"/>
  <c r="AK143" i="53"/>
  <c r="AI143" i="53"/>
  <c r="AG143" i="53"/>
  <c r="AE143" i="53"/>
  <c r="AC143" i="53"/>
  <c r="AA143" i="53"/>
  <c r="Y143" i="53"/>
  <c r="W143" i="53"/>
  <c r="U143" i="53"/>
  <c r="S143" i="53"/>
  <c r="Q143" i="53"/>
  <c r="O143" i="53"/>
  <c r="M143" i="53"/>
  <c r="K143" i="53"/>
  <c r="I143" i="53"/>
  <c r="G143" i="53"/>
  <c r="E143" i="53"/>
  <c r="AY142" i="53"/>
  <c r="AO142" i="53"/>
  <c r="AM142" i="53"/>
  <c r="AK142" i="53"/>
  <c r="AI142" i="53"/>
  <c r="AG142" i="53"/>
  <c r="AE142" i="53"/>
  <c r="AC142" i="53"/>
  <c r="AA142" i="53"/>
  <c r="Y142" i="53"/>
  <c r="W142" i="53"/>
  <c r="U142" i="53"/>
  <c r="S142" i="53"/>
  <c r="Q142" i="53"/>
  <c r="O142" i="53"/>
  <c r="M142" i="53"/>
  <c r="K142" i="53"/>
  <c r="I142" i="53"/>
  <c r="G142" i="53"/>
  <c r="E142" i="53"/>
  <c r="AY141" i="53"/>
  <c r="AO141" i="53"/>
  <c r="AM141" i="53"/>
  <c r="AK141" i="53"/>
  <c r="AI141" i="53"/>
  <c r="AG141" i="53"/>
  <c r="AE141" i="53"/>
  <c r="AC141" i="53"/>
  <c r="AA141" i="53"/>
  <c r="Y141" i="53"/>
  <c r="W141" i="53"/>
  <c r="U141" i="53"/>
  <c r="S141" i="53"/>
  <c r="Q141" i="53"/>
  <c r="O141" i="53"/>
  <c r="M141" i="53"/>
  <c r="K141" i="53"/>
  <c r="I141" i="53"/>
  <c r="G141" i="53"/>
  <c r="E141" i="53"/>
  <c r="AY140" i="53"/>
  <c r="AO140" i="53"/>
  <c r="AM140" i="53"/>
  <c r="AK140" i="53"/>
  <c r="AI140" i="53"/>
  <c r="AG140" i="53"/>
  <c r="AE140" i="53"/>
  <c r="AC140" i="53"/>
  <c r="AA140" i="53"/>
  <c r="Y140" i="53"/>
  <c r="W140" i="53"/>
  <c r="U140" i="53"/>
  <c r="S140" i="53"/>
  <c r="Q140" i="53"/>
  <c r="O140" i="53"/>
  <c r="M140" i="53"/>
  <c r="K140" i="53"/>
  <c r="I140" i="53"/>
  <c r="G140" i="53"/>
  <c r="E140" i="53"/>
  <c r="AY139" i="53"/>
  <c r="AO139" i="53"/>
  <c r="AM139" i="53"/>
  <c r="AK139" i="53"/>
  <c r="AI139" i="53"/>
  <c r="AG139" i="53"/>
  <c r="AE139" i="53"/>
  <c r="AC139" i="53"/>
  <c r="AA139" i="53"/>
  <c r="Y139" i="53"/>
  <c r="W139" i="53"/>
  <c r="U139" i="53"/>
  <c r="S139" i="53"/>
  <c r="Q139" i="53"/>
  <c r="O139" i="53"/>
  <c r="M139" i="53"/>
  <c r="K139" i="53"/>
  <c r="I139" i="53"/>
  <c r="G139" i="53"/>
  <c r="E139" i="53"/>
  <c r="AY138" i="53"/>
  <c r="AO138" i="53"/>
  <c r="AM138" i="53"/>
  <c r="AK138" i="53"/>
  <c r="AI138" i="53"/>
  <c r="AG138" i="53"/>
  <c r="AE138" i="53"/>
  <c r="AC138" i="53"/>
  <c r="AA138" i="53"/>
  <c r="Y138" i="53"/>
  <c r="W138" i="53"/>
  <c r="U138" i="53"/>
  <c r="S138" i="53"/>
  <c r="Q138" i="53"/>
  <c r="O138" i="53"/>
  <c r="M138" i="53"/>
  <c r="K138" i="53"/>
  <c r="I138" i="53"/>
  <c r="G138" i="53"/>
  <c r="E138" i="53"/>
  <c r="AY137" i="53"/>
  <c r="AO137" i="53"/>
  <c r="AM137" i="53"/>
  <c r="AK137" i="53"/>
  <c r="AI137" i="53"/>
  <c r="AG137" i="53"/>
  <c r="AE137" i="53"/>
  <c r="AC137" i="53"/>
  <c r="AA137" i="53"/>
  <c r="Y137" i="53"/>
  <c r="W137" i="53"/>
  <c r="U137" i="53"/>
  <c r="S137" i="53"/>
  <c r="Q137" i="53"/>
  <c r="O137" i="53"/>
  <c r="M137" i="53"/>
  <c r="K137" i="53"/>
  <c r="I137" i="53"/>
  <c r="G137" i="53"/>
  <c r="E137" i="53"/>
  <c r="AY136" i="53"/>
  <c r="AO136" i="53"/>
  <c r="AM136" i="53"/>
  <c r="AK136" i="53"/>
  <c r="AI136" i="53"/>
  <c r="AG136" i="53"/>
  <c r="AE136" i="53"/>
  <c r="AC136" i="53"/>
  <c r="AA136" i="53"/>
  <c r="Y136" i="53"/>
  <c r="W136" i="53"/>
  <c r="U136" i="53"/>
  <c r="S136" i="53"/>
  <c r="Q136" i="53"/>
  <c r="O136" i="53"/>
  <c r="M136" i="53"/>
  <c r="K136" i="53"/>
  <c r="I136" i="53"/>
  <c r="G136" i="53"/>
  <c r="E136" i="53"/>
  <c r="AY135" i="53"/>
  <c r="AO135" i="53"/>
  <c r="AM135" i="53"/>
  <c r="AK135" i="53"/>
  <c r="AI135" i="53"/>
  <c r="AG135" i="53"/>
  <c r="AE135" i="53"/>
  <c r="AC135" i="53"/>
  <c r="AA135" i="53"/>
  <c r="Y135" i="53"/>
  <c r="W135" i="53"/>
  <c r="U135" i="53"/>
  <c r="S135" i="53"/>
  <c r="Q135" i="53"/>
  <c r="O135" i="53"/>
  <c r="M135" i="53"/>
  <c r="K135" i="53"/>
  <c r="I135" i="53"/>
  <c r="G135" i="53"/>
  <c r="E135" i="53"/>
  <c r="AY134" i="53"/>
  <c r="AO134" i="53"/>
  <c r="AM134" i="53"/>
  <c r="AK134" i="53"/>
  <c r="AI134" i="53"/>
  <c r="AG134" i="53"/>
  <c r="AE134" i="53"/>
  <c r="AC134" i="53"/>
  <c r="AA134" i="53"/>
  <c r="Y134" i="53"/>
  <c r="W134" i="53"/>
  <c r="U134" i="53"/>
  <c r="S134" i="53"/>
  <c r="Q134" i="53"/>
  <c r="O134" i="53"/>
  <c r="M134" i="53"/>
  <c r="K134" i="53"/>
  <c r="I134" i="53"/>
  <c r="G134" i="53"/>
  <c r="E134" i="53"/>
  <c r="AY133" i="53"/>
  <c r="AO133" i="53"/>
  <c r="AM133" i="53"/>
  <c r="AK133" i="53"/>
  <c r="AI133" i="53"/>
  <c r="AG133" i="53"/>
  <c r="AE133" i="53"/>
  <c r="AC133" i="53"/>
  <c r="AA133" i="53"/>
  <c r="Y133" i="53"/>
  <c r="W133" i="53"/>
  <c r="U133" i="53"/>
  <c r="S133" i="53"/>
  <c r="Q133" i="53"/>
  <c r="O133" i="53"/>
  <c r="M133" i="53"/>
  <c r="K133" i="53"/>
  <c r="I133" i="53"/>
  <c r="G133" i="53"/>
  <c r="E133" i="53"/>
  <c r="AY132" i="53"/>
  <c r="AO132" i="53"/>
  <c r="AM132" i="53"/>
  <c r="AK132" i="53"/>
  <c r="AI132" i="53"/>
  <c r="AG132" i="53"/>
  <c r="AE132" i="53"/>
  <c r="AC132" i="53"/>
  <c r="AA132" i="53"/>
  <c r="Y132" i="53"/>
  <c r="W132" i="53"/>
  <c r="U132" i="53"/>
  <c r="S132" i="53"/>
  <c r="Q132" i="53"/>
  <c r="O132" i="53"/>
  <c r="M132" i="53"/>
  <c r="K132" i="53"/>
  <c r="I132" i="53"/>
  <c r="G132" i="53"/>
  <c r="E132" i="53"/>
  <c r="AY131" i="53"/>
  <c r="AO131" i="53"/>
  <c r="AM131" i="53"/>
  <c r="AK131" i="53"/>
  <c r="AI131" i="53"/>
  <c r="AG131" i="53"/>
  <c r="AE131" i="53"/>
  <c r="AC131" i="53"/>
  <c r="AA131" i="53"/>
  <c r="Y131" i="53"/>
  <c r="W131" i="53"/>
  <c r="U131" i="53"/>
  <c r="S131" i="53"/>
  <c r="Q131" i="53"/>
  <c r="O131" i="53"/>
  <c r="M131" i="53"/>
  <c r="K131" i="53"/>
  <c r="I131" i="53"/>
  <c r="G131" i="53"/>
  <c r="E131" i="53"/>
  <c r="AY130" i="53"/>
  <c r="AO130" i="53"/>
  <c r="AM130" i="53"/>
  <c r="AK130" i="53"/>
  <c r="AI130" i="53"/>
  <c r="AG130" i="53"/>
  <c r="AE130" i="53"/>
  <c r="AC130" i="53"/>
  <c r="AA130" i="53"/>
  <c r="Y130" i="53"/>
  <c r="W130" i="53"/>
  <c r="U130" i="53"/>
  <c r="S130" i="53"/>
  <c r="Q130" i="53"/>
  <c r="O130" i="53"/>
  <c r="M130" i="53"/>
  <c r="K130" i="53"/>
  <c r="I130" i="53"/>
  <c r="G130" i="53"/>
  <c r="E130" i="53"/>
  <c r="AY129" i="53"/>
  <c r="AO129" i="53"/>
  <c r="AM129" i="53"/>
  <c r="AK129" i="53"/>
  <c r="AI129" i="53"/>
  <c r="AG129" i="53"/>
  <c r="AE129" i="53"/>
  <c r="AC129" i="53"/>
  <c r="AA129" i="53"/>
  <c r="Y129" i="53"/>
  <c r="W129" i="53"/>
  <c r="U129" i="53"/>
  <c r="S129" i="53"/>
  <c r="Q129" i="53"/>
  <c r="O129" i="53"/>
  <c r="M129" i="53"/>
  <c r="K129" i="53"/>
  <c r="I129" i="53"/>
  <c r="G129" i="53"/>
  <c r="E129" i="53"/>
  <c r="AY128" i="53"/>
  <c r="AO128" i="53"/>
  <c r="AM128" i="53"/>
  <c r="AK128" i="53"/>
  <c r="AI128" i="53"/>
  <c r="AG128" i="53"/>
  <c r="AE128" i="53"/>
  <c r="AC128" i="53"/>
  <c r="AA128" i="53"/>
  <c r="Y128" i="53"/>
  <c r="W128" i="53"/>
  <c r="U128" i="53"/>
  <c r="S128" i="53"/>
  <c r="Q128" i="53"/>
  <c r="O128" i="53"/>
  <c r="M128" i="53"/>
  <c r="K128" i="53"/>
  <c r="I128" i="53"/>
  <c r="G128" i="53"/>
  <c r="E128" i="53"/>
  <c r="AY127" i="53"/>
  <c r="AO127" i="53"/>
  <c r="AM127" i="53"/>
  <c r="AK127" i="53"/>
  <c r="AI127" i="53"/>
  <c r="AG127" i="53"/>
  <c r="AE127" i="53"/>
  <c r="AC127" i="53"/>
  <c r="AA127" i="53"/>
  <c r="Y127" i="53"/>
  <c r="W127" i="53"/>
  <c r="U127" i="53"/>
  <c r="S127" i="53"/>
  <c r="Q127" i="53"/>
  <c r="O127" i="53"/>
  <c r="M127" i="53"/>
  <c r="K127" i="53"/>
  <c r="I127" i="53"/>
  <c r="G127" i="53"/>
  <c r="E127" i="53"/>
  <c r="AY126" i="53"/>
  <c r="AO126" i="53"/>
  <c r="AM126" i="53"/>
  <c r="AK126" i="53"/>
  <c r="AI126" i="53"/>
  <c r="AG126" i="53"/>
  <c r="AE126" i="53"/>
  <c r="AC126" i="53"/>
  <c r="AA126" i="53"/>
  <c r="Y126" i="53"/>
  <c r="W126" i="53"/>
  <c r="U126" i="53"/>
  <c r="S126" i="53"/>
  <c r="Q126" i="53"/>
  <c r="O126" i="53"/>
  <c r="M126" i="53"/>
  <c r="K126" i="53"/>
  <c r="I126" i="53"/>
  <c r="G126" i="53"/>
  <c r="E126" i="53"/>
  <c r="AY125" i="53"/>
  <c r="AO125" i="53"/>
  <c r="AM125" i="53"/>
  <c r="AK125" i="53"/>
  <c r="AI125" i="53"/>
  <c r="AG125" i="53"/>
  <c r="AE125" i="53"/>
  <c r="AC125" i="53"/>
  <c r="AA125" i="53"/>
  <c r="Y125" i="53"/>
  <c r="W125" i="53"/>
  <c r="U125" i="53"/>
  <c r="S125" i="53"/>
  <c r="Q125" i="53"/>
  <c r="O125" i="53"/>
  <c r="M125" i="53"/>
  <c r="K125" i="53"/>
  <c r="I125" i="53"/>
  <c r="G125" i="53"/>
  <c r="E125" i="53"/>
  <c r="AY124" i="53"/>
  <c r="AO124" i="53"/>
  <c r="AM124" i="53"/>
  <c r="AK124" i="53"/>
  <c r="AI124" i="53"/>
  <c r="AG124" i="53"/>
  <c r="AE124" i="53"/>
  <c r="AC124" i="53"/>
  <c r="AA124" i="53"/>
  <c r="Y124" i="53"/>
  <c r="W124" i="53"/>
  <c r="U124" i="53"/>
  <c r="S124" i="53"/>
  <c r="Q124" i="53"/>
  <c r="O124" i="53"/>
  <c r="M124" i="53"/>
  <c r="K124" i="53"/>
  <c r="I124" i="53"/>
  <c r="G124" i="53"/>
  <c r="E124" i="53"/>
  <c r="AY123" i="53"/>
  <c r="AO123" i="53"/>
  <c r="AM123" i="53"/>
  <c r="AK123" i="53"/>
  <c r="AI123" i="53"/>
  <c r="AG123" i="53"/>
  <c r="AE123" i="53"/>
  <c r="AC123" i="53"/>
  <c r="AA123" i="53"/>
  <c r="Y123" i="53"/>
  <c r="W123" i="53"/>
  <c r="U123" i="53"/>
  <c r="S123" i="53"/>
  <c r="Q123" i="53"/>
  <c r="O123" i="53"/>
  <c r="M123" i="53"/>
  <c r="K123" i="53"/>
  <c r="I123" i="53"/>
  <c r="G123" i="53"/>
  <c r="E123" i="53"/>
  <c r="AY122" i="53"/>
  <c r="AO122" i="53"/>
  <c r="AM122" i="53"/>
  <c r="AK122" i="53"/>
  <c r="AI122" i="53"/>
  <c r="AG122" i="53"/>
  <c r="AE122" i="53"/>
  <c r="AC122" i="53"/>
  <c r="AA122" i="53"/>
  <c r="Y122" i="53"/>
  <c r="W122" i="53"/>
  <c r="U122" i="53"/>
  <c r="S122" i="53"/>
  <c r="Q122" i="53"/>
  <c r="O122" i="53"/>
  <c r="M122" i="53"/>
  <c r="K122" i="53"/>
  <c r="I122" i="53"/>
  <c r="G122" i="53"/>
  <c r="E122" i="53"/>
  <c r="AY121" i="53"/>
  <c r="AO121" i="53"/>
  <c r="AM121" i="53"/>
  <c r="AK121" i="53"/>
  <c r="AI121" i="53"/>
  <c r="AG121" i="53"/>
  <c r="AE121" i="53"/>
  <c r="AC121" i="53"/>
  <c r="AA121" i="53"/>
  <c r="Y121" i="53"/>
  <c r="W121" i="53"/>
  <c r="U121" i="53"/>
  <c r="S121" i="53"/>
  <c r="Q121" i="53"/>
  <c r="O121" i="53"/>
  <c r="M121" i="53"/>
  <c r="K121" i="53"/>
  <c r="I121" i="53"/>
  <c r="G121" i="53"/>
  <c r="E121" i="53"/>
  <c r="AY120" i="53"/>
  <c r="AO120" i="53"/>
  <c r="AM120" i="53"/>
  <c r="AK120" i="53"/>
  <c r="AI120" i="53"/>
  <c r="AG120" i="53"/>
  <c r="AE120" i="53"/>
  <c r="AC120" i="53"/>
  <c r="AA120" i="53"/>
  <c r="Y120" i="53"/>
  <c r="W120" i="53"/>
  <c r="U120" i="53"/>
  <c r="S120" i="53"/>
  <c r="Q120" i="53"/>
  <c r="O120" i="53"/>
  <c r="M120" i="53"/>
  <c r="K120" i="53"/>
  <c r="I120" i="53"/>
  <c r="G120" i="53"/>
  <c r="E120" i="53"/>
  <c r="AY119" i="53"/>
  <c r="AO119" i="53"/>
  <c r="AM119" i="53"/>
  <c r="AK119" i="53"/>
  <c r="AI119" i="53"/>
  <c r="AG119" i="53"/>
  <c r="AE119" i="53"/>
  <c r="AC119" i="53"/>
  <c r="AA119" i="53"/>
  <c r="Y119" i="53"/>
  <c r="W119" i="53"/>
  <c r="U119" i="53"/>
  <c r="S119" i="53"/>
  <c r="Q119" i="53"/>
  <c r="O119" i="53"/>
  <c r="M119" i="53"/>
  <c r="K119" i="53"/>
  <c r="I119" i="53"/>
  <c r="G119" i="53"/>
  <c r="E119" i="53"/>
  <c r="AY118" i="53"/>
  <c r="AO118" i="53"/>
  <c r="AM118" i="53"/>
  <c r="AK118" i="53"/>
  <c r="AI118" i="53"/>
  <c r="AG118" i="53"/>
  <c r="AE118" i="53"/>
  <c r="AC118" i="53"/>
  <c r="AA118" i="53"/>
  <c r="Y118" i="53"/>
  <c r="W118" i="53"/>
  <c r="U118" i="53"/>
  <c r="S118" i="53"/>
  <c r="Q118" i="53"/>
  <c r="O118" i="53"/>
  <c r="M118" i="53"/>
  <c r="K118" i="53"/>
  <c r="I118" i="53"/>
  <c r="G118" i="53"/>
  <c r="E118" i="53"/>
  <c r="AY117" i="53"/>
  <c r="AO117" i="53"/>
  <c r="AM117" i="53"/>
  <c r="AK117" i="53"/>
  <c r="AI117" i="53"/>
  <c r="AG117" i="53"/>
  <c r="AE117" i="53"/>
  <c r="AC117" i="53"/>
  <c r="AA117" i="53"/>
  <c r="Y117" i="53"/>
  <c r="W117" i="53"/>
  <c r="U117" i="53"/>
  <c r="S117" i="53"/>
  <c r="Q117" i="53"/>
  <c r="O117" i="53"/>
  <c r="M117" i="53"/>
  <c r="K117" i="53"/>
  <c r="I117" i="53"/>
  <c r="G117" i="53"/>
  <c r="E117" i="53"/>
  <c r="AY116" i="53"/>
  <c r="AO116" i="53"/>
  <c r="AM116" i="53"/>
  <c r="AK116" i="53"/>
  <c r="AI116" i="53"/>
  <c r="AG116" i="53"/>
  <c r="AE116" i="53"/>
  <c r="AC116" i="53"/>
  <c r="AA116" i="53"/>
  <c r="Y116" i="53"/>
  <c r="W116" i="53"/>
  <c r="U116" i="53"/>
  <c r="S116" i="53"/>
  <c r="Q116" i="53"/>
  <c r="O116" i="53"/>
  <c r="M116" i="53"/>
  <c r="K116" i="53"/>
  <c r="I116" i="53"/>
  <c r="G116" i="53"/>
  <c r="E116" i="53"/>
  <c r="AY115" i="53"/>
  <c r="AO115" i="53"/>
  <c r="AM115" i="53"/>
  <c r="AK115" i="53"/>
  <c r="AI115" i="53"/>
  <c r="AG115" i="53"/>
  <c r="AE115" i="53"/>
  <c r="AC115" i="53"/>
  <c r="AA115" i="53"/>
  <c r="Y115" i="53"/>
  <c r="W115" i="53"/>
  <c r="U115" i="53"/>
  <c r="S115" i="53"/>
  <c r="Q115" i="53"/>
  <c r="O115" i="53"/>
  <c r="M115" i="53"/>
  <c r="K115" i="53"/>
  <c r="I115" i="53"/>
  <c r="G115" i="53"/>
  <c r="E115" i="53"/>
  <c r="AY114" i="53"/>
  <c r="AO114" i="53"/>
  <c r="AM114" i="53"/>
  <c r="AK114" i="53"/>
  <c r="AI114" i="53"/>
  <c r="AG114" i="53"/>
  <c r="AE114" i="53"/>
  <c r="AC114" i="53"/>
  <c r="AA114" i="53"/>
  <c r="Y114" i="53"/>
  <c r="W114" i="53"/>
  <c r="U114" i="53"/>
  <c r="S114" i="53"/>
  <c r="Q114" i="53"/>
  <c r="O114" i="53"/>
  <c r="M114" i="53"/>
  <c r="K114" i="53"/>
  <c r="I114" i="53"/>
  <c r="G114" i="53"/>
  <c r="E114" i="53"/>
  <c r="AY113" i="53"/>
  <c r="AO113" i="53"/>
  <c r="AM113" i="53"/>
  <c r="AK113" i="53"/>
  <c r="AI113" i="53"/>
  <c r="AG113" i="53"/>
  <c r="AE113" i="53"/>
  <c r="AC113" i="53"/>
  <c r="AA113" i="53"/>
  <c r="Y113" i="53"/>
  <c r="W113" i="53"/>
  <c r="U113" i="53"/>
  <c r="S113" i="53"/>
  <c r="Q113" i="53"/>
  <c r="O113" i="53"/>
  <c r="M113" i="53"/>
  <c r="K113" i="53"/>
  <c r="I113" i="53"/>
  <c r="G113" i="53"/>
  <c r="E113" i="53"/>
  <c r="AY112" i="53"/>
  <c r="AO112" i="53"/>
  <c r="AM112" i="53"/>
  <c r="AK112" i="53"/>
  <c r="AI112" i="53"/>
  <c r="AG112" i="53"/>
  <c r="AE112" i="53"/>
  <c r="AC112" i="53"/>
  <c r="AA112" i="53"/>
  <c r="Y112" i="53"/>
  <c r="W112" i="53"/>
  <c r="U112" i="53"/>
  <c r="S112" i="53"/>
  <c r="Q112" i="53"/>
  <c r="O112" i="53"/>
  <c r="M112" i="53"/>
  <c r="K112" i="53"/>
  <c r="I112" i="53"/>
  <c r="G112" i="53"/>
  <c r="E112" i="53"/>
  <c r="AY111" i="53"/>
  <c r="AO111" i="53"/>
  <c r="AM111" i="53"/>
  <c r="AK111" i="53"/>
  <c r="AI111" i="53"/>
  <c r="AG111" i="53"/>
  <c r="AE111" i="53"/>
  <c r="AC111" i="53"/>
  <c r="AA111" i="53"/>
  <c r="Y111" i="53"/>
  <c r="W111" i="53"/>
  <c r="U111" i="53"/>
  <c r="S111" i="53"/>
  <c r="Q111" i="53"/>
  <c r="O111" i="53"/>
  <c r="M111" i="53"/>
  <c r="K111" i="53"/>
  <c r="I111" i="53"/>
  <c r="G111" i="53"/>
  <c r="E111" i="53"/>
  <c r="AY110" i="53"/>
  <c r="AO110" i="53"/>
  <c r="AM110" i="53"/>
  <c r="AK110" i="53"/>
  <c r="AI110" i="53"/>
  <c r="AG110" i="53"/>
  <c r="AE110" i="53"/>
  <c r="AC110" i="53"/>
  <c r="AA110" i="53"/>
  <c r="Y110" i="53"/>
  <c r="W110" i="53"/>
  <c r="U110" i="53"/>
  <c r="S110" i="53"/>
  <c r="Q110" i="53"/>
  <c r="O110" i="53"/>
  <c r="M110" i="53"/>
  <c r="K110" i="53"/>
  <c r="I110" i="53"/>
  <c r="G110" i="53"/>
  <c r="E110" i="53"/>
  <c r="AY109" i="53"/>
  <c r="AO109" i="53"/>
  <c r="AM109" i="53"/>
  <c r="AK109" i="53"/>
  <c r="AI109" i="53"/>
  <c r="AG109" i="53"/>
  <c r="AE109" i="53"/>
  <c r="AC109" i="53"/>
  <c r="AA109" i="53"/>
  <c r="Y109" i="53"/>
  <c r="W109" i="53"/>
  <c r="U109" i="53"/>
  <c r="S109" i="53"/>
  <c r="Q109" i="53"/>
  <c r="O109" i="53"/>
  <c r="M109" i="53"/>
  <c r="K109" i="53"/>
  <c r="I109" i="53"/>
  <c r="G109" i="53"/>
  <c r="E109" i="53"/>
  <c r="AY108" i="53"/>
  <c r="AO108" i="53"/>
  <c r="AM108" i="53"/>
  <c r="AK108" i="53"/>
  <c r="AI108" i="53"/>
  <c r="AG108" i="53"/>
  <c r="AE108" i="53"/>
  <c r="AC108" i="53"/>
  <c r="AA108" i="53"/>
  <c r="Y108" i="53"/>
  <c r="W108" i="53"/>
  <c r="U108" i="53"/>
  <c r="S108" i="53"/>
  <c r="Q108" i="53"/>
  <c r="O108" i="53"/>
  <c r="M108" i="53"/>
  <c r="K108" i="53"/>
  <c r="I108" i="53"/>
  <c r="G108" i="53"/>
  <c r="E108" i="53"/>
  <c r="AY107" i="53"/>
  <c r="AO107" i="53"/>
  <c r="AM107" i="53"/>
  <c r="AK107" i="53"/>
  <c r="AI107" i="53"/>
  <c r="AG107" i="53"/>
  <c r="AE107" i="53"/>
  <c r="AC107" i="53"/>
  <c r="AA107" i="53"/>
  <c r="Y107" i="53"/>
  <c r="W107" i="53"/>
  <c r="U107" i="53"/>
  <c r="S107" i="53"/>
  <c r="Q107" i="53"/>
  <c r="O107" i="53"/>
  <c r="M107" i="53"/>
  <c r="K107" i="53"/>
  <c r="I107" i="53"/>
  <c r="G107" i="53"/>
  <c r="E107" i="53"/>
  <c r="AY106" i="53"/>
  <c r="AO106" i="53"/>
  <c r="AM106" i="53"/>
  <c r="AK106" i="53"/>
  <c r="AI106" i="53"/>
  <c r="AG106" i="53"/>
  <c r="AE106" i="53"/>
  <c r="AC106" i="53"/>
  <c r="AA106" i="53"/>
  <c r="Y106" i="53"/>
  <c r="W106" i="53"/>
  <c r="U106" i="53"/>
  <c r="S106" i="53"/>
  <c r="Q106" i="53"/>
  <c r="O106" i="53"/>
  <c r="M106" i="53"/>
  <c r="K106" i="53"/>
  <c r="I106" i="53"/>
  <c r="G106" i="53"/>
  <c r="E106" i="53"/>
  <c r="AY105" i="53"/>
  <c r="AO105" i="53"/>
  <c r="AM105" i="53"/>
  <c r="AK105" i="53"/>
  <c r="AI105" i="53"/>
  <c r="AG105" i="53"/>
  <c r="AE105" i="53"/>
  <c r="AC105" i="53"/>
  <c r="AA105" i="53"/>
  <c r="Y105" i="53"/>
  <c r="W105" i="53"/>
  <c r="U105" i="53"/>
  <c r="S105" i="53"/>
  <c r="Q105" i="53"/>
  <c r="O105" i="53"/>
  <c r="M105" i="53"/>
  <c r="K105" i="53"/>
  <c r="I105" i="53"/>
  <c r="G105" i="53"/>
  <c r="E105" i="53"/>
  <c r="AY104" i="53"/>
  <c r="AO104" i="53"/>
  <c r="AM104" i="53"/>
  <c r="AK104" i="53"/>
  <c r="AI104" i="53"/>
  <c r="AG104" i="53"/>
  <c r="AE104" i="53"/>
  <c r="AC104" i="53"/>
  <c r="AA104" i="53"/>
  <c r="Y104" i="53"/>
  <c r="W104" i="53"/>
  <c r="U104" i="53"/>
  <c r="S104" i="53"/>
  <c r="Q104" i="53"/>
  <c r="O104" i="53"/>
  <c r="M104" i="53"/>
  <c r="K104" i="53"/>
  <c r="I104" i="53"/>
  <c r="G104" i="53"/>
  <c r="E104" i="53"/>
  <c r="AY103" i="53"/>
  <c r="AO103" i="53"/>
  <c r="AM103" i="53"/>
  <c r="AK103" i="53"/>
  <c r="AI103" i="53"/>
  <c r="AG103" i="53"/>
  <c r="AE103" i="53"/>
  <c r="AC103" i="53"/>
  <c r="AA103" i="53"/>
  <c r="Y103" i="53"/>
  <c r="W103" i="53"/>
  <c r="U103" i="53"/>
  <c r="S103" i="53"/>
  <c r="Q103" i="53"/>
  <c r="O103" i="53"/>
  <c r="M103" i="53"/>
  <c r="K103" i="53"/>
  <c r="I103" i="53"/>
  <c r="G103" i="53"/>
  <c r="E103" i="53"/>
  <c r="AY102" i="53"/>
  <c r="AO102" i="53"/>
  <c r="AM102" i="53"/>
  <c r="AK102" i="53"/>
  <c r="AI102" i="53"/>
  <c r="AG102" i="53"/>
  <c r="AE102" i="53"/>
  <c r="AC102" i="53"/>
  <c r="AA102" i="53"/>
  <c r="Y102" i="53"/>
  <c r="W102" i="53"/>
  <c r="U102" i="53"/>
  <c r="S102" i="53"/>
  <c r="Q102" i="53"/>
  <c r="O102" i="53"/>
  <c r="M102" i="53"/>
  <c r="K102" i="53"/>
  <c r="I102" i="53"/>
  <c r="G102" i="53"/>
  <c r="E102" i="53"/>
  <c r="AY101" i="53"/>
  <c r="AO101" i="53"/>
  <c r="AM101" i="53"/>
  <c r="AK101" i="53"/>
  <c r="AI101" i="53"/>
  <c r="AG101" i="53"/>
  <c r="AE101" i="53"/>
  <c r="AC101" i="53"/>
  <c r="AA101" i="53"/>
  <c r="Y101" i="53"/>
  <c r="W101" i="53"/>
  <c r="U101" i="53"/>
  <c r="S101" i="53"/>
  <c r="Q101" i="53"/>
  <c r="O101" i="53"/>
  <c r="M101" i="53"/>
  <c r="K101" i="53"/>
  <c r="I101" i="53"/>
  <c r="G101" i="53"/>
  <c r="E101" i="53"/>
  <c r="AY100" i="53"/>
  <c r="AO100" i="53"/>
  <c r="AM100" i="53"/>
  <c r="AK100" i="53"/>
  <c r="AI100" i="53"/>
  <c r="AG100" i="53"/>
  <c r="AE100" i="53"/>
  <c r="AC100" i="53"/>
  <c r="AA100" i="53"/>
  <c r="Y100" i="53"/>
  <c r="W100" i="53"/>
  <c r="U100" i="53"/>
  <c r="S100" i="53"/>
  <c r="Q100" i="53"/>
  <c r="O100" i="53"/>
  <c r="M100" i="53"/>
  <c r="K100" i="53"/>
  <c r="I100" i="53"/>
  <c r="G100" i="53"/>
  <c r="E100" i="53"/>
  <c r="AY99" i="53"/>
  <c r="AO99" i="53"/>
  <c r="AM99" i="53"/>
  <c r="AK99" i="53"/>
  <c r="AI99" i="53"/>
  <c r="AG99" i="53"/>
  <c r="AE99" i="53"/>
  <c r="AC99" i="53"/>
  <c r="AA99" i="53"/>
  <c r="Y99" i="53"/>
  <c r="W99" i="53"/>
  <c r="U99" i="53"/>
  <c r="S99" i="53"/>
  <c r="Q99" i="53"/>
  <c r="O99" i="53"/>
  <c r="M99" i="53"/>
  <c r="K99" i="53"/>
  <c r="I99" i="53"/>
  <c r="G99" i="53"/>
  <c r="E99" i="53"/>
  <c r="AY98" i="53"/>
  <c r="AO98" i="53"/>
  <c r="AM98" i="53"/>
  <c r="AK98" i="53"/>
  <c r="AI98" i="53"/>
  <c r="AG98" i="53"/>
  <c r="AE98" i="53"/>
  <c r="AC98" i="53"/>
  <c r="AA98" i="53"/>
  <c r="Y98" i="53"/>
  <c r="W98" i="53"/>
  <c r="U98" i="53"/>
  <c r="S98" i="53"/>
  <c r="Q98" i="53"/>
  <c r="O98" i="53"/>
  <c r="M98" i="53"/>
  <c r="K98" i="53"/>
  <c r="I98" i="53"/>
  <c r="G98" i="53"/>
  <c r="E98" i="53"/>
  <c r="AY97" i="53"/>
  <c r="AO97" i="53"/>
  <c r="AM97" i="53"/>
  <c r="AK97" i="53"/>
  <c r="AI97" i="53"/>
  <c r="AG97" i="53"/>
  <c r="AE97" i="53"/>
  <c r="AC97" i="53"/>
  <c r="AA97" i="53"/>
  <c r="Y97" i="53"/>
  <c r="W97" i="53"/>
  <c r="U97" i="53"/>
  <c r="S97" i="53"/>
  <c r="Q97" i="53"/>
  <c r="O97" i="53"/>
  <c r="M97" i="53"/>
  <c r="K97" i="53"/>
  <c r="I97" i="53"/>
  <c r="G97" i="53"/>
  <c r="E97" i="53"/>
  <c r="AY96" i="53"/>
  <c r="AO96" i="53"/>
  <c r="AM96" i="53"/>
  <c r="AK96" i="53"/>
  <c r="AI96" i="53"/>
  <c r="AG96" i="53"/>
  <c r="AE96" i="53"/>
  <c r="AC96" i="53"/>
  <c r="AA96" i="53"/>
  <c r="Y96" i="53"/>
  <c r="W96" i="53"/>
  <c r="U96" i="53"/>
  <c r="S96" i="53"/>
  <c r="Q96" i="53"/>
  <c r="O96" i="53"/>
  <c r="M96" i="53"/>
  <c r="K96" i="53"/>
  <c r="I96" i="53"/>
  <c r="G96" i="53"/>
  <c r="E96" i="53"/>
  <c r="AY95" i="53"/>
  <c r="AO95" i="53"/>
  <c r="AM95" i="53"/>
  <c r="AK95" i="53"/>
  <c r="AI95" i="53"/>
  <c r="AG95" i="53"/>
  <c r="AE95" i="53"/>
  <c r="AC95" i="53"/>
  <c r="AA95" i="53"/>
  <c r="Y95" i="53"/>
  <c r="W95" i="53"/>
  <c r="U95" i="53"/>
  <c r="S95" i="53"/>
  <c r="Q95" i="53"/>
  <c r="O95" i="53"/>
  <c r="M95" i="53"/>
  <c r="K95" i="53"/>
  <c r="I95" i="53"/>
  <c r="G95" i="53"/>
  <c r="E95" i="53"/>
  <c r="AY94" i="53"/>
  <c r="AO94" i="53"/>
  <c r="AM94" i="53"/>
  <c r="AK94" i="53"/>
  <c r="AI94" i="53"/>
  <c r="AG94" i="53"/>
  <c r="AE94" i="53"/>
  <c r="AC94" i="53"/>
  <c r="AA94" i="53"/>
  <c r="Y94" i="53"/>
  <c r="W94" i="53"/>
  <c r="U94" i="53"/>
  <c r="S94" i="53"/>
  <c r="Q94" i="53"/>
  <c r="O94" i="53"/>
  <c r="M94" i="53"/>
  <c r="K94" i="53"/>
  <c r="I94" i="53"/>
  <c r="G94" i="53"/>
  <c r="E94" i="53"/>
  <c r="AY93" i="53"/>
  <c r="AO93" i="53"/>
  <c r="AM93" i="53"/>
  <c r="AK93" i="53"/>
  <c r="AI93" i="53"/>
  <c r="AG93" i="53"/>
  <c r="AE93" i="53"/>
  <c r="AC93" i="53"/>
  <c r="AA93" i="53"/>
  <c r="Y93" i="53"/>
  <c r="W93" i="53"/>
  <c r="U93" i="53"/>
  <c r="S93" i="53"/>
  <c r="Q93" i="53"/>
  <c r="O93" i="53"/>
  <c r="M93" i="53"/>
  <c r="K93" i="53"/>
  <c r="I93" i="53"/>
  <c r="G93" i="53"/>
  <c r="E93" i="53"/>
  <c r="AY92" i="53"/>
  <c r="AO92" i="53"/>
  <c r="AM92" i="53"/>
  <c r="AK92" i="53"/>
  <c r="AI92" i="53"/>
  <c r="AG92" i="53"/>
  <c r="AE92" i="53"/>
  <c r="AC92" i="53"/>
  <c r="AA92" i="53"/>
  <c r="Y92" i="53"/>
  <c r="W92" i="53"/>
  <c r="U92" i="53"/>
  <c r="S92" i="53"/>
  <c r="Q92" i="53"/>
  <c r="O92" i="53"/>
  <c r="M92" i="53"/>
  <c r="K92" i="53"/>
  <c r="I92" i="53"/>
  <c r="G92" i="53"/>
  <c r="E92" i="53"/>
  <c r="AY91" i="53"/>
  <c r="AO91" i="53"/>
  <c r="AM91" i="53"/>
  <c r="AK91" i="53"/>
  <c r="AI91" i="53"/>
  <c r="AG91" i="53"/>
  <c r="AE91" i="53"/>
  <c r="AC91" i="53"/>
  <c r="AA91" i="53"/>
  <c r="Y91" i="53"/>
  <c r="W91" i="53"/>
  <c r="U91" i="53"/>
  <c r="S91" i="53"/>
  <c r="Q91" i="53"/>
  <c r="O91" i="53"/>
  <c r="M91" i="53"/>
  <c r="K91" i="53"/>
  <c r="I91" i="53"/>
  <c r="G91" i="53"/>
  <c r="E91" i="53"/>
  <c r="AY90" i="53"/>
  <c r="AO90" i="53"/>
  <c r="AM90" i="53"/>
  <c r="AK90" i="53"/>
  <c r="AI90" i="53"/>
  <c r="AG90" i="53"/>
  <c r="AE90" i="53"/>
  <c r="AC90" i="53"/>
  <c r="AA90" i="53"/>
  <c r="Y90" i="53"/>
  <c r="W90" i="53"/>
  <c r="U90" i="53"/>
  <c r="S90" i="53"/>
  <c r="Q90" i="53"/>
  <c r="O90" i="53"/>
  <c r="M90" i="53"/>
  <c r="K90" i="53"/>
  <c r="I90" i="53"/>
  <c r="G90" i="53"/>
  <c r="E90" i="53"/>
  <c r="AY89" i="53"/>
  <c r="AO89" i="53"/>
  <c r="AM89" i="53"/>
  <c r="AK89" i="53"/>
  <c r="AI89" i="53"/>
  <c r="AG89" i="53"/>
  <c r="AE89" i="53"/>
  <c r="AC89" i="53"/>
  <c r="AA89" i="53"/>
  <c r="Y89" i="53"/>
  <c r="W89" i="53"/>
  <c r="U89" i="53"/>
  <c r="S89" i="53"/>
  <c r="Q89" i="53"/>
  <c r="O89" i="53"/>
  <c r="M89" i="53"/>
  <c r="K89" i="53"/>
  <c r="I89" i="53"/>
  <c r="G89" i="53"/>
  <c r="E89" i="53"/>
  <c r="AY88" i="53"/>
  <c r="AO88" i="53"/>
  <c r="AM88" i="53"/>
  <c r="AK88" i="53"/>
  <c r="AI88" i="53"/>
  <c r="AG88" i="53"/>
  <c r="AE88" i="53"/>
  <c r="AC88" i="53"/>
  <c r="AA88" i="53"/>
  <c r="Y88" i="53"/>
  <c r="W88" i="53"/>
  <c r="U88" i="53"/>
  <c r="S88" i="53"/>
  <c r="Q88" i="53"/>
  <c r="O88" i="53"/>
  <c r="M88" i="53"/>
  <c r="K88" i="53"/>
  <c r="I88" i="53"/>
  <c r="G88" i="53"/>
  <c r="E88" i="53"/>
  <c r="AY87" i="53"/>
  <c r="AO87" i="53"/>
  <c r="AM87" i="53"/>
  <c r="AK87" i="53"/>
  <c r="AI87" i="53"/>
  <c r="AG87" i="53"/>
  <c r="AE87" i="53"/>
  <c r="AC87" i="53"/>
  <c r="AA87" i="53"/>
  <c r="Y87" i="53"/>
  <c r="W87" i="53"/>
  <c r="U87" i="53"/>
  <c r="S87" i="53"/>
  <c r="Q87" i="53"/>
  <c r="O87" i="53"/>
  <c r="M87" i="53"/>
  <c r="K87" i="53"/>
  <c r="I87" i="53"/>
  <c r="G87" i="53"/>
  <c r="E87" i="53"/>
  <c r="AY86" i="53"/>
  <c r="AO86" i="53"/>
  <c r="AM86" i="53"/>
  <c r="AK86" i="53"/>
  <c r="AI86" i="53"/>
  <c r="AG86" i="53"/>
  <c r="AE86" i="53"/>
  <c r="AC86" i="53"/>
  <c r="AA86" i="53"/>
  <c r="Y86" i="53"/>
  <c r="W86" i="53"/>
  <c r="U86" i="53"/>
  <c r="S86" i="53"/>
  <c r="Q86" i="53"/>
  <c r="O86" i="53"/>
  <c r="M86" i="53"/>
  <c r="K86" i="53"/>
  <c r="I86" i="53"/>
  <c r="G86" i="53"/>
  <c r="E86" i="53"/>
  <c r="AY85" i="53"/>
  <c r="AO85" i="53"/>
  <c r="AM85" i="53"/>
  <c r="AK85" i="53"/>
  <c r="AI85" i="53"/>
  <c r="AG85" i="53"/>
  <c r="AE85" i="53"/>
  <c r="AC85" i="53"/>
  <c r="AA85" i="53"/>
  <c r="Y85" i="53"/>
  <c r="W85" i="53"/>
  <c r="U85" i="53"/>
  <c r="S85" i="53"/>
  <c r="Q85" i="53"/>
  <c r="O85" i="53"/>
  <c r="M85" i="53"/>
  <c r="K85" i="53"/>
  <c r="I85" i="53"/>
  <c r="G85" i="53"/>
  <c r="E85" i="53"/>
  <c r="AY84" i="53"/>
  <c r="AO84" i="53"/>
  <c r="AM84" i="53"/>
  <c r="AK84" i="53"/>
  <c r="AI84" i="53"/>
  <c r="AG84" i="53"/>
  <c r="AE84" i="53"/>
  <c r="AC84" i="53"/>
  <c r="AA84" i="53"/>
  <c r="Y84" i="53"/>
  <c r="W84" i="53"/>
  <c r="U84" i="53"/>
  <c r="S84" i="53"/>
  <c r="Q84" i="53"/>
  <c r="O84" i="53"/>
  <c r="M84" i="53"/>
  <c r="K84" i="53"/>
  <c r="I84" i="53"/>
  <c r="G84" i="53"/>
  <c r="E84" i="53"/>
  <c r="AY83" i="53"/>
  <c r="AO83" i="53"/>
  <c r="AM83" i="53"/>
  <c r="AK83" i="53"/>
  <c r="AI83" i="53"/>
  <c r="AG83" i="53"/>
  <c r="AE83" i="53"/>
  <c r="AC83" i="53"/>
  <c r="AA83" i="53"/>
  <c r="Y83" i="53"/>
  <c r="W83" i="53"/>
  <c r="U83" i="53"/>
  <c r="S83" i="53"/>
  <c r="Q83" i="53"/>
  <c r="O83" i="53"/>
  <c r="M83" i="53"/>
  <c r="K83" i="53"/>
  <c r="I83" i="53"/>
  <c r="G83" i="53"/>
  <c r="E83" i="53"/>
  <c r="AY82" i="53"/>
  <c r="AO82" i="53"/>
  <c r="AM82" i="53"/>
  <c r="AK82" i="53"/>
  <c r="AI82" i="53"/>
  <c r="AG82" i="53"/>
  <c r="AE82" i="53"/>
  <c r="AC82" i="53"/>
  <c r="AA82" i="53"/>
  <c r="Y82" i="53"/>
  <c r="W82" i="53"/>
  <c r="U82" i="53"/>
  <c r="S82" i="53"/>
  <c r="Q82" i="53"/>
  <c r="O82" i="53"/>
  <c r="M82" i="53"/>
  <c r="K82" i="53"/>
  <c r="I82" i="53"/>
  <c r="G82" i="53"/>
  <c r="E82" i="53"/>
  <c r="AY81" i="53"/>
  <c r="AO81" i="53"/>
  <c r="AM81" i="53"/>
  <c r="AK81" i="53"/>
  <c r="AI81" i="53"/>
  <c r="AG81" i="53"/>
  <c r="AE81" i="53"/>
  <c r="AC81" i="53"/>
  <c r="AA81" i="53"/>
  <c r="Y81" i="53"/>
  <c r="W81" i="53"/>
  <c r="U81" i="53"/>
  <c r="S81" i="53"/>
  <c r="Q81" i="53"/>
  <c r="O81" i="53"/>
  <c r="M81" i="53"/>
  <c r="K81" i="53"/>
  <c r="I81" i="53"/>
  <c r="G81" i="53"/>
  <c r="E81" i="53"/>
  <c r="AY80" i="53"/>
  <c r="AO80" i="53"/>
  <c r="AM80" i="53"/>
  <c r="AK80" i="53"/>
  <c r="AI80" i="53"/>
  <c r="AG80" i="53"/>
  <c r="AE80" i="53"/>
  <c r="AC80" i="53"/>
  <c r="AA80" i="53"/>
  <c r="Y80" i="53"/>
  <c r="W80" i="53"/>
  <c r="U80" i="53"/>
  <c r="S80" i="53"/>
  <c r="Q80" i="53"/>
  <c r="O80" i="53"/>
  <c r="M80" i="53"/>
  <c r="K80" i="53"/>
  <c r="I80" i="53"/>
  <c r="G80" i="53"/>
  <c r="E80" i="53"/>
  <c r="AY79" i="53"/>
  <c r="AO79" i="53"/>
  <c r="AM79" i="53"/>
  <c r="AK79" i="53"/>
  <c r="AI79" i="53"/>
  <c r="AG79" i="53"/>
  <c r="AE79" i="53"/>
  <c r="AC79" i="53"/>
  <c r="AA79" i="53"/>
  <c r="Y79" i="53"/>
  <c r="W79" i="53"/>
  <c r="U79" i="53"/>
  <c r="S79" i="53"/>
  <c r="Q79" i="53"/>
  <c r="O79" i="53"/>
  <c r="M79" i="53"/>
  <c r="K79" i="53"/>
  <c r="I79" i="53"/>
  <c r="G79" i="53"/>
  <c r="E79" i="53"/>
  <c r="AY78" i="53"/>
  <c r="AO78" i="53"/>
  <c r="AM78" i="53"/>
  <c r="AK78" i="53"/>
  <c r="AI78" i="53"/>
  <c r="AG78" i="53"/>
  <c r="AE78" i="53"/>
  <c r="AC78" i="53"/>
  <c r="AA78" i="53"/>
  <c r="Y78" i="53"/>
  <c r="W78" i="53"/>
  <c r="U78" i="53"/>
  <c r="S78" i="53"/>
  <c r="Q78" i="53"/>
  <c r="O78" i="53"/>
  <c r="M78" i="53"/>
  <c r="K78" i="53"/>
  <c r="I78" i="53"/>
  <c r="G78" i="53"/>
  <c r="E78" i="53"/>
  <c r="AY77" i="53"/>
  <c r="AO77" i="53"/>
  <c r="AM77" i="53"/>
  <c r="AK77" i="53"/>
  <c r="AI77" i="53"/>
  <c r="AG77" i="53"/>
  <c r="AE77" i="53"/>
  <c r="AC77" i="53"/>
  <c r="AA77" i="53"/>
  <c r="Y77" i="53"/>
  <c r="W77" i="53"/>
  <c r="U77" i="53"/>
  <c r="S77" i="53"/>
  <c r="Q77" i="53"/>
  <c r="O77" i="53"/>
  <c r="M77" i="53"/>
  <c r="K77" i="53"/>
  <c r="I77" i="53"/>
  <c r="G77" i="53"/>
  <c r="E77" i="53"/>
  <c r="AY76" i="53"/>
  <c r="AO76" i="53"/>
  <c r="AM76" i="53"/>
  <c r="AK76" i="53"/>
  <c r="AI76" i="53"/>
  <c r="AG76" i="53"/>
  <c r="AE76" i="53"/>
  <c r="AC76" i="53"/>
  <c r="AA76" i="53"/>
  <c r="Y76" i="53"/>
  <c r="W76" i="53"/>
  <c r="U76" i="53"/>
  <c r="S76" i="53"/>
  <c r="Q76" i="53"/>
  <c r="O76" i="53"/>
  <c r="M76" i="53"/>
  <c r="K76" i="53"/>
  <c r="I76" i="53"/>
  <c r="G76" i="53"/>
  <c r="E76" i="53"/>
  <c r="AY75" i="53"/>
  <c r="AO75" i="53"/>
  <c r="AM75" i="53"/>
  <c r="AK75" i="53"/>
  <c r="AI75" i="53"/>
  <c r="AG75" i="53"/>
  <c r="AE75" i="53"/>
  <c r="AC75" i="53"/>
  <c r="AA75" i="53"/>
  <c r="Y75" i="53"/>
  <c r="W75" i="53"/>
  <c r="U75" i="53"/>
  <c r="S75" i="53"/>
  <c r="Q75" i="53"/>
  <c r="O75" i="53"/>
  <c r="M75" i="53"/>
  <c r="K75" i="53"/>
  <c r="I75" i="53"/>
  <c r="G75" i="53"/>
  <c r="E75" i="53"/>
  <c r="AY74" i="53"/>
  <c r="AO74" i="53"/>
  <c r="AM74" i="53"/>
  <c r="AK74" i="53"/>
  <c r="AI74" i="53"/>
  <c r="AG74" i="53"/>
  <c r="AE74" i="53"/>
  <c r="AC74" i="53"/>
  <c r="AA74" i="53"/>
  <c r="Y74" i="53"/>
  <c r="W74" i="53"/>
  <c r="U74" i="53"/>
  <c r="S74" i="53"/>
  <c r="Q74" i="53"/>
  <c r="O74" i="53"/>
  <c r="M74" i="53"/>
  <c r="K74" i="53"/>
  <c r="I74" i="53"/>
  <c r="G74" i="53"/>
  <c r="E74" i="53"/>
  <c r="AY73" i="53"/>
  <c r="AO73" i="53"/>
  <c r="AM73" i="53"/>
  <c r="AK73" i="53"/>
  <c r="AI73" i="53"/>
  <c r="AG73" i="53"/>
  <c r="AE73" i="53"/>
  <c r="AC73" i="53"/>
  <c r="AA73" i="53"/>
  <c r="Y73" i="53"/>
  <c r="W73" i="53"/>
  <c r="U73" i="53"/>
  <c r="S73" i="53"/>
  <c r="Q73" i="53"/>
  <c r="O73" i="53"/>
  <c r="M73" i="53"/>
  <c r="K73" i="53"/>
  <c r="I73" i="53"/>
  <c r="G73" i="53"/>
  <c r="E73" i="53"/>
  <c r="AY72" i="53"/>
  <c r="AO72" i="53"/>
  <c r="AM72" i="53"/>
  <c r="AK72" i="53"/>
  <c r="AI72" i="53"/>
  <c r="AG72" i="53"/>
  <c r="AE72" i="53"/>
  <c r="AC72" i="53"/>
  <c r="AA72" i="53"/>
  <c r="Y72" i="53"/>
  <c r="W72" i="53"/>
  <c r="U72" i="53"/>
  <c r="S72" i="53"/>
  <c r="Q72" i="53"/>
  <c r="O72" i="53"/>
  <c r="M72" i="53"/>
  <c r="K72" i="53"/>
  <c r="I72" i="53"/>
  <c r="G72" i="53"/>
  <c r="E72" i="53"/>
  <c r="AY71" i="53"/>
  <c r="AO71" i="53"/>
  <c r="AM71" i="53"/>
  <c r="AK71" i="53"/>
  <c r="AI71" i="53"/>
  <c r="AG71" i="53"/>
  <c r="AE71" i="53"/>
  <c r="AC71" i="53"/>
  <c r="AA71" i="53"/>
  <c r="Y71" i="53"/>
  <c r="W71" i="53"/>
  <c r="U71" i="53"/>
  <c r="S71" i="53"/>
  <c r="Q71" i="53"/>
  <c r="O71" i="53"/>
  <c r="M71" i="53"/>
  <c r="K71" i="53"/>
  <c r="I71" i="53"/>
  <c r="G71" i="53"/>
  <c r="E71" i="53"/>
  <c r="AY70" i="53"/>
  <c r="AO70" i="53"/>
  <c r="AM70" i="53"/>
  <c r="AK70" i="53"/>
  <c r="AI70" i="53"/>
  <c r="AG70" i="53"/>
  <c r="AE70" i="53"/>
  <c r="AC70" i="53"/>
  <c r="AA70" i="53"/>
  <c r="Y70" i="53"/>
  <c r="W70" i="53"/>
  <c r="U70" i="53"/>
  <c r="S70" i="53"/>
  <c r="Q70" i="53"/>
  <c r="O70" i="53"/>
  <c r="M70" i="53"/>
  <c r="K70" i="53"/>
  <c r="I70" i="53"/>
  <c r="G70" i="53"/>
  <c r="E70" i="53"/>
  <c r="AY69" i="53"/>
  <c r="AO69" i="53"/>
  <c r="AM69" i="53"/>
  <c r="AK69" i="53"/>
  <c r="AI69" i="53"/>
  <c r="AG69" i="53"/>
  <c r="AE69" i="53"/>
  <c r="AC69" i="53"/>
  <c r="AA69" i="53"/>
  <c r="Y69" i="53"/>
  <c r="W69" i="53"/>
  <c r="U69" i="53"/>
  <c r="S69" i="53"/>
  <c r="Q69" i="53"/>
  <c r="O69" i="53"/>
  <c r="M69" i="53"/>
  <c r="K69" i="53"/>
  <c r="I69" i="53"/>
  <c r="G69" i="53"/>
  <c r="E69" i="53"/>
  <c r="AY68" i="53"/>
  <c r="AO68" i="53"/>
  <c r="AM68" i="53"/>
  <c r="AK68" i="53"/>
  <c r="AI68" i="53"/>
  <c r="AG68" i="53"/>
  <c r="AE68" i="53"/>
  <c r="AC68" i="53"/>
  <c r="AA68" i="53"/>
  <c r="Y68" i="53"/>
  <c r="W68" i="53"/>
  <c r="U68" i="53"/>
  <c r="S68" i="53"/>
  <c r="Q68" i="53"/>
  <c r="O68" i="53"/>
  <c r="M68" i="53"/>
  <c r="K68" i="53"/>
  <c r="I68" i="53"/>
  <c r="G68" i="53"/>
  <c r="E68" i="53"/>
  <c r="AY67" i="53"/>
  <c r="AO67" i="53"/>
  <c r="AM67" i="53"/>
  <c r="AK67" i="53"/>
  <c r="AI67" i="53"/>
  <c r="AG67" i="53"/>
  <c r="AE67" i="53"/>
  <c r="AC67" i="53"/>
  <c r="AA67" i="53"/>
  <c r="Y67" i="53"/>
  <c r="W67" i="53"/>
  <c r="U67" i="53"/>
  <c r="S67" i="53"/>
  <c r="Q67" i="53"/>
  <c r="O67" i="53"/>
  <c r="M67" i="53"/>
  <c r="K67" i="53"/>
  <c r="I67" i="53"/>
  <c r="G67" i="53"/>
  <c r="E67" i="53"/>
  <c r="AY66" i="53"/>
  <c r="AO66" i="53"/>
  <c r="AM66" i="53"/>
  <c r="AK66" i="53"/>
  <c r="AI66" i="53"/>
  <c r="AG66" i="53"/>
  <c r="AE66" i="53"/>
  <c r="AC66" i="53"/>
  <c r="AA66" i="53"/>
  <c r="Y66" i="53"/>
  <c r="W66" i="53"/>
  <c r="U66" i="53"/>
  <c r="S66" i="53"/>
  <c r="Q66" i="53"/>
  <c r="O66" i="53"/>
  <c r="M66" i="53"/>
  <c r="K66" i="53"/>
  <c r="I66" i="53"/>
  <c r="G66" i="53"/>
  <c r="E66" i="53"/>
  <c r="AY65" i="53"/>
  <c r="AO65" i="53"/>
  <c r="AM65" i="53"/>
  <c r="AK65" i="53"/>
  <c r="AI65" i="53"/>
  <c r="AG65" i="53"/>
  <c r="AE65" i="53"/>
  <c r="AC65" i="53"/>
  <c r="AA65" i="53"/>
  <c r="Y65" i="53"/>
  <c r="W65" i="53"/>
  <c r="U65" i="53"/>
  <c r="S65" i="53"/>
  <c r="Q65" i="53"/>
  <c r="O65" i="53"/>
  <c r="M65" i="53"/>
  <c r="K65" i="53"/>
  <c r="I65" i="53"/>
  <c r="G65" i="53"/>
  <c r="E65" i="53"/>
  <c r="AY64" i="53"/>
  <c r="AO64" i="53"/>
  <c r="AM64" i="53"/>
  <c r="AK64" i="53"/>
  <c r="AI64" i="53"/>
  <c r="AG64" i="53"/>
  <c r="AE64" i="53"/>
  <c r="AC64" i="53"/>
  <c r="AA64" i="53"/>
  <c r="Y64" i="53"/>
  <c r="W64" i="53"/>
  <c r="U64" i="53"/>
  <c r="S64" i="53"/>
  <c r="Q64" i="53"/>
  <c r="O64" i="53"/>
  <c r="M64" i="53"/>
  <c r="K64" i="53"/>
  <c r="I64" i="53"/>
  <c r="G64" i="53"/>
  <c r="E64" i="53"/>
  <c r="AY63" i="53"/>
  <c r="AO63" i="53"/>
  <c r="AM63" i="53"/>
  <c r="AK63" i="53"/>
  <c r="AI63" i="53"/>
  <c r="AG63" i="53"/>
  <c r="AE63" i="53"/>
  <c r="AC63" i="53"/>
  <c r="AA63" i="53"/>
  <c r="Y63" i="53"/>
  <c r="W63" i="53"/>
  <c r="U63" i="53"/>
  <c r="S63" i="53"/>
  <c r="Q63" i="53"/>
  <c r="O63" i="53"/>
  <c r="M63" i="53"/>
  <c r="K63" i="53"/>
  <c r="I63" i="53"/>
  <c r="G63" i="53"/>
  <c r="E63" i="53"/>
  <c r="AY62" i="53"/>
  <c r="AO62" i="53"/>
  <c r="AM62" i="53"/>
  <c r="AK62" i="53"/>
  <c r="AI62" i="53"/>
  <c r="AG62" i="53"/>
  <c r="AE62" i="53"/>
  <c r="AC62" i="53"/>
  <c r="AA62" i="53"/>
  <c r="Y62" i="53"/>
  <c r="W62" i="53"/>
  <c r="U62" i="53"/>
  <c r="S62" i="53"/>
  <c r="Q62" i="53"/>
  <c r="O62" i="53"/>
  <c r="M62" i="53"/>
  <c r="K62" i="53"/>
  <c r="I62" i="53"/>
  <c r="G62" i="53"/>
  <c r="E62" i="53"/>
  <c r="AY61" i="53"/>
  <c r="AO61" i="53"/>
  <c r="AM61" i="53"/>
  <c r="AK61" i="53"/>
  <c r="AI61" i="53"/>
  <c r="AG61" i="53"/>
  <c r="AE61" i="53"/>
  <c r="AC61" i="53"/>
  <c r="AA61" i="53"/>
  <c r="Y61" i="53"/>
  <c r="W61" i="53"/>
  <c r="U61" i="53"/>
  <c r="S61" i="53"/>
  <c r="Q61" i="53"/>
  <c r="O61" i="53"/>
  <c r="M61" i="53"/>
  <c r="K61" i="53"/>
  <c r="I61" i="53"/>
  <c r="G61" i="53"/>
  <c r="E61" i="53"/>
  <c r="AY60" i="53"/>
  <c r="AO60" i="53"/>
  <c r="AM60" i="53"/>
  <c r="AK60" i="53"/>
  <c r="AI60" i="53"/>
  <c r="AG60" i="53"/>
  <c r="AE60" i="53"/>
  <c r="AC60" i="53"/>
  <c r="AA60" i="53"/>
  <c r="Y60" i="53"/>
  <c r="W60" i="53"/>
  <c r="U60" i="53"/>
  <c r="S60" i="53"/>
  <c r="Q60" i="53"/>
  <c r="O60" i="53"/>
  <c r="M60" i="53"/>
  <c r="K60" i="53"/>
  <c r="I60" i="53"/>
  <c r="G60" i="53"/>
  <c r="E60" i="53"/>
  <c r="AY59" i="53"/>
  <c r="AO59" i="53"/>
  <c r="AM59" i="53"/>
  <c r="AK59" i="53"/>
  <c r="AI59" i="53"/>
  <c r="AG59" i="53"/>
  <c r="AE59" i="53"/>
  <c r="AC59" i="53"/>
  <c r="AA59" i="53"/>
  <c r="Y59" i="53"/>
  <c r="W59" i="53"/>
  <c r="U59" i="53"/>
  <c r="S59" i="53"/>
  <c r="Q59" i="53"/>
  <c r="O59" i="53"/>
  <c r="M59" i="53"/>
  <c r="K59" i="53"/>
  <c r="I59" i="53"/>
  <c r="G59" i="53"/>
  <c r="E59" i="53"/>
  <c r="AY58" i="53"/>
  <c r="AO58" i="53"/>
  <c r="AM58" i="53"/>
  <c r="AK58" i="53"/>
  <c r="AI58" i="53"/>
  <c r="AG58" i="53"/>
  <c r="AE58" i="53"/>
  <c r="AC58" i="53"/>
  <c r="AA58" i="53"/>
  <c r="Y58" i="53"/>
  <c r="W58" i="53"/>
  <c r="U58" i="53"/>
  <c r="S58" i="53"/>
  <c r="Q58" i="53"/>
  <c r="O58" i="53"/>
  <c r="M58" i="53"/>
  <c r="K58" i="53"/>
  <c r="I58" i="53"/>
  <c r="G58" i="53"/>
  <c r="E58" i="53"/>
  <c r="AY57" i="53"/>
  <c r="AO57" i="53"/>
  <c r="AM57" i="53"/>
  <c r="AK57" i="53"/>
  <c r="AI57" i="53"/>
  <c r="AG57" i="53"/>
  <c r="AE57" i="53"/>
  <c r="AC57" i="53"/>
  <c r="AA57" i="53"/>
  <c r="Y57" i="53"/>
  <c r="W57" i="53"/>
  <c r="U57" i="53"/>
  <c r="S57" i="53"/>
  <c r="Q57" i="53"/>
  <c r="O57" i="53"/>
  <c r="M57" i="53"/>
  <c r="K57" i="53"/>
  <c r="I57" i="53"/>
  <c r="G57" i="53"/>
  <c r="E57" i="53"/>
  <c r="AY56" i="53"/>
  <c r="AO56" i="53"/>
  <c r="AM56" i="53"/>
  <c r="AK56" i="53"/>
  <c r="AI56" i="53"/>
  <c r="AG56" i="53"/>
  <c r="AE56" i="53"/>
  <c r="AC56" i="53"/>
  <c r="AA56" i="53"/>
  <c r="Y56" i="53"/>
  <c r="W56" i="53"/>
  <c r="U56" i="53"/>
  <c r="S56" i="53"/>
  <c r="Q56" i="53"/>
  <c r="O56" i="53"/>
  <c r="M56" i="53"/>
  <c r="K56" i="53"/>
  <c r="I56" i="53"/>
  <c r="G56" i="53"/>
  <c r="E56" i="53"/>
  <c r="AY55" i="53"/>
  <c r="AO55" i="53"/>
  <c r="AM55" i="53"/>
  <c r="AK55" i="53"/>
  <c r="AI55" i="53"/>
  <c r="AG55" i="53"/>
  <c r="AE55" i="53"/>
  <c r="AC55" i="53"/>
  <c r="AA55" i="53"/>
  <c r="Y55" i="53"/>
  <c r="W55" i="53"/>
  <c r="U55" i="53"/>
  <c r="S55" i="53"/>
  <c r="Q55" i="53"/>
  <c r="O55" i="53"/>
  <c r="M55" i="53"/>
  <c r="K55" i="53"/>
  <c r="I55" i="53"/>
  <c r="G55" i="53"/>
  <c r="E55" i="53"/>
  <c r="AY54" i="53"/>
  <c r="AO54" i="53"/>
  <c r="AM54" i="53"/>
  <c r="AK54" i="53"/>
  <c r="AI54" i="53"/>
  <c r="AG54" i="53"/>
  <c r="AE54" i="53"/>
  <c r="AC54" i="53"/>
  <c r="AA54" i="53"/>
  <c r="Y54" i="53"/>
  <c r="W54" i="53"/>
  <c r="U54" i="53"/>
  <c r="S54" i="53"/>
  <c r="Q54" i="53"/>
  <c r="O54" i="53"/>
  <c r="M54" i="53"/>
  <c r="K54" i="53"/>
  <c r="I54" i="53"/>
  <c r="G54" i="53"/>
  <c r="E54" i="53"/>
  <c r="AY53" i="53"/>
  <c r="AO53" i="53"/>
  <c r="AM53" i="53"/>
  <c r="AK53" i="53"/>
  <c r="AI53" i="53"/>
  <c r="AG53" i="53"/>
  <c r="AE53" i="53"/>
  <c r="AC53" i="53"/>
  <c r="AA53" i="53"/>
  <c r="Y53" i="53"/>
  <c r="W53" i="53"/>
  <c r="U53" i="53"/>
  <c r="S53" i="53"/>
  <c r="Q53" i="53"/>
  <c r="O53" i="53"/>
  <c r="M53" i="53"/>
  <c r="K53" i="53"/>
  <c r="I53" i="53"/>
  <c r="G53" i="53"/>
  <c r="E53" i="53"/>
  <c r="AY52" i="53"/>
  <c r="AO52" i="53"/>
  <c r="AM52" i="53"/>
  <c r="AK52" i="53"/>
  <c r="AI52" i="53"/>
  <c r="AG52" i="53"/>
  <c r="AE52" i="53"/>
  <c r="AC52" i="53"/>
  <c r="AA52" i="53"/>
  <c r="Y52" i="53"/>
  <c r="W52" i="53"/>
  <c r="U52" i="53"/>
  <c r="S52" i="53"/>
  <c r="Q52" i="53"/>
  <c r="O52" i="53"/>
  <c r="M52" i="53"/>
  <c r="K52" i="53"/>
  <c r="I52" i="53"/>
  <c r="G52" i="53"/>
  <c r="E52" i="53"/>
  <c r="AY51" i="53"/>
  <c r="AO51" i="53"/>
  <c r="AM51" i="53"/>
  <c r="AK51" i="53"/>
  <c r="AI51" i="53"/>
  <c r="AG51" i="53"/>
  <c r="AE51" i="53"/>
  <c r="AC51" i="53"/>
  <c r="AA51" i="53"/>
  <c r="Y51" i="53"/>
  <c r="W51" i="53"/>
  <c r="U51" i="53"/>
  <c r="S51" i="53"/>
  <c r="Q51" i="53"/>
  <c r="O51" i="53"/>
  <c r="M51" i="53"/>
  <c r="K51" i="53"/>
  <c r="I51" i="53"/>
  <c r="G51" i="53"/>
  <c r="E51" i="53"/>
  <c r="AY50" i="53"/>
  <c r="AO50" i="53"/>
  <c r="AM50" i="53"/>
  <c r="AK50" i="53"/>
  <c r="AI50" i="53"/>
  <c r="AG50" i="53"/>
  <c r="AE50" i="53"/>
  <c r="AC50" i="53"/>
  <c r="AA50" i="53"/>
  <c r="Y50" i="53"/>
  <c r="W50" i="53"/>
  <c r="U50" i="53"/>
  <c r="S50" i="53"/>
  <c r="Q50" i="53"/>
  <c r="O50" i="53"/>
  <c r="M50" i="53"/>
  <c r="K50" i="53"/>
  <c r="I50" i="53"/>
  <c r="G50" i="53"/>
  <c r="E50" i="53"/>
  <c r="AY49" i="53"/>
  <c r="AO49" i="53"/>
  <c r="AM49" i="53"/>
  <c r="AK49" i="53"/>
  <c r="AI49" i="53"/>
  <c r="AG49" i="53"/>
  <c r="AE49" i="53"/>
  <c r="AC49" i="53"/>
  <c r="AA49" i="53"/>
  <c r="Y49" i="53"/>
  <c r="W49" i="53"/>
  <c r="U49" i="53"/>
  <c r="S49" i="53"/>
  <c r="Q49" i="53"/>
  <c r="O49" i="53"/>
  <c r="M49" i="53"/>
  <c r="K49" i="53"/>
  <c r="I49" i="53"/>
  <c r="G49" i="53"/>
  <c r="E49" i="53"/>
  <c r="AY48" i="53"/>
  <c r="AO48" i="53"/>
  <c r="AM48" i="53"/>
  <c r="AK48" i="53"/>
  <c r="AI48" i="53"/>
  <c r="AG48" i="53"/>
  <c r="AE48" i="53"/>
  <c r="AC48" i="53"/>
  <c r="AA48" i="53"/>
  <c r="Y48" i="53"/>
  <c r="W48" i="53"/>
  <c r="U48" i="53"/>
  <c r="S48" i="53"/>
  <c r="Q48" i="53"/>
  <c r="O48" i="53"/>
  <c r="M48" i="53"/>
  <c r="K48" i="53"/>
  <c r="I48" i="53"/>
  <c r="G48" i="53"/>
  <c r="E48" i="53"/>
  <c r="AY47" i="53"/>
  <c r="AO47" i="53"/>
  <c r="AM47" i="53"/>
  <c r="AK47" i="53"/>
  <c r="AI47" i="53"/>
  <c r="AG47" i="53"/>
  <c r="AE47" i="53"/>
  <c r="AC47" i="53"/>
  <c r="AA47" i="53"/>
  <c r="Y47" i="53"/>
  <c r="W47" i="53"/>
  <c r="U47" i="53"/>
  <c r="S47" i="53"/>
  <c r="Q47" i="53"/>
  <c r="O47" i="53"/>
  <c r="M47" i="53"/>
  <c r="K47" i="53"/>
  <c r="I47" i="53"/>
  <c r="G47" i="53"/>
  <c r="E47" i="53"/>
  <c r="AY46" i="53"/>
  <c r="AO46" i="53"/>
  <c r="AM46" i="53"/>
  <c r="AK46" i="53"/>
  <c r="AI46" i="53"/>
  <c r="AG46" i="53"/>
  <c r="AE46" i="53"/>
  <c r="AC46" i="53"/>
  <c r="AA46" i="53"/>
  <c r="Y46" i="53"/>
  <c r="W46" i="53"/>
  <c r="U46" i="53"/>
  <c r="S46" i="53"/>
  <c r="Q46" i="53"/>
  <c r="O46" i="53"/>
  <c r="M46" i="53"/>
  <c r="K46" i="53"/>
  <c r="I46" i="53"/>
  <c r="G46" i="53"/>
  <c r="E46" i="53"/>
  <c r="AY45" i="53"/>
  <c r="AO45" i="53"/>
  <c r="AM45" i="53"/>
  <c r="AK45" i="53"/>
  <c r="AI45" i="53"/>
  <c r="AG45" i="53"/>
  <c r="AE45" i="53"/>
  <c r="AC45" i="53"/>
  <c r="AA45" i="53"/>
  <c r="Y45" i="53"/>
  <c r="W45" i="53"/>
  <c r="U45" i="53"/>
  <c r="S45" i="53"/>
  <c r="Q45" i="53"/>
  <c r="O45" i="53"/>
  <c r="M45" i="53"/>
  <c r="K45" i="53"/>
  <c r="I45" i="53"/>
  <c r="G45" i="53"/>
  <c r="E45" i="53"/>
  <c r="AY44" i="53"/>
  <c r="AO44" i="53"/>
  <c r="AM44" i="53"/>
  <c r="AK44" i="53"/>
  <c r="AI44" i="53"/>
  <c r="AG44" i="53"/>
  <c r="AE44" i="53"/>
  <c r="AC44" i="53"/>
  <c r="AA44" i="53"/>
  <c r="Y44" i="53"/>
  <c r="W44" i="53"/>
  <c r="U44" i="53"/>
  <c r="S44" i="53"/>
  <c r="Q44" i="53"/>
  <c r="O44" i="53"/>
  <c r="M44" i="53"/>
  <c r="K44" i="53"/>
  <c r="I44" i="53"/>
  <c r="G44" i="53"/>
  <c r="E44" i="53"/>
  <c r="AY43" i="53"/>
  <c r="AO43" i="53"/>
  <c r="AM43" i="53"/>
  <c r="AK43" i="53"/>
  <c r="AI43" i="53"/>
  <c r="AG43" i="53"/>
  <c r="AE43" i="53"/>
  <c r="AC43" i="53"/>
  <c r="AA43" i="53"/>
  <c r="Y43" i="53"/>
  <c r="W43" i="53"/>
  <c r="U43" i="53"/>
  <c r="S43" i="53"/>
  <c r="Q43" i="53"/>
  <c r="O43" i="53"/>
  <c r="M43" i="53"/>
  <c r="K43" i="53"/>
  <c r="I43" i="53"/>
  <c r="G43" i="53"/>
  <c r="E43" i="53"/>
  <c r="AY42" i="53"/>
  <c r="AO42" i="53"/>
  <c r="AM42" i="53"/>
  <c r="AK42" i="53"/>
  <c r="AI42" i="53"/>
  <c r="AG42" i="53"/>
  <c r="AE42" i="53"/>
  <c r="AC42" i="53"/>
  <c r="AA42" i="53"/>
  <c r="Y42" i="53"/>
  <c r="W42" i="53"/>
  <c r="U42" i="53"/>
  <c r="S42" i="53"/>
  <c r="Q42" i="53"/>
  <c r="O42" i="53"/>
  <c r="M42" i="53"/>
  <c r="K42" i="53"/>
  <c r="I42" i="53"/>
  <c r="G42" i="53"/>
  <c r="E42" i="53"/>
  <c r="AY41" i="53"/>
  <c r="AO41" i="53"/>
  <c r="AM41" i="53"/>
  <c r="AK41" i="53"/>
  <c r="AI41" i="53"/>
  <c r="AG41" i="53"/>
  <c r="AE41" i="53"/>
  <c r="AC41" i="53"/>
  <c r="AA41" i="53"/>
  <c r="Y41" i="53"/>
  <c r="W41" i="53"/>
  <c r="U41" i="53"/>
  <c r="S41" i="53"/>
  <c r="Q41" i="53"/>
  <c r="O41" i="53"/>
  <c r="M41" i="53"/>
  <c r="K41" i="53"/>
  <c r="I41" i="53"/>
  <c r="G41" i="53"/>
  <c r="E41" i="53"/>
  <c r="AY40" i="53"/>
  <c r="AO40" i="53"/>
  <c r="AM40" i="53"/>
  <c r="AK40" i="53"/>
  <c r="AI40" i="53"/>
  <c r="AG40" i="53"/>
  <c r="AE40" i="53"/>
  <c r="AC40" i="53"/>
  <c r="AA40" i="53"/>
  <c r="Y40" i="53"/>
  <c r="W40" i="53"/>
  <c r="U40" i="53"/>
  <c r="S40" i="53"/>
  <c r="Q40" i="53"/>
  <c r="O40" i="53"/>
  <c r="M40" i="53"/>
  <c r="K40" i="53"/>
  <c r="I40" i="53"/>
  <c r="G40" i="53"/>
  <c r="E40" i="53"/>
  <c r="AY39" i="53"/>
  <c r="AO39" i="53"/>
  <c r="AM39" i="53"/>
  <c r="AK39" i="53"/>
  <c r="AI39" i="53"/>
  <c r="AG39" i="53"/>
  <c r="AE39" i="53"/>
  <c r="AC39" i="53"/>
  <c r="AA39" i="53"/>
  <c r="Y39" i="53"/>
  <c r="W39" i="53"/>
  <c r="U39" i="53"/>
  <c r="S39" i="53"/>
  <c r="Q39" i="53"/>
  <c r="O39" i="53"/>
  <c r="M39" i="53"/>
  <c r="K39" i="53"/>
  <c r="I39" i="53"/>
  <c r="G39" i="53"/>
  <c r="E39" i="53"/>
  <c r="AY38" i="53"/>
  <c r="AO38" i="53"/>
  <c r="AM38" i="53"/>
  <c r="AK38" i="53"/>
  <c r="AI38" i="53"/>
  <c r="AG38" i="53"/>
  <c r="AE38" i="53"/>
  <c r="AC38" i="53"/>
  <c r="AA38" i="53"/>
  <c r="Y38" i="53"/>
  <c r="W38" i="53"/>
  <c r="U38" i="53"/>
  <c r="S38" i="53"/>
  <c r="Q38" i="53"/>
  <c r="O38" i="53"/>
  <c r="M38" i="53"/>
  <c r="K38" i="53"/>
  <c r="I38" i="53"/>
  <c r="G38" i="53"/>
  <c r="E38" i="53"/>
  <c r="AY37" i="53"/>
  <c r="AO37" i="53"/>
  <c r="AM37" i="53"/>
  <c r="AK37" i="53"/>
  <c r="AI37" i="53"/>
  <c r="AG37" i="53"/>
  <c r="AE37" i="53"/>
  <c r="AC37" i="53"/>
  <c r="AA37" i="53"/>
  <c r="Y37" i="53"/>
  <c r="W37" i="53"/>
  <c r="U37" i="53"/>
  <c r="S37" i="53"/>
  <c r="Q37" i="53"/>
  <c r="O37" i="53"/>
  <c r="M37" i="53"/>
  <c r="K37" i="53"/>
  <c r="I37" i="53"/>
  <c r="G37" i="53"/>
  <c r="E37" i="53"/>
  <c r="AY36" i="53"/>
  <c r="AO36" i="53"/>
  <c r="AM36" i="53"/>
  <c r="AK36" i="53"/>
  <c r="AI36" i="53"/>
  <c r="AG36" i="53"/>
  <c r="AE36" i="53"/>
  <c r="AC36" i="53"/>
  <c r="AA36" i="53"/>
  <c r="Y36" i="53"/>
  <c r="W36" i="53"/>
  <c r="U36" i="53"/>
  <c r="S36" i="53"/>
  <c r="Q36" i="53"/>
  <c r="O36" i="53"/>
  <c r="M36" i="53"/>
  <c r="K36" i="53"/>
  <c r="I36" i="53"/>
  <c r="G36" i="53"/>
  <c r="E36" i="53"/>
  <c r="AY35" i="53"/>
  <c r="AO35" i="53"/>
  <c r="AM35" i="53"/>
  <c r="AK35" i="53"/>
  <c r="AI35" i="53"/>
  <c r="AG35" i="53"/>
  <c r="AE35" i="53"/>
  <c r="AC35" i="53"/>
  <c r="AA35" i="53"/>
  <c r="Y35" i="53"/>
  <c r="W35" i="53"/>
  <c r="U35" i="53"/>
  <c r="S35" i="53"/>
  <c r="Q35" i="53"/>
  <c r="O35" i="53"/>
  <c r="M35" i="53"/>
  <c r="K35" i="53"/>
  <c r="I35" i="53"/>
  <c r="G35" i="53"/>
  <c r="E35" i="53"/>
  <c r="AY34" i="53"/>
  <c r="AO34" i="53"/>
  <c r="AM34" i="53"/>
  <c r="AK34" i="53"/>
  <c r="AI34" i="53"/>
  <c r="AG34" i="53"/>
  <c r="AE34" i="53"/>
  <c r="AC34" i="53"/>
  <c r="AA34" i="53"/>
  <c r="Y34" i="53"/>
  <c r="W34" i="53"/>
  <c r="U34" i="53"/>
  <c r="S34" i="53"/>
  <c r="Q34" i="53"/>
  <c r="O34" i="53"/>
  <c r="M34" i="53"/>
  <c r="K34" i="53"/>
  <c r="I34" i="53"/>
  <c r="G34" i="53"/>
  <c r="E34" i="53"/>
  <c r="AY33" i="53"/>
  <c r="AO33" i="53"/>
  <c r="AM33" i="53"/>
  <c r="AK33" i="53"/>
  <c r="AI33" i="53"/>
  <c r="AG33" i="53"/>
  <c r="AE33" i="53"/>
  <c r="AC33" i="53"/>
  <c r="AA33" i="53"/>
  <c r="Y33" i="53"/>
  <c r="W33" i="53"/>
  <c r="U33" i="53"/>
  <c r="S33" i="53"/>
  <c r="Q33" i="53"/>
  <c r="O33" i="53"/>
  <c r="M33" i="53"/>
  <c r="K33" i="53"/>
  <c r="I33" i="53"/>
  <c r="G33" i="53"/>
  <c r="E33" i="53"/>
  <c r="AY32" i="53"/>
  <c r="AO32" i="53"/>
  <c r="AM32" i="53"/>
  <c r="AK32" i="53"/>
  <c r="AI32" i="53"/>
  <c r="AG32" i="53"/>
  <c r="AE32" i="53"/>
  <c r="AC32" i="53"/>
  <c r="AA32" i="53"/>
  <c r="Y32" i="53"/>
  <c r="W32" i="53"/>
  <c r="U32" i="53"/>
  <c r="S32" i="53"/>
  <c r="Q32" i="53"/>
  <c r="O32" i="53"/>
  <c r="M32" i="53"/>
  <c r="K32" i="53"/>
  <c r="I32" i="53"/>
  <c r="G32" i="53"/>
  <c r="E32" i="53"/>
  <c r="AY31" i="53"/>
  <c r="AO31" i="53"/>
  <c r="AM31" i="53"/>
  <c r="AK31" i="53"/>
  <c r="AI31" i="53"/>
  <c r="AG31" i="53"/>
  <c r="AE31" i="53"/>
  <c r="AC31" i="53"/>
  <c r="AA31" i="53"/>
  <c r="Y31" i="53"/>
  <c r="W31" i="53"/>
  <c r="U31" i="53"/>
  <c r="S31" i="53"/>
  <c r="Q31" i="53"/>
  <c r="O31" i="53"/>
  <c r="M31" i="53"/>
  <c r="K31" i="53"/>
  <c r="I31" i="53"/>
  <c r="G31" i="53"/>
  <c r="E31" i="53"/>
  <c r="AY30" i="53"/>
  <c r="AO30" i="53"/>
  <c r="AM30" i="53"/>
  <c r="AK30" i="53"/>
  <c r="AI30" i="53"/>
  <c r="AG30" i="53"/>
  <c r="AE30" i="53"/>
  <c r="AC30" i="53"/>
  <c r="AA30" i="53"/>
  <c r="Y30" i="53"/>
  <c r="W30" i="53"/>
  <c r="U30" i="53"/>
  <c r="S30" i="53"/>
  <c r="Q30" i="53"/>
  <c r="O30" i="53"/>
  <c r="M30" i="53"/>
  <c r="K30" i="53"/>
  <c r="I30" i="53"/>
  <c r="G30" i="53"/>
  <c r="E30" i="53"/>
  <c r="AY29" i="53"/>
  <c r="AO29" i="53"/>
  <c r="AM29" i="53"/>
  <c r="AK29" i="53"/>
  <c r="AI29" i="53"/>
  <c r="AG29" i="53"/>
  <c r="AE29" i="53"/>
  <c r="AC29" i="53"/>
  <c r="AA29" i="53"/>
  <c r="Y29" i="53"/>
  <c r="W29" i="53"/>
  <c r="U29" i="53"/>
  <c r="S29" i="53"/>
  <c r="Q29" i="53"/>
  <c r="O29" i="53"/>
  <c r="M29" i="53"/>
  <c r="K29" i="53"/>
  <c r="I29" i="53"/>
  <c r="G29" i="53"/>
  <c r="E29" i="53"/>
  <c r="AY28" i="53"/>
  <c r="AO28" i="53"/>
  <c r="AM28" i="53"/>
  <c r="AK28" i="53"/>
  <c r="AI28" i="53"/>
  <c r="AG28" i="53"/>
  <c r="AE28" i="53"/>
  <c r="AE6" i="53" s="1"/>
  <c r="AC28" i="53"/>
  <c r="AA28" i="53"/>
  <c r="Y28" i="53"/>
  <c r="W28" i="53"/>
  <c r="U28" i="53"/>
  <c r="S28" i="53"/>
  <c r="Q28" i="53"/>
  <c r="O28" i="53"/>
  <c r="M28" i="53"/>
  <c r="K28" i="53"/>
  <c r="I28" i="53"/>
  <c r="G28" i="53"/>
  <c r="E28" i="53"/>
  <c r="AY27" i="53"/>
  <c r="AO27" i="53"/>
  <c r="AM27" i="53"/>
  <c r="AM6" i="53" s="1"/>
  <c r="AK27" i="53"/>
  <c r="AI27" i="53"/>
  <c r="AG27" i="53"/>
  <c r="AE27" i="53"/>
  <c r="AC27" i="53"/>
  <c r="AA27" i="53"/>
  <c r="Y27" i="53"/>
  <c r="W27" i="53"/>
  <c r="U27" i="53"/>
  <c r="S27" i="53"/>
  <c r="Q27" i="53"/>
  <c r="O27" i="53"/>
  <c r="M27" i="53"/>
  <c r="K27" i="53"/>
  <c r="I27" i="53"/>
  <c r="G27" i="53"/>
  <c r="E27" i="53"/>
  <c r="AV26" i="53"/>
  <c r="AT26" i="53"/>
  <c r="AR26" i="53"/>
  <c r="AP26" i="53"/>
  <c r="AN26" i="53"/>
  <c r="AL26" i="53"/>
  <c r="AJ26" i="53"/>
  <c r="AH26" i="53"/>
  <c r="AF26" i="53"/>
  <c r="AD26" i="53"/>
  <c r="AB26" i="53"/>
  <c r="Z26" i="53"/>
  <c r="X26" i="53"/>
  <c r="V26" i="53"/>
  <c r="T26" i="53"/>
  <c r="R26" i="53"/>
  <c r="P26" i="53"/>
  <c r="N26" i="53"/>
  <c r="L26" i="53"/>
  <c r="J26" i="53"/>
  <c r="H26" i="53"/>
  <c r="BA26" i="53" s="1"/>
  <c r="F26" i="53"/>
  <c r="E26" i="53"/>
  <c r="B26" i="53"/>
  <c r="AQ25" i="53"/>
  <c r="E25" i="53"/>
  <c r="AY24" i="53"/>
  <c r="AW24" i="53"/>
  <c r="AU24" i="53"/>
  <c r="AS24" i="53"/>
  <c r="AQ24" i="53"/>
  <c r="AO24" i="53"/>
  <c r="AM24" i="53"/>
  <c r="AK24" i="53"/>
  <c r="AI24" i="53"/>
  <c r="AG24" i="53"/>
  <c r="AE24" i="53"/>
  <c r="AC24" i="53"/>
  <c r="AA24" i="53"/>
  <c r="Y24" i="53"/>
  <c r="W24" i="53"/>
  <c r="U24" i="53"/>
  <c r="S24" i="53"/>
  <c r="Q24" i="53"/>
  <c r="O24" i="53"/>
  <c r="M24" i="53"/>
  <c r="K24" i="53"/>
  <c r="I24" i="53"/>
  <c r="G24" i="53"/>
  <c r="E24" i="53"/>
  <c r="AY23" i="53"/>
  <c r="AW23" i="53"/>
  <c r="AU23" i="53"/>
  <c r="AS23" i="53"/>
  <c r="AQ23" i="53"/>
  <c r="AO23" i="53"/>
  <c r="AM23" i="53"/>
  <c r="AK23" i="53"/>
  <c r="AI23" i="53"/>
  <c r="AG23" i="53"/>
  <c r="AE23" i="53"/>
  <c r="AC23" i="53"/>
  <c r="AA23" i="53"/>
  <c r="Y23" i="53"/>
  <c r="W23" i="53"/>
  <c r="U23" i="53"/>
  <c r="S23" i="53"/>
  <c r="Q23" i="53"/>
  <c r="O23" i="53"/>
  <c r="M23" i="53"/>
  <c r="K23" i="53"/>
  <c r="I23" i="53"/>
  <c r="G23" i="53"/>
  <c r="E23" i="53"/>
  <c r="AY22" i="53"/>
  <c r="AW22" i="53"/>
  <c r="AU22" i="53"/>
  <c r="AS22" i="53"/>
  <c r="AQ22" i="53"/>
  <c r="AO22" i="53"/>
  <c r="AM22" i="53"/>
  <c r="AK22" i="53"/>
  <c r="AI22" i="53"/>
  <c r="AG22" i="53"/>
  <c r="AE22" i="53"/>
  <c r="AC22" i="53"/>
  <c r="AA22" i="53"/>
  <c r="Y22" i="53"/>
  <c r="W22" i="53"/>
  <c r="U22" i="53"/>
  <c r="S22" i="53"/>
  <c r="Q22" i="53"/>
  <c r="O22" i="53"/>
  <c r="M22" i="53"/>
  <c r="K22" i="53"/>
  <c r="I22" i="53"/>
  <c r="G22" i="53"/>
  <c r="E22" i="53"/>
  <c r="AY21" i="53"/>
  <c r="AW21" i="53"/>
  <c r="AU21" i="53"/>
  <c r="AS21" i="53"/>
  <c r="AQ21" i="53"/>
  <c r="AO21" i="53"/>
  <c r="AM21" i="53"/>
  <c r="AK21" i="53"/>
  <c r="AI21" i="53"/>
  <c r="AG21" i="53"/>
  <c r="AE21" i="53"/>
  <c r="AC21" i="53"/>
  <c r="AA21" i="53"/>
  <c r="Y21" i="53"/>
  <c r="W21" i="53"/>
  <c r="U21" i="53"/>
  <c r="S21" i="53"/>
  <c r="Q21" i="53"/>
  <c r="O21" i="53"/>
  <c r="M21" i="53"/>
  <c r="K21" i="53"/>
  <c r="I21" i="53"/>
  <c r="G21" i="53"/>
  <c r="E21" i="53"/>
  <c r="AY20" i="53"/>
  <c r="AW20" i="53"/>
  <c r="AU20" i="53"/>
  <c r="AS20" i="53"/>
  <c r="AQ20" i="53"/>
  <c r="AO20" i="53"/>
  <c r="AM20" i="53"/>
  <c r="AK20" i="53"/>
  <c r="AI20" i="53"/>
  <c r="AG20" i="53"/>
  <c r="AE20" i="53"/>
  <c r="AC20" i="53"/>
  <c r="AA20" i="53"/>
  <c r="Y20" i="53"/>
  <c r="W20" i="53"/>
  <c r="U20" i="53"/>
  <c r="S20" i="53"/>
  <c r="Q20" i="53"/>
  <c r="O20" i="53"/>
  <c r="M20" i="53"/>
  <c r="K20" i="53"/>
  <c r="I20" i="53"/>
  <c r="G20" i="53"/>
  <c r="E20" i="53"/>
  <c r="AY19" i="53"/>
  <c r="AW19" i="53"/>
  <c r="AU19" i="53"/>
  <c r="AS19" i="53"/>
  <c r="AQ19" i="53"/>
  <c r="AO19" i="53"/>
  <c r="AM19" i="53"/>
  <c r="AK19" i="53"/>
  <c r="AI19" i="53"/>
  <c r="AG19" i="53"/>
  <c r="AE19" i="53"/>
  <c r="AC19" i="53"/>
  <c r="AA19" i="53"/>
  <c r="Y19" i="53"/>
  <c r="W19" i="53"/>
  <c r="U19" i="53"/>
  <c r="S19" i="53"/>
  <c r="Q19" i="53"/>
  <c r="O19" i="53"/>
  <c r="M19" i="53"/>
  <c r="K19" i="53"/>
  <c r="I19" i="53"/>
  <c r="G19" i="53"/>
  <c r="E19" i="53"/>
  <c r="AY18" i="53"/>
  <c r="AW18" i="53"/>
  <c r="AU18" i="53"/>
  <c r="AS18" i="53"/>
  <c r="AQ18" i="53"/>
  <c r="AO18" i="53"/>
  <c r="AM18" i="53"/>
  <c r="AK18" i="53"/>
  <c r="AI18" i="53"/>
  <c r="AG18" i="53"/>
  <c r="AE18" i="53"/>
  <c r="AC18" i="53"/>
  <c r="AA18" i="53"/>
  <c r="Y18" i="53"/>
  <c r="W18" i="53"/>
  <c r="U18" i="53"/>
  <c r="S18" i="53"/>
  <c r="Q18" i="53"/>
  <c r="O18" i="53"/>
  <c r="M18" i="53"/>
  <c r="K18" i="53"/>
  <c r="I18" i="53"/>
  <c r="G18" i="53"/>
  <c r="E18" i="53"/>
  <c r="AY17" i="53"/>
  <c r="AW17" i="53"/>
  <c r="AU17" i="53"/>
  <c r="AS17" i="53"/>
  <c r="AQ17" i="53"/>
  <c r="AO17" i="53"/>
  <c r="AM17" i="53"/>
  <c r="AK17" i="53"/>
  <c r="AI17" i="53"/>
  <c r="AG17" i="53"/>
  <c r="AE17" i="53"/>
  <c r="AC17" i="53"/>
  <c r="AA17" i="53"/>
  <c r="Y17" i="53"/>
  <c r="W17" i="53"/>
  <c r="U17" i="53"/>
  <c r="S17" i="53"/>
  <c r="Q17" i="53"/>
  <c r="O17" i="53"/>
  <c r="M17" i="53"/>
  <c r="K17" i="53"/>
  <c r="I17" i="53"/>
  <c r="G17" i="53"/>
  <c r="E17" i="53"/>
  <c r="AY16" i="53"/>
  <c r="AW16" i="53"/>
  <c r="AU16" i="53"/>
  <c r="AS16" i="53"/>
  <c r="AQ16" i="53"/>
  <c r="AO16" i="53"/>
  <c r="AM16" i="53"/>
  <c r="AK16" i="53"/>
  <c r="AI16" i="53"/>
  <c r="AG16" i="53"/>
  <c r="AE16" i="53"/>
  <c r="AC16" i="53"/>
  <c r="AA16" i="53"/>
  <c r="Y16" i="53"/>
  <c r="W16" i="53"/>
  <c r="U16" i="53"/>
  <c r="S16" i="53"/>
  <c r="Q16" i="53"/>
  <c r="O16" i="53"/>
  <c r="M16" i="53"/>
  <c r="K16" i="53"/>
  <c r="I16" i="53"/>
  <c r="G16" i="53"/>
  <c r="E16" i="53"/>
  <c r="AY15" i="53"/>
  <c r="AW15" i="53"/>
  <c r="AU15" i="53"/>
  <c r="AS15" i="53"/>
  <c r="AQ15" i="53"/>
  <c r="AO15" i="53"/>
  <c r="AM15" i="53"/>
  <c r="AK15" i="53"/>
  <c r="AI15" i="53"/>
  <c r="AG15" i="53"/>
  <c r="AE15" i="53"/>
  <c r="AC15" i="53"/>
  <c r="AA15" i="53"/>
  <c r="Y15" i="53"/>
  <c r="W15" i="53"/>
  <c r="U15" i="53"/>
  <c r="S15" i="53"/>
  <c r="Q15" i="53"/>
  <c r="O15" i="53"/>
  <c r="M15" i="53"/>
  <c r="K15" i="53"/>
  <c r="I15" i="53"/>
  <c r="G15" i="53"/>
  <c r="E15" i="53"/>
  <c r="AY14" i="53"/>
  <c r="AW14" i="53"/>
  <c r="AU14" i="53"/>
  <c r="AS14" i="53"/>
  <c r="AQ14" i="53"/>
  <c r="AO14" i="53"/>
  <c r="AM14" i="53"/>
  <c r="AK14" i="53"/>
  <c r="AI14" i="53"/>
  <c r="AG14" i="53"/>
  <c r="AE14" i="53"/>
  <c r="AC14" i="53"/>
  <c r="AA14" i="53"/>
  <c r="Y14" i="53"/>
  <c r="W14" i="53"/>
  <c r="U14" i="53"/>
  <c r="S14" i="53"/>
  <c r="Q14" i="53"/>
  <c r="O14" i="53"/>
  <c r="M14" i="53"/>
  <c r="K14" i="53"/>
  <c r="I14" i="53"/>
  <c r="G14" i="53"/>
  <c r="E14" i="53"/>
  <c r="AY13" i="53"/>
  <c r="AW13" i="53"/>
  <c r="AU13" i="53"/>
  <c r="AS13" i="53"/>
  <c r="AQ13" i="53"/>
  <c r="AO13" i="53"/>
  <c r="AM13" i="53"/>
  <c r="AK13" i="53"/>
  <c r="AI13" i="53"/>
  <c r="AG13" i="53"/>
  <c r="AE13" i="53"/>
  <c r="AC13" i="53"/>
  <c r="AA13" i="53"/>
  <c r="Y13" i="53"/>
  <c r="W13" i="53"/>
  <c r="U13" i="53"/>
  <c r="S13" i="53"/>
  <c r="Q13" i="53"/>
  <c r="O13" i="53"/>
  <c r="M13" i="53"/>
  <c r="K13" i="53"/>
  <c r="I13" i="53"/>
  <c r="G13" i="53"/>
  <c r="E13" i="53"/>
  <c r="AY12" i="53"/>
  <c r="AW12" i="53"/>
  <c r="AU12" i="53"/>
  <c r="AS12" i="53"/>
  <c r="AQ12" i="53"/>
  <c r="AO12" i="53"/>
  <c r="AM12" i="53"/>
  <c r="AK12" i="53"/>
  <c r="AI12" i="53"/>
  <c r="AG12" i="53"/>
  <c r="AG6" i="53" s="1"/>
  <c r="AE12" i="53"/>
  <c r="AC12" i="53"/>
  <c r="AC6" i="53" s="1"/>
  <c r="AA12" i="53"/>
  <c r="AA6" i="53" s="1"/>
  <c r="Y12" i="53"/>
  <c r="W12" i="53"/>
  <c r="U12" i="53"/>
  <c r="S12" i="53"/>
  <c r="Q12" i="53"/>
  <c r="O12" i="53"/>
  <c r="M12" i="53"/>
  <c r="K12" i="53"/>
  <c r="I12" i="53"/>
  <c r="G12" i="53"/>
  <c r="E12" i="53"/>
  <c r="AY10" i="53"/>
  <c r="AO10" i="53"/>
  <c r="AM10" i="53"/>
  <c r="AK10" i="53"/>
  <c r="AI10" i="53"/>
  <c r="AG10" i="53"/>
  <c r="AE10" i="53"/>
  <c r="AC10" i="53"/>
  <c r="AA10" i="53"/>
  <c r="Y10" i="53"/>
  <c r="W10" i="53"/>
  <c r="U10" i="53"/>
  <c r="S10" i="53"/>
  <c r="Q10" i="53"/>
  <c r="O10" i="53"/>
  <c r="M10" i="53"/>
  <c r="K10" i="53"/>
  <c r="I10" i="53"/>
  <c r="G10" i="53"/>
  <c r="E10" i="53"/>
  <c r="AU6" i="53"/>
  <c r="AI6" i="53"/>
  <c r="Y6" i="53"/>
  <c r="AU5" i="53"/>
  <c r="AI5" i="53"/>
  <c r="Y5" i="53"/>
  <c r="AU4" i="53"/>
  <c r="AI4" i="53"/>
  <c r="Y4" i="53"/>
  <c r="AU3" i="53"/>
  <c r="AI3" i="53"/>
  <c r="Y3" i="53"/>
  <c r="AU2" i="53"/>
  <c r="AI2" i="53"/>
  <c r="Y2" i="53"/>
  <c r="AY1" i="53"/>
  <c r="AY2" i="53" s="1"/>
  <c r="AU1" i="53"/>
  <c r="AO1" i="53"/>
  <c r="AO2" i="53" s="1"/>
  <c r="AI1" i="53"/>
  <c r="Y1" i="53"/>
  <c r="I1" i="53"/>
  <c r="I2" i="53" s="1"/>
  <c r="AQ299" i="52"/>
  <c r="AO299" i="52"/>
  <c r="AM299" i="52"/>
  <c r="AK299" i="52"/>
  <c r="AI299" i="52"/>
  <c r="AG299" i="52"/>
  <c r="AE299" i="52"/>
  <c r="AC299" i="52"/>
  <c r="AA299" i="52"/>
  <c r="Y299" i="52"/>
  <c r="W299" i="52"/>
  <c r="U299" i="52"/>
  <c r="S299" i="52"/>
  <c r="Q299" i="52"/>
  <c r="O299" i="52"/>
  <c r="M299" i="52"/>
  <c r="K299" i="52"/>
  <c r="I299" i="52"/>
  <c r="G299" i="52"/>
  <c r="E299" i="52"/>
  <c r="AQ298" i="52"/>
  <c r="AO298" i="52"/>
  <c r="AM298" i="52"/>
  <c r="AK298" i="52"/>
  <c r="AI298" i="52"/>
  <c r="AG298" i="52"/>
  <c r="AE298" i="52"/>
  <c r="AC298" i="52"/>
  <c r="AA298" i="52"/>
  <c r="Y298" i="52"/>
  <c r="W298" i="52"/>
  <c r="U298" i="52"/>
  <c r="S298" i="52"/>
  <c r="Q298" i="52"/>
  <c r="O298" i="52"/>
  <c r="M298" i="52"/>
  <c r="K298" i="52"/>
  <c r="I298" i="52"/>
  <c r="G298" i="52"/>
  <c r="E298" i="52"/>
  <c r="AQ297" i="52"/>
  <c r="AO297" i="52"/>
  <c r="AM297" i="52"/>
  <c r="AK297" i="52"/>
  <c r="AI297" i="52"/>
  <c r="AG297" i="52"/>
  <c r="AE297" i="52"/>
  <c r="AC297" i="52"/>
  <c r="AA297" i="52"/>
  <c r="Y297" i="52"/>
  <c r="W297" i="52"/>
  <c r="U297" i="52"/>
  <c r="S297" i="52"/>
  <c r="Q297" i="52"/>
  <c r="O297" i="52"/>
  <c r="M297" i="52"/>
  <c r="K297" i="52"/>
  <c r="I297" i="52"/>
  <c r="G297" i="52"/>
  <c r="E297" i="52"/>
  <c r="AQ296" i="52"/>
  <c r="AO296" i="52"/>
  <c r="AM296" i="52"/>
  <c r="AK296" i="52"/>
  <c r="AI296" i="52"/>
  <c r="AG296" i="52"/>
  <c r="AE296" i="52"/>
  <c r="AC296" i="52"/>
  <c r="AA296" i="52"/>
  <c r="Y296" i="52"/>
  <c r="W296" i="52"/>
  <c r="U296" i="52"/>
  <c r="S296" i="52"/>
  <c r="Q296" i="52"/>
  <c r="O296" i="52"/>
  <c r="M296" i="52"/>
  <c r="K296" i="52"/>
  <c r="I296" i="52"/>
  <c r="G296" i="52"/>
  <c r="E296" i="52"/>
  <c r="AQ295" i="52"/>
  <c r="AO295" i="52"/>
  <c r="AM295" i="52"/>
  <c r="AK295" i="52"/>
  <c r="AI295" i="52"/>
  <c r="AG295" i="52"/>
  <c r="AE295" i="52"/>
  <c r="AC295" i="52"/>
  <c r="AA295" i="52"/>
  <c r="Y295" i="52"/>
  <c r="W295" i="52"/>
  <c r="U295" i="52"/>
  <c r="S295" i="52"/>
  <c r="Q295" i="52"/>
  <c r="O295" i="52"/>
  <c r="M295" i="52"/>
  <c r="K295" i="52"/>
  <c r="I295" i="52"/>
  <c r="G295" i="52"/>
  <c r="E295" i="52"/>
  <c r="AQ294" i="52"/>
  <c r="AO294" i="52"/>
  <c r="AM294" i="52"/>
  <c r="AK294" i="52"/>
  <c r="AI294" i="52"/>
  <c r="AG294" i="52"/>
  <c r="AE294" i="52"/>
  <c r="AC294" i="52"/>
  <c r="AA294" i="52"/>
  <c r="Y294" i="52"/>
  <c r="W294" i="52"/>
  <c r="U294" i="52"/>
  <c r="S294" i="52"/>
  <c r="Q294" i="52"/>
  <c r="O294" i="52"/>
  <c r="M294" i="52"/>
  <c r="K294" i="52"/>
  <c r="I294" i="52"/>
  <c r="G294" i="52"/>
  <c r="E294" i="52"/>
  <c r="AQ293" i="52"/>
  <c r="AO293" i="52"/>
  <c r="AM293" i="52"/>
  <c r="AK293" i="52"/>
  <c r="AI293" i="52"/>
  <c r="AG293" i="52"/>
  <c r="AE293" i="52"/>
  <c r="AC293" i="52"/>
  <c r="AA293" i="52"/>
  <c r="Y293" i="52"/>
  <c r="W293" i="52"/>
  <c r="U293" i="52"/>
  <c r="S293" i="52"/>
  <c r="Q293" i="52"/>
  <c r="O293" i="52"/>
  <c r="M293" i="52"/>
  <c r="K293" i="52"/>
  <c r="I293" i="52"/>
  <c r="G293" i="52"/>
  <c r="E293" i="52"/>
  <c r="AQ292" i="52"/>
  <c r="AO292" i="52"/>
  <c r="AM292" i="52"/>
  <c r="AK292" i="52"/>
  <c r="AI292" i="52"/>
  <c r="AG292" i="52"/>
  <c r="AE292" i="52"/>
  <c r="AC292" i="52"/>
  <c r="AA292" i="52"/>
  <c r="Y292" i="52"/>
  <c r="W292" i="52"/>
  <c r="U292" i="52"/>
  <c r="S292" i="52"/>
  <c r="Q292" i="52"/>
  <c r="O292" i="52"/>
  <c r="M292" i="52"/>
  <c r="K292" i="52"/>
  <c r="I292" i="52"/>
  <c r="G292" i="52"/>
  <c r="E292" i="52"/>
  <c r="AQ291" i="52"/>
  <c r="AO291" i="52"/>
  <c r="AM291" i="52"/>
  <c r="AK291" i="52"/>
  <c r="AI291" i="52"/>
  <c r="AG291" i="52"/>
  <c r="AE291" i="52"/>
  <c r="AC291" i="52"/>
  <c r="AA291" i="52"/>
  <c r="Y291" i="52"/>
  <c r="W291" i="52"/>
  <c r="U291" i="52"/>
  <c r="S291" i="52"/>
  <c r="Q291" i="52"/>
  <c r="O291" i="52"/>
  <c r="M291" i="52"/>
  <c r="K291" i="52"/>
  <c r="I291" i="52"/>
  <c r="G291" i="52"/>
  <c r="E291" i="52"/>
  <c r="AQ290" i="52"/>
  <c r="AO290" i="52"/>
  <c r="AM290" i="52"/>
  <c r="AK290" i="52"/>
  <c r="AI290" i="52"/>
  <c r="AG290" i="52"/>
  <c r="AE290" i="52"/>
  <c r="AC290" i="52"/>
  <c r="AA290" i="52"/>
  <c r="Y290" i="52"/>
  <c r="W290" i="52"/>
  <c r="U290" i="52"/>
  <c r="S290" i="52"/>
  <c r="Q290" i="52"/>
  <c r="O290" i="52"/>
  <c r="M290" i="52"/>
  <c r="K290" i="52"/>
  <c r="I290" i="52"/>
  <c r="G290" i="52"/>
  <c r="E290" i="52"/>
  <c r="AQ289" i="52"/>
  <c r="AO289" i="52"/>
  <c r="AM289" i="52"/>
  <c r="AK289" i="52"/>
  <c r="AI289" i="52"/>
  <c r="AG289" i="52"/>
  <c r="AE289" i="52"/>
  <c r="AC289" i="52"/>
  <c r="AA289" i="52"/>
  <c r="Y289" i="52"/>
  <c r="W289" i="52"/>
  <c r="U289" i="52"/>
  <c r="S289" i="52"/>
  <c r="Q289" i="52"/>
  <c r="O289" i="52"/>
  <c r="M289" i="52"/>
  <c r="K289" i="52"/>
  <c r="I289" i="52"/>
  <c r="G289" i="52"/>
  <c r="E289" i="52"/>
  <c r="AQ288" i="52"/>
  <c r="AO288" i="52"/>
  <c r="AM288" i="52"/>
  <c r="AK288" i="52"/>
  <c r="AI288" i="52"/>
  <c r="AG288" i="52"/>
  <c r="AE288" i="52"/>
  <c r="AC288" i="52"/>
  <c r="AA288" i="52"/>
  <c r="Y288" i="52"/>
  <c r="W288" i="52"/>
  <c r="U288" i="52"/>
  <c r="S288" i="52"/>
  <c r="Q288" i="52"/>
  <c r="O288" i="52"/>
  <c r="M288" i="52"/>
  <c r="K288" i="52"/>
  <c r="I288" i="52"/>
  <c r="G288" i="52"/>
  <c r="E288" i="52"/>
  <c r="AQ287" i="52"/>
  <c r="AO287" i="52"/>
  <c r="AM287" i="52"/>
  <c r="AK287" i="52"/>
  <c r="AI287" i="52"/>
  <c r="AG287" i="52"/>
  <c r="AE287" i="52"/>
  <c r="AC287" i="52"/>
  <c r="AA287" i="52"/>
  <c r="Y287" i="52"/>
  <c r="W287" i="52"/>
  <c r="U287" i="52"/>
  <c r="S287" i="52"/>
  <c r="Q287" i="52"/>
  <c r="O287" i="52"/>
  <c r="M287" i="52"/>
  <c r="K287" i="52"/>
  <c r="I287" i="52"/>
  <c r="G287" i="52"/>
  <c r="E287" i="52"/>
  <c r="AQ286" i="52"/>
  <c r="AO286" i="52"/>
  <c r="AM286" i="52"/>
  <c r="AK286" i="52"/>
  <c r="AI286" i="52"/>
  <c r="AG286" i="52"/>
  <c r="AE286" i="52"/>
  <c r="AC286" i="52"/>
  <c r="AA286" i="52"/>
  <c r="Y286" i="52"/>
  <c r="W286" i="52"/>
  <c r="U286" i="52"/>
  <c r="S286" i="52"/>
  <c r="Q286" i="52"/>
  <c r="O286" i="52"/>
  <c r="M286" i="52"/>
  <c r="K286" i="52"/>
  <c r="I286" i="52"/>
  <c r="G286" i="52"/>
  <c r="E286" i="52"/>
  <c r="AQ285" i="52"/>
  <c r="AO285" i="52"/>
  <c r="AM285" i="52"/>
  <c r="AK285" i="52"/>
  <c r="AI285" i="52"/>
  <c r="AG285" i="52"/>
  <c r="AE285" i="52"/>
  <c r="AC285" i="52"/>
  <c r="AA285" i="52"/>
  <c r="Y285" i="52"/>
  <c r="W285" i="52"/>
  <c r="U285" i="52"/>
  <c r="S285" i="52"/>
  <c r="Q285" i="52"/>
  <c r="O285" i="52"/>
  <c r="M285" i="52"/>
  <c r="K285" i="52"/>
  <c r="I285" i="52"/>
  <c r="G285" i="52"/>
  <c r="E285" i="52"/>
  <c r="AQ284" i="52"/>
  <c r="AO284" i="52"/>
  <c r="AM284" i="52"/>
  <c r="AK284" i="52"/>
  <c r="AI284" i="52"/>
  <c r="AG284" i="52"/>
  <c r="AE284" i="52"/>
  <c r="AC284" i="52"/>
  <c r="AA284" i="52"/>
  <c r="Y284" i="52"/>
  <c r="W284" i="52"/>
  <c r="U284" i="52"/>
  <c r="S284" i="52"/>
  <c r="Q284" i="52"/>
  <c r="O284" i="52"/>
  <c r="M284" i="52"/>
  <c r="K284" i="52"/>
  <c r="I284" i="52"/>
  <c r="G284" i="52"/>
  <c r="E284" i="52"/>
  <c r="AQ283" i="52"/>
  <c r="AO283" i="52"/>
  <c r="AM283" i="52"/>
  <c r="AK283" i="52"/>
  <c r="AI283" i="52"/>
  <c r="AG283" i="52"/>
  <c r="AE283" i="52"/>
  <c r="AC283" i="52"/>
  <c r="AA283" i="52"/>
  <c r="Y283" i="52"/>
  <c r="W283" i="52"/>
  <c r="U283" i="52"/>
  <c r="S283" i="52"/>
  <c r="Q283" i="52"/>
  <c r="O283" i="52"/>
  <c r="M283" i="52"/>
  <c r="K283" i="52"/>
  <c r="I283" i="52"/>
  <c r="G283" i="52"/>
  <c r="E283" i="52"/>
  <c r="AQ282" i="52"/>
  <c r="AO282" i="52"/>
  <c r="AM282" i="52"/>
  <c r="AK282" i="52"/>
  <c r="AI282" i="52"/>
  <c r="AG282" i="52"/>
  <c r="AE282" i="52"/>
  <c r="AC282" i="52"/>
  <c r="AA282" i="52"/>
  <c r="Y282" i="52"/>
  <c r="W282" i="52"/>
  <c r="U282" i="52"/>
  <c r="S282" i="52"/>
  <c r="Q282" i="52"/>
  <c r="O282" i="52"/>
  <c r="M282" i="52"/>
  <c r="K282" i="52"/>
  <c r="I282" i="52"/>
  <c r="G282" i="52"/>
  <c r="E282" i="52"/>
  <c r="AQ281" i="52"/>
  <c r="AO281" i="52"/>
  <c r="AM281" i="52"/>
  <c r="AK281" i="52"/>
  <c r="AI281" i="52"/>
  <c r="AG281" i="52"/>
  <c r="AE281" i="52"/>
  <c r="AC281" i="52"/>
  <c r="AA281" i="52"/>
  <c r="Y281" i="52"/>
  <c r="W281" i="52"/>
  <c r="U281" i="52"/>
  <c r="S281" i="52"/>
  <c r="Q281" i="52"/>
  <c r="O281" i="52"/>
  <c r="M281" i="52"/>
  <c r="K281" i="52"/>
  <c r="I281" i="52"/>
  <c r="G281" i="52"/>
  <c r="E281" i="52"/>
  <c r="AQ280" i="52"/>
  <c r="AO280" i="52"/>
  <c r="AM280" i="52"/>
  <c r="AK280" i="52"/>
  <c r="AI280" i="52"/>
  <c r="AG280" i="52"/>
  <c r="AE280" i="52"/>
  <c r="AC280" i="52"/>
  <c r="AA280" i="52"/>
  <c r="Y280" i="52"/>
  <c r="W280" i="52"/>
  <c r="U280" i="52"/>
  <c r="S280" i="52"/>
  <c r="Q280" i="52"/>
  <c r="O280" i="52"/>
  <c r="M280" i="52"/>
  <c r="K280" i="52"/>
  <c r="I280" i="52"/>
  <c r="G280" i="52"/>
  <c r="E280" i="52"/>
  <c r="AQ279" i="52"/>
  <c r="AO279" i="52"/>
  <c r="AM279" i="52"/>
  <c r="AK279" i="52"/>
  <c r="AI279" i="52"/>
  <c r="AG279" i="52"/>
  <c r="AE279" i="52"/>
  <c r="AC279" i="52"/>
  <c r="AA279" i="52"/>
  <c r="Y279" i="52"/>
  <c r="W279" i="52"/>
  <c r="U279" i="52"/>
  <c r="S279" i="52"/>
  <c r="Q279" i="52"/>
  <c r="O279" i="52"/>
  <c r="M279" i="52"/>
  <c r="K279" i="52"/>
  <c r="I279" i="52"/>
  <c r="G279" i="52"/>
  <c r="E279" i="52"/>
  <c r="AQ278" i="52"/>
  <c r="AO278" i="52"/>
  <c r="AM278" i="52"/>
  <c r="AK278" i="52"/>
  <c r="AI278" i="52"/>
  <c r="AG278" i="52"/>
  <c r="AE278" i="52"/>
  <c r="AC278" i="52"/>
  <c r="AA278" i="52"/>
  <c r="Y278" i="52"/>
  <c r="W278" i="52"/>
  <c r="U278" i="52"/>
  <c r="S278" i="52"/>
  <c r="Q278" i="52"/>
  <c r="O278" i="52"/>
  <c r="M278" i="52"/>
  <c r="K278" i="52"/>
  <c r="I278" i="52"/>
  <c r="G278" i="52"/>
  <c r="E278" i="52"/>
  <c r="AQ277" i="52"/>
  <c r="AO277" i="52"/>
  <c r="AM277" i="52"/>
  <c r="AK277" i="52"/>
  <c r="AI277" i="52"/>
  <c r="AG277" i="52"/>
  <c r="AE277" i="52"/>
  <c r="AC277" i="52"/>
  <c r="AA277" i="52"/>
  <c r="Y277" i="52"/>
  <c r="W277" i="52"/>
  <c r="U277" i="52"/>
  <c r="S277" i="52"/>
  <c r="Q277" i="52"/>
  <c r="O277" i="52"/>
  <c r="M277" i="52"/>
  <c r="K277" i="52"/>
  <c r="I277" i="52"/>
  <c r="G277" i="52"/>
  <c r="E277" i="52"/>
  <c r="AQ276" i="52"/>
  <c r="AO276" i="52"/>
  <c r="AM276" i="52"/>
  <c r="AK276" i="52"/>
  <c r="AI276" i="52"/>
  <c r="AG276" i="52"/>
  <c r="AE276" i="52"/>
  <c r="AC276" i="52"/>
  <c r="AA276" i="52"/>
  <c r="Y276" i="52"/>
  <c r="W276" i="52"/>
  <c r="U276" i="52"/>
  <c r="S276" i="52"/>
  <c r="Q276" i="52"/>
  <c r="O276" i="52"/>
  <c r="M276" i="52"/>
  <c r="K276" i="52"/>
  <c r="I276" i="52"/>
  <c r="G276" i="52"/>
  <c r="E276" i="52"/>
  <c r="AQ275" i="52"/>
  <c r="AO275" i="52"/>
  <c r="AM275" i="52"/>
  <c r="AK275" i="52"/>
  <c r="AI275" i="52"/>
  <c r="AG275" i="52"/>
  <c r="AE275" i="52"/>
  <c r="AC275" i="52"/>
  <c r="AA275" i="52"/>
  <c r="Y275" i="52"/>
  <c r="W275" i="52"/>
  <c r="U275" i="52"/>
  <c r="S275" i="52"/>
  <c r="Q275" i="52"/>
  <c r="O275" i="52"/>
  <c r="M275" i="52"/>
  <c r="K275" i="52"/>
  <c r="I275" i="52"/>
  <c r="G275" i="52"/>
  <c r="E275" i="52"/>
  <c r="AQ274" i="52"/>
  <c r="AO274" i="52"/>
  <c r="AM274" i="52"/>
  <c r="AK274" i="52"/>
  <c r="AI274" i="52"/>
  <c r="AG274" i="52"/>
  <c r="AE274" i="52"/>
  <c r="AC274" i="52"/>
  <c r="AA274" i="52"/>
  <c r="Y274" i="52"/>
  <c r="W274" i="52"/>
  <c r="U274" i="52"/>
  <c r="S274" i="52"/>
  <c r="Q274" i="52"/>
  <c r="O274" i="52"/>
  <c r="M274" i="52"/>
  <c r="K274" i="52"/>
  <c r="I274" i="52"/>
  <c r="G274" i="52"/>
  <c r="E274" i="52"/>
  <c r="AQ273" i="52"/>
  <c r="AO273" i="52"/>
  <c r="AM273" i="52"/>
  <c r="AK273" i="52"/>
  <c r="AI273" i="52"/>
  <c r="AG273" i="52"/>
  <c r="AE273" i="52"/>
  <c r="AC273" i="52"/>
  <c r="AA273" i="52"/>
  <c r="Y273" i="52"/>
  <c r="W273" i="52"/>
  <c r="U273" i="52"/>
  <c r="S273" i="52"/>
  <c r="Q273" i="52"/>
  <c r="O273" i="52"/>
  <c r="M273" i="52"/>
  <c r="K273" i="52"/>
  <c r="I273" i="52"/>
  <c r="G273" i="52"/>
  <c r="E273" i="52"/>
  <c r="AQ272" i="52"/>
  <c r="AO272" i="52"/>
  <c r="AM272" i="52"/>
  <c r="AK272" i="52"/>
  <c r="AI272" i="52"/>
  <c r="AG272" i="52"/>
  <c r="AE272" i="52"/>
  <c r="AC272" i="52"/>
  <c r="AA272" i="52"/>
  <c r="Y272" i="52"/>
  <c r="W272" i="52"/>
  <c r="U272" i="52"/>
  <c r="S272" i="52"/>
  <c r="Q272" i="52"/>
  <c r="O272" i="52"/>
  <c r="M272" i="52"/>
  <c r="K272" i="52"/>
  <c r="I272" i="52"/>
  <c r="G272" i="52"/>
  <c r="E272" i="52"/>
  <c r="AQ271" i="52"/>
  <c r="AO271" i="52"/>
  <c r="AM271" i="52"/>
  <c r="AK271" i="52"/>
  <c r="AI271" i="52"/>
  <c r="AG271" i="52"/>
  <c r="AE271" i="52"/>
  <c r="AC271" i="52"/>
  <c r="AA271" i="52"/>
  <c r="Y271" i="52"/>
  <c r="W271" i="52"/>
  <c r="U271" i="52"/>
  <c r="S271" i="52"/>
  <c r="Q271" i="52"/>
  <c r="O271" i="52"/>
  <c r="M271" i="52"/>
  <c r="K271" i="52"/>
  <c r="I271" i="52"/>
  <c r="G271" i="52"/>
  <c r="E271" i="52"/>
  <c r="AQ270" i="52"/>
  <c r="AO270" i="52"/>
  <c r="AM270" i="52"/>
  <c r="AK270" i="52"/>
  <c r="AI270" i="52"/>
  <c r="AG270" i="52"/>
  <c r="AE270" i="52"/>
  <c r="AC270" i="52"/>
  <c r="AA270" i="52"/>
  <c r="Y270" i="52"/>
  <c r="W270" i="52"/>
  <c r="U270" i="52"/>
  <c r="S270" i="52"/>
  <c r="Q270" i="52"/>
  <c r="O270" i="52"/>
  <c r="M270" i="52"/>
  <c r="K270" i="52"/>
  <c r="I270" i="52"/>
  <c r="G270" i="52"/>
  <c r="E270" i="52"/>
  <c r="AQ269" i="52"/>
  <c r="AO269" i="52"/>
  <c r="AM269" i="52"/>
  <c r="AK269" i="52"/>
  <c r="AI269" i="52"/>
  <c r="AG269" i="52"/>
  <c r="AE269" i="52"/>
  <c r="AC269" i="52"/>
  <c r="AA269" i="52"/>
  <c r="Y269" i="52"/>
  <c r="W269" i="52"/>
  <c r="U269" i="52"/>
  <c r="S269" i="52"/>
  <c r="Q269" i="52"/>
  <c r="O269" i="52"/>
  <c r="M269" i="52"/>
  <c r="K269" i="52"/>
  <c r="I269" i="52"/>
  <c r="G269" i="52"/>
  <c r="E269" i="52"/>
  <c r="AQ268" i="52"/>
  <c r="AO268" i="52"/>
  <c r="AM268" i="52"/>
  <c r="AK268" i="52"/>
  <c r="AI268" i="52"/>
  <c r="AG268" i="52"/>
  <c r="AE268" i="52"/>
  <c r="AC268" i="52"/>
  <c r="AA268" i="52"/>
  <c r="Y268" i="52"/>
  <c r="W268" i="52"/>
  <c r="U268" i="52"/>
  <c r="S268" i="52"/>
  <c r="Q268" i="52"/>
  <c r="O268" i="52"/>
  <c r="M268" i="52"/>
  <c r="K268" i="52"/>
  <c r="I268" i="52"/>
  <c r="G268" i="52"/>
  <c r="E268" i="52"/>
  <c r="AQ267" i="52"/>
  <c r="AO267" i="52"/>
  <c r="AM267" i="52"/>
  <c r="AK267" i="52"/>
  <c r="AI267" i="52"/>
  <c r="AG267" i="52"/>
  <c r="AE267" i="52"/>
  <c r="AC267" i="52"/>
  <c r="AA267" i="52"/>
  <c r="Y267" i="52"/>
  <c r="W267" i="52"/>
  <c r="U267" i="52"/>
  <c r="S267" i="52"/>
  <c r="Q267" i="52"/>
  <c r="O267" i="52"/>
  <c r="M267" i="52"/>
  <c r="K267" i="52"/>
  <c r="I267" i="52"/>
  <c r="G267" i="52"/>
  <c r="E267" i="52"/>
  <c r="AQ266" i="52"/>
  <c r="AO266" i="52"/>
  <c r="AM266" i="52"/>
  <c r="AK266" i="52"/>
  <c r="AI266" i="52"/>
  <c r="AG266" i="52"/>
  <c r="AE266" i="52"/>
  <c r="AC266" i="52"/>
  <c r="AA266" i="52"/>
  <c r="Y266" i="52"/>
  <c r="W266" i="52"/>
  <c r="U266" i="52"/>
  <c r="S266" i="52"/>
  <c r="Q266" i="52"/>
  <c r="O266" i="52"/>
  <c r="M266" i="52"/>
  <c r="K266" i="52"/>
  <c r="I266" i="52"/>
  <c r="G266" i="52"/>
  <c r="E266" i="52"/>
  <c r="AQ265" i="52"/>
  <c r="AO265" i="52"/>
  <c r="AM265" i="52"/>
  <c r="AK265" i="52"/>
  <c r="AI265" i="52"/>
  <c r="AG265" i="52"/>
  <c r="AE265" i="52"/>
  <c r="AC265" i="52"/>
  <c r="AA265" i="52"/>
  <c r="Y265" i="52"/>
  <c r="W265" i="52"/>
  <c r="U265" i="52"/>
  <c r="S265" i="52"/>
  <c r="Q265" i="52"/>
  <c r="O265" i="52"/>
  <c r="M265" i="52"/>
  <c r="K265" i="52"/>
  <c r="I265" i="52"/>
  <c r="G265" i="52"/>
  <c r="E265" i="52"/>
  <c r="AQ264" i="52"/>
  <c r="AO264" i="52"/>
  <c r="AM264" i="52"/>
  <c r="AK264" i="52"/>
  <c r="AI264" i="52"/>
  <c r="AG264" i="52"/>
  <c r="AE264" i="52"/>
  <c r="AC264" i="52"/>
  <c r="AA264" i="52"/>
  <c r="Y264" i="52"/>
  <c r="W264" i="52"/>
  <c r="U264" i="52"/>
  <c r="S264" i="52"/>
  <c r="Q264" i="52"/>
  <c r="O264" i="52"/>
  <c r="M264" i="52"/>
  <c r="K264" i="52"/>
  <c r="I264" i="52"/>
  <c r="G264" i="52"/>
  <c r="E264" i="52"/>
  <c r="AQ263" i="52"/>
  <c r="AO263" i="52"/>
  <c r="AM263" i="52"/>
  <c r="AK263" i="52"/>
  <c r="AI263" i="52"/>
  <c r="AG263" i="52"/>
  <c r="AE263" i="52"/>
  <c r="AC263" i="52"/>
  <c r="AA263" i="52"/>
  <c r="Y263" i="52"/>
  <c r="W263" i="52"/>
  <c r="U263" i="52"/>
  <c r="S263" i="52"/>
  <c r="Q263" i="52"/>
  <c r="O263" i="52"/>
  <c r="M263" i="52"/>
  <c r="K263" i="52"/>
  <c r="I263" i="52"/>
  <c r="G263" i="52"/>
  <c r="E263" i="52"/>
  <c r="AQ262" i="52"/>
  <c r="AO262" i="52"/>
  <c r="AM262" i="52"/>
  <c r="AK262" i="52"/>
  <c r="AI262" i="52"/>
  <c r="AG262" i="52"/>
  <c r="AE262" i="52"/>
  <c r="AC262" i="52"/>
  <c r="AA262" i="52"/>
  <c r="Y262" i="52"/>
  <c r="W262" i="52"/>
  <c r="U262" i="52"/>
  <c r="S262" i="52"/>
  <c r="Q262" i="52"/>
  <c r="O262" i="52"/>
  <c r="M262" i="52"/>
  <c r="K262" i="52"/>
  <c r="I262" i="52"/>
  <c r="G262" i="52"/>
  <c r="E262" i="52"/>
  <c r="AQ261" i="52"/>
  <c r="AO261" i="52"/>
  <c r="AM261" i="52"/>
  <c r="AK261" i="52"/>
  <c r="AI261" i="52"/>
  <c r="AG261" i="52"/>
  <c r="AE261" i="52"/>
  <c r="AC261" i="52"/>
  <c r="AA261" i="52"/>
  <c r="Y261" i="52"/>
  <c r="W261" i="52"/>
  <c r="U261" i="52"/>
  <c r="S261" i="52"/>
  <c r="Q261" i="52"/>
  <c r="O261" i="52"/>
  <c r="M261" i="52"/>
  <c r="K261" i="52"/>
  <c r="I261" i="52"/>
  <c r="G261" i="52"/>
  <c r="E261" i="52"/>
  <c r="AQ260" i="52"/>
  <c r="AO260" i="52"/>
  <c r="AM260" i="52"/>
  <c r="AK260" i="52"/>
  <c r="AI260" i="52"/>
  <c r="AG260" i="52"/>
  <c r="AE260" i="52"/>
  <c r="AC260" i="52"/>
  <c r="AA260" i="52"/>
  <c r="Y260" i="52"/>
  <c r="W260" i="52"/>
  <c r="U260" i="52"/>
  <c r="S260" i="52"/>
  <c r="Q260" i="52"/>
  <c r="O260" i="52"/>
  <c r="M260" i="52"/>
  <c r="K260" i="52"/>
  <c r="I260" i="52"/>
  <c r="G260" i="52"/>
  <c r="E260" i="52"/>
  <c r="AQ259" i="52"/>
  <c r="AO259" i="52"/>
  <c r="AM259" i="52"/>
  <c r="AK259" i="52"/>
  <c r="AI259" i="52"/>
  <c r="AG259" i="52"/>
  <c r="AE259" i="52"/>
  <c r="AC259" i="52"/>
  <c r="AA259" i="52"/>
  <c r="Y259" i="52"/>
  <c r="W259" i="52"/>
  <c r="U259" i="52"/>
  <c r="S259" i="52"/>
  <c r="Q259" i="52"/>
  <c r="O259" i="52"/>
  <c r="M259" i="52"/>
  <c r="K259" i="52"/>
  <c r="I259" i="52"/>
  <c r="G259" i="52"/>
  <c r="E259" i="52"/>
  <c r="AQ258" i="52"/>
  <c r="AO258" i="52"/>
  <c r="AM258" i="52"/>
  <c r="AK258" i="52"/>
  <c r="AI258" i="52"/>
  <c r="AG258" i="52"/>
  <c r="AE258" i="52"/>
  <c r="AC258" i="52"/>
  <c r="AA258" i="52"/>
  <c r="Y258" i="52"/>
  <c r="W258" i="52"/>
  <c r="U258" i="52"/>
  <c r="S258" i="52"/>
  <c r="Q258" i="52"/>
  <c r="O258" i="52"/>
  <c r="M258" i="52"/>
  <c r="K258" i="52"/>
  <c r="I258" i="52"/>
  <c r="G258" i="52"/>
  <c r="E258" i="52"/>
  <c r="AQ257" i="52"/>
  <c r="AO257" i="52"/>
  <c r="AM257" i="52"/>
  <c r="AK257" i="52"/>
  <c r="AI257" i="52"/>
  <c r="AG257" i="52"/>
  <c r="AE257" i="52"/>
  <c r="AC257" i="52"/>
  <c r="AA257" i="52"/>
  <c r="Y257" i="52"/>
  <c r="W257" i="52"/>
  <c r="U257" i="52"/>
  <c r="S257" i="52"/>
  <c r="Q257" i="52"/>
  <c r="O257" i="52"/>
  <c r="M257" i="52"/>
  <c r="K257" i="52"/>
  <c r="I257" i="52"/>
  <c r="G257" i="52"/>
  <c r="E257" i="52"/>
  <c r="AQ256" i="52"/>
  <c r="AO256" i="52"/>
  <c r="AM256" i="52"/>
  <c r="AK256" i="52"/>
  <c r="AI256" i="52"/>
  <c r="AG256" i="52"/>
  <c r="AE256" i="52"/>
  <c r="AC256" i="52"/>
  <c r="AA256" i="52"/>
  <c r="Y256" i="52"/>
  <c r="W256" i="52"/>
  <c r="U256" i="52"/>
  <c r="S256" i="52"/>
  <c r="Q256" i="52"/>
  <c r="O256" i="52"/>
  <c r="M256" i="52"/>
  <c r="K256" i="52"/>
  <c r="I256" i="52"/>
  <c r="G256" i="52"/>
  <c r="E256" i="52"/>
  <c r="AQ255" i="52"/>
  <c r="AO255" i="52"/>
  <c r="AM255" i="52"/>
  <c r="AK255" i="52"/>
  <c r="AI255" i="52"/>
  <c r="AG255" i="52"/>
  <c r="AE255" i="52"/>
  <c r="AC255" i="52"/>
  <c r="AA255" i="52"/>
  <c r="Y255" i="52"/>
  <c r="W255" i="52"/>
  <c r="U255" i="52"/>
  <c r="S255" i="52"/>
  <c r="Q255" i="52"/>
  <c r="O255" i="52"/>
  <c r="M255" i="52"/>
  <c r="K255" i="52"/>
  <c r="I255" i="52"/>
  <c r="G255" i="52"/>
  <c r="E255" i="52"/>
  <c r="AQ254" i="52"/>
  <c r="AO254" i="52"/>
  <c r="AM254" i="52"/>
  <c r="AK254" i="52"/>
  <c r="AI254" i="52"/>
  <c r="AG254" i="52"/>
  <c r="AE254" i="52"/>
  <c r="AC254" i="52"/>
  <c r="AA254" i="52"/>
  <c r="Y254" i="52"/>
  <c r="W254" i="52"/>
  <c r="U254" i="52"/>
  <c r="S254" i="52"/>
  <c r="Q254" i="52"/>
  <c r="O254" i="52"/>
  <c r="M254" i="52"/>
  <c r="K254" i="52"/>
  <c r="I254" i="52"/>
  <c r="G254" i="52"/>
  <c r="E254" i="52"/>
  <c r="AQ253" i="52"/>
  <c r="AO253" i="52"/>
  <c r="AM253" i="52"/>
  <c r="AK253" i="52"/>
  <c r="AI253" i="52"/>
  <c r="AG253" i="52"/>
  <c r="AE253" i="52"/>
  <c r="AC253" i="52"/>
  <c r="AA253" i="52"/>
  <c r="Y253" i="52"/>
  <c r="W253" i="52"/>
  <c r="U253" i="52"/>
  <c r="S253" i="52"/>
  <c r="Q253" i="52"/>
  <c r="O253" i="52"/>
  <c r="M253" i="52"/>
  <c r="K253" i="52"/>
  <c r="I253" i="52"/>
  <c r="G253" i="52"/>
  <c r="E253" i="52"/>
  <c r="AQ252" i="52"/>
  <c r="AO252" i="52"/>
  <c r="AM252" i="52"/>
  <c r="AK252" i="52"/>
  <c r="AI252" i="52"/>
  <c r="AG252" i="52"/>
  <c r="AE252" i="52"/>
  <c r="AC252" i="52"/>
  <c r="AA252" i="52"/>
  <c r="Y252" i="52"/>
  <c r="W252" i="52"/>
  <c r="U252" i="52"/>
  <c r="S252" i="52"/>
  <c r="Q252" i="52"/>
  <c r="O252" i="52"/>
  <c r="M252" i="52"/>
  <c r="K252" i="52"/>
  <c r="I252" i="52"/>
  <c r="G252" i="52"/>
  <c r="E252" i="52"/>
  <c r="AQ251" i="52"/>
  <c r="AO251" i="52"/>
  <c r="AM251" i="52"/>
  <c r="AK251" i="52"/>
  <c r="AI251" i="52"/>
  <c r="AG251" i="52"/>
  <c r="AE251" i="52"/>
  <c r="AC251" i="52"/>
  <c r="AA251" i="52"/>
  <c r="Y251" i="52"/>
  <c r="W251" i="52"/>
  <c r="U251" i="52"/>
  <c r="S251" i="52"/>
  <c r="Q251" i="52"/>
  <c r="O251" i="52"/>
  <c r="M251" i="52"/>
  <c r="K251" i="52"/>
  <c r="I251" i="52"/>
  <c r="G251" i="52"/>
  <c r="E251" i="52"/>
  <c r="AQ250" i="52"/>
  <c r="AO250" i="52"/>
  <c r="AM250" i="52"/>
  <c r="AK250" i="52"/>
  <c r="AI250" i="52"/>
  <c r="AG250" i="52"/>
  <c r="AE250" i="52"/>
  <c r="AC250" i="52"/>
  <c r="AA250" i="52"/>
  <c r="Y250" i="52"/>
  <c r="W250" i="52"/>
  <c r="U250" i="52"/>
  <c r="S250" i="52"/>
  <c r="Q250" i="52"/>
  <c r="O250" i="52"/>
  <c r="M250" i="52"/>
  <c r="K250" i="52"/>
  <c r="I250" i="52"/>
  <c r="G250" i="52"/>
  <c r="E250" i="52"/>
  <c r="AQ249" i="52"/>
  <c r="AO249" i="52"/>
  <c r="AM249" i="52"/>
  <c r="AK249" i="52"/>
  <c r="AI249" i="52"/>
  <c r="AG249" i="52"/>
  <c r="AE249" i="52"/>
  <c r="AC249" i="52"/>
  <c r="AA249" i="52"/>
  <c r="Y249" i="52"/>
  <c r="W249" i="52"/>
  <c r="U249" i="52"/>
  <c r="S249" i="52"/>
  <c r="Q249" i="52"/>
  <c r="O249" i="52"/>
  <c r="M249" i="52"/>
  <c r="K249" i="52"/>
  <c r="I249" i="52"/>
  <c r="G249" i="52"/>
  <c r="E249" i="52"/>
  <c r="AQ248" i="52"/>
  <c r="AO248" i="52"/>
  <c r="AM248" i="52"/>
  <c r="AK248" i="52"/>
  <c r="AI248" i="52"/>
  <c r="AG248" i="52"/>
  <c r="AE248" i="52"/>
  <c r="AC248" i="52"/>
  <c r="AA248" i="52"/>
  <c r="Y248" i="52"/>
  <c r="W248" i="52"/>
  <c r="U248" i="52"/>
  <c r="S248" i="52"/>
  <c r="Q248" i="52"/>
  <c r="O248" i="52"/>
  <c r="M248" i="52"/>
  <c r="K248" i="52"/>
  <c r="I248" i="52"/>
  <c r="G248" i="52"/>
  <c r="E248" i="52"/>
  <c r="AQ247" i="52"/>
  <c r="AO247" i="52"/>
  <c r="AM247" i="52"/>
  <c r="AK247" i="52"/>
  <c r="AI247" i="52"/>
  <c r="AG247" i="52"/>
  <c r="AE247" i="52"/>
  <c r="AC247" i="52"/>
  <c r="AA247" i="52"/>
  <c r="Y247" i="52"/>
  <c r="W247" i="52"/>
  <c r="U247" i="52"/>
  <c r="S247" i="52"/>
  <c r="Q247" i="52"/>
  <c r="O247" i="52"/>
  <c r="M247" i="52"/>
  <c r="K247" i="52"/>
  <c r="I247" i="52"/>
  <c r="G247" i="52"/>
  <c r="E247" i="52"/>
  <c r="AQ246" i="52"/>
  <c r="AO246" i="52"/>
  <c r="AM246" i="52"/>
  <c r="AK246" i="52"/>
  <c r="AI246" i="52"/>
  <c r="AG246" i="52"/>
  <c r="AE246" i="52"/>
  <c r="AC246" i="52"/>
  <c r="AA246" i="52"/>
  <c r="Y246" i="52"/>
  <c r="W246" i="52"/>
  <c r="U246" i="52"/>
  <c r="S246" i="52"/>
  <c r="Q246" i="52"/>
  <c r="O246" i="52"/>
  <c r="M246" i="52"/>
  <c r="K246" i="52"/>
  <c r="I246" i="52"/>
  <c r="G246" i="52"/>
  <c r="E246" i="52"/>
  <c r="AQ245" i="52"/>
  <c r="AO245" i="52"/>
  <c r="AM245" i="52"/>
  <c r="AK245" i="52"/>
  <c r="AI245" i="52"/>
  <c r="AG245" i="52"/>
  <c r="AE245" i="52"/>
  <c r="AC245" i="52"/>
  <c r="AA245" i="52"/>
  <c r="Y245" i="52"/>
  <c r="W245" i="52"/>
  <c r="U245" i="52"/>
  <c r="S245" i="52"/>
  <c r="Q245" i="52"/>
  <c r="O245" i="52"/>
  <c r="M245" i="52"/>
  <c r="K245" i="52"/>
  <c r="I245" i="52"/>
  <c r="G245" i="52"/>
  <c r="E245" i="52"/>
  <c r="AQ244" i="52"/>
  <c r="AO244" i="52"/>
  <c r="AM244" i="52"/>
  <c r="AK244" i="52"/>
  <c r="AI244" i="52"/>
  <c r="AG244" i="52"/>
  <c r="AE244" i="52"/>
  <c r="AC244" i="52"/>
  <c r="AA244" i="52"/>
  <c r="Y244" i="52"/>
  <c r="W244" i="52"/>
  <c r="U244" i="52"/>
  <c r="S244" i="52"/>
  <c r="Q244" i="52"/>
  <c r="O244" i="52"/>
  <c r="M244" i="52"/>
  <c r="K244" i="52"/>
  <c r="I244" i="52"/>
  <c r="G244" i="52"/>
  <c r="E244" i="52"/>
  <c r="AQ243" i="52"/>
  <c r="AO243" i="52"/>
  <c r="AM243" i="52"/>
  <c r="AK243" i="52"/>
  <c r="AI243" i="52"/>
  <c r="AG243" i="52"/>
  <c r="AE243" i="52"/>
  <c r="AC243" i="52"/>
  <c r="AA243" i="52"/>
  <c r="Y243" i="52"/>
  <c r="W243" i="52"/>
  <c r="U243" i="52"/>
  <c r="S243" i="52"/>
  <c r="Q243" i="52"/>
  <c r="O243" i="52"/>
  <c r="M243" i="52"/>
  <c r="K243" i="52"/>
  <c r="I243" i="52"/>
  <c r="G243" i="52"/>
  <c r="E243" i="52"/>
  <c r="AQ242" i="52"/>
  <c r="AO242" i="52"/>
  <c r="AM242" i="52"/>
  <c r="AK242" i="52"/>
  <c r="AI242" i="52"/>
  <c r="AG242" i="52"/>
  <c r="AE242" i="52"/>
  <c r="AC242" i="52"/>
  <c r="AA242" i="52"/>
  <c r="Y242" i="52"/>
  <c r="W242" i="52"/>
  <c r="U242" i="52"/>
  <c r="S242" i="52"/>
  <c r="Q242" i="52"/>
  <c r="O242" i="52"/>
  <c r="M242" i="52"/>
  <c r="K242" i="52"/>
  <c r="I242" i="52"/>
  <c r="G242" i="52"/>
  <c r="E242" i="52"/>
  <c r="AQ241" i="52"/>
  <c r="AO241" i="52"/>
  <c r="AM241" i="52"/>
  <c r="AK241" i="52"/>
  <c r="AI241" i="52"/>
  <c r="AG241" i="52"/>
  <c r="AE241" i="52"/>
  <c r="AC241" i="52"/>
  <c r="AA241" i="52"/>
  <c r="Y241" i="52"/>
  <c r="W241" i="52"/>
  <c r="U241" i="52"/>
  <c r="S241" i="52"/>
  <c r="Q241" i="52"/>
  <c r="O241" i="52"/>
  <c r="M241" i="52"/>
  <c r="K241" i="52"/>
  <c r="I241" i="52"/>
  <c r="G241" i="52"/>
  <c r="E241" i="52"/>
  <c r="AQ240" i="52"/>
  <c r="AO240" i="52"/>
  <c r="AM240" i="52"/>
  <c r="AK240" i="52"/>
  <c r="AI240" i="52"/>
  <c r="AG240" i="52"/>
  <c r="AE240" i="52"/>
  <c r="AC240" i="52"/>
  <c r="AA240" i="52"/>
  <c r="Y240" i="52"/>
  <c r="W240" i="52"/>
  <c r="U240" i="52"/>
  <c r="S240" i="52"/>
  <c r="Q240" i="52"/>
  <c r="O240" i="52"/>
  <c r="M240" i="52"/>
  <c r="K240" i="52"/>
  <c r="I240" i="52"/>
  <c r="G240" i="52"/>
  <c r="E240" i="52"/>
  <c r="AQ239" i="52"/>
  <c r="AO239" i="52"/>
  <c r="AM239" i="52"/>
  <c r="AK239" i="52"/>
  <c r="AI239" i="52"/>
  <c r="AG239" i="52"/>
  <c r="AE239" i="52"/>
  <c r="AC239" i="52"/>
  <c r="AA239" i="52"/>
  <c r="Y239" i="52"/>
  <c r="W239" i="52"/>
  <c r="U239" i="52"/>
  <c r="S239" i="52"/>
  <c r="Q239" i="52"/>
  <c r="O239" i="52"/>
  <c r="M239" i="52"/>
  <c r="K239" i="52"/>
  <c r="I239" i="52"/>
  <c r="G239" i="52"/>
  <c r="E239" i="52"/>
  <c r="AQ238" i="52"/>
  <c r="AO238" i="52"/>
  <c r="AM238" i="52"/>
  <c r="AK238" i="52"/>
  <c r="AI238" i="52"/>
  <c r="AG238" i="52"/>
  <c r="AE238" i="52"/>
  <c r="AC238" i="52"/>
  <c r="AA238" i="52"/>
  <c r="Y238" i="52"/>
  <c r="W238" i="52"/>
  <c r="U238" i="52"/>
  <c r="S238" i="52"/>
  <c r="Q238" i="52"/>
  <c r="O238" i="52"/>
  <c r="M238" i="52"/>
  <c r="K238" i="52"/>
  <c r="I238" i="52"/>
  <c r="G238" i="52"/>
  <c r="E238" i="52"/>
  <c r="AQ237" i="52"/>
  <c r="AO237" i="52"/>
  <c r="AM237" i="52"/>
  <c r="AK237" i="52"/>
  <c r="AI237" i="52"/>
  <c r="AG237" i="52"/>
  <c r="AE237" i="52"/>
  <c r="AC237" i="52"/>
  <c r="AA237" i="52"/>
  <c r="Y237" i="52"/>
  <c r="W237" i="52"/>
  <c r="U237" i="52"/>
  <c r="S237" i="52"/>
  <c r="Q237" i="52"/>
  <c r="O237" i="52"/>
  <c r="M237" i="52"/>
  <c r="K237" i="52"/>
  <c r="I237" i="52"/>
  <c r="G237" i="52"/>
  <c r="E237" i="52"/>
  <c r="AQ236" i="52"/>
  <c r="AO236" i="52"/>
  <c r="AM236" i="52"/>
  <c r="AK236" i="52"/>
  <c r="AI236" i="52"/>
  <c r="AG236" i="52"/>
  <c r="AE236" i="52"/>
  <c r="AC236" i="52"/>
  <c r="AA236" i="52"/>
  <c r="Y236" i="52"/>
  <c r="W236" i="52"/>
  <c r="U236" i="52"/>
  <c r="S236" i="52"/>
  <c r="Q236" i="52"/>
  <c r="O236" i="52"/>
  <c r="M236" i="52"/>
  <c r="K236" i="52"/>
  <c r="I236" i="52"/>
  <c r="G236" i="52"/>
  <c r="E236" i="52"/>
  <c r="AQ235" i="52"/>
  <c r="AO235" i="52"/>
  <c r="AM235" i="52"/>
  <c r="AK235" i="52"/>
  <c r="AI235" i="52"/>
  <c r="AG235" i="52"/>
  <c r="AE235" i="52"/>
  <c r="AC235" i="52"/>
  <c r="AA235" i="52"/>
  <c r="Y235" i="52"/>
  <c r="W235" i="52"/>
  <c r="U235" i="52"/>
  <c r="S235" i="52"/>
  <c r="Q235" i="52"/>
  <c r="O235" i="52"/>
  <c r="M235" i="52"/>
  <c r="K235" i="52"/>
  <c r="I235" i="52"/>
  <c r="G235" i="52"/>
  <c r="E235" i="52"/>
  <c r="AQ234" i="52"/>
  <c r="AO234" i="52"/>
  <c r="AM234" i="52"/>
  <c r="AK234" i="52"/>
  <c r="AI234" i="52"/>
  <c r="AG234" i="52"/>
  <c r="AE234" i="52"/>
  <c r="AC234" i="52"/>
  <c r="AA234" i="52"/>
  <c r="Y234" i="52"/>
  <c r="W234" i="52"/>
  <c r="U234" i="52"/>
  <c r="S234" i="52"/>
  <c r="Q234" i="52"/>
  <c r="O234" i="52"/>
  <c r="M234" i="52"/>
  <c r="K234" i="52"/>
  <c r="I234" i="52"/>
  <c r="G234" i="52"/>
  <c r="E234" i="52"/>
  <c r="AQ233" i="52"/>
  <c r="AO233" i="52"/>
  <c r="AM233" i="52"/>
  <c r="AK233" i="52"/>
  <c r="AI233" i="52"/>
  <c r="AG233" i="52"/>
  <c r="AE233" i="52"/>
  <c r="AC233" i="52"/>
  <c r="AA233" i="52"/>
  <c r="Y233" i="52"/>
  <c r="W233" i="52"/>
  <c r="U233" i="52"/>
  <c r="S233" i="52"/>
  <c r="Q233" i="52"/>
  <c r="O233" i="52"/>
  <c r="M233" i="52"/>
  <c r="K233" i="52"/>
  <c r="I233" i="52"/>
  <c r="G233" i="52"/>
  <c r="E233" i="52"/>
  <c r="AQ232" i="52"/>
  <c r="AO232" i="52"/>
  <c r="AM232" i="52"/>
  <c r="AK232" i="52"/>
  <c r="AI232" i="52"/>
  <c r="AG232" i="52"/>
  <c r="AE232" i="52"/>
  <c r="AC232" i="52"/>
  <c r="AA232" i="52"/>
  <c r="Y232" i="52"/>
  <c r="W232" i="52"/>
  <c r="U232" i="52"/>
  <c r="S232" i="52"/>
  <c r="Q232" i="52"/>
  <c r="O232" i="52"/>
  <c r="M232" i="52"/>
  <c r="K232" i="52"/>
  <c r="I232" i="52"/>
  <c r="G232" i="52"/>
  <c r="E232" i="52"/>
  <c r="AQ231" i="52"/>
  <c r="AO231" i="52"/>
  <c r="AM231" i="52"/>
  <c r="AK231" i="52"/>
  <c r="AI231" i="52"/>
  <c r="AG231" i="52"/>
  <c r="AE231" i="52"/>
  <c r="AC231" i="52"/>
  <c r="AA231" i="52"/>
  <c r="Y231" i="52"/>
  <c r="W231" i="52"/>
  <c r="U231" i="52"/>
  <c r="S231" i="52"/>
  <c r="Q231" i="52"/>
  <c r="O231" i="52"/>
  <c r="M231" i="52"/>
  <c r="K231" i="52"/>
  <c r="I231" i="52"/>
  <c r="G231" i="52"/>
  <c r="E231" i="52"/>
  <c r="AQ230" i="52"/>
  <c r="AO230" i="52"/>
  <c r="AM230" i="52"/>
  <c r="AK230" i="52"/>
  <c r="AI230" i="52"/>
  <c r="AG230" i="52"/>
  <c r="AE230" i="52"/>
  <c r="AC230" i="52"/>
  <c r="AA230" i="52"/>
  <c r="Y230" i="52"/>
  <c r="W230" i="52"/>
  <c r="U230" i="52"/>
  <c r="S230" i="52"/>
  <c r="Q230" i="52"/>
  <c r="O230" i="52"/>
  <c r="M230" i="52"/>
  <c r="K230" i="52"/>
  <c r="I230" i="52"/>
  <c r="G230" i="52"/>
  <c r="E230" i="52"/>
  <c r="AQ229" i="52"/>
  <c r="AO229" i="52"/>
  <c r="AM229" i="52"/>
  <c r="AK229" i="52"/>
  <c r="AI229" i="52"/>
  <c r="AG229" i="52"/>
  <c r="AE229" i="52"/>
  <c r="AC229" i="52"/>
  <c r="AA229" i="52"/>
  <c r="Y229" i="52"/>
  <c r="W229" i="52"/>
  <c r="U229" i="52"/>
  <c r="S229" i="52"/>
  <c r="Q229" i="52"/>
  <c r="O229" i="52"/>
  <c r="M229" i="52"/>
  <c r="K229" i="52"/>
  <c r="I229" i="52"/>
  <c r="G229" i="52"/>
  <c r="E229" i="52"/>
  <c r="AQ228" i="52"/>
  <c r="AO228" i="52"/>
  <c r="AM228" i="52"/>
  <c r="AK228" i="52"/>
  <c r="AI228" i="52"/>
  <c r="AG228" i="52"/>
  <c r="AE228" i="52"/>
  <c r="AC228" i="52"/>
  <c r="AA228" i="52"/>
  <c r="Y228" i="52"/>
  <c r="W228" i="52"/>
  <c r="U228" i="52"/>
  <c r="S228" i="52"/>
  <c r="Q228" i="52"/>
  <c r="O228" i="52"/>
  <c r="M228" i="52"/>
  <c r="K228" i="52"/>
  <c r="I228" i="52"/>
  <c r="G228" i="52"/>
  <c r="E228" i="52"/>
  <c r="AQ227" i="52"/>
  <c r="AO227" i="52"/>
  <c r="AM227" i="52"/>
  <c r="AK227" i="52"/>
  <c r="AI227" i="52"/>
  <c r="AG227" i="52"/>
  <c r="AE227" i="52"/>
  <c r="AC227" i="52"/>
  <c r="AA227" i="52"/>
  <c r="Y227" i="52"/>
  <c r="W227" i="52"/>
  <c r="U227" i="52"/>
  <c r="S227" i="52"/>
  <c r="Q227" i="52"/>
  <c r="O227" i="52"/>
  <c r="M227" i="52"/>
  <c r="K227" i="52"/>
  <c r="I227" i="52"/>
  <c r="G227" i="52"/>
  <c r="E227" i="52"/>
  <c r="AQ226" i="52"/>
  <c r="AO226" i="52"/>
  <c r="AM226" i="52"/>
  <c r="AK226" i="52"/>
  <c r="AI226" i="52"/>
  <c r="AG226" i="52"/>
  <c r="AE226" i="52"/>
  <c r="AC226" i="52"/>
  <c r="AA226" i="52"/>
  <c r="Y226" i="52"/>
  <c r="W226" i="52"/>
  <c r="U226" i="52"/>
  <c r="S226" i="52"/>
  <c r="Q226" i="52"/>
  <c r="O226" i="52"/>
  <c r="M226" i="52"/>
  <c r="K226" i="52"/>
  <c r="I226" i="52"/>
  <c r="G226" i="52"/>
  <c r="E226" i="52"/>
  <c r="AQ225" i="52"/>
  <c r="AO225" i="52"/>
  <c r="AM225" i="52"/>
  <c r="AK225" i="52"/>
  <c r="AI225" i="52"/>
  <c r="AG225" i="52"/>
  <c r="AE225" i="52"/>
  <c r="AC225" i="52"/>
  <c r="AA225" i="52"/>
  <c r="Y225" i="52"/>
  <c r="W225" i="52"/>
  <c r="U225" i="52"/>
  <c r="S225" i="52"/>
  <c r="Q225" i="52"/>
  <c r="O225" i="52"/>
  <c r="M225" i="52"/>
  <c r="K225" i="52"/>
  <c r="I225" i="52"/>
  <c r="G225" i="52"/>
  <c r="E225" i="52"/>
  <c r="AQ224" i="52"/>
  <c r="AO224" i="52"/>
  <c r="AM224" i="52"/>
  <c r="AK224" i="52"/>
  <c r="AI224" i="52"/>
  <c r="AG224" i="52"/>
  <c r="AE224" i="52"/>
  <c r="AC224" i="52"/>
  <c r="AA224" i="52"/>
  <c r="Y224" i="52"/>
  <c r="W224" i="52"/>
  <c r="U224" i="52"/>
  <c r="S224" i="52"/>
  <c r="Q224" i="52"/>
  <c r="O224" i="52"/>
  <c r="M224" i="52"/>
  <c r="K224" i="52"/>
  <c r="I224" i="52"/>
  <c r="G224" i="52"/>
  <c r="E224" i="52"/>
  <c r="AQ223" i="52"/>
  <c r="AO223" i="52"/>
  <c r="AM223" i="52"/>
  <c r="AK223" i="52"/>
  <c r="AI223" i="52"/>
  <c r="AG223" i="52"/>
  <c r="AE223" i="52"/>
  <c r="AC223" i="52"/>
  <c r="AA223" i="52"/>
  <c r="Y223" i="52"/>
  <c r="W223" i="52"/>
  <c r="U223" i="52"/>
  <c r="S223" i="52"/>
  <c r="Q223" i="52"/>
  <c r="O223" i="52"/>
  <c r="M223" i="52"/>
  <c r="K223" i="52"/>
  <c r="I223" i="52"/>
  <c r="G223" i="52"/>
  <c r="E223" i="52"/>
  <c r="AQ222" i="52"/>
  <c r="AO222" i="52"/>
  <c r="AM222" i="52"/>
  <c r="AK222" i="52"/>
  <c r="AI222" i="52"/>
  <c r="AG222" i="52"/>
  <c r="AE222" i="52"/>
  <c r="AC222" i="52"/>
  <c r="AA222" i="52"/>
  <c r="Y222" i="52"/>
  <c r="W222" i="52"/>
  <c r="U222" i="52"/>
  <c r="S222" i="52"/>
  <c r="Q222" i="52"/>
  <c r="O222" i="52"/>
  <c r="M222" i="52"/>
  <c r="K222" i="52"/>
  <c r="I222" i="52"/>
  <c r="G222" i="52"/>
  <c r="E222" i="52"/>
  <c r="AQ221" i="52"/>
  <c r="AO221" i="52"/>
  <c r="AM221" i="52"/>
  <c r="AK221" i="52"/>
  <c r="AI221" i="52"/>
  <c r="AG221" i="52"/>
  <c r="AE221" i="52"/>
  <c r="AC221" i="52"/>
  <c r="AA221" i="52"/>
  <c r="Y221" i="52"/>
  <c r="W221" i="52"/>
  <c r="U221" i="52"/>
  <c r="S221" i="52"/>
  <c r="Q221" i="52"/>
  <c r="O221" i="52"/>
  <c r="M221" i="52"/>
  <c r="K221" i="52"/>
  <c r="I221" i="52"/>
  <c r="G221" i="52"/>
  <c r="E221" i="52"/>
  <c r="AQ220" i="52"/>
  <c r="AO220" i="52"/>
  <c r="AM220" i="52"/>
  <c r="AK220" i="52"/>
  <c r="AI220" i="52"/>
  <c r="AG220" i="52"/>
  <c r="AE220" i="52"/>
  <c r="AC220" i="52"/>
  <c r="AA220" i="52"/>
  <c r="Y220" i="52"/>
  <c r="W220" i="52"/>
  <c r="U220" i="52"/>
  <c r="S220" i="52"/>
  <c r="Q220" i="52"/>
  <c r="O220" i="52"/>
  <c r="M220" i="52"/>
  <c r="K220" i="52"/>
  <c r="I220" i="52"/>
  <c r="G220" i="52"/>
  <c r="E220" i="52"/>
  <c r="AQ219" i="52"/>
  <c r="AO219" i="52"/>
  <c r="AM219" i="52"/>
  <c r="AK219" i="52"/>
  <c r="AI219" i="52"/>
  <c r="AG219" i="52"/>
  <c r="AE219" i="52"/>
  <c r="AC219" i="52"/>
  <c r="AA219" i="52"/>
  <c r="Y219" i="52"/>
  <c r="W219" i="52"/>
  <c r="U219" i="52"/>
  <c r="S219" i="52"/>
  <c r="Q219" i="52"/>
  <c r="O219" i="52"/>
  <c r="M219" i="52"/>
  <c r="K219" i="52"/>
  <c r="I219" i="52"/>
  <c r="G219" i="52"/>
  <c r="E219" i="52"/>
  <c r="AQ218" i="52"/>
  <c r="AO218" i="52"/>
  <c r="AM218" i="52"/>
  <c r="AK218" i="52"/>
  <c r="AI218" i="52"/>
  <c r="AG218" i="52"/>
  <c r="AE218" i="52"/>
  <c r="AC218" i="52"/>
  <c r="AA218" i="52"/>
  <c r="Y218" i="52"/>
  <c r="W218" i="52"/>
  <c r="U218" i="52"/>
  <c r="S218" i="52"/>
  <c r="Q218" i="52"/>
  <c r="O218" i="52"/>
  <c r="M218" i="52"/>
  <c r="K218" i="52"/>
  <c r="I218" i="52"/>
  <c r="G218" i="52"/>
  <c r="E218" i="52"/>
  <c r="AQ217" i="52"/>
  <c r="AO217" i="52"/>
  <c r="AM217" i="52"/>
  <c r="AK217" i="52"/>
  <c r="AI217" i="52"/>
  <c r="AG217" i="52"/>
  <c r="AE217" i="52"/>
  <c r="AC217" i="52"/>
  <c r="AA217" i="52"/>
  <c r="Y217" i="52"/>
  <c r="W217" i="52"/>
  <c r="U217" i="52"/>
  <c r="S217" i="52"/>
  <c r="Q217" i="52"/>
  <c r="O217" i="52"/>
  <c r="M217" i="52"/>
  <c r="K217" i="52"/>
  <c r="I217" i="52"/>
  <c r="G217" i="52"/>
  <c r="E217" i="52"/>
  <c r="AQ216" i="52"/>
  <c r="AO216" i="52"/>
  <c r="AM216" i="52"/>
  <c r="AK216" i="52"/>
  <c r="AI216" i="52"/>
  <c r="AG216" i="52"/>
  <c r="AE216" i="52"/>
  <c r="AC216" i="52"/>
  <c r="AA216" i="52"/>
  <c r="Y216" i="52"/>
  <c r="W216" i="52"/>
  <c r="U216" i="52"/>
  <c r="S216" i="52"/>
  <c r="Q216" i="52"/>
  <c r="O216" i="52"/>
  <c r="M216" i="52"/>
  <c r="K216" i="52"/>
  <c r="I216" i="52"/>
  <c r="G216" i="52"/>
  <c r="E216" i="52"/>
  <c r="AQ215" i="52"/>
  <c r="AO215" i="52"/>
  <c r="AM215" i="52"/>
  <c r="AK215" i="52"/>
  <c r="AI215" i="52"/>
  <c r="AG215" i="52"/>
  <c r="AE215" i="52"/>
  <c r="AC215" i="52"/>
  <c r="AA215" i="52"/>
  <c r="Y215" i="52"/>
  <c r="W215" i="52"/>
  <c r="U215" i="52"/>
  <c r="S215" i="52"/>
  <c r="Q215" i="52"/>
  <c r="O215" i="52"/>
  <c r="M215" i="52"/>
  <c r="K215" i="52"/>
  <c r="I215" i="52"/>
  <c r="G215" i="52"/>
  <c r="E215" i="52"/>
  <c r="AQ214" i="52"/>
  <c r="AO214" i="52"/>
  <c r="AM214" i="52"/>
  <c r="AK214" i="52"/>
  <c r="AI214" i="52"/>
  <c r="AG214" i="52"/>
  <c r="AE214" i="52"/>
  <c r="AC214" i="52"/>
  <c r="AA214" i="52"/>
  <c r="Y214" i="52"/>
  <c r="W214" i="52"/>
  <c r="U214" i="52"/>
  <c r="S214" i="52"/>
  <c r="Q214" i="52"/>
  <c r="O214" i="52"/>
  <c r="M214" i="52"/>
  <c r="K214" i="52"/>
  <c r="I214" i="52"/>
  <c r="G214" i="52"/>
  <c r="E214" i="52"/>
  <c r="AQ213" i="52"/>
  <c r="AO213" i="52"/>
  <c r="AM213" i="52"/>
  <c r="AK213" i="52"/>
  <c r="AI213" i="52"/>
  <c r="AG213" i="52"/>
  <c r="AE213" i="52"/>
  <c r="AC213" i="52"/>
  <c r="AA213" i="52"/>
  <c r="Y213" i="52"/>
  <c r="W213" i="52"/>
  <c r="U213" i="52"/>
  <c r="S213" i="52"/>
  <c r="Q213" i="52"/>
  <c r="O213" i="52"/>
  <c r="M213" i="52"/>
  <c r="K213" i="52"/>
  <c r="I213" i="52"/>
  <c r="G213" i="52"/>
  <c r="E213" i="52"/>
  <c r="AQ212" i="52"/>
  <c r="AO212" i="52"/>
  <c r="AM212" i="52"/>
  <c r="AK212" i="52"/>
  <c r="AI212" i="52"/>
  <c r="AG212" i="52"/>
  <c r="AE212" i="52"/>
  <c r="AC212" i="52"/>
  <c r="AA212" i="52"/>
  <c r="Y212" i="52"/>
  <c r="W212" i="52"/>
  <c r="U212" i="52"/>
  <c r="S212" i="52"/>
  <c r="Q212" i="52"/>
  <c r="O212" i="52"/>
  <c r="M212" i="52"/>
  <c r="K212" i="52"/>
  <c r="I212" i="52"/>
  <c r="G212" i="52"/>
  <c r="E212" i="52"/>
  <c r="AQ211" i="52"/>
  <c r="AO211" i="52"/>
  <c r="AM211" i="52"/>
  <c r="AK211" i="52"/>
  <c r="AI211" i="52"/>
  <c r="AG211" i="52"/>
  <c r="AE211" i="52"/>
  <c r="AC211" i="52"/>
  <c r="AA211" i="52"/>
  <c r="Y211" i="52"/>
  <c r="W211" i="52"/>
  <c r="U211" i="52"/>
  <c r="S211" i="52"/>
  <c r="Q211" i="52"/>
  <c r="O211" i="52"/>
  <c r="M211" i="52"/>
  <c r="K211" i="52"/>
  <c r="I211" i="52"/>
  <c r="G211" i="52"/>
  <c r="E211" i="52"/>
  <c r="AQ210" i="52"/>
  <c r="AO210" i="52"/>
  <c r="AM210" i="52"/>
  <c r="AK210" i="52"/>
  <c r="AI210" i="52"/>
  <c r="AG210" i="52"/>
  <c r="AE210" i="52"/>
  <c r="AC210" i="52"/>
  <c r="AA210" i="52"/>
  <c r="Y210" i="52"/>
  <c r="W210" i="52"/>
  <c r="U210" i="52"/>
  <c r="S210" i="52"/>
  <c r="Q210" i="52"/>
  <c r="O210" i="52"/>
  <c r="M210" i="52"/>
  <c r="K210" i="52"/>
  <c r="I210" i="52"/>
  <c r="G210" i="52"/>
  <c r="E210" i="52"/>
  <c r="AQ209" i="52"/>
  <c r="AO209" i="52"/>
  <c r="AM209" i="52"/>
  <c r="AK209" i="52"/>
  <c r="AI209" i="52"/>
  <c r="AG209" i="52"/>
  <c r="AE209" i="52"/>
  <c r="AC209" i="52"/>
  <c r="AA209" i="52"/>
  <c r="Y209" i="52"/>
  <c r="W209" i="52"/>
  <c r="U209" i="52"/>
  <c r="S209" i="52"/>
  <c r="Q209" i="52"/>
  <c r="O209" i="52"/>
  <c r="M209" i="52"/>
  <c r="K209" i="52"/>
  <c r="I209" i="52"/>
  <c r="G209" i="52"/>
  <c r="E209" i="52"/>
  <c r="AQ208" i="52"/>
  <c r="AO208" i="52"/>
  <c r="AM208" i="52"/>
  <c r="AK208" i="52"/>
  <c r="AI208" i="52"/>
  <c r="AG208" i="52"/>
  <c r="AE208" i="52"/>
  <c r="AC208" i="52"/>
  <c r="AA208" i="52"/>
  <c r="Y208" i="52"/>
  <c r="W208" i="52"/>
  <c r="U208" i="52"/>
  <c r="S208" i="52"/>
  <c r="Q208" i="52"/>
  <c r="O208" i="52"/>
  <c r="M208" i="52"/>
  <c r="K208" i="52"/>
  <c r="I208" i="52"/>
  <c r="G208" i="52"/>
  <c r="E208" i="52"/>
  <c r="AQ207" i="52"/>
  <c r="AO207" i="52"/>
  <c r="AM207" i="52"/>
  <c r="AK207" i="52"/>
  <c r="AI207" i="52"/>
  <c r="AG207" i="52"/>
  <c r="AE207" i="52"/>
  <c r="AC207" i="52"/>
  <c r="AA207" i="52"/>
  <c r="Y207" i="52"/>
  <c r="W207" i="52"/>
  <c r="U207" i="52"/>
  <c r="S207" i="52"/>
  <c r="Q207" i="52"/>
  <c r="O207" i="52"/>
  <c r="M207" i="52"/>
  <c r="K207" i="52"/>
  <c r="I207" i="52"/>
  <c r="G207" i="52"/>
  <c r="E207" i="52"/>
  <c r="AQ206" i="52"/>
  <c r="AO206" i="52"/>
  <c r="AM206" i="52"/>
  <c r="AK206" i="52"/>
  <c r="AI206" i="52"/>
  <c r="AG206" i="52"/>
  <c r="AE206" i="52"/>
  <c r="AC206" i="52"/>
  <c r="AA206" i="52"/>
  <c r="Y206" i="52"/>
  <c r="W206" i="52"/>
  <c r="U206" i="52"/>
  <c r="S206" i="52"/>
  <c r="Q206" i="52"/>
  <c r="O206" i="52"/>
  <c r="M206" i="52"/>
  <c r="K206" i="52"/>
  <c r="I206" i="52"/>
  <c r="G206" i="52"/>
  <c r="E206" i="52"/>
  <c r="AQ205" i="52"/>
  <c r="AO205" i="52"/>
  <c r="AM205" i="52"/>
  <c r="AK205" i="52"/>
  <c r="AI205" i="52"/>
  <c r="AG205" i="52"/>
  <c r="AE205" i="52"/>
  <c r="AC205" i="52"/>
  <c r="AA205" i="52"/>
  <c r="Y205" i="52"/>
  <c r="W205" i="52"/>
  <c r="U205" i="52"/>
  <c r="S205" i="52"/>
  <c r="Q205" i="52"/>
  <c r="O205" i="52"/>
  <c r="M205" i="52"/>
  <c r="K205" i="52"/>
  <c r="I205" i="52"/>
  <c r="G205" i="52"/>
  <c r="E205" i="52"/>
  <c r="AQ204" i="52"/>
  <c r="AO204" i="52"/>
  <c r="AM204" i="52"/>
  <c r="AK204" i="52"/>
  <c r="AI204" i="52"/>
  <c r="AG204" i="52"/>
  <c r="AE204" i="52"/>
  <c r="AC204" i="52"/>
  <c r="AA204" i="52"/>
  <c r="Y204" i="52"/>
  <c r="W204" i="52"/>
  <c r="U204" i="52"/>
  <c r="S204" i="52"/>
  <c r="Q204" i="52"/>
  <c r="O204" i="52"/>
  <c r="M204" i="52"/>
  <c r="K204" i="52"/>
  <c r="I204" i="52"/>
  <c r="G204" i="52"/>
  <c r="E204" i="52"/>
  <c r="AQ203" i="52"/>
  <c r="AO203" i="52"/>
  <c r="AM203" i="52"/>
  <c r="AK203" i="52"/>
  <c r="AI203" i="52"/>
  <c r="AG203" i="52"/>
  <c r="AE203" i="52"/>
  <c r="AC203" i="52"/>
  <c r="AA203" i="52"/>
  <c r="Y203" i="52"/>
  <c r="W203" i="52"/>
  <c r="U203" i="52"/>
  <c r="S203" i="52"/>
  <c r="Q203" i="52"/>
  <c r="O203" i="52"/>
  <c r="M203" i="52"/>
  <c r="K203" i="52"/>
  <c r="I203" i="52"/>
  <c r="G203" i="52"/>
  <c r="E203" i="52"/>
  <c r="AQ202" i="52"/>
  <c r="AO202" i="52"/>
  <c r="AM202" i="52"/>
  <c r="AK202" i="52"/>
  <c r="AI202" i="52"/>
  <c r="AG202" i="52"/>
  <c r="AE202" i="52"/>
  <c r="AC202" i="52"/>
  <c r="AA202" i="52"/>
  <c r="Y202" i="52"/>
  <c r="W202" i="52"/>
  <c r="U202" i="52"/>
  <c r="S202" i="52"/>
  <c r="Q202" i="52"/>
  <c r="O202" i="52"/>
  <c r="M202" i="52"/>
  <c r="K202" i="52"/>
  <c r="I202" i="52"/>
  <c r="G202" i="52"/>
  <c r="E202" i="52"/>
  <c r="AQ201" i="52"/>
  <c r="AO201" i="52"/>
  <c r="AM201" i="52"/>
  <c r="AK201" i="52"/>
  <c r="AI201" i="52"/>
  <c r="AG201" i="52"/>
  <c r="AE201" i="52"/>
  <c r="AC201" i="52"/>
  <c r="AA201" i="52"/>
  <c r="Y201" i="52"/>
  <c r="W201" i="52"/>
  <c r="U201" i="52"/>
  <c r="S201" i="52"/>
  <c r="Q201" i="52"/>
  <c r="O201" i="52"/>
  <c r="M201" i="52"/>
  <c r="K201" i="52"/>
  <c r="I201" i="52"/>
  <c r="G201" i="52"/>
  <c r="E201" i="52"/>
  <c r="AQ200" i="52"/>
  <c r="AO200" i="52"/>
  <c r="AM200" i="52"/>
  <c r="AK200" i="52"/>
  <c r="AI200" i="52"/>
  <c r="AG200" i="52"/>
  <c r="AE200" i="52"/>
  <c r="AC200" i="52"/>
  <c r="AA200" i="52"/>
  <c r="Y200" i="52"/>
  <c r="W200" i="52"/>
  <c r="U200" i="52"/>
  <c r="S200" i="52"/>
  <c r="Q200" i="52"/>
  <c r="O200" i="52"/>
  <c r="M200" i="52"/>
  <c r="K200" i="52"/>
  <c r="I200" i="52"/>
  <c r="G200" i="52"/>
  <c r="E200" i="52"/>
  <c r="AQ199" i="52"/>
  <c r="AO199" i="52"/>
  <c r="AM199" i="52"/>
  <c r="AK199" i="52"/>
  <c r="AI199" i="52"/>
  <c r="AG199" i="52"/>
  <c r="AE199" i="52"/>
  <c r="AC199" i="52"/>
  <c r="AA199" i="52"/>
  <c r="Y199" i="52"/>
  <c r="W199" i="52"/>
  <c r="U199" i="52"/>
  <c r="S199" i="52"/>
  <c r="Q199" i="52"/>
  <c r="O199" i="52"/>
  <c r="M199" i="52"/>
  <c r="K199" i="52"/>
  <c r="I199" i="52"/>
  <c r="G199" i="52"/>
  <c r="E199" i="52"/>
  <c r="AQ198" i="52"/>
  <c r="AO198" i="52"/>
  <c r="AM198" i="52"/>
  <c r="AK198" i="52"/>
  <c r="AI198" i="52"/>
  <c r="AG198" i="52"/>
  <c r="AE198" i="52"/>
  <c r="AC198" i="52"/>
  <c r="AA198" i="52"/>
  <c r="Y198" i="52"/>
  <c r="W198" i="52"/>
  <c r="U198" i="52"/>
  <c r="S198" i="52"/>
  <c r="Q198" i="52"/>
  <c r="O198" i="52"/>
  <c r="M198" i="52"/>
  <c r="K198" i="52"/>
  <c r="I198" i="52"/>
  <c r="G198" i="52"/>
  <c r="E198" i="52"/>
  <c r="AQ197" i="52"/>
  <c r="AO197" i="52"/>
  <c r="AM197" i="52"/>
  <c r="AK197" i="52"/>
  <c r="AI197" i="52"/>
  <c r="AG197" i="52"/>
  <c r="AE197" i="52"/>
  <c r="AC197" i="52"/>
  <c r="AA197" i="52"/>
  <c r="Y197" i="52"/>
  <c r="W197" i="52"/>
  <c r="U197" i="52"/>
  <c r="S197" i="52"/>
  <c r="Q197" i="52"/>
  <c r="O197" i="52"/>
  <c r="M197" i="52"/>
  <c r="K197" i="52"/>
  <c r="I197" i="52"/>
  <c r="G197" i="52"/>
  <c r="E197" i="52"/>
  <c r="AQ196" i="52"/>
  <c r="AO196" i="52"/>
  <c r="AM196" i="52"/>
  <c r="AK196" i="52"/>
  <c r="AI196" i="52"/>
  <c r="AG196" i="52"/>
  <c r="AE196" i="52"/>
  <c r="AC196" i="52"/>
  <c r="AA196" i="52"/>
  <c r="Y196" i="52"/>
  <c r="W196" i="52"/>
  <c r="U196" i="52"/>
  <c r="S196" i="52"/>
  <c r="Q196" i="52"/>
  <c r="O196" i="52"/>
  <c r="M196" i="52"/>
  <c r="K196" i="52"/>
  <c r="I196" i="52"/>
  <c r="G196" i="52"/>
  <c r="E196" i="52"/>
  <c r="AQ195" i="52"/>
  <c r="AO195" i="52"/>
  <c r="AM195" i="52"/>
  <c r="AK195" i="52"/>
  <c r="AI195" i="52"/>
  <c r="AG195" i="52"/>
  <c r="AE195" i="52"/>
  <c r="AC195" i="52"/>
  <c r="AA195" i="52"/>
  <c r="Y195" i="52"/>
  <c r="W195" i="52"/>
  <c r="U195" i="52"/>
  <c r="S195" i="52"/>
  <c r="Q195" i="52"/>
  <c r="O195" i="52"/>
  <c r="M195" i="52"/>
  <c r="K195" i="52"/>
  <c r="I195" i="52"/>
  <c r="G195" i="52"/>
  <c r="E195" i="52"/>
  <c r="AQ194" i="52"/>
  <c r="AO194" i="52"/>
  <c r="AM194" i="52"/>
  <c r="AK194" i="52"/>
  <c r="AI194" i="52"/>
  <c r="AG194" i="52"/>
  <c r="AE194" i="52"/>
  <c r="AC194" i="52"/>
  <c r="AA194" i="52"/>
  <c r="Y194" i="52"/>
  <c r="W194" i="52"/>
  <c r="U194" i="52"/>
  <c r="S194" i="52"/>
  <c r="Q194" i="52"/>
  <c r="O194" i="52"/>
  <c r="M194" i="52"/>
  <c r="K194" i="52"/>
  <c r="I194" i="52"/>
  <c r="G194" i="52"/>
  <c r="E194" i="52"/>
  <c r="AQ193" i="52"/>
  <c r="AO193" i="52"/>
  <c r="AM193" i="52"/>
  <c r="AK193" i="52"/>
  <c r="AI193" i="52"/>
  <c r="AG193" i="52"/>
  <c r="AE193" i="52"/>
  <c r="AC193" i="52"/>
  <c r="AA193" i="52"/>
  <c r="Y193" i="52"/>
  <c r="W193" i="52"/>
  <c r="U193" i="52"/>
  <c r="S193" i="52"/>
  <c r="Q193" i="52"/>
  <c r="O193" i="52"/>
  <c r="M193" i="52"/>
  <c r="K193" i="52"/>
  <c r="I193" i="52"/>
  <c r="G193" i="52"/>
  <c r="E193" i="52"/>
  <c r="AQ192" i="52"/>
  <c r="AO192" i="52"/>
  <c r="AM192" i="52"/>
  <c r="AK192" i="52"/>
  <c r="AI192" i="52"/>
  <c r="AG192" i="52"/>
  <c r="AE192" i="52"/>
  <c r="AC192" i="52"/>
  <c r="AA192" i="52"/>
  <c r="Y192" i="52"/>
  <c r="W192" i="52"/>
  <c r="U192" i="52"/>
  <c r="S192" i="52"/>
  <c r="Q192" i="52"/>
  <c r="O192" i="52"/>
  <c r="M192" i="52"/>
  <c r="K192" i="52"/>
  <c r="I192" i="52"/>
  <c r="G192" i="52"/>
  <c r="E192" i="52"/>
  <c r="AQ191" i="52"/>
  <c r="AO191" i="52"/>
  <c r="AM191" i="52"/>
  <c r="AK191" i="52"/>
  <c r="AI191" i="52"/>
  <c r="AG191" i="52"/>
  <c r="AE191" i="52"/>
  <c r="AC191" i="52"/>
  <c r="AA191" i="52"/>
  <c r="Y191" i="52"/>
  <c r="W191" i="52"/>
  <c r="U191" i="52"/>
  <c r="S191" i="52"/>
  <c r="Q191" i="52"/>
  <c r="O191" i="52"/>
  <c r="M191" i="52"/>
  <c r="K191" i="52"/>
  <c r="I191" i="52"/>
  <c r="G191" i="52"/>
  <c r="E191" i="52"/>
  <c r="AQ190" i="52"/>
  <c r="AO190" i="52"/>
  <c r="AM190" i="52"/>
  <c r="AK190" i="52"/>
  <c r="AI190" i="52"/>
  <c r="AG190" i="52"/>
  <c r="AE190" i="52"/>
  <c r="AC190" i="52"/>
  <c r="AA190" i="52"/>
  <c r="Y190" i="52"/>
  <c r="W190" i="52"/>
  <c r="U190" i="52"/>
  <c r="S190" i="52"/>
  <c r="Q190" i="52"/>
  <c r="O190" i="52"/>
  <c r="M190" i="52"/>
  <c r="K190" i="52"/>
  <c r="I190" i="52"/>
  <c r="G190" i="52"/>
  <c r="E190" i="52"/>
  <c r="AQ189" i="52"/>
  <c r="AO189" i="52"/>
  <c r="AM189" i="52"/>
  <c r="AK189" i="52"/>
  <c r="AI189" i="52"/>
  <c r="AG189" i="52"/>
  <c r="AE189" i="52"/>
  <c r="AC189" i="52"/>
  <c r="AA189" i="52"/>
  <c r="Y189" i="52"/>
  <c r="W189" i="52"/>
  <c r="U189" i="52"/>
  <c r="S189" i="52"/>
  <c r="Q189" i="52"/>
  <c r="O189" i="52"/>
  <c r="M189" i="52"/>
  <c r="K189" i="52"/>
  <c r="I189" i="52"/>
  <c r="G189" i="52"/>
  <c r="E189" i="52"/>
  <c r="AQ188" i="52"/>
  <c r="AO188" i="52"/>
  <c r="AM188" i="52"/>
  <c r="AK188" i="52"/>
  <c r="AI188" i="52"/>
  <c r="AG188" i="52"/>
  <c r="AE188" i="52"/>
  <c r="AC188" i="52"/>
  <c r="AA188" i="52"/>
  <c r="Y188" i="52"/>
  <c r="W188" i="52"/>
  <c r="U188" i="52"/>
  <c r="S188" i="52"/>
  <c r="Q188" i="52"/>
  <c r="O188" i="52"/>
  <c r="M188" i="52"/>
  <c r="K188" i="52"/>
  <c r="I188" i="52"/>
  <c r="G188" i="52"/>
  <c r="E188" i="52"/>
  <c r="AQ187" i="52"/>
  <c r="AO187" i="52"/>
  <c r="AM187" i="52"/>
  <c r="AK187" i="52"/>
  <c r="AI187" i="52"/>
  <c r="AG187" i="52"/>
  <c r="AE187" i="52"/>
  <c r="AC187" i="52"/>
  <c r="AA187" i="52"/>
  <c r="Y187" i="52"/>
  <c r="W187" i="52"/>
  <c r="U187" i="52"/>
  <c r="S187" i="52"/>
  <c r="Q187" i="52"/>
  <c r="O187" i="52"/>
  <c r="M187" i="52"/>
  <c r="K187" i="52"/>
  <c r="I187" i="52"/>
  <c r="G187" i="52"/>
  <c r="E187" i="52"/>
  <c r="AQ186" i="52"/>
  <c r="AO186" i="52"/>
  <c r="AM186" i="52"/>
  <c r="AK186" i="52"/>
  <c r="AI186" i="52"/>
  <c r="AG186" i="52"/>
  <c r="AE186" i="52"/>
  <c r="AC186" i="52"/>
  <c r="AA186" i="52"/>
  <c r="Y186" i="52"/>
  <c r="W186" i="52"/>
  <c r="U186" i="52"/>
  <c r="S186" i="52"/>
  <c r="Q186" i="52"/>
  <c r="O186" i="52"/>
  <c r="M186" i="52"/>
  <c r="K186" i="52"/>
  <c r="I186" i="52"/>
  <c r="G186" i="52"/>
  <c r="E186" i="52"/>
  <c r="AQ185" i="52"/>
  <c r="AO185" i="52"/>
  <c r="AM185" i="52"/>
  <c r="AK185" i="52"/>
  <c r="AI185" i="52"/>
  <c r="AG185" i="52"/>
  <c r="AE185" i="52"/>
  <c r="AC185" i="52"/>
  <c r="AA185" i="52"/>
  <c r="Y185" i="52"/>
  <c r="W185" i="52"/>
  <c r="U185" i="52"/>
  <c r="S185" i="52"/>
  <c r="Q185" i="52"/>
  <c r="O185" i="52"/>
  <c r="M185" i="52"/>
  <c r="K185" i="52"/>
  <c r="I185" i="52"/>
  <c r="G185" i="52"/>
  <c r="E185" i="52"/>
  <c r="AQ184" i="52"/>
  <c r="AO184" i="52"/>
  <c r="AM184" i="52"/>
  <c r="AK184" i="52"/>
  <c r="AI184" i="52"/>
  <c r="AG184" i="52"/>
  <c r="AE184" i="52"/>
  <c r="AC184" i="52"/>
  <c r="AA184" i="52"/>
  <c r="Y184" i="52"/>
  <c r="W184" i="52"/>
  <c r="U184" i="52"/>
  <c r="S184" i="52"/>
  <c r="Q184" i="52"/>
  <c r="O184" i="52"/>
  <c r="M184" i="52"/>
  <c r="K184" i="52"/>
  <c r="I184" i="52"/>
  <c r="G184" i="52"/>
  <c r="E184" i="52"/>
  <c r="AQ183" i="52"/>
  <c r="AO183" i="52"/>
  <c r="AM183" i="52"/>
  <c r="AK183" i="52"/>
  <c r="AI183" i="52"/>
  <c r="AG183" i="52"/>
  <c r="AE183" i="52"/>
  <c r="AC183" i="52"/>
  <c r="AA183" i="52"/>
  <c r="Y183" i="52"/>
  <c r="W183" i="52"/>
  <c r="U183" i="52"/>
  <c r="S183" i="52"/>
  <c r="Q183" i="52"/>
  <c r="O183" i="52"/>
  <c r="M183" i="52"/>
  <c r="K183" i="52"/>
  <c r="I183" i="52"/>
  <c r="G183" i="52"/>
  <c r="E183" i="52"/>
  <c r="AQ182" i="52"/>
  <c r="AO182" i="52"/>
  <c r="AM182" i="52"/>
  <c r="AK182" i="52"/>
  <c r="AI182" i="52"/>
  <c r="AG182" i="52"/>
  <c r="AE182" i="52"/>
  <c r="AC182" i="52"/>
  <c r="AA182" i="52"/>
  <c r="Y182" i="52"/>
  <c r="W182" i="52"/>
  <c r="U182" i="52"/>
  <c r="S182" i="52"/>
  <c r="Q182" i="52"/>
  <c r="O182" i="52"/>
  <c r="M182" i="52"/>
  <c r="K182" i="52"/>
  <c r="I182" i="52"/>
  <c r="G182" i="52"/>
  <c r="E182" i="52"/>
  <c r="AQ181" i="52"/>
  <c r="AO181" i="52"/>
  <c r="AM181" i="52"/>
  <c r="AK181" i="52"/>
  <c r="AI181" i="52"/>
  <c r="AG181" i="52"/>
  <c r="AE181" i="52"/>
  <c r="AC181" i="52"/>
  <c r="AA181" i="52"/>
  <c r="Y181" i="52"/>
  <c r="W181" i="52"/>
  <c r="U181" i="52"/>
  <c r="S181" i="52"/>
  <c r="Q181" i="52"/>
  <c r="O181" i="52"/>
  <c r="M181" i="52"/>
  <c r="K181" i="52"/>
  <c r="I181" i="52"/>
  <c r="G181" i="52"/>
  <c r="E181" i="52"/>
  <c r="AQ180" i="52"/>
  <c r="AO180" i="52"/>
  <c r="AM180" i="52"/>
  <c r="AK180" i="52"/>
  <c r="AI180" i="52"/>
  <c r="AG180" i="52"/>
  <c r="AE180" i="52"/>
  <c r="AC180" i="52"/>
  <c r="AA180" i="52"/>
  <c r="Y180" i="52"/>
  <c r="W180" i="52"/>
  <c r="U180" i="52"/>
  <c r="S180" i="52"/>
  <c r="Q180" i="52"/>
  <c r="O180" i="52"/>
  <c r="M180" i="52"/>
  <c r="K180" i="52"/>
  <c r="I180" i="52"/>
  <c r="G180" i="52"/>
  <c r="E180" i="52"/>
  <c r="AQ179" i="52"/>
  <c r="AO179" i="52"/>
  <c r="AM179" i="52"/>
  <c r="AK179" i="52"/>
  <c r="AI179" i="52"/>
  <c r="AG179" i="52"/>
  <c r="AE179" i="52"/>
  <c r="AC179" i="52"/>
  <c r="AA179" i="52"/>
  <c r="Y179" i="52"/>
  <c r="W179" i="52"/>
  <c r="U179" i="52"/>
  <c r="S179" i="52"/>
  <c r="Q179" i="52"/>
  <c r="O179" i="52"/>
  <c r="M179" i="52"/>
  <c r="K179" i="52"/>
  <c r="I179" i="52"/>
  <c r="G179" i="52"/>
  <c r="E179" i="52"/>
  <c r="AQ178" i="52"/>
  <c r="AO178" i="52"/>
  <c r="AM178" i="52"/>
  <c r="AK178" i="52"/>
  <c r="AI178" i="52"/>
  <c r="AG178" i="52"/>
  <c r="AE178" i="52"/>
  <c r="AC178" i="52"/>
  <c r="AA178" i="52"/>
  <c r="Y178" i="52"/>
  <c r="W178" i="52"/>
  <c r="U178" i="52"/>
  <c r="S178" i="52"/>
  <c r="Q178" i="52"/>
  <c r="O178" i="52"/>
  <c r="M178" i="52"/>
  <c r="K178" i="52"/>
  <c r="I178" i="52"/>
  <c r="G178" i="52"/>
  <c r="E178" i="52"/>
  <c r="AQ177" i="52"/>
  <c r="AO177" i="52"/>
  <c r="AM177" i="52"/>
  <c r="AK177" i="52"/>
  <c r="AI177" i="52"/>
  <c r="AG177" i="52"/>
  <c r="AE177" i="52"/>
  <c r="AC177" i="52"/>
  <c r="AA177" i="52"/>
  <c r="Y177" i="52"/>
  <c r="W177" i="52"/>
  <c r="U177" i="52"/>
  <c r="S177" i="52"/>
  <c r="Q177" i="52"/>
  <c r="O177" i="52"/>
  <c r="M177" i="52"/>
  <c r="K177" i="52"/>
  <c r="I177" i="52"/>
  <c r="G177" i="52"/>
  <c r="E177" i="52"/>
  <c r="AQ176" i="52"/>
  <c r="AO176" i="52"/>
  <c r="AM176" i="52"/>
  <c r="AK176" i="52"/>
  <c r="AI176" i="52"/>
  <c r="AG176" i="52"/>
  <c r="AE176" i="52"/>
  <c r="AC176" i="52"/>
  <c r="AA176" i="52"/>
  <c r="Y176" i="52"/>
  <c r="W176" i="52"/>
  <c r="U176" i="52"/>
  <c r="S176" i="52"/>
  <c r="Q176" i="52"/>
  <c r="O176" i="52"/>
  <c r="M176" i="52"/>
  <c r="K176" i="52"/>
  <c r="I176" i="52"/>
  <c r="G176" i="52"/>
  <c r="E176" i="52"/>
  <c r="AQ175" i="52"/>
  <c r="AO175" i="52"/>
  <c r="AM175" i="52"/>
  <c r="AK175" i="52"/>
  <c r="AI175" i="52"/>
  <c r="AG175" i="52"/>
  <c r="AE175" i="52"/>
  <c r="AC175" i="52"/>
  <c r="AA175" i="52"/>
  <c r="Y175" i="52"/>
  <c r="W175" i="52"/>
  <c r="U175" i="52"/>
  <c r="S175" i="52"/>
  <c r="Q175" i="52"/>
  <c r="O175" i="52"/>
  <c r="M175" i="52"/>
  <c r="K175" i="52"/>
  <c r="I175" i="52"/>
  <c r="G175" i="52"/>
  <c r="E175" i="52"/>
  <c r="AQ174" i="52"/>
  <c r="AO174" i="52"/>
  <c r="AM174" i="52"/>
  <c r="AK174" i="52"/>
  <c r="AI174" i="52"/>
  <c r="AG174" i="52"/>
  <c r="AE174" i="52"/>
  <c r="AC174" i="52"/>
  <c r="AA174" i="52"/>
  <c r="Y174" i="52"/>
  <c r="W174" i="52"/>
  <c r="U174" i="52"/>
  <c r="S174" i="52"/>
  <c r="Q174" i="52"/>
  <c r="O174" i="52"/>
  <c r="M174" i="52"/>
  <c r="K174" i="52"/>
  <c r="I174" i="52"/>
  <c r="G174" i="52"/>
  <c r="E174" i="52"/>
  <c r="AQ173" i="52"/>
  <c r="AO173" i="52"/>
  <c r="AM173" i="52"/>
  <c r="AK173" i="52"/>
  <c r="AI173" i="52"/>
  <c r="AG173" i="52"/>
  <c r="AE173" i="52"/>
  <c r="AC173" i="52"/>
  <c r="AA173" i="52"/>
  <c r="Y173" i="52"/>
  <c r="W173" i="52"/>
  <c r="U173" i="52"/>
  <c r="S173" i="52"/>
  <c r="Q173" i="52"/>
  <c r="O173" i="52"/>
  <c r="M173" i="52"/>
  <c r="K173" i="52"/>
  <c r="I173" i="52"/>
  <c r="G173" i="52"/>
  <c r="E173" i="52"/>
  <c r="AQ172" i="52"/>
  <c r="AO172" i="52"/>
  <c r="AM172" i="52"/>
  <c r="AK172" i="52"/>
  <c r="AI172" i="52"/>
  <c r="AG172" i="52"/>
  <c r="AE172" i="52"/>
  <c r="AC172" i="52"/>
  <c r="AA172" i="52"/>
  <c r="Y172" i="52"/>
  <c r="W172" i="52"/>
  <c r="U172" i="52"/>
  <c r="S172" i="52"/>
  <c r="Q172" i="52"/>
  <c r="O172" i="52"/>
  <c r="M172" i="52"/>
  <c r="K172" i="52"/>
  <c r="I172" i="52"/>
  <c r="G172" i="52"/>
  <c r="E172" i="52"/>
  <c r="AQ171" i="52"/>
  <c r="AO171" i="52"/>
  <c r="AM171" i="52"/>
  <c r="AK171" i="52"/>
  <c r="AI171" i="52"/>
  <c r="AG171" i="52"/>
  <c r="AE171" i="52"/>
  <c r="AC171" i="52"/>
  <c r="AA171" i="52"/>
  <c r="Y171" i="52"/>
  <c r="W171" i="52"/>
  <c r="U171" i="52"/>
  <c r="S171" i="52"/>
  <c r="Q171" i="52"/>
  <c r="O171" i="52"/>
  <c r="M171" i="52"/>
  <c r="K171" i="52"/>
  <c r="I171" i="52"/>
  <c r="G171" i="52"/>
  <c r="E171" i="52"/>
  <c r="AQ170" i="52"/>
  <c r="AO170" i="52"/>
  <c r="AM170" i="52"/>
  <c r="AK170" i="52"/>
  <c r="AI170" i="52"/>
  <c r="AG170" i="52"/>
  <c r="AE170" i="52"/>
  <c r="AC170" i="52"/>
  <c r="AA170" i="52"/>
  <c r="Y170" i="52"/>
  <c r="W170" i="52"/>
  <c r="U170" i="52"/>
  <c r="S170" i="52"/>
  <c r="Q170" i="52"/>
  <c r="O170" i="52"/>
  <c r="M170" i="52"/>
  <c r="K170" i="52"/>
  <c r="I170" i="52"/>
  <c r="G170" i="52"/>
  <c r="E170" i="52"/>
  <c r="AQ169" i="52"/>
  <c r="AO169" i="52"/>
  <c r="AM169" i="52"/>
  <c r="AK169" i="52"/>
  <c r="AI169" i="52"/>
  <c r="AG169" i="52"/>
  <c r="AE169" i="52"/>
  <c r="AC169" i="52"/>
  <c r="AA169" i="52"/>
  <c r="Y169" i="52"/>
  <c r="W169" i="52"/>
  <c r="U169" i="52"/>
  <c r="S169" i="52"/>
  <c r="Q169" i="52"/>
  <c r="O169" i="52"/>
  <c r="M169" i="52"/>
  <c r="K169" i="52"/>
  <c r="I169" i="52"/>
  <c r="G169" i="52"/>
  <c r="E169" i="52"/>
  <c r="AQ168" i="52"/>
  <c r="AO168" i="52"/>
  <c r="AM168" i="52"/>
  <c r="AK168" i="52"/>
  <c r="AI168" i="52"/>
  <c r="AG168" i="52"/>
  <c r="AE168" i="52"/>
  <c r="AC168" i="52"/>
  <c r="AA168" i="52"/>
  <c r="Y168" i="52"/>
  <c r="W168" i="52"/>
  <c r="U168" i="52"/>
  <c r="S168" i="52"/>
  <c r="Q168" i="52"/>
  <c r="O168" i="52"/>
  <c r="M168" i="52"/>
  <c r="K168" i="52"/>
  <c r="I168" i="52"/>
  <c r="G168" i="52"/>
  <c r="E168" i="52"/>
  <c r="AQ167" i="52"/>
  <c r="AO167" i="52"/>
  <c r="AM167" i="52"/>
  <c r="AK167" i="52"/>
  <c r="AI167" i="52"/>
  <c r="AG167" i="52"/>
  <c r="AE167" i="52"/>
  <c r="AC167" i="52"/>
  <c r="AA167" i="52"/>
  <c r="Y167" i="52"/>
  <c r="W167" i="52"/>
  <c r="U167" i="52"/>
  <c r="S167" i="52"/>
  <c r="Q167" i="52"/>
  <c r="O167" i="52"/>
  <c r="M167" i="52"/>
  <c r="K167" i="52"/>
  <c r="I167" i="52"/>
  <c r="G167" i="52"/>
  <c r="E167" i="52"/>
  <c r="AQ166" i="52"/>
  <c r="AO166" i="52"/>
  <c r="AM166" i="52"/>
  <c r="AK166" i="52"/>
  <c r="AI166" i="52"/>
  <c r="AG166" i="52"/>
  <c r="AE166" i="52"/>
  <c r="AC166" i="52"/>
  <c r="AA166" i="52"/>
  <c r="Y166" i="52"/>
  <c r="W166" i="52"/>
  <c r="U166" i="52"/>
  <c r="S166" i="52"/>
  <c r="Q166" i="52"/>
  <c r="O166" i="52"/>
  <c r="M166" i="52"/>
  <c r="K166" i="52"/>
  <c r="I166" i="52"/>
  <c r="G166" i="52"/>
  <c r="E166" i="52"/>
  <c r="AQ165" i="52"/>
  <c r="AO165" i="52"/>
  <c r="AM165" i="52"/>
  <c r="AK165" i="52"/>
  <c r="AI165" i="52"/>
  <c r="AG165" i="52"/>
  <c r="AE165" i="52"/>
  <c r="AC165" i="52"/>
  <c r="AA165" i="52"/>
  <c r="Y165" i="52"/>
  <c r="W165" i="52"/>
  <c r="U165" i="52"/>
  <c r="S165" i="52"/>
  <c r="Q165" i="52"/>
  <c r="O165" i="52"/>
  <c r="M165" i="52"/>
  <c r="K165" i="52"/>
  <c r="I165" i="52"/>
  <c r="G165" i="52"/>
  <c r="E165" i="52"/>
  <c r="AQ164" i="52"/>
  <c r="AO164" i="52"/>
  <c r="AM164" i="52"/>
  <c r="AK164" i="52"/>
  <c r="AI164" i="52"/>
  <c r="AG164" i="52"/>
  <c r="AE164" i="52"/>
  <c r="AC164" i="52"/>
  <c r="AA164" i="52"/>
  <c r="Y164" i="52"/>
  <c r="W164" i="52"/>
  <c r="U164" i="52"/>
  <c r="S164" i="52"/>
  <c r="Q164" i="52"/>
  <c r="O164" i="52"/>
  <c r="M164" i="52"/>
  <c r="K164" i="52"/>
  <c r="I164" i="52"/>
  <c r="G164" i="52"/>
  <c r="E164" i="52"/>
  <c r="AQ163" i="52"/>
  <c r="AO163" i="52"/>
  <c r="AM163" i="52"/>
  <c r="AK163" i="52"/>
  <c r="AI163" i="52"/>
  <c r="AG163" i="52"/>
  <c r="AE163" i="52"/>
  <c r="AC163" i="52"/>
  <c r="AA163" i="52"/>
  <c r="Y163" i="52"/>
  <c r="W163" i="52"/>
  <c r="U163" i="52"/>
  <c r="S163" i="52"/>
  <c r="Q163" i="52"/>
  <c r="O163" i="52"/>
  <c r="M163" i="52"/>
  <c r="K163" i="52"/>
  <c r="I163" i="52"/>
  <c r="G163" i="52"/>
  <c r="E163" i="52"/>
  <c r="AQ162" i="52"/>
  <c r="AO162" i="52"/>
  <c r="AM162" i="52"/>
  <c r="AK162" i="52"/>
  <c r="AI162" i="52"/>
  <c r="AG162" i="52"/>
  <c r="AE162" i="52"/>
  <c r="AC162" i="52"/>
  <c r="AA162" i="52"/>
  <c r="Y162" i="52"/>
  <c r="W162" i="52"/>
  <c r="U162" i="52"/>
  <c r="S162" i="52"/>
  <c r="Q162" i="52"/>
  <c r="O162" i="52"/>
  <c r="M162" i="52"/>
  <c r="K162" i="52"/>
  <c r="I162" i="52"/>
  <c r="G162" i="52"/>
  <c r="E162" i="52"/>
  <c r="AQ161" i="52"/>
  <c r="AO161" i="52"/>
  <c r="AM161" i="52"/>
  <c r="AK161" i="52"/>
  <c r="AI161" i="52"/>
  <c r="AG161" i="52"/>
  <c r="AE161" i="52"/>
  <c r="AC161" i="52"/>
  <c r="AA161" i="52"/>
  <c r="Y161" i="52"/>
  <c r="W161" i="52"/>
  <c r="U161" i="52"/>
  <c r="S161" i="52"/>
  <c r="Q161" i="52"/>
  <c r="O161" i="52"/>
  <c r="M161" i="52"/>
  <c r="K161" i="52"/>
  <c r="I161" i="52"/>
  <c r="G161" i="52"/>
  <c r="E161" i="52"/>
  <c r="AQ160" i="52"/>
  <c r="AO160" i="52"/>
  <c r="AM160" i="52"/>
  <c r="AK160" i="52"/>
  <c r="AI160" i="52"/>
  <c r="AG160" i="52"/>
  <c r="AE160" i="52"/>
  <c r="AC160" i="52"/>
  <c r="AA160" i="52"/>
  <c r="Y160" i="52"/>
  <c r="W160" i="52"/>
  <c r="U160" i="52"/>
  <c r="S160" i="52"/>
  <c r="Q160" i="52"/>
  <c r="O160" i="52"/>
  <c r="M160" i="52"/>
  <c r="K160" i="52"/>
  <c r="I160" i="52"/>
  <c r="G160" i="52"/>
  <c r="E160" i="52"/>
  <c r="AQ159" i="52"/>
  <c r="AO159" i="52"/>
  <c r="AM159" i="52"/>
  <c r="AK159" i="52"/>
  <c r="AI159" i="52"/>
  <c r="AG159" i="52"/>
  <c r="AE159" i="52"/>
  <c r="AC159" i="52"/>
  <c r="AA159" i="52"/>
  <c r="Y159" i="52"/>
  <c r="W159" i="52"/>
  <c r="U159" i="52"/>
  <c r="S159" i="52"/>
  <c r="Q159" i="52"/>
  <c r="O159" i="52"/>
  <c r="M159" i="52"/>
  <c r="K159" i="52"/>
  <c r="I159" i="52"/>
  <c r="G159" i="52"/>
  <c r="E159" i="52"/>
  <c r="AQ158" i="52"/>
  <c r="AO158" i="52"/>
  <c r="AM158" i="52"/>
  <c r="AK158" i="52"/>
  <c r="AI158" i="52"/>
  <c r="AG158" i="52"/>
  <c r="AE158" i="52"/>
  <c r="AC158" i="52"/>
  <c r="AA158" i="52"/>
  <c r="Y158" i="52"/>
  <c r="W158" i="52"/>
  <c r="U158" i="52"/>
  <c r="S158" i="52"/>
  <c r="Q158" i="52"/>
  <c r="O158" i="52"/>
  <c r="M158" i="52"/>
  <c r="K158" i="52"/>
  <c r="I158" i="52"/>
  <c r="G158" i="52"/>
  <c r="E158" i="52"/>
  <c r="AQ157" i="52"/>
  <c r="AO157" i="52"/>
  <c r="AM157" i="52"/>
  <c r="AK157" i="52"/>
  <c r="AI157" i="52"/>
  <c r="AG157" i="52"/>
  <c r="AE157" i="52"/>
  <c r="AC157" i="52"/>
  <c r="AA157" i="52"/>
  <c r="Y157" i="52"/>
  <c r="W157" i="52"/>
  <c r="U157" i="52"/>
  <c r="S157" i="52"/>
  <c r="Q157" i="52"/>
  <c r="O157" i="52"/>
  <c r="M157" i="52"/>
  <c r="K157" i="52"/>
  <c r="I157" i="52"/>
  <c r="G157" i="52"/>
  <c r="E157" i="52"/>
  <c r="AQ156" i="52"/>
  <c r="AO156" i="52"/>
  <c r="AM156" i="52"/>
  <c r="AK156" i="52"/>
  <c r="AI156" i="52"/>
  <c r="AG156" i="52"/>
  <c r="AE156" i="52"/>
  <c r="AC156" i="52"/>
  <c r="AA156" i="52"/>
  <c r="Y156" i="52"/>
  <c r="W156" i="52"/>
  <c r="U156" i="52"/>
  <c r="S156" i="52"/>
  <c r="Q156" i="52"/>
  <c r="O156" i="52"/>
  <c r="M156" i="52"/>
  <c r="K156" i="52"/>
  <c r="I156" i="52"/>
  <c r="G156" i="52"/>
  <c r="E156" i="52"/>
  <c r="AQ155" i="52"/>
  <c r="AO155" i="52"/>
  <c r="AM155" i="52"/>
  <c r="AK155" i="52"/>
  <c r="AI155" i="52"/>
  <c r="AG155" i="52"/>
  <c r="AE155" i="52"/>
  <c r="AC155" i="52"/>
  <c r="AA155" i="52"/>
  <c r="Y155" i="52"/>
  <c r="W155" i="52"/>
  <c r="U155" i="52"/>
  <c r="S155" i="52"/>
  <c r="Q155" i="52"/>
  <c r="O155" i="52"/>
  <c r="M155" i="52"/>
  <c r="K155" i="52"/>
  <c r="I155" i="52"/>
  <c r="G155" i="52"/>
  <c r="E155" i="52"/>
  <c r="AQ154" i="52"/>
  <c r="AO154" i="52"/>
  <c r="AM154" i="52"/>
  <c r="AK154" i="52"/>
  <c r="AI154" i="52"/>
  <c r="AG154" i="52"/>
  <c r="AE154" i="52"/>
  <c r="AC154" i="52"/>
  <c r="AA154" i="52"/>
  <c r="Y154" i="52"/>
  <c r="W154" i="52"/>
  <c r="U154" i="52"/>
  <c r="S154" i="52"/>
  <c r="Q154" i="52"/>
  <c r="O154" i="52"/>
  <c r="M154" i="52"/>
  <c r="K154" i="52"/>
  <c r="I154" i="52"/>
  <c r="G154" i="52"/>
  <c r="E154" i="52"/>
  <c r="AQ153" i="52"/>
  <c r="AO153" i="52"/>
  <c r="AM153" i="52"/>
  <c r="AK153" i="52"/>
  <c r="AI153" i="52"/>
  <c r="AG153" i="52"/>
  <c r="AE153" i="52"/>
  <c r="AC153" i="52"/>
  <c r="AA153" i="52"/>
  <c r="Y153" i="52"/>
  <c r="W153" i="52"/>
  <c r="U153" i="52"/>
  <c r="S153" i="52"/>
  <c r="Q153" i="52"/>
  <c r="O153" i="52"/>
  <c r="M153" i="52"/>
  <c r="K153" i="52"/>
  <c r="I153" i="52"/>
  <c r="G153" i="52"/>
  <c r="E153" i="52"/>
  <c r="AQ152" i="52"/>
  <c r="AO152" i="52"/>
  <c r="AM152" i="52"/>
  <c r="AK152" i="52"/>
  <c r="AI152" i="52"/>
  <c r="AG152" i="52"/>
  <c r="AE152" i="52"/>
  <c r="AC152" i="52"/>
  <c r="AA152" i="52"/>
  <c r="Y152" i="52"/>
  <c r="W152" i="52"/>
  <c r="U152" i="52"/>
  <c r="S152" i="52"/>
  <c r="Q152" i="52"/>
  <c r="O152" i="52"/>
  <c r="M152" i="52"/>
  <c r="K152" i="52"/>
  <c r="I152" i="52"/>
  <c r="G152" i="52"/>
  <c r="E152" i="52"/>
  <c r="AQ151" i="52"/>
  <c r="AO151" i="52"/>
  <c r="AM151" i="52"/>
  <c r="AK151" i="52"/>
  <c r="AI151" i="52"/>
  <c r="AG151" i="52"/>
  <c r="AE151" i="52"/>
  <c r="AC151" i="52"/>
  <c r="AA151" i="52"/>
  <c r="Y151" i="52"/>
  <c r="W151" i="52"/>
  <c r="U151" i="52"/>
  <c r="S151" i="52"/>
  <c r="Q151" i="52"/>
  <c r="O151" i="52"/>
  <c r="M151" i="52"/>
  <c r="K151" i="52"/>
  <c r="I151" i="52"/>
  <c r="G151" i="52"/>
  <c r="E151" i="52"/>
  <c r="AQ150" i="52"/>
  <c r="AO150" i="52"/>
  <c r="AM150" i="52"/>
  <c r="AK150" i="52"/>
  <c r="AI150" i="52"/>
  <c r="AG150" i="52"/>
  <c r="AE150" i="52"/>
  <c r="AC150" i="52"/>
  <c r="AA150" i="52"/>
  <c r="Y150" i="52"/>
  <c r="W150" i="52"/>
  <c r="U150" i="52"/>
  <c r="S150" i="52"/>
  <c r="Q150" i="52"/>
  <c r="O150" i="52"/>
  <c r="M150" i="52"/>
  <c r="K150" i="52"/>
  <c r="I150" i="52"/>
  <c r="G150" i="52"/>
  <c r="E150" i="52"/>
  <c r="AQ149" i="52"/>
  <c r="AO149" i="52"/>
  <c r="AM149" i="52"/>
  <c r="AK149" i="52"/>
  <c r="AI149" i="52"/>
  <c r="AG149" i="52"/>
  <c r="AE149" i="52"/>
  <c r="AC149" i="52"/>
  <c r="AA149" i="52"/>
  <c r="Y149" i="52"/>
  <c r="W149" i="52"/>
  <c r="U149" i="52"/>
  <c r="S149" i="52"/>
  <c r="Q149" i="52"/>
  <c r="O149" i="52"/>
  <c r="M149" i="52"/>
  <c r="K149" i="52"/>
  <c r="I149" i="52"/>
  <c r="G149" i="52"/>
  <c r="E149" i="52"/>
  <c r="AQ148" i="52"/>
  <c r="AO148" i="52"/>
  <c r="AM148" i="52"/>
  <c r="AK148" i="52"/>
  <c r="AI148" i="52"/>
  <c r="AG148" i="52"/>
  <c r="AE148" i="52"/>
  <c r="AC148" i="52"/>
  <c r="AA148" i="52"/>
  <c r="Y148" i="52"/>
  <c r="W148" i="52"/>
  <c r="U148" i="52"/>
  <c r="S148" i="52"/>
  <c r="Q148" i="52"/>
  <c r="O148" i="52"/>
  <c r="M148" i="52"/>
  <c r="K148" i="52"/>
  <c r="I148" i="52"/>
  <c r="G148" i="52"/>
  <c r="E148" i="52"/>
  <c r="AQ147" i="52"/>
  <c r="AO147" i="52"/>
  <c r="AM147" i="52"/>
  <c r="AK147" i="52"/>
  <c r="AI147" i="52"/>
  <c r="AG147" i="52"/>
  <c r="AE147" i="52"/>
  <c r="AC147" i="52"/>
  <c r="AA147" i="52"/>
  <c r="Y147" i="52"/>
  <c r="W147" i="52"/>
  <c r="U147" i="52"/>
  <c r="S147" i="52"/>
  <c r="Q147" i="52"/>
  <c r="O147" i="52"/>
  <c r="M147" i="52"/>
  <c r="K147" i="52"/>
  <c r="I147" i="52"/>
  <c r="G147" i="52"/>
  <c r="E147" i="52"/>
  <c r="AQ146" i="52"/>
  <c r="AO146" i="52"/>
  <c r="AM146" i="52"/>
  <c r="AK146" i="52"/>
  <c r="AI146" i="52"/>
  <c r="AG146" i="52"/>
  <c r="AE146" i="52"/>
  <c r="AC146" i="52"/>
  <c r="AA146" i="52"/>
  <c r="Y146" i="52"/>
  <c r="W146" i="52"/>
  <c r="U146" i="52"/>
  <c r="S146" i="52"/>
  <c r="Q146" i="52"/>
  <c r="O146" i="52"/>
  <c r="M146" i="52"/>
  <c r="K146" i="52"/>
  <c r="I146" i="52"/>
  <c r="G146" i="52"/>
  <c r="E146" i="52"/>
  <c r="AQ145" i="52"/>
  <c r="AO145" i="52"/>
  <c r="AM145" i="52"/>
  <c r="AK145" i="52"/>
  <c r="AI145" i="52"/>
  <c r="AG145" i="52"/>
  <c r="AE145" i="52"/>
  <c r="AC145" i="52"/>
  <c r="AA145" i="52"/>
  <c r="Y145" i="52"/>
  <c r="W145" i="52"/>
  <c r="U145" i="52"/>
  <c r="S145" i="52"/>
  <c r="Q145" i="52"/>
  <c r="O145" i="52"/>
  <c r="M145" i="52"/>
  <c r="K145" i="52"/>
  <c r="I145" i="52"/>
  <c r="G145" i="52"/>
  <c r="E145" i="52"/>
  <c r="AQ144" i="52"/>
  <c r="AO144" i="52"/>
  <c r="AM144" i="52"/>
  <c r="AK144" i="52"/>
  <c r="AI144" i="52"/>
  <c r="AG144" i="52"/>
  <c r="AE144" i="52"/>
  <c r="AC144" i="52"/>
  <c r="AA144" i="52"/>
  <c r="Y144" i="52"/>
  <c r="W144" i="52"/>
  <c r="U144" i="52"/>
  <c r="S144" i="52"/>
  <c r="Q144" i="52"/>
  <c r="O144" i="52"/>
  <c r="M144" i="52"/>
  <c r="K144" i="52"/>
  <c r="I144" i="52"/>
  <c r="G144" i="52"/>
  <c r="E144" i="52"/>
  <c r="AQ143" i="52"/>
  <c r="AO143" i="52"/>
  <c r="AM143" i="52"/>
  <c r="AK143" i="52"/>
  <c r="AI143" i="52"/>
  <c r="AG143" i="52"/>
  <c r="AE143" i="52"/>
  <c r="AC143" i="52"/>
  <c r="AA143" i="52"/>
  <c r="Y143" i="52"/>
  <c r="W143" i="52"/>
  <c r="U143" i="52"/>
  <c r="S143" i="52"/>
  <c r="Q143" i="52"/>
  <c r="O143" i="52"/>
  <c r="M143" i="52"/>
  <c r="K143" i="52"/>
  <c r="I143" i="52"/>
  <c r="G143" i="52"/>
  <c r="E143" i="52"/>
  <c r="AQ142" i="52"/>
  <c r="AO142" i="52"/>
  <c r="AM142" i="52"/>
  <c r="AK142" i="52"/>
  <c r="AI142" i="52"/>
  <c r="AG142" i="52"/>
  <c r="AE142" i="52"/>
  <c r="AC142" i="52"/>
  <c r="AA142" i="52"/>
  <c r="Y142" i="52"/>
  <c r="W142" i="52"/>
  <c r="U142" i="52"/>
  <c r="S142" i="52"/>
  <c r="Q142" i="52"/>
  <c r="O142" i="52"/>
  <c r="M142" i="52"/>
  <c r="K142" i="52"/>
  <c r="I142" i="52"/>
  <c r="G142" i="52"/>
  <c r="E142" i="52"/>
  <c r="AQ141" i="52"/>
  <c r="AO141" i="52"/>
  <c r="AM141" i="52"/>
  <c r="AK141" i="52"/>
  <c r="AI141" i="52"/>
  <c r="AG141" i="52"/>
  <c r="AE141" i="52"/>
  <c r="AC141" i="52"/>
  <c r="AA141" i="52"/>
  <c r="Y141" i="52"/>
  <c r="W141" i="52"/>
  <c r="U141" i="52"/>
  <c r="S141" i="52"/>
  <c r="Q141" i="52"/>
  <c r="O141" i="52"/>
  <c r="M141" i="52"/>
  <c r="K141" i="52"/>
  <c r="I141" i="52"/>
  <c r="G141" i="52"/>
  <c r="E141" i="52"/>
  <c r="AQ140" i="52"/>
  <c r="AO140" i="52"/>
  <c r="AM140" i="52"/>
  <c r="AK140" i="52"/>
  <c r="AI140" i="52"/>
  <c r="AG140" i="52"/>
  <c r="AE140" i="52"/>
  <c r="AC140" i="52"/>
  <c r="AA140" i="52"/>
  <c r="Y140" i="52"/>
  <c r="W140" i="52"/>
  <c r="U140" i="52"/>
  <c r="S140" i="52"/>
  <c r="Q140" i="52"/>
  <c r="O140" i="52"/>
  <c r="M140" i="52"/>
  <c r="K140" i="52"/>
  <c r="I140" i="52"/>
  <c r="G140" i="52"/>
  <c r="E140" i="52"/>
  <c r="AQ139" i="52"/>
  <c r="AO139" i="52"/>
  <c r="AM139" i="52"/>
  <c r="AK139" i="52"/>
  <c r="AI139" i="52"/>
  <c r="AG139" i="52"/>
  <c r="AE139" i="52"/>
  <c r="AC139" i="52"/>
  <c r="AA139" i="52"/>
  <c r="Y139" i="52"/>
  <c r="W139" i="52"/>
  <c r="U139" i="52"/>
  <c r="S139" i="52"/>
  <c r="Q139" i="52"/>
  <c r="O139" i="52"/>
  <c r="M139" i="52"/>
  <c r="K139" i="52"/>
  <c r="I139" i="52"/>
  <c r="G139" i="52"/>
  <c r="E139" i="52"/>
  <c r="AQ138" i="52"/>
  <c r="AO138" i="52"/>
  <c r="AM138" i="52"/>
  <c r="AK138" i="52"/>
  <c r="AI138" i="52"/>
  <c r="AG138" i="52"/>
  <c r="AE138" i="52"/>
  <c r="AC138" i="52"/>
  <c r="AA138" i="52"/>
  <c r="Y138" i="52"/>
  <c r="W138" i="52"/>
  <c r="U138" i="52"/>
  <c r="S138" i="52"/>
  <c r="Q138" i="52"/>
  <c r="O138" i="52"/>
  <c r="M138" i="52"/>
  <c r="K138" i="52"/>
  <c r="I138" i="52"/>
  <c r="G138" i="52"/>
  <c r="E138" i="52"/>
  <c r="AQ137" i="52"/>
  <c r="AO137" i="52"/>
  <c r="AM137" i="52"/>
  <c r="AK137" i="52"/>
  <c r="AI137" i="52"/>
  <c r="AG137" i="52"/>
  <c r="AE137" i="52"/>
  <c r="AC137" i="52"/>
  <c r="AA137" i="52"/>
  <c r="Y137" i="52"/>
  <c r="W137" i="52"/>
  <c r="U137" i="52"/>
  <c r="S137" i="52"/>
  <c r="Q137" i="52"/>
  <c r="O137" i="52"/>
  <c r="M137" i="52"/>
  <c r="K137" i="52"/>
  <c r="I137" i="52"/>
  <c r="G137" i="52"/>
  <c r="E137" i="52"/>
  <c r="AQ136" i="52"/>
  <c r="AO136" i="52"/>
  <c r="AM136" i="52"/>
  <c r="AK136" i="52"/>
  <c r="AI136" i="52"/>
  <c r="AG136" i="52"/>
  <c r="AE136" i="52"/>
  <c r="AC136" i="52"/>
  <c r="AA136" i="52"/>
  <c r="Y136" i="52"/>
  <c r="W136" i="52"/>
  <c r="U136" i="52"/>
  <c r="S136" i="52"/>
  <c r="Q136" i="52"/>
  <c r="O136" i="52"/>
  <c r="M136" i="52"/>
  <c r="K136" i="52"/>
  <c r="I136" i="52"/>
  <c r="G136" i="52"/>
  <c r="E136" i="52"/>
  <c r="AQ135" i="52"/>
  <c r="AO135" i="52"/>
  <c r="AM135" i="52"/>
  <c r="AK135" i="52"/>
  <c r="AI135" i="52"/>
  <c r="AG135" i="52"/>
  <c r="AE135" i="52"/>
  <c r="AC135" i="52"/>
  <c r="AA135" i="52"/>
  <c r="Y135" i="52"/>
  <c r="W135" i="52"/>
  <c r="U135" i="52"/>
  <c r="S135" i="52"/>
  <c r="Q135" i="52"/>
  <c r="O135" i="52"/>
  <c r="M135" i="52"/>
  <c r="K135" i="52"/>
  <c r="I135" i="52"/>
  <c r="G135" i="52"/>
  <c r="E135" i="52"/>
  <c r="AQ134" i="52"/>
  <c r="AO134" i="52"/>
  <c r="AM134" i="52"/>
  <c r="AK134" i="52"/>
  <c r="AI134" i="52"/>
  <c r="AG134" i="52"/>
  <c r="AE134" i="52"/>
  <c r="AC134" i="52"/>
  <c r="AA134" i="52"/>
  <c r="Y134" i="52"/>
  <c r="W134" i="52"/>
  <c r="U134" i="52"/>
  <c r="S134" i="52"/>
  <c r="Q134" i="52"/>
  <c r="O134" i="52"/>
  <c r="M134" i="52"/>
  <c r="K134" i="52"/>
  <c r="I134" i="52"/>
  <c r="G134" i="52"/>
  <c r="E134" i="52"/>
  <c r="AQ133" i="52"/>
  <c r="AO133" i="52"/>
  <c r="AM133" i="52"/>
  <c r="AK133" i="52"/>
  <c r="AI133" i="52"/>
  <c r="AG133" i="52"/>
  <c r="AE133" i="52"/>
  <c r="AC133" i="52"/>
  <c r="AA133" i="52"/>
  <c r="Y133" i="52"/>
  <c r="W133" i="52"/>
  <c r="U133" i="52"/>
  <c r="S133" i="52"/>
  <c r="Q133" i="52"/>
  <c r="O133" i="52"/>
  <c r="M133" i="52"/>
  <c r="K133" i="52"/>
  <c r="I133" i="52"/>
  <c r="G133" i="52"/>
  <c r="E133" i="52"/>
  <c r="AQ132" i="52"/>
  <c r="AO132" i="52"/>
  <c r="AM132" i="52"/>
  <c r="AK132" i="52"/>
  <c r="AI132" i="52"/>
  <c r="AG132" i="52"/>
  <c r="AE132" i="52"/>
  <c r="AC132" i="52"/>
  <c r="AA132" i="52"/>
  <c r="Y132" i="52"/>
  <c r="W132" i="52"/>
  <c r="U132" i="52"/>
  <c r="S132" i="52"/>
  <c r="Q132" i="52"/>
  <c r="O132" i="52"/>
  <c r="M132" i="52"/>
  <c r="K132" i="52"/>
  <c r="I132" i="52"/>
  <c r="G132" i="52"/>
  <c r="E132" i="52"/>
  <c r="AQ131" i="52"/>
  <c r="AO131" i="52"/>
  <c r="AM131" i="52"/>
  <c r="AK131" i="52"/>
  <c r="AI131" i="52"/>
  <c r="AG131" i="52"/>
  <c r="AE131" i="52"/>
  <c r="AC131" i="52"/>
  <c r="AA131" i="52"/>
  <c r="Y131" i="52"/>
  <c r="W131" i="52"/>
  <c r="U131" i="52"/>
  <c r="S131" i="52"/>
  <c r="Q131" i="52"/>
  <c r="O131" i="52"/>
  <c r="M131" i="52"/>
  <c r="K131" i="52"/>
  <c r="I131" i="52"/>
  <c r="G131" i="52"/>
  <c r="E131" i="52"/>
  <c r="AQ130" i="52"/>
  <c r="AO130" i="52"/>
  <c r="AM130" i="52"/>
  <c r="AK130" i="52"/>
  <c r="AI130" i="52"/>
  <c r="AG130" i="52"/>
  <c r="AE130" i="52"/>
  <c r="AC130" i="52"/>
  <c r="AA130" i="52"/>
  <c r="Y130" i="52"/>
  <c r="W130" i="52"/>
  <c r="U130" i="52"/>
  <c r="S130" i="52"/>
  <c r="Q130" i="52"/>
  <c r="O130" i="52"/>
  <c r="M130" i="52"/>
  <c r="K130" i="52"/>
  <c r="I130" i="52"/>
  <c r="G130" i="52"/>
  <c r="E130" i="52"/>
  <c r="AQ129" i="52"/>
  <c r="AO129" i="52"/>
  <c r="AM129" i="52"/>
  <c r="AK129" i="52"/>
  <c r="AI129" i="52"/>
  <c r="AG129" i="52"/>
  <c r="AE129" i="52"/>
  <c r="AC129" i="52"/>
  <c r="AA129" i="52"/>
  <c r="Y129" i="52"/>
  <c r="W129" i="52"/>
  <c r="U129" i="52"/>
  <c r="S129" i="52"/>
  <c r="Q129" i="52"/>
  <c r="O129" i="52"/>
  <c r="M129" i="52"/>
  <c r="K129" i="52"/>
  <c r="I129" i="52"/>
  <c r="G129" i="52"/>
  <c r="E129" i="52"/>
  <c r="AQ128" i="52"/>
  <c r="AO128" i="52"/>
  <c r="AM128" i="52"/>
  <c r="AK128" i="52"/>
  <c r="AI128" i="52"/>
  <c r="AG128" i="52"/>
  <c r="AE128" i="52"/>
  <c r="AC128" i="52"/>
  <c r="AA128" i="52"/>
  <c r="Y128" i="52"/>
  <c r="W128" i="52"/>
  <c r="U128" i="52"/>
  <c r="S128" i="52"/>
  <c r="Q128" i="52"/>
  <c r="O128" i="52"/>
  <c r="M128" i="52"/>
  <c r="K128" i="52"/>
  <c r="I128" i="52"/>
  <c r="G128" i="52"/>
  <c r="E128" i="52"/>
  <c r="AQ127" i="52"/>
  <c r="AO127" i="52"/>
  <c r="AM127" i="52"/>
  <c r="AK127" i="52"/>
  <c r="AI127" i="52"/>
  <c r="AG127" i="52"/>
  <c r="AE127" i="52"/>
  <c r="AC127" i="52"/>
  <c r="AA127" i="52"/>
  <c r="Y127" i="52"/>
  <c r="W127" i="52"/>
  <c r="U127" i="52"/>
  <c r="S127" i="52"/>
  <c r="Q127" i="52"/>
  <c r="O127" i="52"/>
  <c r="M127" i="52"/>
  <c r="K127" i="52"/>
  <c r="I127" i="52"/>
  <c r="G127" i="52"/>
  <c r="E127" i="52"/>
  <c r="AQ126" i="52"/>
  <c r="AO126" i="52"/>
  <c r="AM126" i="52"/>
  <c r="AK126" i="52"/>
  <c r="AI126" i="52"/>
  <c r="AG126" i="52"/>
  <c r="AE126" i="52"/>
  <c r="AC126" i="52"/>
  <c r="AA126" i="52"/>
  <c r="Y126" i="52"/>
  <c r="W126" i="52"/>
  <c r="U126" i="52"/>
  <c r="S126" i="52"/>
  <c r="Q126" i="52"/>
  <c r="O126" i="52"/>
  <c r="M126" i="52"/>
  <c r="K126" i="52"/>
  <c r="I126" i="52"/>
  <c r="G126" i="52"/>
  <c r="E126" i="52"/>
  <c r="AQ125" i="52"/>
  <c r="AO125" i="52"/>
  <c r="AM125" i="52"/>
  <c r="AK125" i="52"/>
  <c r="AI125" i="52"/>
  <c r="AG125" i="52"/>
  <c r="AE125" i="52"/>
  <c r="AC125" i="52"/>
  <c r="AA125" i="52"/>
  <c r="Y125" i="52"/>
  <c r="W125" i="52"/>
  <c r="U125" i="52"/>
  <c r="S125" i="52"/>
  <c r="Q125" i="52"/>
  <c r="O125" i="52"/>
  <c r="M125" i="52"/>
  <c r="K125" i="52"/>
  <c r="I125" i="52"/>
  <c r="G125" i="52"/>
  <c r="E125" i="52"/>
  <c r="AQ124" i="52"/>
  <c r="AO124" i="52"/>
  <c r="AM124" i="52"/>
  <c r="AK124" i="52"/>
  <c r="AI124" i="52"/>
  <c r="AG124" i="52"/>
  <c r="AE124" i="52"/>
  <c r="AC124" i="52"/>
  <c r="AA124" i="52"/>
  <c r="Y124" i="52"/>
  <c r="W124" i="52"/>
  <c r="U124" i="52"/>
  <c r="S124" i="52"/>
  <c r="Q124" i="52"/>
  <c r="O124" i="52"/>
  <c r="M124" i="52"/>
  <c r="K124" i="52"/>
  <c r="I124" i="52"/>
  <c r="G124" i="52"/>
  <c r="E124" i="52"/>
  <c r="AQ123" i="52"/>
  <c r="AO123" i="52"/>
  <c r="AM123" i="52"/>
  <c r="AK123" i="52"/>
  <c r="AI123" i="52"/>
  <c r="AG123" i="52"/>
  <c r="AE123" i="52"/>
  <c r="AC123" i="52"/>
  <c r="AA123" i="52"/>
  <c r="Y123" i="52"/>
  <c r="W123" i="52"/>
  <c r="U123" i="52"/>
  <c r="S123" i="52"/>
  <c r="Q123" i="52"/>
  <c r="O123" i="52"/>
  <c r="M123" i="52"/>
  <c r="K123" i="52"/>
  <c r="I123" i="52"/>
  <c r="G123" i="52"/>
  <c r="E123" i="52"/>
  <c r="AQ122" i="52"/>
  <c r="AO122" i="52"/>
  <c r="AM122" i="52"/>
  <c r="AK122" i="52"/>
  <c r="AI122" i="52"/>
  <c r="AG122" i="52"/>
  <c r="AE122" i="52"/>
  <c r="AC122" i="52"/>
  <c r="AA122" i="52"/>
  <c r="Y122" i="52"/>
  <c r="W122" i="52"/>
  <c r="U122" i="52"/>
  <c r="S122" i="52"/>
  <c r="Q122" i="52"/>
  <c r="O122" i="52"/>
  <c r="M122" i="52"/>
  <c r="K122" i="52"/>
  <c r="I122" i="52"/>
  <c r="G122" i="52"/>
  <c r="E122" i="52"/>
  <c r="AQ121" i="52"/>
  <c r="AO121" i="52"/>
  <c r="AM121" i="52"/>
  <c r="AK121" i="52"/>
  <c r="AI121" i="52"/>
  <c r="AG121" i="52"/>
  <c r="AE121" i="52"/>
  <c r="AC121" i="52"/>
  <c r="AA121" i="52"/>
  <c r="Y121" i="52"/>
  <c r="W121" i="52"/>
  <c r="U121" i="52"/>
  <c r="S121" i="52"/>
  <c r="Q121" i="52"/>
  <c r="O121" i="52"/>
  <c r="M121" i="52"/>
  <c r="K121" i="52"/>
  <c r="I121" i="52"/>
  <c r="G121" i="52"/>
  <c r="E121" i="52"/>
  <c r="AQ120" i="52"/>
  <c r="AO120" i="52"/>
  <c r="AM120" i="52"/>
  <c r="AK120" i="52"/>
  <c r="AI120" i="52"/>
  <c r="AG120" i="52"/>
  <c r="AE120" i="52"/>
  <c r="AC120" i="52"/>
  <c r="AA120" i="52"/>
  <c r="Y120" i="52"/>
  <c r="W120" i="52"/>
  <c r="U120" i="52"/>
  <c r="S120" i="52"/>
  <c r="Q120" i="52"/>
  <c r="O120" i="52"/>
  <c r="M120" i="52"/>
  <c r="K120" i="52"/>
  <c r="I120" i="52"/>
  <c r="G120" i="52"/>
  <c r="E120" i="52"/>
  <c r="AQ119" i="52"/>
  <c r="AO119" i="52"/>
  <c r="AM119" i="52"/>
  <c r="AK119" i="52"/>
  <c r="AI119" i="52"/>
  <c r="AG119" i="52"/>
  <c r="AE119" i="52"/>
  <c r="AC119" i="52"/>
  <c r="AA119" i="52"/>
  <c r="Y119" i="52"/>
  <c r="W119" i="52"/>
  <c r="U119" i="52"/>
  <c r="S119" i="52"/>
  <c r="Q119" i="52"/>
  <c r="O119" i="52"/>
  <c r="M119" i="52"/>
  <c r="K119" i="52"/>
  <c r="I119" i="52"/>
  <c r="G119" i="52"/>
  <c r="E119" i="52"/>
  <c r="AQ118" i="52"/>
  <c r="AO118" i="52"/>
  <c r="AM118" i="52"/>
  <c r="AK118" i="52"/>
  <c r="AI118" i="52"/>
  <c r="AG118" i="52"/>
  <c r="AE118" i="52"/>
  <c r="AC118" i="52"/>
  <c r="AA118" i="52"/>
  <c r="Y118" i="52"/>
  <c r="W118" i="52"/>
  <c r="U118" i="52"/>
  <c r="S118" i="52"/>
  <c r="Q118" i="52"/>
  <c r="O118" i="52"/>
  <c r="M118" i="52"/>
  <c r="K118" i="52"/>
  <c r="I118" i="52"/>
  <c r="G118" i="52"/>
  <c r="E118" i="52"/>
  <c r="AQ117" i="52"/>
  <c r="AO117" i="52"/>
  <c r="AM117" i="52"/>
  <c r="AK117" i="52"/>
  <c r="AI117" i="52"/>
  <c r="AG117" i="52"/>
  <c r="AE117" i="52"/>
  <c r="AC117" i="52"/>
  <c r="AA117" i="52"/>
  <c r="Y117" i="52"/>
  <c r="W117" i="52"/>
  <c r="U117" i="52"/>
  <c r="S117" i="52"/>
  <c r="Q117" i="52"/>
  <c r="O117" i="52"/>
  <c r="M117" i="52"/>
  <c r="K117" i="52"/>
  <c r="I117" i="52"/>
  <c r="G117" i="52"/>
  <c r="E117" i="52"/>
  <c r="AQ116" i="52"/>
  <c r="AO116" i="52"/>
  <c r="AM116" i="52"/>
  <c r="AK116" i="52"/>
  <c r="AI116" i="52"/>
  <c r="AG116" i="52"/>
  <c r="AE116" i="52"/>
  <c r="AC116" i="52"/>
  <c r="AA116" i="52"/>
  <c r="Y116" i="52"/>
  <c r="W116" i="52"/>
  <c r="U116" i="52"/>
  <c r="S116" i="52"/>
  <c r="Q116" i="52"/>
  <c r="O116" i="52"/>
  <c r="M116" i="52"/>
  <c r="K116" i="52"/>
  <c r="I116" i="52"/>
  <c r="G116" i="52"/>
  <c r="E116" i="52"/>
  <c r="AQ115" i="52"/>
  <c r="AO115" i="52"/>
  <c r="AM115" i="52"/>
  <c r="AK115" i="52"/>
  <c r="AI115" i="52"/>
  <c r="AG115" i="52"/>
  <c r="AE115" i="52"/>
  <c r="AC115" i="52"/>
  <c r="AA115" i="52"/>
  <c r="Y115" i="52"/>
  <c r="W115" i="52"/>
  <c r="U115" i="52"/>
  <c r="S115" i="52"/>
  <c r="Q115" i="52"/>
  <c r="O115" i="52"/>
  <c r="M115" i="52"/>
  <c r="K115" i="52"/>
  <c r="I115" i="52"/>
  <c r="G115" i="52"/>
  <c r="E115" i="52"/>
  <c r="AQ114" i="52"/>
  <c r="AO114" i="52"/>
  <c r="AM114" i="52"/>
  <c r="AK114" i="52"/>
  <c r="AI114" i="52"/>
  <c r="AG114" i="52"/>
  <c r="AE114" i="52"/>
  <c r="AC114" i="52"/>
  <c r="AA114" i="52"/>
  <c r="Y114" i="52"/>
  <c r="W114" i="52"/>
  <c r="U114" i="52"/>
  <c r="S114" i="52"/>
  <c r="Q114" i="52"/>
  <c r="O114" i="52"/>
  <c r="M114" i="52"/>
  <c r="K114" i="52"/>
  <c r="I114" i="52"/>
  <c r="G114" i="52"/>
  <c r="E114" i="52"/>
  <c r="AQ113" i="52"/>
  <c r="AO113" i="52"/>
  <c r="AM113" i="52"/>
  <c r="AK113" i="52"/>
  <c r="AI113" i="52"/>
  <c r="AG113" i="52"/>
  <c r="AE113" i="52"/>
  <c r="AC113" i="52"/>
  <c r="AA113" i="52"/>
  <c r="Y113" i="52"/>
  <c r="W113" i="52"/>
  <c r="U113" i="52"/>
  <c r="S113" i="52"/>
  <c r="Q113" i="52"/>
  <c r="O113" i="52"/>
  <c r="M113" i="52"/>
  <c r="K113" i="52"/>
  <c r="I113" i="52"/>
  <c r="G113" i="52"/>
  <c r="E113" i="52"/>
  <c r="AQ112" i="52"/>
  <c r="AO112" i="52"/>
  <c r="AM112" i="52"/>
  <c r="AK112" i="52"/>
  <c r="AI112" i="52"/>
  <c r="AG112" i="52"/>
  <c r="AE112" i="52"/>
  <c r="AC112" i="52"/>
  <c r="AA112" i="52"/>
  <c r="Y112" i="52"/>
  <c r="W112" i="52"/>
  <c r="U112" i="52"/>
  <c r="S112" i="52"/>
  <c r="Q112" i="52"/>
  <c r="O112" i="52"/>
  <c r="M112" i="52"/>
  <c r="K112" i="52"/>
  <c r="I112" i="52"/>
  <c r="G112" i="52"/>
  <c r="E112" i="52"/>
  <c r="AQ111" i="52"/>
  <c r="AO111" i="52"/>
  <c r="AM111" i="52"/>
  <c r="AK111" i="52"/>
  <c r="AI111" i="52"/>
  <c r="AG111" i="52"/>
  <c r="AE111" i="52"/>
  <c r="AC111" i="52"/>
  <c r="AA111" i="52"/>
  <c r="Y111" i="52"/>
  <c r="W111" i="52"/>
  <c r="U111" i="52"/>
  <c r="S111" i="52"/>
  <c r="Q111" i="52"/>
  <c r="O111" i="52"/>
  <c r="M111" i="52"/>
  <c r="K111" i="52"/>
  <c r="I111" i="52"/>
  <c r="G111" i="52"/>
  <c r="E111" i="52"/>
  <c r="AQ110" i="52"/>
  <c r="AO110" i="52"/>
  <c r="AM110" i="52"/>
  <c r="AK110" i="52"/>
  <c r="AI110" i="52"/>
  <c r="AG110" i="52"/>
  <c r="AE110" i="52"/>
  <c r="AC110" i="52"/>
  <c r="AA110" i="52"/>
  <c r="Y110" i="52"/>
  <c r="W110" i="52"/>
  <c r="U110" i="52"/>
  <c r="S110" i="52"/>
  <c r="Q110" i="52"/>
  <c r="O110" i="52"/>
  <c r="M110" i="52"/>
  <c r="K110" i="52"/>
  <c r="I110" i="52"/>
  <c r="G110" i="52"/>
  <c r="E110" i="52"/>
  <c r="AQ109" i="52"/>
  <c r="AO109" i="52"/>
  <c r="AM109" i="52"/>
  <c r="AK109" i="52"/>
  <c r="AI109" i="52"/>
  <c r="AG109" i="52"/>
  <c r="AE109" i="52"/>
  <c r="AC109" i="52"/>
  <c r="AA109" i="52"/>
  <c r="Y109" i="52"/>
  <c r="W109" i="52"/>
  <c r="U109" i="52"/>
  <c r="S109" i="52"/>
  <c r="Q109" i="52"/>
  <c r="O109" i="52"/>
  <c r="M109" i="52"/>
  <c r="K109" i="52"/>
  <c r="I109" i="52"/>
  <c r="G109" i="52"/>
  <c r="E109" i="52"/>
  <c r="AQ108" i="52"/>
  <c r="AO108" i="52"/>
  <c r="AM108" i="52"/>
  <c r="AK108" i="52"/>
  <c r="AI108" i="52"/>
  <c r="AG108" i="52"/>
  <c r="AE108" i="52"/>
  <c r="AC108" i="52"/>
  <c r="AA108" i="52"/>
  <c r="Y108" i="52"/>
  <c r="W108" i="52"/>
  <c r="U108" i="52"/>
  <c r="S108" i="52"/>
  <c r="Q108" i="52"/>
  <c r="O108" i="52"/>
  <c r="M108" i="52"/>
  <c r="K108" i="52"/>
  <c r="I108" i="52"/>
  <c r="G108" i="52"/>
  <c r="E108" i="52"/>
  <c r="AQ107" i="52"/>
  <c r="AO107" i="52"/>
  <c r="AM107" i="52"/>
  <c r="AK107" i="52"/>
  <c r="AI107" i="52"/>
  <c r="AG107" i="52"/>
  <c r="AE107" i="52"/>
  <c r="AC107" i="52"/>
  <c r="AA107" i="52"/>
  <c r="Y107" i="52"/>
  <c r="W107" i="52"/>
  <c r="U107" i="52"/>
  <c r="S107" i="52"/>
  <c r="Q107" i="52"/>
  <c r="O107" i="52"/>
  <c r="M107" i="52"/>
  <c r="K107" i="52"/>
  <c r="I107" i="52"/>
  <c r="G107" i="52"/>
  <c r="E107" i="52"/>
  <c r="AQ106" i="52"/>
  <c r="AO106" i="52"/>
  <c r="AM106" i="52"/>
  <c r="AK106" i="52"/>
  <c r="AI106" i="52"/>
  <c r="AG106" i="52"/>
  <c r="AE106" i="52"/>
  <c r="AC106" i="52"/>
  <c r="AA106" i="52"/>
  <c r="Y106" i="52"/>
  <c r="W106" i="52"/>
  <c r="U106" i="52"/>
  <c r="S106" i="52"/>
  <c r="Q106" i="52"/>
  <c r="O106" i="52"/>
  <c r="M106" i="52"/>
  <c r="K106" i="52"/>
  <c r="I106" i="52"/>
  <c r="G106" i="52"/>
  <c r="E106" i="52"/>
  <c r="AQ105" i="52"/>
  <c r="AO105" i="52"/>
  <c r="AM105" i="52"/>
  <c r="AK105" i="52"/>
  <c r="AI105" i="52"/>
  <c r="AG105" i="52"/>
  <c r="AE105" i="52"/>
  <c r="AC105" i="52"/>
  <c r="AA105" i="52"/>
  <c r="Y105" i="52"/>
  <c r="W105" i="52"/>
  <c r="U105" i="52"/>
  <c r="S105" i="52"/>
  <c r="Q105" i="52"/>
  <c r="O105" i="52"/>
  <c r="M105" i="52"/>
  <c r="K105" i="52"/>
  <c r="I105" i="52"/>
  <c r="G105" i="52"/>
  <c r="E105" i="52"/>
  <c r="AQ104" i="52"/>
  <c r="AO104" i="52"/>
  <c r="AM104" i="52"/>
  <c r="AK104" i="52"/>
  <c r="AI104" i="52"/>
  <c r="AG104" i="52"/>
  <c r="AE104" i="52"/>
  <c r="AC104" i="52"/>
  <c r="AA104" i="52"/>
  <c r="Y104" i="52"/>
  <c r="W104" i="52"/>
  <c r="U104" i="52"/>
  <c r="S104" i="52"/>
  <c r="Q104" i="52"/>
  <c r="O104" i="52"/>
  <c r="M104" i="52"/>
  <c r="K104" i="52"/>
  <c r="I104" i="52"/>
  <c r="G104" i="52"/>
  <c r="E104" i="52"/>
  <c r="AQ103" i="52"/>
  <c r="AO103" i="52"/>
  <c r="AM103" i="52"/>
  <c r="AK103" i="52"/>
  <c r="AI103" i="52"/>
  <c r="AG103" i="52"/>
  <c r="AE103" i="52"/>
  <c r="AC103" i="52"/>
  <c r="AA103" i="52"/>
  <c r="Y103" i="52"/>
  <c r="W103" i="52"/>
  <c r="U103" i="52"/>
  <c r="S103" i="52"/>
  <c r="Q103" i="52"/>
  <c r="O103" i="52"/>
  <c r="M103" i="52"/>
  <c r="K103" i="52"/>
  <c r="I103" i="52"/>
  <c r="G103" i="52"/>
  <c r="E103" i="52"/>
  <c r="AQ102" i="52"/>
  <c r="AO102" i="52"/>
  <c r="AM102" i="52"/>
  <c r="AK102" i="52"/>
  <c r="AI102" i="52"/>
  <c r="AG102" i="52"/>
  <c r="AE102" i="52"/>
  <c r="AC102" i="52"/>
  <c r="AA102" i="52"/>
  <c r="Y102" i="52"/>
  <c r="W102" i="52"/>
  <c r="U102" i="52"/>
  <c r="S102" i="52"/>
  <c r="Q102" i="52"/>
  <c r="O102" i="52"/>
  <c r="M102" i="52"/>
  <c r="K102" i="52"/>
  <c r="I102" i="52"/>
  <c r="G102" i="52"/>
  <c r="E102" i="52"/>
  <c r="AQ101" i="52"/>
  <c r="AO101" i="52"/>
  <c r="AM101" i="52"/>
  <c r="AK101" i="52"/>
  <c r="AI101" i="52"/>
  <c r="AG101" i="52"/>
  <c r="AE101" i="52"/>
  <c r="AC101" i="52"/>
  <c r="AA101" i="52"/>
  <c r="Y101" i="52"/>
  <c r="W101" i="52"/>
  <c r="U101" i="52"/>
  <c r="S101" i="52"/>
  <c r="Q101" i="52"/>
  <c r="O101" i="52"/>
  <c r="M101" i="52"/>
  <c r="K101" i="52"/>
  <c r="I101" i="52"/>
  <c r="G101" i="52"/>
  <c r="E101" i="52"/>
  <c r="AQ100" i="52"/>
  <c r="AO100" i="52"/>
  <c r="AM100" i="52"/>
  <c r="AK100" i="52"/>
  <c r="AI100" i="52"/>
  <c r="AG100" i="52"/>
  <c r="AE100" i="52"/>
  <c r="AC100" i="52"/>
  <c r="AA100" i="52"/>
  <c r="Y100" i="52"/>
  <c r="W100" i="52"/>
  <c r="U100" i="52"/>
  <c r="S100" i="52"/>
  <c r="Q100" i="52"/>
  <c r="O100" i="52"/>
  <c r="M100" i="52"/>
  <c r="K100" i="52"/>
  <c r="I100" i="52"/>
  <c r="G100" i="52"/>
  <c r="E100" i="52"/>
  <c r="AQ99" i="52"/>
  <c r="AO99" i="52"/>
  <c r="AM99" i="52"/>
  <c r="AK99" i="52"/>
  <c r="AI99" i="52"/>
  <c r="AG99" i="52"/>
  <c r="AE99" i="52"/>
  <c r="AC99" i="52"/>
  <c r="AA99" i="52"/>
  <c r="Y99" i="52"/>
  <c r="W99" i="52"/>
  <c r="U99" i="52"/>
  <c r="S99" i="52"/>
  <c r="Q99" i="52"/>
  <c r="O99" i="52"/>
  <c r="M99" i="52"/>
  <c r="K99" i="52"/>
  <c r="I99" i="52"/>
  <c r="G99" i="52"/>
  <c r="E99" i="52"/>
  <c r="AQ98" i="52"/>
  <c r="AO98" i="52"/>
  <c r="AM98" i="52"/>
  <c r="AK98" i="52"/>
  <c r="AI98" i="52"/>
  <c r="AG98" i="52"/>
  <c r="AE98" i="52"/>
  <c r="AC98" i="52"/>
  <c r="AA98" i="52"/>
  <c r="Y98" i="52"/>
  <c r="W98" i="52"/>
  <c r="U98" i="52"/>
  <c r="S98" i="52"/>
  <c r="Q98" i="52"/>
  <c r="O98" i="52"/>
  <c r="M98" i="52"/>
  <c r="K98" i="52"/>
  <c r="I98" i="52"/>
  <c r="G98" i="52"/>
  <c r="E98" i="52"/>
  <c r="AQ97" i="52"/>
  <c r="AO97" i="52"/>
  <c r="AM97" i="52"/>
  <c r="AK97" i="52"/>
  <c r="AI97" i="52"/>
  <c r="AG97" i="52"/>
  <c r="AE97" i="52"/>
  <c r="AC97" i="52"/>
  <c r="AA97" i="52"/>
  <c r="Y97" i="52"/>
  <c r="W97" i="52"/>
  <c r="U97" i="52"/>
  <c r="S97" i="52"/>
  <c r="Q97" i="52"/>
  <c r="O97" i="52"/>
  <c r="M97" i="52"/>
  <c r="K97" i="52"/>
  <c r="I97" i="52"/>
  <c r="G97" i="52"/>
  <c r="E97" i="52"/>
  <c r="AQ96" i="52"/>
  <c r="AO96" i="52"/>
  <c r="AM96" i="52"/>
  <c r="AK96" i="52"/>
  <c r="AI96" i="52"/>
  <c r="AG96" i="52"/>
  <c r="AE96" i="52"/>
  <c r="AC96" i="52"/>
  <c r="AA96" i="52"/>
  <c r="Y96" i="52"/>
  <c r="W96" i="52"/>
  <c r="U96" i="52"/>
  <c r="S96" i="52"/>
  <c r="Q96" i="52"/>
  <c r="O96" i="52"/>
  <c r="M96" i="52"/>
  <c r="K96" i="52"/>
  <c r="I96" i="52"/>
  <c r="G96" i="52"/>
  <c r="E96" i="52"/>
  <c r="AQ95" i="52"/>
  <c r="AO95" i="52"/>
  <c r="AM95" i="52"/>
  <c r="AK95" i="52"/>
  <c r="AI95" i="52"/>
  <c r="AG95" i="52"/>
  <c r="AE95" i="52"/>
  <c r="AC95" i="52"/>
  <c r="AA95" i="52"/>
  <c r="Y95" i="52"/>
  <c r="W95" i="52"/>
  <c r="U95" i="52"/>
  <c r="S95" i="52"/>
  <c r="Q95" i="52"/>
  <c r="O95" i="52"/>
  <c r="M95" i="52"/>
  <c r="K95" i="52"/>
  <c r="I95" i="52"/>
  <c r="G95" i="52"/>
  <c r="E95" i="52"/>
  <c r="AQ94" i="52"/>
  <c r="AO94" i="52"/>
  <c r="AM94" i="52"/>
  <c r="AK94" i="52"/>
  <c r="AI94" i="52"/>
  <c r="AG94" i="52"/>
  <c r="AE94" i="52"/>
  <c r="AC94" i="52"/>
  <c r="AA94" i="52"/>
  <c r="Y94" i="52"/>
  <c r="W94" i="52"/>
  <c r="U94" i="52"/>
  <c r="S94" i="52"/>
  <c r="Q94" i="52"/>
  <c r="O94" i="52"/>
  <c r="M94" i="52"/>
  <c r="K94" i="52"/>
  <c r="I94" i="52"/>
  <c r="G94" i="52"/>
  <c r="E94" i="52"/>
  <c r="AQ93" i="52"/>
  <c r="AO93" i="52"/>
  <c r="AM93" i="52"/>
  <c r="AK93" i="52"/>
  <c r="AI93" i="52"/>
  <c r="AG93" i="52"/>
  <c r="AE93" i="52"/>
  <c r="AC93" i="52"/>
  <c r="AA93" i="52"/>
  <c r="Y93" i="52"/>
  <c r="W93" i="52"/>
  <c r="U93" i="52"/>
  <c r="S93" i="52"/>
  <c r="Q93" i="52"/>
  <c r="O93" i="52"/>
  <c r="M93" i="52"/>
  <c r="K93" i="52"/>
  <c r="I93" i="52"/>
  <c r="G93" i="52"/>
  <c r="E93" i="52"/>
  <c r="AQ92" i="52"/>
  <c r="AO92" i="52"/>
  <c r="AM92" i="52"/>
  <c r="AK92" i="52"/>
  <c r="AI92" i="52"/>
  <c r="AG92" i="52"/>
  <c r="AE92" i="52"/>
  <c r="AC92" i="52"/>
  <c r="AA92" i="52"/>
  <c r="Y92" i="52"/>
  <c r="W92" i="52"/>
  <c r="U92" i="52"/>
  <c r="S92" i="52"/>
  <c r="Q92" i="52"/>
  <c r="O92" i="52"/>
  <c r="M92" i="52"/>
  <c r="K92" i="52"/>
  <c r="I92" i="52"/>
  <c r="G92" i="52"/>
  <c r="E92" i="52"/>
  <c r="AQ91" i="52"/>
  <c r="AO91" i="52"/>
  <c r="AM91" i="52"/>
  <c r="AK91" i="52"/>
  <c r="AI91" i="52"/>
  <c r="AG91" i="52"/>
  <c r="AE91" i="52"/>
  <c r="AC91" i="52"/>
  <c r="AA91" i="52"/>
  <c r="Y91" i="52"/>
  <c r="W91" i="52"/>
  <c r="U91" i="52"/>
  <c r="S91" i="52"/>
  <c r="Q91" i="52"/>
  <c r="O91" i="52"/>
  <c r="M91" i="52"/>
  <c r="K91" i="52"/>
  <c r="I91" i="52"/>
  <c r="G91" i="52"/>
  <c r="E91" i="52"/>
  <c r="AQ90" i="52"/>
  <c r="AO90" i="52"/>
  <c r="AM90" i="52"/>
  <c r="AK90" i="52"/>
  <c r="AI90" i="52"/>
  <c r="AG90" i="52"/>
  <c r="AE90" i="52"/>
  <c r="AC90" i="52"/>
  <c r="AA90" i="52"/>
  <c r="Y90" i="52"/>
  <c r="W90" i="52"/>
  <c r="U90" i="52"/>
  <c r="S90" i="52"/>
  <c r="Q90" i="52"/>
  <c r="O90" i="52"/>
  <c r="M90" i="52"/>
  <c r="K90" i="52"/>
  <c r="I90" i="52"/>
  <c r="G90" i="52"/>
  <c r="E90" i="52"/>
  <c r="AQ89" i="52"/>
  <c r="AO89" i="52"/>
  <c r="AM89" i="52"/>
  <c r="AK89" i="52"/>
  <c r="AI89" i="52"/>
  <c r="AG89" i="52"/>
  <c r="AE89" i="52"/>
  <c r="AC89" i="52"/>
  <c r="AA89" i="52"/>
  <c r="Y89" i="52"/>
  <c r="W89" i="52"/>
  <c r="U89" i="52"/>
  <c r="S89" i="52"/>
  <c r="Q89" i="52"/>
  <c r="O89" i="52"/>
  <c r="M89" i="52"/>
  <c r="K89" i="52"/>
  <c r="I89" i="52"/>
  <c r="G89" i="52"/>
  <c r="E89" i="52"/>
  <c r="AQ88" i="52"/>
  <c r="AO88" i="52"/>
  <c r="AM88" i="52"/>
  <c r="AK88" i="52"/>
  <c r="AI88" i="52"/>
  <c r="AG88" i="52"/>
  <c r="AE88" i="52"/>
  <c r="AC88" i="52"/>
  <c r="AA88" i="52"/>
  <c r="Y88" i="52"/>
  <c r="W88" i="52"/>
  <c r="U88" i="52"/>
  <c r="S88" i="52"/>
  <c r="Q88" i="52"/>
  <c r="O88" i="52"/>
  <c r="M88" i="52"/>
  <c r="K88" i="52"/>
  <c r="I88" i="52"/>
  <c r="G88" i="52"/>
  <c r="E88" i="52"/>
  <c r="AQ87" i="52"/>
  <c r="AO87" i="52"/>
  <c r="AM87" i="52"/>
  <c r="AK87" i="52"/>
  <c r="AI87" i="52"/>
  <c r="AG87" i="52"/>
  <c r="AE87" i="52"/>
  <c r="AC87" i="52"/>
  <c r="AA87" i="52"/>
  <c r="Y87" i="52"/>
  <c r="W87" i="52"/>
  <c r="U87" i="52"/>
  <c r="S87" i="52"/>
  <c r="Q87" i="52"/>
  <c r="O87" i="52"/>
  <c r="M87" i="52"/>
  <c r="K87" i="52"/>
  <c r="I87" i="52"/>
  <c r="G87" i="52"/>
  <c r="E87" i="52"/>
  <c r="AQ86" i="52"/>
  <c r="AO86" i="52"/>
  <c r="AM86" i="52"/>
  <c r="AK86" i="52"/>
  <c r="AI86" i="52"/>
  <c r="AG86" i="52"/>
  <c r="AE86" i="52"/>
  <c r="AC86" i="52"/>
  <c r="AA86" i="52"/>
  <c r="Y86" i="52"/>
  <c r="W86" i="52"/>
  <c r="U86" i="52"/>
  <c r="S86" i="52"/>
  <c r="Q86" i="52"/>
  <c r="O86" i="52"/>
  <c r="M86" i="52"/>
  <c r="K86" i="52"/>
  <c r="I86" i="52"/>
  <c r="G86" i="52"/>
  <c r="E86" i="52"/>
  <c r="AQ85" i="52"/>
  <c r="AO85" i="52"/>
  <c r="AM85" i="52"/>
  <c r="AK85" i="52"/>
  <c r="AI85" i="52"/>
  <c r="AG85" i="52"/>
  <c r="AE85" i="52"/>
  <c r="AC85" i="52"/>
  <c r="AA85" i="52"/>
  <c r="Y85" i="52"/>
  <c r="W85" i="52"/>
  <c r="U85" i="52"/>
  <c r="S85" i="52"/>
  <c r="Q85" i="52"/>
  <c r="O85" i="52"/>
  <c r="M85" i="52"/>
  <c r="K85" i="52"/>
  <c r="I85" i="52"/>
  <c r="G85" i="52"/>
  <c r="E85" i="52"/>
  <c r="AQ84" i="52"/>
  <c r="AO84" i="52"/>
  <c r="AM84" i="52"/>
  <c r="AK84" i="52"/>
  <c r="AI84" i="52"/>
  <c r="AG84" i="52"/>
  <c r="AE84" i="52"/>
  <c r="AC84" i="52"/>
  <c r="AA84" i="52"/>
  <c r="Y84" i="52"/>
  <c r="W84" i="52"/>
  <c r="U84" i="52"/>
  <c r="S84" i="52"/>
  <c r="Q84" i="52"/>
  <c r="O84" i="52"/>
  <c r="M84" i="52"/>
  <c r="K84" i="52"/>
  <c r="I84" i="52"/>
  <c r="G84" i="52"/>
  <c r="E84" i="52"/>
  <c r="AQ83" i="52"/>
  <c r="AO83" i="52"/>
  <c r="AM83" i="52"/>
  <c r="AK83" i="52"/>
  <c r="AI83" i="52"/>
  <c r="AG83" i="52"/>
  <c r="AE83" i="52"/>
  <c r="AC83" i="52"/>
  <c r="AA83" i="52"/>
  <c r="Y83" i="52"/>
  <c r="W83" i="52"/>
  <c r="U83" i="52"/>
  <c r="S83" i="52"/>
  <c r="Q83" i="52"/>
  <c r="O83" i="52"/>
  <c r="M83" i="52"/>
  <c r="K83" i="52"/>
  <c r="I83" i="52"/>
  <c r="G83" i="52"/>
  <c r="E83" i="52"/>
  <c r="AQ82" i="52"/>
  <c r="AO82" i="52"/>
  <c r="AM82" i="52"/>
  <c r="AK82" i="52"/>
  <c r="AI82" i="52"/>
  <c r="AG82" i="52"/>
  <c r="AE82" i="52"/>
  <c r="AC82" i="52"/>
  <c r="AA82" i="52"/>
  <c r="Y82" i="52"/>
  <c r="W82" i="52"/>
  <c r="U82" i="52"/>
  <c r="S82" i="52"/>
  <c r="Q82" i="52"/>
  <c r="O82" i="52"/>
  <c r="M82" i="52"/>
  <c r="K82" i="52"/>
  <c r="I82" i="52"/>
  <c r="G82" i="52"/>
  <c r="E82" i="52"/>
  <c r="AQ81" i="52"/>
  <c r="AO81" i="52"/>
  <c r="AM81" i="52"/>
  <c r="AK81" i="52"/>
  <c r="AI81" i="52"/>
  <c r="AG81" i="52"/>
  <c r="AE81" i="52"/>
  <c r="AC81" i="52"/>
  <c r="AA81" i="52"/>
  <c r="Y81" i="52"/>
  <c r="W81" i="52"/>
  <c r="U81" i="52"/>
  <c r="S81" i="52"/>
  <c r="Q81" i="52"/>
  <c r="O81" i="52"/>
  <c r="M81" i="52"/>
  <c r="K81" i="52"/>
  <c r="I81" i="52"/>
  <c r="G81" i="52"/>
  <c r="E81" i="52"/>
  <c r="AQ80" i="52"/>
  <c r="AO80" i="52"/>
  <c r="AM80" i="52"/>
  <c r="AK80" i="52"/>
  <c r="AI80" i="52"/>
  <c r="AG80" i="52"/>
  <c r="AE80" i="52"/>
  <c r="AC80" i="52"/>
  <c r="AA80" i="52"/>
  <c r="Y80" i="52"/>
  <c r="W80" i="52"/>
  <c r="U80" i="52"/>
  <c r="S80" i="52"/>
  <c r="Q80" i="52"/>
  <c r="O80" i="52"/>
  <c r="M80" i="52"/>
  <c r="K80" i="52"/>
  <c r="I80" i="52"/>
  <c r="G80" i="52"/>
  <c r="E80" i="52"/>
  <c r="AQ79" i="52"/>
  <c r="AO79" i="52"/>
  <c r="AM79" i="52"/>
  <c r="AK79" i="52"/>
  <c r="AI79" i="52"/>
  <c r="AG79" i="52"/>
  <c r="AE79" i="52"/>
  <c r="AC79" i="52"/>
  <c r="AA79" i="52"/>
  <c r="Y79" i="52"/>
  <c r="W79" i="52"/>
  <c r="U79" i="52"/>
  <c r="S79" i="52"/>
  <c r="Q79" i="52"/>
  <c r="O79" i="52"/>
  <c r="M79" i="52"/>
  <c r="K79" i="52"/>
  <c r="I79" i="52"/>
  <c r="G79" i="52"/>
  <c r="E79" i="52"/>
  <c r="AQ78" i="52"/>
  <c r="AO78" i="52"/>
  <c r="AM78" i="52"/>
  <c r="AK78" i="52"/>
  <c r="AI78" i="52"/>
  <c r="AG78" i="52"/>
  <c r="AE78" i="52"/>
  <c r="AC78" i="52"/>
  <c r="AA78" i="52"/>
  <c r="Y78" i="52"/>
  <c r="W78" i="52"/>
  <c r="U78" i="52"/>
  <c r="S78" i="52"/>
  <c r="Q78" i="52"/>
  <c r="O78" i="52"/>
  <c r="M78" i="52"/>
  <c r="K78" i="52"/>
  <c r="I78" i="52"/>
  <c r="G78" i="52"/>
  <c r="E78" i="52"/>
  <c r="AQ77" i="52"/>
  <c r="AO77" i="52"/>
  <c r="AM77" i="52"/>
  <c r="AK77" i="52"/>
  <c r="AI77" i="52"/>
  <c r="AG77" i="52"/>
  <c r="AE77" i="52"/>
  <c r="AC77" i="52"/>
  <c r="AA77" i="52"/>
  <c r="Y77" i="52"/>
  <c r="W77" i="52"/>
  <c r="U77" i="52"/>
  <c r="S77" i="52"/>
  <c r="Q77" i="52"/>
  <c r="O77" i="52"/>
  <c r="M77" i="52"/>
  <c r="K77" i="52"/>
  <c r="I77" i="52"/>
  <c r="G77" i="52"/>
  <c r="E77" i="52"/>
  <c r="AQ76" i="52"/>
  <c r="AO76" i="52"/>
  <c r="AM76" i="52"/>
  <c r="AK76" i="52"/>
  <c r="AI76" i="52"/>
  <c r="AG76" i="52"/>
  <c r="AE76" i="52"/>
  <c r="AC76" i="52"/>
  <c r="AA76" i="52"/>
  <c r="Y76" i="52"/>
  <c r="W76" i="52"/>
  <c r="U76" i="52"/>
  <c r="S76" i="52"/>
  <c r="Q76" i="52"/>
  <c r="O76" i="52"/>
  <c r="M76" i="52"/>
  <c r="K76" i="52"/>
  <c r="I76" i="52"/>
  <c r="G76" i="52"/>
  <c r="E76" i="52"/>
  <c r="AQ75" i="52"/>
  <c r="AO75" i="52"/>
  <c r="AM75" i="52"/>
  <c r="AK75" i="52"/>
  <c r="AI75" i="52"/>
  <c r="AG75" i="52"/>
  <c r="AE75" i="52"/>
  <c r="AC75" i="52"/>
  <c r="AA75" i="52"/>
  <c r="Y75" i="52"/>
  <c r="W75" i="52"/>
  <c r="U75" i="52"/>
  <c r="S75" i="52"/>
  <c r="Q75" i="52"/>
  <c r="O75" i="52"/>
  <c r="M75" i="52"/>
  <c r="K75" i="52"/>
  <c r="I75" i="52"/>
  <c r="G75" i="52"/>
  <c r="E75" i="52"/>
  <c r="AQ74" i="52"/>
  <c r="AO74" i="52"/>
  <c r="AM74" i="52"/>
  <c r="AK74" i="52"/>
  <c r="AI74" i="52"/>
  <c r="AG74" i="52"/>
  <c r="AE74" i="52"/>
  <c r="AC74" i="52"/>
  <c r="AA74" i="52"/>
  <c r="Y74" i="52"/>
  <c r="W74" i="52"/>
  <c r="U74" i="52"/>
  <c r="S74" i="52"/>
  <c r="Q74" i="52"/>
  <c r="O74" i="52"/>
  <c r="M74" i="52"/>
  <c r="K74" i="52"/>
  <c r="I74" i="52"/>
  <c r="G74" i="52"/>
  <c r="E74" i="52"/>
  <c r="AQ73" i="52"/>
  <c r="AO73" i="52"/>
  <c r="AM73" i="52"/>
  <c r="AK73" i="52"/>
  <c r="AI73" i="52"/>
  <c r="AG73" i="52"/>
  <c r="AE73" i="52"/>
  <c r="AC73" i="52"/>
  <c r="AA73" i="52"/>
  <c r="Y73" i="52"/>
  <c r="W73" i="52"/>
  <c r="U73" i="52"/>
  <c r="S73" i="52"/>
  <c r="Q73" i="52"/>
  <c r="O73" i="52"/>
  <c r="M73" i="52"/>
  <c r="K73" i="52"/>
  <c r="I73" i="52"/>
  <c r="G73" i="52"/>
  <c r="E73" i="52"/>
  <c r="AQ72" i="52"/>
  <c r="AO72" i="52"/>
  <c r="AM72" i="52"/>
  <c r="AK72" i="52"/>
  <c r="AI72" i="52"/>
  <c r="AG72" i="52"/>
  <c r="AE72" i="52"/>
  <c r="AC72" i="52"/>
  <c r="AA72" i="52"/>
  <c r="Y72" i="52"/>
  <c r="W72" i="52"/>
  <c r="U72" i="52"/>
  <c r="S72" i="52"/>
  <c r="Q72" i="52"/>
  <c r="O72" i="52"/>
  <c r="M72" i="52"/>
  <c r="K72" i="52"/>
  <c r="I72" i="52"/>
  <c r="G72" i="52"/>
  <c r="E72" i="52"/>
  <c r="AQ71" i="52"/>
  <c r="AO71" i="52"/>
  <c r="AM71" i="52"/>
  <c r="AK71" i="52"/>
  <c r="AI71" i="52"/>
  <c r="AG71" i="52"/>
  <c r="AE71" i="52"/>
  <c r="AC71" i="52"/>
  <c r="AA71" i="52"/>
  <c r="Y71" i="52"/>
  <c r="W71" i="52"/>
  <c r="U71" i="52"/>
  <c r="S71" i="52"/>
  <c r="Q71" i="52"/>
  <c r="O71" i="52"/>
  <c r="M71" i="52"/>
  <c r="K71" i="52"/>
  <c r="I71" i="52"/>
  <c r="G71" i="52"/>
  <c r="E71" i="52"/>
  <c r="AQ70" i="52"/>
  <c r="AO70" i="52"/>
  <c r="AM70" i="52"/>
  <c r="AK70" i="52"/>
  <c r="AI70" i="52"/>
  <c r="AG70" i="52"/>
  <c r="AE70" i="52"/>
  <c r="AC70" i="52"/>
  <c r="AA70" i="52"/>
  <c r="Y70" i="52"/>
  <c r="W70" i="52"/>
  <c r="U70" i="52"/>
  <c r="S70" i="52"/>
  <c r="Q70" i="52"/>
  <c r="O70" i="52"/>
  <c r="M70" i="52"/>
  <c r="K70" i="52"/>
  <c r="I70" i="52"/>
  <c r="G70" i="52"/>
  <c r="E70" i="52"/>
  <c r="AQ69" i="52"/>
  <c r="AO69" i="52"/>
  <c r="AM69" i="52"/>
  <c r="AK69" i="52"/>
  <c r="AI69" i="52"/>
  <c r="AG69" i="52"/>
  <c r="AE69" i="52"/>
  <c r="AC69" i="52"/>
  <c r="AA69" i="52"/>
  <c r="Y69" i="52"/>
  <c r="W69" i="52"/>
  <c r="U69" i="52"/>
  <c r="S69" i="52"/>
  <c r="Q69" i="52"/>
  <c r="O69" i="52"/>
  <c r="M69" i="52"/>
  <c r="K69" i="52"/>
  <c r="I69" i="52"/>
  <c r="G69" i="52"/>
  <c r="E69" i="52"/>
  <c r="AQ68" i="52"/>
  <c r="AO68" i="52"/>
  <c r="AM68" i="52"/>
  <c r="AK68" i="52"/>
  <c r="AI68" i="52"/>
  <c r="AG68" i="52"/>
  <c r="AE68" i="52"/>
  <c r="AC68" i="52"/>
  <c r="AA68" i="52"/>
  <c r="Y68" i="52"/>
  <c r="W68" i="52"/>
  <c r="U68" i="52"/>
  <c r="S68" i="52"/>
  <c r="Q68" i="52"/>
  <c r="O68" i="52"/>
  <c r="M68" i="52"/>
  <c r="K68" i="52"/>
  <c r="I68" i="52"/>
  <c r="G68" i="52"/>
  <c r="E68" i="52"/>
  <c r="AQ67" i="52"/>
  <c r="AO67" i="52"/>
  <c r="AM67" i="52"/>
  <c r="AK67" i="52"/>
  <c r="AI67" i="52"/>
  <c r="AG67" i="52"/>
  <c r="AE67" i="52"/>
  <c r="AC67" i="52"/>
  <c r="AA67" i="52"/>
  <c r="Y67" i="52"/>
  <c r="W67" i="52"/>
  <c r="U67" i="52"/>
  <c r="S67" i="52"/>
  <c r="Q67" i="52"/>
  <c r="O67" i="52"/>
  <c r="M67" i="52"/>
  <c r="K67" i="52"/>
  <c r="I67" i="52"/>
  <c r="G67" i="52"/>
  <c r="E67" i="52"/>
  <c r="AQ66" i="52"/>
  <c r="AO66" i="52"/>
  <c r="AM66" i="52"/>
  <c r="AK66" i="52"/>
  <c r="AI66" i="52"/>
  <c r="AG66" i="52"/>
  <c r="AE66" i="52"/>
  <c r="AC66" i="52"/>
  <c r="AA66" i="52"/>
  <c r="Y66" i="52"/>
  <c r="W66" i="52"/>
  <c r="U66" i="52"/>
  <c r="S66" i="52"/>
  <c r="Q66" i="52"/>
  <c r="O66" i="52"/>
  <c r="M66" i="52"/>
  <c r="K66" i="52"/>
  <c r="I66" i="52"/>
  <c r="G66" i="52"/>
  <c r="E66" i="52"/>
  <c r="AQ65" i="52"/>
  <c r="AO65" i="52"/>
  <c r="AM65" i="52"/>
  <c r="AK65" i="52"/>
  <c r="AI65" i="52"/>
  <c r="AG65" i="52"/>
  <c r="AE65" i="52"/>
  <c r="AC65" i="52"/>
  <c r="AA65" i="52"/>
  <c r="Y65" i="52"/>
  <c r="W65" i="52"/>
  <c r="U65" i="52"/>
  <c r="S65" i="52"/>
  <c r="Q65" i="52"/>
  <c r="O65" i="52"/>
  <c r="M65" i="52"/>
  <c r="K65" i="52"/>
  <c r="I65" i="52"/>
  <c r="G65" i="52"/>
  <c r="E65" i="52"/>
  <c r="AQ64" i="52"/>
  <c r="AO64" i="52"/>
  <c r="AM64" i="52"/>
  <c r="AK64" i="52"/>
  <c r="AI64" i="52"/>
  <c r="AG64" i="52"/>
  <c r="AE64" i="52"/>
  <c r="AC64" i="52"/>
  <c r="AA64" i="52"/>
  <c r="Y64" i="52"/>
  <c r="W64" i="52"/>
  <c r="U64" i="52"/>
  <c r="S64" i="52"/>
  <c r="Q64" i="52"/>
  <c r="O64" i="52"/>
  <c r="M64" i="52"/>
  <c r="K64" i="52"/>
  <c r="I64" i="52"/>
  <c r="G64" i="52"/>
  <c r="E64" i="52"/>
  <c r="AQ63" i="52"/>
  <c r="AO63" i="52"/>
  <c r="AM63" i="52"/>
  <c r="AK63" i="52"/>
  <c r="AI63" i="52"/>
  <c r="AG63" i="52"/>
  <c r="AE63" i="52"/>
  <c r="AC63" i="52"/>
  <c r="AA63" i="52"/>
  <c r="Y63" i="52"/>
  <c r="W63" i="52"/>
  <c r="U63" i="52"/>
  <c r="S63" i="52"/>
  <c r="Q63" i="52"/>
  <c r="O63" i="52"/>
  <c r="M63" i="52"/>
  <c r="K63" i="52"/>
  <c r="I63" i="52"/>
  <c r="G63" i="52"/>
  <c r="E63" i="52"/>
  <c r="AQ62" i="52"/>
  <c r="AO62" i="52"/>
  <c r="AM62" i="52"/>
  <c r="AK62" i="52"/>
  <c r="AI62" i="52"/>
  <c r="AG62" i="52"/>
  <c r="AE62" i="52"/>
  <c r="AC62" i="52"/>
  <c r="AA62" i="52"/>
  <c r="Y62" i="52"/>
  <c r="W62" i="52"/>
  <c r="U62" i="52"/>
  <c r="S62" i="52"/>
  <c r="Q62" i="52"/>
  <c r="O62" i="52"/>
  <c r="M62" i="52"/>
  <c r="K62" i="52"/>
  <c r="I62" i="52"/>
  <c r="G62" i="52"/>
  <c r="E62" i="52"/>
  <c r="AQ61" i="52"/>
  <c r="AO61" i="52"/>
  <c r="AM61" i="52"/>
  <c r="AK61" i="52"/>
  <c r="AI61" i="52"/>
  <c r="AG61" i="52"/>
  <c r="AE61" i="52"/>
  <c r="AC61" i="52"/>
  <c r="AA61" i="52"/>
  <c r="Y61" i="52"/>
  <c r="W61" i="52"/>
  <c r="U61" i="52"/>
  <c r="S61" i="52"/>
  <c r="Q61" i="52"/>
  <c r="O61" i="52"/>
  <c r="M61" i="52"/>
  <c r="K61" i="52"/>
  <c r="I61" i="52"/>
  <c r="G61" i="52"/>
  <c r="E61" i="52"/>
  <c r="AQ60" i="52"/>
  <c r="AO60" i="52"/>
  <c r="AM60" i="52"/>
  <c r="AK60" i="52"/>
  <c r="AI60" i="52"/>
  <c r="AG60" i="52"/>
  <c r="AE60" i="52"/>
  <c r="AC60" i="52"/>
  <c r="AA60" i="52"/>
  <c r="Y60" i="52"/>
  <c r="W60" i="52"/>
  <c r="U60" i="52"/>
  <c r="S60" i="52"/>
  <c r="Q60" i="52"/>
  <c r="O60" i="52"/>
  <c r="M60" i="52"/>
  <c r="K60" i="52"/>
  <c r="I60" i="52"/>
  <c r="G60" i="52"/>
  <c r="E60" i="52"/>
  <c r="AQ59" i="52"/>
  <c r="AO59" i="52"/>
  <c r="AM59" i="52"/>
  <c r="AK59" i="52"/>
  <c r="AI59" i="52"/>
  <c r="AG59" i="52"/>
  <c r="AE59" i="52"/>
  <c r="AC59" i="52"/>
  <c r="AA59" i="52"/>
  <c r="Y59" i="52"/>
  <c r="W59" i="52"/>
  <c r="U59" i="52"/>
  <c r="S59" i="52"/>
  <c r="Q59" i="52"/>
  <c r="O59" i="52"/>
  <c r="M59" i="52"/>
  <c r="K59" i="52"/>
  <c r="I59" i="52"/>
  <c r="G59" i="52"/>
  <c r="E59" i="52"/>
  <c r="AQ58" i="52"/>
  <c r="AO58" i="52"/>
  <c r="AM58" i="52"/>
  <c r="AK58" i="52"/>
  <c r="AI58" i="52"/>
  <c r="AG58" i="52"/>
  <c r="AE58" i="52"/>
  <c r="AC58" i="52"/>
  <c r="AA58" i="52"/>
  <c r="Y58" i="52"/>
  <c r="W58" i="52"/>
  <c r="U58" i="52"/>
  <c r="S58" i="52"/>
  <c r="Q58" i="52"/>
  <c r="O58" i="52"/>
  <c r="M58" i="52"/>
  <c r="K58" i="52"/>
  <c r="I58" i="52"/>
  <c r="G58" i="52"/>
  <c r="E58" i="52"/>
  <c r="AQ57" i="52"/>
  <c r="AO57" i="52"/>
  <c r="AM57" i="52"/>
  <c r="AK57" i="52"/>
  <c r="AI57" i="52"/>
  <c r="AG57" i="52"/>
  <c r="AE57" i="52"/>
  <c r="AC57" i="52"/>
  <c r="AA57" i="52"/>
  <c r="Y57" i="52"/>
  <c r="W57" i="52"/>
  <c r="U57" i="52"/>
  <c r="S57" i="52"/>
  <c r="Q57" i="52"/>
  <c r="O57" i="52"/>
  <c r="M57" i="52"/>
  <c r="K57" i="52"/>
  <c r="I57" i="52"/>
  <c r="G57" i="52"/>
  <c r="E57" i="52"/>
  <c r="AQ56" i="52"/>
  <c r="AO56" i="52"/>
  <c r="AM56" i="52"/>
  <c r="AK56" i="52"/>
  <c r="AI56" i="52"/>
  <c r="AG56" i="52"/>
  <c r="AE56" i="52"/>
  <c r="AC56" i="52"/>
  <c r="AA56" i="52"/>
  <c r="Y56" i="52"/>
  <c r="W56" i="52"/>
  <c r="U56" i="52"/>
  <c r="S56" i="52"/>
  <c r="Q56" i="52"/>
  <c r="O56" i="52"/>
  <c r="M56" i="52"/>
  <c r="K56" i="52"/>
  <c r="I56" i="52"/>
  <c r="G56" i="52"/>
  <c r="E56" i="52"/>
  <c r="AQ55" i="52"/>
  <c r="AO55" i="52"/>
  <c r="AM55" i="52"/>
  <c r="AK55" i="52"/>
  <c r="AI55" i="52"/>
  <c r="AG55" i="52"/>
  <c r="AE55" i="52"/>
  <c r="AC55" i="52"/>
  <c r="AA55" i="52"/>
  <c r="Y55" i="52"/>
  <c r="W55" i="52"/>
  <c r="U55" i="52"/>
  <c r="S55" i="52"/>
  <c r="Q55" i="52"/>
  <c r="O55" i="52"/>
  <c r="M55" i="52"/>
  <c r="K55" i="52"/>
  <c r="I55" i="52"/>
  <c r="G55" i="52"/>
  <c r="E55" i="52"/>
  <c r="AQ54" i="52"/>
  <c r="AO54" i="52"/>
  <c r="AM54" i="52"/>
  <c r="AK54" i="52"/>
  <c r="AI54" i="52"/>
  <c r="AG54" i="52"/>
  <c r="AE54" i="52"/>
  <c r="AC54" i="52"/>
  <c r="AA54" i="52"/>
  <c r="Y54" i="52"/>
  <c r="W54" i="52"/>
  <c r="U54" i="52"/>
  <c r="S54" i="52"/>
  <c r="Q54" i="52"/>
  <c r="O54" i="52"/>
  <c r="M54" i="52"/>
  <c r="K54" i="52"/>
  <c r="I54" i="52"/>
  <c r="G54" i="52"/>
  <c r="E54" i="52"/>
  <c r="AQ53" i="52"/>
  <c r="AO53" i="52"/>
  <c r="AM53" i="52"/>
  <c r="AK53" i="52"/>
  <c r="AI53" i="52"/>
  <c r="AG53" i="52"/>
  <c r="AE53" i="52"/>
  <c r="AC53" i="52"/>
  <c r="AA53" i="52"/>
  <c r="Y53" i="52"/>
  <c r="W53" i="52"/>
  <c r="U53" i="52"/>
  <c r="S53" i="52"/>
  <c r="Q53" i="52"/>
  <c r="O53" i="52"/>
  <c r="M53" i="52"/>
  <c r="K53" i="52"/>
  <c r="I53" i="52"/>
  <c r="G53" i="52"/>
  <c r="E53" i="52"/>
  <c r="AQ52" i="52"/>
  <c r="AO52" i="52"/>
  <c r="AM52" i="52"/>
  <c r="AK52" i="52"/>
  <c r="AI52" i="52"/>
  <c r="AG52" i="52"/>
  <c r="AE52" i="52"/>
  <c r="AC52" i="52"/>
  <c r="AA52" i="52"/>
  <c r="Y52" i="52"/>
  <c r="W52" i="52"/>
  <c r="U52" i="52"/>
  <c r="S52" i="52"/>
  <c r="Q52" i="52"/>
  <c r="O52" i="52"/>
  <c r="M52" i="52"/>
  <c r="K52" i="52"/>
  <c r="I52" i="52"/>
  <c r="G52" i="52"/>
  <c r="E52" i="52"/>
  <c r="AQ51" i="52"/>
  <c r="AO51" i="52"/>
  <c r="AM51" i="52"/>
  <c r="AK51" i="52"/>
  <c r="AI51" i="52"/>
  <c r="AG51" i="52"/>
  <c r="AE51" i="52"/>
  <c r="AC51" i="52"/>
  <c r="AA51" i="52"/>
  <c r="Y51" i="52"/>
  <c r="W51" i="52"/>
  <c r="U51" i="52"/>
  <c r="S51" i="52"/>
  <c r="Q51" i="52"/>
  <c r="O51" i="52"/>
  <c r="M51" i="52"/>
  <c r="K51" i="52"/>
  <c r="I51" i="52"/>
  <c r="G51" i="52"/>
  <c r="E51" i="52"/>
  <c r="AQ50" i="52"/>
  <c r="AO50" i="52"/>
  <c r="AM50" i="52"/>
  <c r="AK50" i="52"/>
  <c r="AI50" i="52"/>
  <c r="AG50" i="52"/>
  <c r="AE50" i="52"/>
  <c r="AC50" i="52"/>
  <c r="AA50" i="52"/>
  <c r="Y50" i="52"/>
  <c r="W50" i="52"/>
  <c r="U50" i="52"/>
  <c r="S50" i="52"/>
  <c r="Q50" i="52"/>
  <c r="O50" i="52"/>
  <c r="M50" i="52"/>
  <c r="K50" i="52"/>
  <c r="I50" i="52"/>
  <c r="G50" i="52"/>
  <c r="E50" i="52"/>
  <c r="AQ49" i="52"/>
  <c r="AO49" i="52"/>
  <c r="AM49" i="52"/>
  <c r="AK49" i="52"/>
  <c r="AI49" i="52"/>
  <c r="AG49" i="52"/>
  <c r="AE49" i="52"/>
  <c r="AC49" i="52"/>
  <c r="AA49" i="52"/>
  <c r="Y49" i="52"/>
  <c r="W49" i="52"/>
  <c r="U49" i="52"/>
  <c r="S49" i="52"/>
  <c r="Q49" i="52"/>
  <c r="O49" i="52"/>
  <c r="M49" i="52"/>
  <c r="K49" i="52"/>
  <c r="I49" i="52"/>
  <c r="G49" i="52"/>
  <c r="E49" i="52"/>
  <c r="AQ48" i="52"/>
  <c r="AO48" i="52"/>
  <c r="AM48" i="52"/>
  <c r="AK48" i="52"/>
  <c r="AI48" i="52"/>
  <c r="AG48" i="52"/>
  <c r="AE48" i="52"/>
  <c r="AC48" i="52"/>
  <c r="AA48" i="52"/>
  <c r="Y48" i="52"/>
  <c r="W48" i="52"/>
  <c r="U48" i="52"/>
  <c r="S48" i="52"/>
  <c r="Q48" i="52"/>
  <c r="O48" i="52"/>
  <c r="M48" i="52"/>
  <c r="K48" i="52"/>
  <c r="I48" i="52"/>
  <c r="G48" i="52"/>
  <c r="E48" i="52"/>
  <c r="AQ47" i="52"/>
  <c r="AO47" i="52"/>
  <c r="AM47" i="52"/>
  <c r="AK47" i="52"/>
  <c r="AI47" i="52"/>
  <c r="AG47" i="52"/>
  <c r="AE47" i="52"/>
  <c r="AC47" i="52"/>
  <c r="AA47" i="52"/>
  <c r="Y47" i="52"/>
  <c r="W47" i="52"/>
  <c r="U47" i="52"/>
  <c r="S47" i="52"/>
  <c r="Q47" i="52"/>
  <c r="O47" i="52"/>
  <c r="M47" i="52"/>
  <c r="K47" i="52"/>
  <c r="I47" i="52"/>
  <c r="G47" i="52"/>
  <c r="E47" i="52"/>
  <c r="AQ46" i="52"/>
  <c r="AO46" i="52"/>
  <c r="AM46" i="52"/>
  <c r="AK46" i="52"/>
  <c r="AI46" i="52"/>
  <c r="AG46" i="52"/>
  <c r="AE46" i="52"/>
  <c r="AC46" i="52"/>
  <c r="AA46" i="52"/>
  <c r="Y46" i="52"/>
  <c r="W46" i="52"/>
  <c r="U46" i="52"/>
  <c r="S46" i="52"/>
  <c r="Q46" i="52"/>
  <c r="O46" i="52"/>
  <c r="M46" i="52"/>
  <c r="K46" i="52"/>
  <c r="I46" i="52"/>
  <c r="G46" i="52"/>
  <c r="E46" i="52"/>
  <c r="AQ45" i="52"/>
  <c r="AO45" i="52"/>
  <c r="AM45" i="52"/>
  <c r="AK45" i="52"/>
  <c r="AI45" i="52"/>
  <c r="AG45" i="52"/>
  <c r="AE45" i="52"/>
  <c r="AC45" i="52"/>
  <c r="AA45" i="52"/>
  <c r="Y45" i="52"/>
  <c r="W45" i="52"/>
  <c r="U45" i="52"/>
  <c r="S45" i="52"/>
  <c r="Q45" i="52"/>
  <c r="O45" i="52"/>
  <c r="M45" i="52"/>
  <c r="K45" i="52"/>
  <c r="I45" i="52"/>
  <c r="G45" i="52"/>
  <c r="E45" i="52"/>
  <c r="AQ44" i="52"/>
  <c r="AO44" i="52"/>
  <c r="AM44" i="52"/>
  <c r="AK44" i="52"/>
  <c r="AI44" i="52"/>
  <c r="AG44" i="52"/>
  <c r="AE44" i="52"/>
  <c r="AC44" i="52"/>
  <c r="AA44" i="52"/>
  <c r="Y44" i="52"/>
  <c r="W44" i="52"/>
  <c r="U44" i="52"/>
  <c r="S44" i="52"/>
  <c r="Q44" i="52"/>
  <c r="O44" i="52"/>
  <c r="M44" i="52"/>
  <c r="K44" i="52"/>
  <c r="I44" i="52"/>
  <c r="G44" i="52"/>
  <c r="E44" i="52"/>
  <c r="AQ43" i="52"/>
  <c r="AO43" i="52"/>
  <c r="AM43" i="52"/>
  <c r="AK43" i="52"/>
  <c r="AI43" i="52"/>
  <c r="AG43" i="52"/>
  <c r="AE43" i="52"/>
  <c r="AC43" i="52"/>
  <c r="AA43" i="52"/>
  <c r="Y43" i="52"/>
  <c r="W43" i="52"/>
  <c r="U43" i="52"/>
  <c r="S43" i="52"/>
  <c r="Q43" i="52"/>
  <c r="O43" i="52"/>
  <c r="M43" i="52"/>
  <c r="K43" i="52"/>
  <c r="I43" i="52"/>
  <c r="G43" i="52"/>
  <c r="E43" i="52"/>
  <c r="AQ42" i="52"/>
  <c r="AO42" i="52"/>
  <c r="AM42" i="52"/>
  <c r="AK42" i="52"/>
  <c r="AI42" i="52"/>
  <c r="AG42" i="52"/>
  <c r="AE42" i="52"/>
  <c r="AC42" i="52"/>
  <c r="AA42" i="52"/>
  <c r="Y42" i="52"/>
  <c r="W42" i="52"/>
  <c r="U42" i="52"/>
  <c r="S42" i="52"/>
  <c r="Q42" i="52"/>
  <c r="O42" i="52"/>
  <c r="M42" i="52"/>
  <c r="K42" i="52"/>
  <c r="I42" i="52"/>
  <c r="G42" i="52"/>
  <c r="E42" i="52"/>
  <c r="AQ41" i="52"/>
  <c r="AO41" i="52"/>
  <c r="AM41" i="52"/>
  <c r="AK41" i="52"/>
  <c r="AI41" i="52"/>
  <c r="AG41" i="52"/>
  <c r="AE41" i="52"/>
  <c r="AC41" i="52"/>
  <c r="AA41" i="52"/>
  <c r="Y41" i="52"/>
  <c r="W41" i="52"/>
  <c r="U41" i="52"/>
  <c r="S41" i="52"/>
  <c r="Q41" i="52"/>
  <c r="O41" i="52"/>
  <c r="M41" i="52"/>
  <c r="K41" i="52"/>
  <c r="I41" i="52"/>
  <c r="G41" i="52"/>
  <c r="E41" i="52"/>
  <c r="AQ40" i="52"/>
  <c r="AO40" i="52"/>
  <c r="AM40" i="52"/>
  <c r="AK40" i="52"/>
  <c r="AI40" i="52"/>
  <c r="AG40" i="52"/>
  <c r="AE40" i="52"/>
  <c r="AC40" i="52"/>
  <c r="AA40" i="52"/>
  <c r="Y40" i="52"/>
  <c r="W40" i="52"/>
  <c r="U40" i="52"/>
  <c r="S40" i="52"/>
  <c r="Q40" i="52"/>
  <c r="O40" i="52"/>
  <c r="M40" i="52"/>
  <c r="K40" i="52"/>
  <c r="I40" i="52"/>
  <c r="G40" i="52"/>
  <c r="E40" i="52"/>
  <c r="AQ39" i="52"/>
  <c r="AO39" i="52"/>
  <c r="AM39" i="52"/>
  <c r="AK39" i="52"/>
  <c r="AI39" i="52"/>
  <c r="AG39" i="52"/>
  <c r="AE39" i="52"/>
  <c r="AC39" i="52"/>
  <c r="AA39" i="52"/>
  <c r="Y39" i="52"/>
  <c r="W39" i="52"/>
  <c r="U39" i="52"/>
  <c r="S39" i="52"/>
  <c r="Q39" i="52"/>
  <c r="O39" i="52"/>
  <c r="M39" i="52"/>
  <c r="K39" i="52"/>
  <c r="I39" i="52"/>
  <c r="G39" i="52"/>
  <c r="E39" i="52"/>
  <c r="AQ38" i="52"/>
  <c r="AO38" i="52"/>
  <c r="AM38" i="52"/>
  <c r="AK38" i="52"/>
  <c r="AI38" i="52"/>
  <c r="AG38" i="52"/>
  <c r="AE38" i="52"/>
  <c r="AC38" i="52"/>
  <c r="AA38" i="52"/>
  <c r="Y38" i="52"/>
  <c r="W38" i="52"/>
  <c r="U38" i="52"/>
  <c r="S38" i="52"/>
  <c r="Q38" i="52"/>
  <c r="O38" i="52"/>
  <c r="M38" i="52"/>
  <c r="K38" i="52"/>
  <c r="I38" i="52"/>
  <c r="G38" i="52"/>
  <c r="E38" i="52"/>
  <c r="AQ37" i="52"/>
  <c r="AO37" i="52"/>
  <c r="AM37" i="52"/>
  <c r="AK37" i="52"/>
  <c r="AI37" i="52"/>
  <c r="AG37" i="52"/>
  <c r="AE37" i="52"/>
  <c r="AC37" i="52"/>
  <c r="AA37" i="52"/>
  <c r="Y37" i="52"/>
  <c r="W37" i="52"/>
  <c r="U37" i="52"/>
  <c r="S37" i="52"/>
  <c r="Q37" i="52"/>
  <c r="O37" i="52"/>
  <c r="M37" i="52"/>
  <c r="K37" i="52"/>
  <c r="I37" i="52"/>
  <c r="G37" i="52"/>
  <c r="E37" i="52"/>
  <c r="AQ36" i="52"/>
  <c r="AO36" i="52"/>
  <c r="AM36" i="52"/>
  <c r="AK36" i="52"/>
  <c r="AI36" i="52"/>
  <c r="AG36" i="52"/>
  <c r="AE36" i="52"/>
  <c r="AC36" i="52"/>
  <c r="AA36" i="52"/>
  <c r="Y36" i="52"/>
  <c r="W36" i="52"/>
  <c r="U36" i="52"/>
  <c r="S36" i="52"/>
  <c r="Q36" i="52"/>
  <c r="O36" i="52"/>
  <c r="M36" i="52"/>
  <c r="K36" i="52"/>
  <c r="I36" i="52"/>
  <c r="G36" i="52"/>
  <c r="E36" i="52"/>
  <c r="AQ35" i="52"/>
  <c r="AO35" i="52"/>
  <c r="AM35" i="52"/>
  <c r="AK35" i="52"/>
  <c r="AI35" i="52"/>
  <c r="AG35" i="52"/>
  <c r="AE35" i="52"/>
  <c r="AC35" i="52"/>
  <c r="AA35" i="52"/>
  <c r="Y35" i="52"/>
  <c r="W35" i="52"/>
  <c r="U35" i="52"/>
  <c r="S35" i="52"/>
  <c r="Q35" i="52"/>
  <c r="O35" i="52"/>
  <c r="M35" i="52"/>
  <c r="K35" i="52"/>
  <c r="I35" i="52"/>
  <c r="G35" i="52"/>
  <c r="E35" i="52"/>
  <c r="AQ34" i="52"/>
  <c r="AO34" i="52"/>
  <c r="AM34" i="52"/>
  <c r="AK34" i="52"/>
  <c r="AI34" i="52"/>
  <c r="AG34" i="52"/>
  <c r="AE34" i="52"/>
  <c r="AC34" i="52"/>
  <c r="AA34" i="52"/>
  <c r="Y34" i="52"/>
  <c r="W34" i="52"/>
  <c r="U34" i="52"/>
  <c r="S34" i="52"/>
  <c r="Q34" i="52"/>
  <c r="O34" i="52"/>
  <c r="M34" i="52"/>
  <c r="K34" i="52"/>
  <c r="I34" i="52"/>
  <c r="G34" i="52"/>
  <c r="E34" i="52"/>
  <c r="AQ33" i="52"/>
  <c r="AO33" i="52"/>
  <c r="AM33" i="52"/>
  <c r="AK33" i="52"/>
  <c r="AI33" i="52"/>
  <c r="AG33" i="52"/>
  <c r="AE33" i="52"/>
  <c r="AC33" i="52"/>
  <c r="AA33" i="52"/>
  <c r="Y33" i="52"/>
  <c r="W33" i="52"/>
  <c r="U33" i="52"/>
  <c r="S33" i="52"/>
  <c r="Q33" i="52"/>
  <c r="O33" i="52"/>
  <c r="M33" i="52"/>
  <c r="K33" i="52"/>
  <c r="I33" i="52"/>
  <c r="G33" i="52"/>
  <c r="E33" i="52"/>
  <c r="AQ32" i="52"/>
  <c r="AO32" i="52"/>
  <c r="AM32" i="52"/>
  <c r="AK32" i="52"/>
  <c r="AI32" i="52"/>
  <c r="AG32" i="52"/>
  <c r="AE32" i="52"/>
  <c r="AC32" i="52"/>
  <c r="AA32" i="52"/>
  <c r="Y32" i="52"/>
  <c r="W32" i="52"/>
  <c r="U32" i="52"/>
  <c r="S32" i="52"/>
  <c r="Q32" i="52"/>
  <c r="O32" i="52"/>
  <c r="M32" i="52"/>
  <c r="K32" i="52"/>
  <c r="I32" i="52"/>
  <c r="G32" i="52"/>
  <c r="E32" i="52"/>
  <c r="AQ31" i="52"/>
  <c r="AO31" i="52"/>
  <c r="AM31" i="52"/>
  <c r="AK31" i="52"/>
  <c r="AI31" i="52"/>
  <c r="AG31" i="52"/>
  <c r="AE31" i="52"/>
  <c r="AC31" i="52"/>
  <c r="AA31" i="52"/>
  <c r="Y31" i="52"/>
  <c r="W31" i="52"/>
  <c r="U31" i="52"/>
  <c r="S31" i="52"/>
  <c r="Q31" i="52"/>
  <c r="O31" i="52"/>
  <c r="M31" i="52"/>
  <c r="K31" i="52"/>
  <c r="I31" i="52"/>
  <c r="G31" i="52"/>
  <c r="E31" i="52"/>
  <c r="AQ30" i="52"/>
  <c r="AO30" i="52"/>
  <c r="AM30" i="52"/>
  <c r="AK30" i="52"/>
  <c r="AI30" i="52"/>
  <c r="AG30" i="52"/>
  <c r="AE30" i="52"/>
  <c r="AC30" i="52"/>
  <c r="AA30" i="52"/>
  <c r="Y30" i="52"/>
  <c r="W30" i="52"/>
  <c r="U30" i="52"/>
  <c r="S30" i="52"/>
  <c r="Q30" i="52"/>
  <c r="O30" i="52"/>
  <c r="M30" i="52"/>
  <c r="K30" i="52"/>
  <c r="I30" i="52"/>
  <c r="G30" i="52"/>
  <c r="E30" i="52"/>
  <c r="AQ29" i="52"/>
  <c r="AO29" i="52"/>
  <c r="AM29" i="52"/>
  <c r="AK29" i="52"/>
  <c r="AI29" i="52"/>
  <c r="AG29" i="52"/>
  <c r="AE29" i="52"/>
  <c r="AC29" i="52"/>
  <c r="AA29" i="52"/>
  <c r="Y29" i="52"/>
  <c r="W29" i="52"/>
  <c r="U29" i="52"/>
  <c r="S29" i="52"/>
  <c r="Q29" i="52"/>
  <c r="O29" i="52"/>
  <c r="M29" i="52"/>
  <c r="K29" i="52"/>
  <c r="I29" i="52"/>
  <c r="G29" i="52"/>
  <c r="E29" i="52"/>
  <c r="AQ28" i="52"/>
  <c r="AO28" i="52"/>
  <c r="AM28" i="52"/>
  <c r="AK28" i="52"/>
  <c r="AI28" i="52"/>
  <c r="AG28" i="52"/>
  <c r="AE28" i="52"/>
  <c r="AC28" i="52"/>
  <c r="AA28" i="52"/>
  <c r="Y28" i="52"/>
  <c r="W28" i="52"/>
  <c r="U28" i="52"/>
  <c r="S28" i="52"/>
  <c r="Q28" i="52"/>
  <c r="O28" i="52"/>
  <c r="M28" i="52"/>
  <c r="K28" i="52"/>
  <c r="I28" i="52"/>
  <c r="G28" i="52"/>
  <c r="E28" i="52"/>
  <c r="AQ27" i="52"/>
  <c r="AO27" i="52"/>
  <c r="AM27" i="52"/>
  <c r="AK27" i="52"/>
  <c r="AI27" i="52"/>
  <c r="AG27" i="52"/>
  <c r="AE27" i="52"/>
  <c r="AC27" i="52"/>
  <c r="AA27" i="52"/>
  <c r="Y27" i="52"/>
  <c r="W27" i="52"/>
  <c r="U27" i="52"/>
  <c r="S27" i="52"/>
  <c r="Q27" i="52"/>
  <c r="O27" i="52"/>
  <c r="M27" i="52"/>
  <c r="K27" i="52"/>
  <c r="I27" i="52"/>
  <c r="G27" i="52"/>
  <c r="E27" i="52"/>
  <c r="AQ26" i="52"/>
  <c r="AO26" i="52"/>
  <c r="AM26" i="52"/>
  <c r="AK26" i="52"/>
  <c r="AI26" i="52"/>
  <c r="AG26" i="52"/>
  <c r="AE26" i="52"/>
  <c r="AC26" i="52"/>
  <c r="AA26" i="52"/>
  <c r="Y26" i="52"/>
  <c r="W26" i="52"/>
  <c r="U26" i="52"/>
  <c r="S26" i="52"/>
  <c r="Q26" i="52"/>
  <c r="O26" i="52"/>
  <c r="M26" i="52"/>
  <c r="K26" i="52"/>
  <c r="I26" i="52"/>
  <c r="G26" i="52"/>
  <c r="E26" i="52"/>
  <c r="AQ25" i="52"/>
  <c r="AO25" i="52"/>
  <c r="AM25" i="52"/>
  <c r="AK25" i="52"/>
  <c r="AI25" i="52"/>
  <c r="AG25" i="52"/>
  <c r="AE25" i="52"/>
  <c r="AC25" i="52"/>
  <c r="AA25" i="52"/>
  <c r="Y25" i="52"/>
  <c r="W25" i="52"/>
  <c r="U25" i="52"/>
  <c r="S25" i="52"/>
  <c r="Q25" i="52"/>
  <c r="O25" i="52"/>
  <c r="M25" i="52"/>
  <c r="K25" i="52"/>
  <c r="I25" i="52"/>
  <c r="G25" i="52"/>
  <c r="E25" i="52"/>
  <c r="AQ24" i="52"/>
  <c r="AO24" i="52"/>
  <c r="AM24" i="52"/>
  <c r="AK24" i="52"/>
  <c r="AI24" i="52"/>
  <c r="AG24" i="52"/>
  <c r="AE24" i="52"/>
  <c r="AC24" i="52"/>
  <c r="AA24" i="52"/>
  <c r="Y24" i="52"/>
  <c r="W24" i="52"/>
  <c r="U24" i="52"/>
  <c r="S24" i="52"/>
  <c r="Q24" i="52"/>
  <c r="O24" i="52"/>
  <c r="M24" i="52"/>
  <c r="K24" i="52"/>
  <c r="I24" i="52"/>
  <c r="G24" i="52"/>
  <c r="E24" i="52"/>
  <c r="AQ23" i="52"/>
  <c r="AO23" i="52"/>
  <c r="AM23" i="52"/>
  <c r="AK23" i="52"/>
  <c r="AI23" i="52"/>
  <c r="AG23" i="52"/>
  <c r="AE23" i="52"/>
  <c r="AC23" i="52"/>
  <c r="AA23" i="52"/>
  <c r="Y23" i="52"/>
  <c r="W23" i="52"/>
  <c r="U23" i="52"/>
  <c r="S23" i="52"/>
  <c r="Q23" i="52"/>
  <c r="O23" i="52"/>
  <c r="M23" i="52"/>
  <c r="K23" i="52"/>
  <c r="I23" i="52"/>
  <c r="G23" i="52"/>
  <c r="E23" i="52"/>
  <c r="AQ22" i="52"/>
  <c r="AO22" i="52"/>
  <c r="AM22" i="52"/>
  <c r="AK22" i="52"/>
  <c r="AI22" i="52"/>
  <c r="AG22" i="52"/>
  <c r="AE22" i="52"/>
  <c r="AC22" i="52"/>
  <c r="AA22" i="52"/>
  <c r="Y22" i="52"/>
  <c r="W22" i="52"/>
  <c r="U22" i="52"/>
  <c r="S22" i="52"/>
  <c r="Q22" i="52"/>
  <c r="O22" i="52"/>
  <c r="M22" i="52"/>
  <c r="K22" i="52"/>
  <c r="I22" i="52"/>
  <c r="G22" i="52"/>
  <c r="E22" i="52"/>
  <c r="AQ21" i="52"/>
  <c r="AO21" i="52"/>
  <c r="AM21" i="52"/>
  <c r="AK21" i="52"/>
  <c r="AI21" i="52"/>
  <c r="AG21" i="52"/>
  <c r="AE21" i="52"/>
  <c r="AC21" i="52"/>
  <c r="AA21" i="52"/>
  <c r="Y21" i="52"/>
  <c r="W21" i="52"/>
  <c r="U21" i="52"/>
  <c r="S21" i="52"/>
  <c r="Q21" i="52"/>
  <c r="O21" i="52"/>
  <c r="M21" i="52"/>
  <c r="K21" i="52"/>
  <c r="I21" i="52"/>
  <c r="G21" i="52"/>
  <c r="E21" i="52"/>
  <c r="AR20" i="52"/>
  <c r="AQ20" i="52"/>
  <c r="AO20" i="52"/>
  <c r="AM20" i="52"/>
  <c r="AK20" i="52"/>
  <c r="AI20" i="52"/>
  <c r="AG20" i="52"/>
  <c r="AE20" i="52"/>
  <c r="AC20" i="52"/>
  <c r="AA20" i="52"/>
  <c r="Y20" i="52"/>
  <c r="W20" i="52"/>
  <c r="U20" i="52"/>
  <c r="S20" i="52"/>
  <c r="Q20" i="52"/>
  <c r="O20" i="52"/>
  <c r="M20" i="52"/>
  <c r="K20" i="52"/>
  <c r="I20" i="52"/>
  <c r="G20" i="52"/>
  <c r="E20" i="52"/>
  <c r="AE19" i="52"/>
  <c r="AC19" i="52"/>
  <c r="O19" i="52"/>
  <c r="M19" i="52"/>
  <c r="M6" i="52" s="1"/>
  <c r="B19" i="52"/>
  <c r="AQ19" i="52" s="1"/>
  <c r="AQ18" i="52"/>
  <c r="AO18" i="52"/>
  <c r="AM18" i="52"/>
  <c r="AK18" i="52"/>
  <c r="AI18" i="52"/>
  <c r="AG18" i="52"/>
  <c r="AE18" i="52"/>
  <c r="AC18" i="52"/>
  <c r="AA18" i="52"/>
  <c r="Y18" i="52"/>
  <c r="W18" i="52"/>
  <c r="U18" i="52"/>
  <c r="S18" i="52"/>
  <c r="Q18" i="52"/>
  <c r="O18" i="52"/>
  <c r="M18" i="52"/>
  <c r="K18" i="52"/>
  <c r="I18" i="52"/>
  <c r="G18" i="52"/>
  <c r="E18" i="52"/>
  <c r="AQ17" i="52"/>
  <c r="AO17" i="52"/>
  <c r="AM17" i="52"/>
  <c r="AK17" i="52"/>
  <c r="AI17" i="52"/>
  <c r="AG17" i="52"/>
  <c r="AE17" i="52"/>
  <c r="AC17" i="52"/>
  <c r="AA17" i="52"/>
  <c r="Y17" i="52"/>
  <c r="W17" i="52"/>
  <c r="U17" i="52"/>
  <c r="S17" i="52"/>
  <c r="Q17" i="52"/>
  <c r="O17" i="52"/>
  <c r="M17" i="52"/>
  <c r="K17" i="52"/>
  <c r="I17" i="52"/>
  <c r="G17" i="52"/>
  <c r="E17" i="52"/>
  <c r="AQ16" i="52"/>
  <c r="AO16" i="52"/>
  <c r="AM16" i="52"/>
  <c r="AK16" i="52"/>
  <c r="AI16" i="52"/>
  <c r="AG16" i="52"/>
  <c r="AE16" i="52"/>
  <c r="AC16" i="52"/>
  <c r="AA16" i="52"/>
  <c r="Y16" i="52"/>
  <c r="W16" i="52"/>
  <c r="U16" i="52"/>
  <c r="S16" i="52"/>
  <c r="Q16" i="52"/>
  <c r="O16" i="52"/>
  <c r="M16" i="52"/>
  <c r="K16" i="52"/>
  <c r="I16" i="52"/>
  <c r="G16" i="52"/>
  <c r="E16" i="52"/>
  <c r="AQ15" i="52"/>
  <c r="AO15" i="52"/>
  <c r="AM15" i="52"/>
  <c r="AK15" i="52"/>
  <c r="AI15" i="52"/>
  <c r="AG15" i="52"/>
  <c r="AE15" i="52"/>
  <c r="AC15" i="52"/>
  <c r="AA15" i="52"/>
  <c r="Y15" i="52"/>
  <c r="W15" i="52"/>
  <c r="U15" i="52"/>
  <c r="S15" i="52"/>
  <c r="Q15" i="52"/>
  <c r="O15" i="52"/>
  <c r="M15" i="52"/>
  <c r="K15" i="52"/>
  <c r="I15" i="52"/>
  <c r="G15" i="52"/>
  <c r="E15" i="52"/>
  <c r="AQ14" i="52"/>
  <c r="AO14" i="52"/>
  <c r="AM14" i="52"/>
  <c r="AK14" i="52"/>
  <c r="AI14" i="52"/>
  <c r="AG14" i="52"/>
  <c r="AE14" i="52"/>
  <c r="AC14" i="52"/>
  <c r="AA14" i="52"/>
  <c r="Y14" i="52"/>
  <c r="W14" i="52"/>
  <c r="U14" i="52"/>
  <c r="S14" i="52"/>
  <c r="Q14" i="52"/>
  <c r="O14" i="52"/>
  <c r="M14" i="52"/>
  <c r="K14" i="52"/>
  <c r="I14" i="52"/>
  <c r="G14" i="52"/>
  <c r="E14" i="52"/>
  <c r="AQ13" i="52"/>
  <c r="AO13" i="52"/>
  <c r="AM13" i="52"/>
  <c r="AK13" i="52"/>
  <c r="AI13" i="52"/>
  <c r="AG13" i="52"/>
  <c r="AE13" i="52"/>
  <c r="AE2" i="52" s="1"/>
  <c r="AC13" i="52"/>
  <c r="AA13" i="52"/>
  <c r="Y13" i="52"/>
  <c r="W13" i="52"/>
  <c r="U13" i="52"/>
  <c r="S13" i="52"/>
  <c r="Q13" i="52"/>
  <c r="O13" i="52"/>
  <c r="M13" i="52"/>
  <c r="K13" i="52"/>
  <c r="I13" i="52"/>
  <c r="G13" i="52"/>
  <c r="E13" i="52"/>
  <c r="AQ12" i="52"/>
  <c r="AO12" i="52"/>
  <c r="AM12" i="52"/>
  <c r="AK12" i="52"/>
  <c r="AI12" i="52"/>
  <c r="AG12" i="52"/>
  <c r="AE12" i="52"/>
  <c r="AC12" i="52"/>
  <c r="AA12" i="52"/>
  <c r="Y12" i="52"/>
  <c r="W12" i="52"/>
  <c r="U12" i="52"/>
  <c r="S12" i="52"/>
  <c r="Q12" i="52"/>
  <c r="O12" i="52"/>
  <c r="M12" i="52"/>
  <c r="M5" i="52" s="1"/>
  <c r="K12" i="52"/>
  <c r="I12" i="52"/>
  <c r="G12" i="52"/>
  <c r="E12" i="52"/>
  <c r="AQ10" i="52"/>
  <c r="AO10" i="52"/>
  <c r="AM10" i="52"/>
  <c r="AK10" i="52"/>
  <c r="AI10" i="52"/>
  <c r="AG10" i="52"/>
  <c r="AE10" i="52"/>
  <c r="AC10" i="52"/>
  <c r="AA10" i="52"/>
  <c r="Y10" i="52"/>
  <c r="W10" i="52"/>
  <c r="U10" i="52"/>
  <c r="S10" i="52"/>
  <c r="Q10" i="52"/>
  <c r="O10" i="52"/>
  <c r="M10" i="52"/>
  <c r="K10" i="52"/>
  <c r="I10" i="52"/>
  <c r="G10" i="52"/>
  <c r="E10" i="52"/>
  <c r="AE5" i="52"/>
  <c r="AE3" i="52"/>
  <c r="AE1" i="52"/>
  <c r="O1" i="52"/>
  <c r="O3" i="52" s="1"/>
  <c r="E12" i="28"/>
  <c r="AG6" i="52" l="1"/>
  <c r="AQ1" i="52"/>
  <c r="AQ3" i="52" s="1"/>
  <c r="E1" i="53"/>
  <c r="E2" i="53" s="1"/>
  <c r="U1" i="53"/>
  <c r="U2" i="53" s="1"/>
  <c r="AK1" i="53"/>
  <c r="AK2" i="53" s="1"/>
  <c r="S3" i="52"/>
  <c r="Q19" i="52"/>
  <c r="AG19" i="52"/>
  <c r="G1" i="53"/>
  <c r="G2" i="53" s="1"/>
  <c r="W1" i="53"/>
  <c r="W2" i="53" s="1"/>
  <c r="AM1" i="53"/>
  <c r="AM2" i="53"/>
  <c r="AM3" i="53"/>
  <c r="AM4" i="53"/>
  <c r="AM5" i="53"/>
  <c r="S1" i="53"/>
  <c r="S2" i="53" s="1"/>
  <c r="AY3" i="53"/>
  <c r="AY4" i="53" s="1"/>
  <c r="M2" i="52"/>
  <c r="M4" i="52"/>
  <c r="AO3" i="53"/>
  <c r="AO6" i="53" s="1"/>
  <c r="G1" i="52"/>
  <c r="O2" i="52"/>
  <c r="O5" i="52" s="1"/>
  <c r="E19" i="52"/>
  <c r="AK19" i="52"/>
  <c r="K1" i="53"/>
  <c r="K3" i="53" s="1"/>
  <c r="AA1" i="53"/>
  <c r="AQ1" i="53"/>
  <c r="AQ2" i="53" s="1"/>
  <c r="AA2" i="53"/>
  <c r="AA3" i="53"/>
  <c r="AA4" i="53"/>
  <c r="AA5" i="53"/>
  <c r="U19" i="52"/>
  <c r="Y1" i="52"/>
  <c r="AG2" i="52"/>
  <c r="AG4" i="52"/>
  <c r="G19" i="52"/>
  <c r="G5" i="52" s="1"/>
  <c r="W19" i="52"/>
  <c r="W1" i="52" s="1"/>
  <c r="W3" i="52" s="1"/>
  <c r="AM19" i="52"/>
  <c r="M1" i="53"/>
  <c r="M3" i="53" s="1"/>
  <c r="AC1" i="53"/>
  <c r="AS1" i="53"/>
  <c r="AS2" i="53" s="1"/>
  <c r="AC2" i="53"/>
  <c r="AC3" i="53"/>
  <c r="AC4" i="53"/>
  <c r="AC5" i="53"/>
  <c r="S19" i="52"/>
  <c r="I3" i="53"/>
  <c r="I6" i="53" s="1"/>
  <c r="AM1" i="52"/>
  <c r="G3" i="52"/>
  <c r="AE4" i="52"/>
  <c r="AE6" i="52"/>
  <c r="AO19" i="52"/>
  <c r="O1" i="53"/>
  <c r="O2" i="53" s="1"/>
  <c r="AE1" i="53"/>
  <c r="AE2" i="53"/>
  <c r="AE3" i="53"/>
  <c r="AE4" i="53"/>
  <c r="AE5" i="53"/>
  <c r="AI19" i="52"/>
  <c r="AI5" i="52" s="1"/>
  <c r="I19" i="52"/>
  <c r="I1" i="52" s="1"/>
  <c r="Y19" i="52"/>
  <c r="M1" i="52"/>
  <c r="AC1" i="52"/>
  <c r="AC2" i="52" s="1"/>
  <c r="M3" i="52"/>
  <c r="K19" i="52"/>
  <c r="AA19" i="52"/>
  <c r="AA6" i="52" s="1"/>
  <c r="Q1" i="53"/>
  <c r="Q2" i="53" s="1"/>
  <c r="AG1" i="53"/>
  <c r="AW1" i="53"/>
  <c r="AW2" i="53" s="1"/>
  <c r="AG2" i="53"/>
  <c r="AG3" i="53"/>
  <c r="AG4" i="53"/>
  <c r="AG5" i="53"/>
  <c r="K2" i="53" l="1"/>
  <c r="K4" i="53" s="1"/>
  <c r="AC3" i="52"/>
  <c r="AC6" i="52" s="1"/>
  <c r="AQ2" i="52"/>
  <c r="AQ5" i="52" s="1"/>
  <c r="E52" i="28" s="1"/>
  <c r="O3" i="53"/>
  <c r="O5" i="53" s="1"/>
  <c r="M2" i="53"/>
  <c r="M6" i="53" s="1"/>
  <c r="AO5" i="53"/>
  <c r="E3" i="53"/>
  <c r="E5" i="53" s="1"/>
  <c r="G28" i="30" s="1"/>
  <c r="C13" i="30" s="1"/>
  <c r="I4" i="53"/>
  <c r="S3" i="53"/>
  <c r="S4" i="53" s="1"/>
  <c r="U1" i="52"/>
  <c r="U2" i="52" s="1"/>
  <c r="W3" i="53"/>
  <c r="W4" i="53" s="1"/>
  <c r="AG5" i="52"/>
  <c r="AG3" i="52"/>
  <c r="AG1" i="52"/>
  <c r="AA2" i="52"/>
  <c r="I5" i="53"/>
  <c r="I6" i="52"/>
  <c r="I2" i="52"/>
  <c r="I4" i="52"/>
  <c r="AW3" i="53"/>
  <c r="AW4" i="53" s="1"/>
  <c r="AA1" i="52"/>
  <c r="AA5" i="52"/>
  <c r="AA3" i="52"/>
  <c r="Y3" i="52"/>
  <c r="O4" i="52"/>
  <c r="G3" i="53"/>
  <c r="G6" i="53" s="1"/>
  <c r="Q1" i="52"/>
  <c r="Q2" i="52" s="1"/>
  <c r="AK3" i="53"/>
  <c r="AK5" i="53" s="1"/>
  <c r="S6" i="52"/>
  <c r="S2" i="52"/>
  <c r="S4" i="52"/>
  <c r="AS3" i="53"/>
  <c r="AS5" i="53" s="1"/>
  <c r="I3" i="52"/>
  <c r="AQ3" i="53"/>
  <c r="AQ6" i="53" s="1"/>
  <c r="AI1" i="52"/>
  <c r="U3" i="53"/>
  <c r="U4" i="53" s="1"/>
  <c r="O6" i="52"/>
  <c r="AM2" i="52"/>
  <c r="AM6" i="52"/>
  <c r="AM4" i="52"/>
  <c r="AK1" i="52"/>
  <c r="AK2" i="52" s="1"/>
  <c r="AA4" i="52"/>
  <c r="S1" i="52"/>
  <c r="I5" i="52"/>
  <c r="AY5" i="53"/>
  <c r="S5" i="52"/>
  <c r="Q3" i="53"/>
  <c r="Q4" i="53" s="1"/>
  <c r="K1" i="52"/>
  <c r="K3" i="52" s="1"/>
  <c r="W2" i="52"/>
  <c r="W6" i="52" s="1"/>
  <c r="E1" i="52"/>
  <c r="E2" i="52" s="1"/>
  <c r="AO4" i="53"/>
  <c r="AM3" i="52"/>
  <c r="AY6" i="53"/>
  <c r="AI4" i="52"/>
  <c r="AI6" i="52"/>
  <c r="AI2" i="52"/>
  <c r="Y2" i="52"/>
  <c r="AM5" i="52"/>
  <c r="G2" i="52"/>
  <c r="G4" i="52"/>
  <c r="G6" i="52"/>
  <c r="AO1" i="52"/>
  <c r="AO3" i="52" s="1"/>
  <c r="AI3" i="52"/>
  <c r="E50" i="28" l="1"/>
  <c r="E14" i="28" s="1"/>
  <c r="K5" i="53"/>
  <c r="Y4" i="52"/>
  <c r="AQ4" i="52"/>
  <c r="AQ6" i="52"/>
  <c r="AC5" i="52"/>
  <c r="K6" i="53"/>
  <c r="S6" i="53"/>
  <c r="AC4" i="52"/>
  <c r="O4" i="53"/>
  <c r="Y5" i="52"/>
  <c r="O6" i="53"/>
  <c r="M4" i="53"/>
  <c r="Y6" i="52"/>
  <c r="W6" i="53"/>
  <c r="U3" i="52"/>
  <c r="U5" i="52" s="1"/>
  <c r="S5" i="53"/>
  <c r="E4" i="53"/>
  <c r="U5" i="53"/>
  <c r="M5" i="53"/>
  <c r="Q6" i="53"/>
  <c r="W5" i="52"/>
  <c r="W5" i="53"/>
  <c r="AK6" i="53"/>
  <c r="G4" i="53"/>
  <c r="E6" i="53"/>
  <c r="E3" i="52"/>
  <c r="E5" i="52" s="1"/>
  <c r="E49" i="28" s="1"/>
  <c r="G5" i="53"/>
  <c r="AS4" i="53"/>
  <c r="K2" i="52"/>
  <c r="AS6" i="53"/>
  <c r="AQ4" i="53"/>
  <c r="Q5" i="53"/>
  <c r="W4" i="52"/>
  <c r="AQ5" i="53"/>
  <c r="AO2" i="52"/>
  <c r="Q3" i="52"/>
  <c r="Q5" i="52" s="1"/>
  <c r="AW5" i="53"/>
  <c r="U6" i="53"/>
  <c r="AK4" i="53"/>
  <c r="AW6" i="53"/>
  <c r="AK3" i="52"/>
  <c r="AK6" i="52" s="1"/>
  <c r="U6" i="52" l="1"/>
  <c r="U4" i="52"/>
  <c r="Q6" i="52"/>
  <c r="Q4" i="52"/>
  <c r="AK4" i="52"/>
  <c r="K6" i="52"/>
  <c r="K4" i="52"/>
  <c r="K5" i="52"/>
  <c r="AK5" i="52"/>
  <c r="AO6" i="52"/>
  <c r="AO4" i="52"/>
  <c r="AO5" i="52"/>
  <c r="E6" i="52"/>
  <c r="E4" i="52"/>
  <c r="E15" i="28" l="1"/>
  <c r="E13" i="28"/>
  <c r="H15" i="50"/>
  <c r="F15" i="50"/>
  <c r="E15" i="50"/>
  <c r="C34" i="49"/>
  <c r="N34" i="49" s="1"/>
  <c r="L33" i="49"/>
  <c r="P33" i="49" s="1"/>
  <c r="K33" i="49"/>
  <c r="K34" i="49" s="1"/>
  <c r="O34" i="49" s="1"/>
  <c r="C33" i="49"/>
  <c r="E14" i="50" s="1"/>
  <c r="F14" i="50" s="1"/>
  <c r="H14" i="50" s="1"/>
  <c r="C32" i="49"/>
  <c r="N32" i="49" s="1"/>
  <c r="L31" i="49"/>
  <c r="P31" i="49" s="1"/>
  <c r="K31" i="49"/>
  <c r="K32" i="49" s="1"/>
  <c r="O32" i="49" s="1"/>
  <c r="C31" i="49"/>
  <c r="N31" i="49" s="1"/>
  <c r="G30" i="49"/>
  <c r="N30" i="49"/>
  <c r="L29" i="49"/>
  <c r="P29" i="49" s="1"/>
  <c r="K29" i="49"/>
  <c r="K30" i="49" s="1"/>
  <c r="O30" i="49" s="1"/>
  <c r="G29" i="49"/>
  <c r="N29" i="49"/>
  <c r="G28" i="49"/>
  <c r="N28" i="49"/>
  <c r="L27" i="49"/>
  <c r="P27" i="49" s="1"/>
  <c r="K27" i="49"/>
  <c r="K28" i="49" s="1"/>
  <c r="O28" i="49" s="1"/>
  <c r="G27" i="49"/>
  <c r="N27" i="49"/>
  <c r="C26" i="49"/>
  <c r="N26" i="49" s="1"/>
  <c r="L25" i="49"/>
  <c r="P25" i="49" s="1"/>
  <c r="K25" i="49"/>
  <c r="K26" i="49" s="1"/>
  <c r="O26" i="49" s="1"/>
  <c r="C25" i="49"/>
  <c r="N25" i="49" s="1"/>
  <c r="C24" i="49"/>
  <c r="N24" i="49" s="1"/>
  <c r="L23" i="49"/>
  <c r="P23" i="49" s="1"/>
  <c r="K23" i="49"/>
  <c r="K24" i="49" s="1"/>
  <c r="O24" i="49" s="1"/>
  <c r="C23" i="49"/>
  <c r="N23" i="49" s="1"/>
  <c r="C22" i="49"/>
  <c r="L21" i="49"/>
  <c r="P21" i="49" s="1"/>
  <c r="K21" i="49"/>
  <c r="K22" i="49" s="1"/>
  <c r="O22" i="49" s="1"/>
  <c r="C21" i="49"/>
  <c r="N21" i="49" s="1"/>
  <c r="C20" i="49"/>
  <c r="N20" i="49" s="1"/>
  <c r="L19" i="49"/>
  <c r="P19" i="49" s="1"/>
  <c r="K19" i="49"/>
  <c r="K20" i="49" s="1"/>
  <c r="O20" i="49" s="1"/>
  <c r="C19" i="49"/>
  <c r="N19" i="49" s="1"/>
  <c r="C18" i="49"/>
  <c r="N18" i="49" s="1"/>
  <c r="L17" i="49"/>
  <c r="P17" i="49" s="1"/>
  <c r="K17" i="49"/>
  <c r="K18" i="49" s="1"/>
  <c r="O18" i="49" s="1"/>
  <c r="C17" i="49"/>
  <c r="E9" i="50" s="1"/>
  <c r="F9" i="50" s="1"/>
  <c r="H9" i="50" s="1"/>
  <c r="C16" i="49"/>
  <c r="N16" i="49" s="1"/>
  <c r="L15" i="49"/>
  <c r="P15" i="49" s="1"/>
  <c r="K15" i="49"/>
  <c r="K16" i="49" s="1"/>
  <c r="O16" i="49" s="1"/>
  <c r="C15" i="49"/>
  <c r="E12" i="50" s="1"/>
  <c r="F12" i="50" s="1"/>
  <c r="H12" i="50" s="1"/>
  <c r="C14" i="49"/>
  <c r="N14" i="49" s="1"/>
  <c r="L13" i="49"/>
  <c r="P13" i="49" s="1"/>
  <c r="K13" i="49"/>
  <c r="K14" i="49" s="1"/>
  <c r="O14" i="49" s="1"/>
  <c r="C13" i="49"/>
  <c r="N13" i="49" s="1"/>
  <c r="C12" i="49"/>
  <c r="N12" i="49" s="1"/>
  <c r="L11" i="49"/>
  <c r="P11" i="49" s="1"/>
  <c r="K11" i="49"/>
  <c r="K12" i="49" s="1"/>
  <c r="O12" i="49" s="1"/>
  <c r="C11" i="49"/>
  <c r="N11" i="49" s="1"/>
  <c r="C10" i="49"/>
  <c r="N10" i="49" s="1"/>
  <c r="L9" i="49"/>
  <c r="P9" i="49" s="1"/>
  <c r="K9" i="49"/>
  <c r="K10" i="49" s="1"/>
  <c r="O10" i="49" s="1"/>
  <c r="C9" i="49"/>
  <c r="E6" i="50" s="1"/>
  <c r="F6" i="50" s="1"/>
  <c r="H6" i="50" s="1"/>
  <c r="C8" i="49"/>
  <c r="L7" i="49"/>
  <c r="P7" i="49" s="1"/>
  <c r="K7" i="49"/>
  <c r="K8" i="49" s="1"/>
  <c r="O8" i="49" s="1"/>
  <c r="C7" i="49"/>
  <c r="N7" i="49" s="1"/>
  <c r="C6" i="49"/>
  <c r="G6" i="49" s="1"/>
  <c r="L5" i="49"/>
  <c r="P5" i="49" s="1"/>
  <c r="K5" i="49"/>
  <c r="K6" i="49" s="1"/>
  <c r="O6" i="49" s="1"/>
  <c r="C5" i="49"/>
  <c r="E4" i="50" s="1"/>
  <c r="F4" i="50" s="1"/>
  <c r="H4" i="50" s="1"/>
  <c r="O33" i="49" l="1"/>
  <c r="G24" i="49"/>
  <c r="G7" i="49"/>
  <c r="G15" i="49"/>
  <c r="O7" i="49"/>
  <c r="O19" i="49"/>
  <c r="O9" i="49"/>
  <c r="G13" i="49"/>
  <c r="G19" i="49"/>
  <c r="N22" i="49"/>
  <c r="C4" i="30"/>
  <c r="G5" i="30" s="1"/>
  <c r="I5" i="30" s="1"/>
  <c r="G22" i="49"/>
  <c r="C51" i="49"/>
  <c r="C5" i="30"/>
  <c r="G6" i="30" s="1"/>
  <c r="E5" i="28"/>
  <c r="J24" i="28" s="1"/>
  <c r="G11" i="49"/>
  <c r="C50" i="49"/>
  <c r="C6" i="30"/>
  <c r="G8" i="49"/>
  <c r="G14" i="49"/>
  <c r="O17" i="49"/>
  <c r="E4" i="28"/>
  <c r="J23" i="28" s="1"/>
  <c r="G9" i="49"/>
  <c r="O15" i="49"/>
  <c r="G20" i="49"/>
  <c r="G25" i="49"/>
  <c r="O31" i="49"/>
  <c r="E6" i="28"/>
  <c r="J25" i="28" s="1"/>
  <c r="O13" i="49"/>
  <c r="G18" i="49"/>
  <c r="G23" i="49"/>
  <c r="O29" i="49"/>
  <c r="G34" i="49"/>
  <c r="G5" i="49"/>
  <c r="O11" i="49"/>
  <c r="G16" i="49"/>
  <c r="G21" i="49"/>
  <c r="O27" i="49"/>
  <c r="G32" i="49"/>
  <c r="E13" i="50"/>
  <c r="F13" i="50" s="1"/>
  <c r="H13" i="50" s="1"/>
  <c r="O25" i="49"/>
  <c r="G12" i="49"/>
  <c r="G17" i="49"/>
  <c r="O23" i="49"/>
  <c r="G33" i="49"/>
  <c r="O5" i="49"/>
  <c r="G10" i="49"/>
  <c r="O21" i="49"/>
  <c r="G26" i="49"/>
  <c r="G31" i="49"/>
  <c r="E7" i="50"/>
  <c r="F7" i="50" s="1"/>
  <c r="F5" i="49"/>
  <c r="F6" i="49"/>
  <c r="F7" i="49"/>
  <c r="F8" i="49"/>
  <c r="F9" i="49"/>
  <c r="F10" i="49"/>
  <c r="F11" i="49"/>
  <c r="F12" i="49"/>
  <c r="F13" i="49"/>
  <c r="F14" i="49"/>
  <c r="F15" i="49"/>
  <c r="F16" i="49"/>
  <c r="F17" i="49"/>
  <c r="F18" i="49"/>
  <c r="F19" i="49"/>
  <c r="F20" i="49"/>
  <c r="F21" i="49"/>
  <c r="F22" i="49"/>
  <c r="F23" i="49"/>
  <c r="F24" i="49"/>
  <c r="F25" i="49"/>
  <c r="F26" i="49"/>
  <c r="F27" i="49"/>
  <c r="F28" i="49"/>
  <c r="F29" i="49"/>
  <c r="F30" i="49"/>
  <c r="F31" i="49"/>
  <c r="F32" i="49"/>
  <c r="F33" i="49"/>
  <c r="F34" i="49"/>
  <c r="E10" i="50"/>
  <c r="F10" i="50" s="1"/>
  <c r="C38" i="49"/>
  <c r="E5" i="50"/>
  <c r="F5" i="50" s="1"/>
  <c r="H5" i="50" s="1"/>
  <c r="C48" i="49"/>
  <c r="E8" i="50"/>
  <c r="F8" i="50" s="1"/>
  <c r="H8" i="50" s="1"/>
  <c r="L8" i="49"/>
  <c r="P8" i="49" s="1"/>
  <c r="L10" i="49"/>
  <c r="P10" i="49" s="1"/>
  <c r="L12" i="49"/>
  <c r="P12" i="49" s="1"/>
  <c r="L16" i="49"/>
  <c r="P16" i="49" s="1"/>
  <c r="L18" i="49"/>
  <c r="P18" i="49" s="1"/>
  <c r="L24" i="49"/>
  <c r="P24" i="49" s="1"/>
  <c r="L30" i="49"/>
  <c r="P30" i="49" s="1"/>
  <c r="C49" i="49"/>
  <c r="E11" i="50"/>
  <c r="F11" i="50" s="1"/>
  <c r="H11" i="50" s="1"/>
  <c r="F16" i="50"/>
  <c r="L6" i="49"/>
  <c r="P6" i="49" s="1"/>
  <c r="L14" i="49"/>
  <c r="P14" i="49" s="1"/>
  <c r="L20" i="49"/>
  <c r="P20" i="49" s="1"/>
  <c r="L22" i="49"/>
  <c r="P22" i="49" s="1"/>
  <c r="L26" i="49"/>
  <c r="P26" i="49" s="1"/>
  <c r="L28" i="49"/>
  <c r="P28" i="49" s="1"/>
  <c r="L32" i="49"/>
  <c r="P32" i="49" s="1"/>
  <c r="L34" i="49"/>
  <c r="P34" i="49" s="1"/>
  <c r="N5" i="49"/>
  <c r="N6" i="49"/>
  <c r="N8" i="49"/>
  <c r="N9" i="49"/>
  <c r="N15" i="49"/>
  <c r="N17" i="49"/>
  <c r="N33" i="49"/>
  <c r="G35" i="49" l="1"/>
  <c r="H16" i="50"/>
  <c r="E16" i="50"/>
  <c r="H10" i="50"/>
  <c r="F35" i="49"/>
  <c r="H7" i="50"/>
  <c r="F7" i="27" l="1"/>
  <c r="C10" i="39"/>
  <c r="C21" i="39"/>
  <c r="C22" i="39" s="1"/>
  <c r="C7" i="39"/>
  <c r="C8" i="39" s="1"/>
  <c r="E22" i="46"/>
  <c r="E19" i="46"/>
  <c r="C31" i="39"/>
  <c r="C32" i="39" s="1"/>
  <c r="D6" i="29" s="1"/>
  <c r="J22" i="29"/>
  <c r="J24" i="29"/>
  <c r="J25" i="29"/>
  <c r="D12" i="29"/>
  <c r="D18" i="46"/>
  <c r="C15" i="39"/>
  <c r="C16" i="39" s="1"/>
  <c r="C6" i="29" s="1"/>
  <c r="C12" i="29"/>
  <c r="D17" i="46"/>
  <c r="D22" i="29"/>
  <c r="D24" i="29"/>
  <c r="D25" i="29"/>
  <c r="B12" i="29"/>
  <c r="D16" i="46"/>
  <c r="D15" i="46"/>
  <c r="D14" i="46"/>
  <c r="H6" i="46"/>
  <c r="I6" i="46"/>
  <c r="M186" i="45"/>
  <c r="M35" i="45"/>
  <c r="M28" i="45"/>
  <c r="M14" i="45"/>
  <c r="AV25" i="43"/>
  <c r="AP23" i="43"/>
  <c r="AQ23" i="43"/>
  <c r="AR23" i="43"/>
  <c r="AS23" i="43"/>
  <c r="AT23" i="43"/>
  <c r="AU23" i="43"/>
  <c r="AO27" i="43"/>
  <c r="AO28" i="43"/>
  <c r="AO29" i="43"/>
  <c r="B23" i="43"/>
  <c r="AV26" i="43"/>
  <c r="E10" i="43"/>
  <c r="G10" i="43"/>
  <c r="I10" i="43"/>
  <c r="K10" i="43"/>
  <c r="M10" i="43"/>
  <c r="O10" i="43"/>
  <c r="Q10" i="43"/>
  <c r="S10" i="43"/>
  <c r="U10" i="43"/>
  <c r="W10" i="43"/>
  <c r="Y10" i="43"/>
  <c r="AA10" i="43"/>
  <c r="AC10" i="43"/>
  <c r="AE10" i="43"/>
  <c r="AG10" i="43"/>
  <c r="AI10" i="43"/>
  <c r="AK10" i="43"/>
  <c r="AM10" i="43"/>
  <c r="AO10" i="43"/>
  <c r="AQ10" i="43"/>
  <c r="E12" i="43"/>
  <c r="G12" i="43"/>
  <c r="I12" i="43"/>
  <c r="K12" i="43"/>
  <c r="M12" i="43"/>
  <c r="M23" i="43"/>
  <c r="O12" i="43"/>
  <c r="Q12" i="43"/>
  <c r="S12" i="43"/>
  <c r="U12" i="43"/>
  <c r="W12" i="43"/>
  <c r="Y12" i="43"/>
  <c r="AA12" i="43"/>
  <c r="AC12" i="43"/>
  <c r="AC23" i="43"/>
  <c r="AE12" i="43"/>
  <c r="AE23" i="43"/>
  <c r="AG12" i="43"/>
  <c r="AI12" i="43"/>
  <c r="AK12" i="43"/>
  <c r="AM12" i="43"/>
  <c r="AM23" i="43"/>
  <c r="AO12" i="43"/>
  <c r="AQ12" i="43"/>
  <c r="E13" i="43"/>
  <c r="G13" i="43"/>
  <c r="I13" i="43"/>
  <c r="I23" i="43"/>
  <c r="K13" i="43"/>
  <c r="M13" i="43"/>
  <c r="O13" i="43"/>
  <c r="O23" i="43"/>
  <c r="Q13" i="43"/>
  <c r="S13" i="43"/>
  <c r="U13" i="43"/>
  <c r="U23" i="43"/>
  <c r="W13" i="43"/>
  <c r="Y13" i="43"/>
  <c r="AA13" i="43"/>
  <c r="AC13" i="43"/>
  <c r="AE13" i="43"/>
  <c r="AG13" i="43"/>
  <c r="AI13" i="43"/>
  <c r="AK13" i="43"/>
  <c r="AK23" i="43"/>
  <c r="AM13" i="43"/>
  <c r="AO13" i="43"/>
  <c r="AQ13" i="43"/>
  <c r="E14" i="43"/>
  <c r="G14" i="43"/>
  <c r="I14" i="43"/>
  <c r="K14" i="43"/>
  <c r="M14" i="43"/>
  <c r="O14" i="43"/>
  <c r="Q14" i="43"/>
  <c r="S14" i="43"/>
  <c r="U14" i="43"/>
  <c r="W14" i="43"/>
  <c r="Y14" i="43"/>
  <c r="AA14" i="43"/>
  <c r="AC14" i="43"/>
  <c r="AE14" i="43"/>
  <c r="AG14" i="43"/>
  <c r="AI14" i="43"/>
  <c r="AK14" i="43"/>
  <c r="AM14" i="43"/>
  <c r="AO14" i="43"/>
  <c r="AQ14" i="43"/>
  <c r="E15" i="43"/>
  <c r="G15" i="43"/>
  <c r="I15" i="43"/>
  <c r="K15" i="43"/>
  <c r="M15" i="43"/>
  <c r="O15" i="43"/>
  <c r="Q15" i="43"/>
  <c r="S15" i="43"/>
  <c r="U15" i="43"/>
  <c r="W15" i="43"/>
  <c r="Y15" i="43"/>
  <c r="AA15" i="43"/>
  <c r="AC15" i="43"/>
  <c r="AE15" i="43"/>
  <c r="AG15" i="43"/>
  <c r="AI15" i="43"/>
  <c r="AK15" i="43"/>
  <c r="AM15" i="43"/>
  <c r="AO15" i="43"/>
  <c r="AQ15" i="43"/>
  <c r="E16" i="43"/>
  <c r="G16" i="43"/>
  <c r="I16" i="43"/>
  <c r="K16" i="43"/>
  <c r="M16" i="43"/>
  <c r="O16" i="43"/>
  <c r="Q16" i="43"/>
  <c r="S16" i="43"/>
  <c r="U16" i="43"/>
  <c r="W16" i="43"/>
  <c r="Y16" i="43"/>
  <c r="AA16" i="43"/>
  <c r="AC16" i="43"/>
  <c r="AE16" i="43"/>
  <c r="AG16" i="43"/>
  <c r="AI16" i="43"/>
  <c r="AK16" i="43"/>
  <c r="AM16" i="43"/>
  <c r="AO16" i="43"/>
  <c r="AQ16" i="43"/>
  <c r="E17" i="43"/>
  <c r="G17" i="43"/>
  <c r="I17" i="43"/>
  <c r="K17" i="43"/>
  <c r="M17" i="43"/>
  <c r="O17" i="43"/>
  <c r="Q17" i="43"/>
  <c r="S17" i="43"/>
  <c r="U17" i="43"/>
  <c r="W17" i="43"/>
  <c r="Y17" i="43"/>
  <c r="AA17" i="43"/>
  <c r="AC17" i="43"/>
  <c r="AE17" i="43"/>
  <c r="AG17" i="43"/>
  <c r="AI17" i="43"/>
  <c r="AK17" i="43"/>
  <c r="AM17" i="43"/>
  <c r="AO17" i="43"/>
  <c r="AQ17" i="43"/>
  <c r="E18" i="43"/>
  <c r="G18" i="43"/>
  <c r="I18" i="43"/>
  <c r="K18" i="43"/>
  <c r="M18" i="43"/>
  <c r="O18" i="43"/>
  <c r="Q18" i="43"/>
  <c r="S18" i="43"/>
  <c r="U18" i="43"/>
  <c r="W18" i="43"/>
  <c r="Y18" i="43"/>
  <c r="AA18" i="43"/>
  <c r="AC18" i="43"/>
  <c r="AE18" i="43"/>
  <c r="AG18" i="43"/>
  <c r="AI18" i="43"/>
  <c r="AK18" i="43"/>
  <c r="AM18" i="43"/>
  <c r="AO18" i="43"/>
  <c r="AQ18" i="43"/>
  <c r="E19" i="43"/>
  <c r="G19" i="43"/>
  <c r="I19" i="43"/>
  <c r="K19" i="43"/>
  <c r="M19" i="43"/>
  <c r="O19" i="43"/>
  <c r="Q19" i="43"/>
  <c r="S19" i="43"/>
  <c r="U19" i="43"/>
  <c r="W19" i="43"/>
  <c r="Y19" i="43"/>
  <c r="AA19" i="43"/>
  <c r="AC19" i="43"/>
  <c r="AE19" i="43"/>
  <c r="AG19" i="43"/>
  <c r="AI19" i="43"/>
  <c r="AK19" i="43"/>
  <c r="AM19" i="43"/>
  <c r="AO19" i="43"/>
  <c r="AQ19" i="43"/>
  <c r="E20" i="43"/>
  <c r="G20" i="43"/>
  <c r="I20" i="43"/>
  <c r="K20" i="43"/>
  <c r="M20" i="43"/>
  <c r="O20" i="43"/>
  <c r="Q20" i="43"/>
  <c r="S20" i="43"/>
  <c r="U20" i="43"/>
  <c r="W20" i="43"/>
  <c r="Y20" i="43"/>
  <c r="AA20" i="43"/>
  <c r="AC20" i="43"/>
  <c r="AE20" i="43"/>
  <c r="AG20" i="43"/>
  <c r="AI20" i="43"/>
  <c r="AK20" i="43"/>
  <c r="AM20" i="43"/>
  <c r="AO20" i="43"/>
  <c r="AQ20" i="43"/>
  <c r="E21" i="43"/>
  <c r="G21" i="43"/>
  <c r="I21" i="43"/>
  <c r="K21" i="43"/>
  <c r="M21" i="43"/>
  <c r="O21" i="43"/>
  <c r="Q21" i="43"/>
  <c r="S21" i="43"/>
  <c r="U21" i="43"/>
  <c r="W21" i="43"/>
  <c r="Y21" i="43"/>
  <c r="AA21" i="43"/>
  <c r="AC21" i="43"/>
  <c r="AE21" i="43"/>
  <c r="AG21" i="43"/>
  <c r="AI21" i="43"/>
  <c r="AK21" i="43"/>
  <c r="AM21" i="43"/>
  <c r="AO21" i="43"/>
  <c r="AQ21" i="43"/>
  <c r="E22" i="43"/>
  <c r="G22" i="43"/>
  <c r="I22" i="43"/>
  <c r="K22" i="43"/>
  <c r="M22" i="43"/>
  <c r="O22" i="43"/>
  <c r="Q22" i="43"/>
  <c r="S22" i="43"/>
  <c r="U22" i="43"/>
  <c r="W22" i="43"/>
  <c r="Y22" i="43"/>
  <c r="AA22" i="43"/>
  <c r="AC22" i="43"/>
  <c r="AE22" i="43"/>
  <c r="AG22" i="43"/>
  <c r="AI22" i="43"/>
  <c r="AK22" i="43"/>
  <c r="AM22" i="43"/>
  <c r="AO22" i="43"/>
  <c r="AQ22" i="43"/>
  <c r="E23" i="43"/>
  <c r="F23" i="43"/>
  <c r="H23" i="43"/>
  <c r="J23" i="43"/>
  <c r="L23" i="43"/>
  <c r="N23" i="43"/>
  <c r="AV27" i="43"/>
  <c r="P23" i="43"/>
  <c r="Q23" i="43"/>
  <c r="R23" i="43"/>
  <c r="T23" i="43"/>
  <c r="V23" i="43"/>
  <c r="W23" i="43"/>
  <c r="X23" i="43"/>
  <c r="Y23" i="43"/>
  <c r="Z23" i="43"/>
  <c r="AB23" i="43"/>
  <c r="AD23" i="43"/>
  <c r="AF23" i="43"/>
  <c r="AG23" i="43"/>
  <c r="AH23" i="43"/>
  <c r="AJ23" i="43"/>
  <c r="AL23" i="43"/>
  <c r="AN23" i="43"/>
  <c r="AO23" i="43"/>
  <c r="E24" i="43"/>
  <c r="G24" i="43"/>
  <c r="I24" i="43"/>
  <c r="K24" i="43"/>
  <c r="M24" i="43"/>
  <c r="O24" i="43"/>
  <c r="Q24" i="43"/>
  <c r="S24" i="43"/>
  <c r="U24" i="43"/>
  <c r="W24" i="43"/>
  <c r="Y24" i="43"/>
  <c r="AA24" i="43"/>
  <c r="AC24" i="43"/>
  <c r="AE24" i="43"/>
  <c r="AG24" i="43"/>
  <c r="AI24" i="43"/>
  <c r="AK24" i="43"/>
  <c r="AM24" i="43"/>
  <c r="AO24" i="43"/>
  <c r="AQ24" i="43"/>
  <c r="E25" i="43"/>
  <c r="G25" i="43"/>
  <c r="I25" i="43"/>
  <c r="K25" i="43"/>
  <c r="M25" i="43"/>
  <c r="O25" i="43"/>
  <c r="Q25" i="43"/>
  <c r="S25" i="43"/>
  <c r="U25" i="43"/>
  <c r="W25" i="43"/>
  <c r="Y25" i="43"/>
  <c r="AA25" i="43"/>
  <c r="AC25" i="43"/>
  <c r="AE25" i="43"/>
  <c r="AG25" i="43"/>
  <c r="AI25" i="43"/>
  <c r="AK25" i="43"/>
  <c r="AM25" i="43"/>
  <c r="AO25" i="43"/>
  <c r="AQ25" i="43"/>
  <c r="E26" i="43"/>
  <c r="G26" i="43"/>
  <c r="I26" i="43"/>
  <c r="K26" i="43"/>
  <c r="M26" i="43"/>
  <c r="O26" i="43"/>
  <c r="Q26" i="43"/>
  <c r="S26" i="43"/>
  <c r="U26" i="43"/>
  <c r="W26" i="43"/>
  <c r="Y26" i="43"/>
  <c r="AA26" i="43"/>
  <c r="AC26" i="43"/>
  <c r="AE26" i="43"/>
  <c r="AG26" i="43"/>
  <c r="AI26" i="43"/>
  <c r="AK26" i="43"/>
  <c r="AM26" i="43"/>
  <c r="AO26" i="43"/>
  <c r="AQ26" i="43"/>
  <c r="E27" i="43"/>
  <c r="G27" i="43"/>
  <c r="I27" i="43"/>
  <c r="K27" i="43"/>
  <c r="M27" i="43"/>
  <c r="O27" i="43"/>
  <c r="Q27" i="43"/>
  <c r="S27" i="43"/>
  <c r="U27" i="43"/>
  <c r="W27" i="43"/>
  <c r="Y27" i="43"/>
  <c r="AA27" i="43"/>
  <c r="AC27" i="43"/>
  <c r="AE27" i="43"/>
  <c r="AG27" i="43"/>
  <c r="AI27" i="43"/>
  <c r="AK27" i="43"/>
  <c r="AM27" i="43"/>
  <c r="AQ27" i="43"/>
  <c r="E28" i="43"/>
  <c r="G28" i="43"/>
  <c r="I28" i="43"/>
  <c r="K28" i="43"/>
  <c r="M28" i="43"/>
  <c r="O28" i="43"/>
  <c r="Q28" i="43"/>
  <c r="S28" i="43"/>
  <c r="U28" i="43"/>
  <c r="W28" i="43"/>
  <c r="Y28" i="43"/>
  <c r="AA28" i="43"/>
  <c r="AC28" i="43"/>
  <c r="AE28" i="43"/>
  <c r="AG28" i="43"/>
  <c r="AI28" i="43"/>
  <c r="AK28" i="43"/>
  <c r="AM28" i="43"/>
  <c r="AQ28" i="43"/>
  <c r="E29" i="43"/>
  <c r="G29" i="43"/>
  <c r="I29" i="43"/>
  <c r="K29" i="43"/>
  <c r="M29" i="43"/>
  <c r="O29" i="43"/>
  <c r="Q29" i="43"/>
  <c r="S29" i="43"/>
  <c r="U29" i="43"/>
  <c r="W29" i="43"/>
  <c r="Y29" i="43"/>
  <c r="AA29" i="43"/>
  <c r="AC29" i="43"/>
  <c r="AE29" i="43"/>
  <c r="AG29" i="43"/>
  <c r="AI29" i="43"/>
  <c r="AK29" i="43"/>
  <c r="AM29" i="43"/>
  <c r="AQ29" i="43"/>
  <c r="E30" i="43"/>
  <c r="G30" i="43"/>
  <c r="I30" i="43"/>
  <c r="K30" i="43"/>
  <c r="M30" i="43"/>
  <c r="O30" i="43"/>
  <c r="Q30" i="43"/>
  <c r="S30" i="43"/>
  <c r="U30" i="43"/>
  <c r="W30" i="43"/>
  <c r="Y30" i="43"/>
  <c r="AA30" i="43"/>
  <c r="AC30" i="43"/>
  <c r="AE30" i="43"/>
  <c r="AG30" i="43"/>
  <c r="AI30" i="43"/>
  <c r="AK30" i="43"/>
  <c r="AM30" i="43"/>
  <c r="AO30" i="43"/>
  <c r="AQ30" i="43"/>
  <c r="E31" i="43"/>
  <c r="G31" i="43"/>
  <c r="I31" i="43"/>
  <c r="K31" i="43"/>
  <c r="M31" i="43"/>
  <c r="O31" i="43"/>
  <c r="Q31" i="43"/>
  <c r="S31" i="43"/>
  <c r="U31" i="43"/>
  <c r="W31" i="43"/>
  <c r="Y31" i="43"/>
  <c r="AA31" i="43"/>
  <c r="AC31" i="43"/>
  <c r="AE31" i="43"/>
  <c r="AG31" i="43"/>
  <c r="AI31" i="43"/>
  <c r="AK31" i="43"/>
  <c r="AM31" i="43"/>
  <c r="AO31" i="43"/>
  <c r="AQ31" i="43"/>
  <c r="E32" i="43"/>
  <c r="G32" i="43"/>
  <c r="I32" i="43"/>
  <c r="K32" i="43"/>
  <c r="M32" i="43"/>
  <c r="O32" i="43"/>
  <c r="Q32" i="43"/>
  <c r="S32" i="43"/>
  <c r="U32" i="43"/>
  <c r="W32" i="43"/>
  <c r="Y32" i="43"/>
  <c r="AA32" i="43"/>
  <c r="AC32" i="43"/>
  <c r="AE32" i="43"/>
  <c r="AG32" i="43"/>
  <c r="AI32" i="43"/>
  <c r="AK32" i="43"/>
  <c r="AM32" i="43"/>
  <c r="AO32" i="43"/>
  <c r="AQ32" i="43"/>
  <c r="E33" i="43"/>
  <c r="G33" i="43"/>
  <c r="I33" i="43"/>
  <c r="K33" i="43"/>
  <c r="M33" i="43"/>
  <c r="O33" i="43"/>
  <c r="Q33" i="43"/>
  <c r="S33" i="43"/>
  <c r="U33" i="43"/>
  <c r="W33" i="43"/>
  <c r="Y33" i="43"/>
  <c r="AA33" i="43"/>
  <c r="AC33" i="43"/>
  <c r="AE33" i="43"/>
  <c r="AG33" i="43"/>
  <c r="AI33" i="43"/>
  <c r="AK33" i="43"/>
  <c r="AM33" i="43"/>
  <c r="AO33" i="43"/>
  <c r="AQ33" i="43"/>
  <c r="E34" i="43"/>
  <c r="G34" i="43"/>
  <c r="I34" i="43"/>
  <c r="K34" i="43"/>
  <c r="M34" i="43"/>
  <c r="O34" i="43"/>
  <c r="Q34" i="43"/>
  <c r="S34" i="43"/>
  <c r="U34" i="43"/>
  <c r="W34" i="43"/>
  <c r="Y34" i="43"/>
  <c r="AA34" i="43"/>
  <c r="AC34" i="43"/>
  <c r="AE34" i="43"/>
  <c r="AG34" i="43"/>
  <c r="AI34" i="43"/>
  <c r="AK34" i="43"/>
  <c r="AM34" i="43"/>
  <c r="AO34" i="43"/>
  <c r="AQ34" i="43"/>
  <c r="E35" i="43"/>
  <c r="G35" i="43"/>
  <c r="I35" i="43"/>
  <c r="K35" i="43"/>
  <c r="M35" i="43"/>
  <c r="O35" i="43"/>
  <c r="Q35" i="43"/>
  <c r="S35" i="43"/>
  <c r="U35" i="43"/>
  <c r="W35" i="43"/>
  <c r="Y35" i="43"/>
  <c r="AA35" i="43"/>
  <c r="AC35" i="43"/>
  <c r="AE35" i="43"/>
  <c r="AG35" i="43"/>
  <c r="AI35" i="43"/>
  <c r="AK35" i="43"/>
  <c r="AM35" i="43"/>
  <c r="AO35" i="43"/>
  <c r="AQ35" i="43"/>
  <c r="E36" i="43"/>
  <c r="G36" i="43"/>
  <c r="I36" i="43"/>
  <c r="K36" i="43"/>
  <c r="M36" i="43"/>
  <c r="O36" i="43"/>
  <c r="Q36" i="43"/>
  <c r="S36" i="43"/>
  <c r="U36" i="43"/>
  <c r="W36" i="43"/>
  <c r="Y36" i="43"/>
  <c r="AA36" i="43"/>
  <c r="AC36" i="43"/>
  <c r="AE36" i="43"/>
  <c r="AG36" i="43"/>
  <c r="AI36" i="43"/>
  <c r="AK36" i="43"/>
  <c r="AM36" i="43"/>
  <c r="AO36" i="43"/>
  <c r="AQ36" i="43"/>
  <c r="E37" i="43"/>
  <c r="G37" i="43"/>
  <c r="I37" i="43"/>
  <c r="K37" i="43"/>
  <c r="M37" i="43"/>
  <c r="O37" i="43"/>
  <c r="Q37" i="43"/>
  <c r="S37" i="43"/>
  <c r="U37" i="43"/>
  <c r="W37" i="43"/>
  <c r="Y37" i="43"/>
  <c r="AA37" i="43"/>
  <c r="AC37" i="43"/>
  <c r="AE37" i="43"/>
  <c r="AG37" i="43"/>
  <c r="AI37" i="43"/>
  <c r="AK37" i="43"/>
  <c r="AM37" i="43"/>
  <c r="AO37" i="43"/>
  <c r="AQ37" i="43"/>
  <c r="E38" i="43"/>
  <c r="G38" i="43"/>
  <c r="I38" i="43"/>
  <c r="K38" i="43"/>
  <c r="M38" i="43"/>
  <c r="O38" i="43"/>
  <c r="Q38" i="43"/>
  <c r="S38" i="43"/>
  <c r="U38" i="43"/>
  <c r="W38" i="43"/>
  <c r="Y38" i="43"/>
  <c r="AA38" i="43"/>
  <c r="AC38" i="43"/>
  <c r="AE38" i="43"/>
  <c r="AG38" i="43"/>
  <c r="AI38" i="43"/>
  <c r="AK38" i="43"/>
  <c r="AM38" i="43"/>
  <c r="AO38" i="43"/>
  <c r="AQ38" i="43"/>
  <c r="E39" i="43"/>
  <c r="G39" i="43"/>
  <c r="I39" i="43"/>
  <c r="K39" i="43"/>
  <c r="M39" i="43"/>
  <c r="O39" i="43"/>
  <c r="Q39" i="43"/>
  <c r="S39" i="43"/>
  <c r="U39" i="43"/>
  <c r="W39" i="43"/>
  <c r="Y39" i="43"/>
  <c r="AA39" i="43"/>
  <c r="AC39" i="43"/>
  <c r="AE39" i="43"/>
  <c r="AG39" i="43"/>
  <c r="AI39" i="43"/>
  <c r="AK39" i="43"/>
  <c r="AM39" i="43"/>
  <c r="AO39" i="43"/>
  <c r="AQ39" i="43"/>
  <c r="E40" i="43"/>
  <c r="G40" i="43"/>
  <c r="I40" i="43"/>
  <c r="K40" i="43"/>
  <c r="M40" i="43"/>
  <c r="O40" i="43"/>
  <c r="Q40" i="43"/>
  <c r="S40" i="43"/>
  <c r="U40" i="43"/>
  <c r="W40" i="43"/>
  <c r="Y40" i="43"/>
  <c r="AA40" i="43"/>
  <c r="AC40" i="43"/>
  <c r="AE40" i="43"/>
  <c r="AG40" i="43"/>
  <c r="AI40" i="43"/>
  <c r="AK40" i="43"/>
  <c r="AM40" i="43"/>
  <c r="AO40" i="43"/>
  <c r="AQ40" i="43"/>
  <c r="E41" i="43"/>
  <c r="G41" i="43"/>
  <c r="I41" i="43"/>
  <c r="K41" i="43"/>
  <c r="M41" i="43"/>
  <c r="O41" i="43"/>
  <c r="Q41" i="43"/>
  <c r="S41" i="43"/>
  <c r="U41" i="43"/>
  <c r="W41" i="43"/>
  <c r="Y41" i="43"/>
  <c r="AA41" i="43"/>
  <c r="AC41" i="43"/>
  <c r="AE41" i="43"/>
  <c r="AG41" i="43"/>
  <c r="AI41" i="43"/>
  <c r="AK41" i="43"/>
  <c r="AM41" i="43"/>
  <c r="AO41" i="43"/>
  <c r="AQ41" i="43"/>
  <c r="E42" i="43"/>
  <c r="G42" i="43"/>
  <c r="I42" i="43"/>
  <c r="K42" i="43"/>
  <c r="M42" i="43"/>
  <c r="O42" i="43"/>
  <c r="Q42" i="43"/>
  <c r="S42" i="43"/>
  <c r="U42" i="43"/>
  <c r="W42" i="43"/>
  <c r="Y42" i="43"/>
  <c r="AA42" i="43"/>
  <c r="AC42" i="43"/>
  <c r="AE42" i="43"/>
  <c r="AG42" i="43"/>
  <c r="AI42" i="43"/>
  <c r="AK42" i="43"/>
  <c r="AM42" i="43"/>
  <c r="AO42" i="43"/>
  <c r="AQ42" i="43"/>
  <c r="E43" i="43"/>
  <c r="G43" i="43"/>
  <c r="I43" i="43"/>
  <c r="K43" i="43"/>
  <c r="M43" i="43"/>
  <c r="O43" i="43"/>
  <c r="Q43" i="43"/>
  <c r="S43" i="43"/>
  <c r="U43" i="43"/>
  <c r="W43" i="43"/>
  <c r="Y43" i="43"/>
  <c r="AA43" i="43"/>
  <c r="AC43" i="43"/>
  <c r="AE43" i="43"/>
  <c r="AG43" i="43"/>
  <c r="AI43" i="43"/>
  <c r="AK43" i="43"/>
  <c r="AM43" i="43"/>
  <c r="AO43" i="43"/>
  <c r="AQ43" i="43"/>
  <c r="E44" i="43"/>
  <c r="G44" i="43"/>
  <c r="I44" i="43"/>
  <c r="K44" i="43"/>
  <c r="M44" i="43"/>
  <c r="O44" i="43"/>
  <c r="Q44" i="43"/>
  <c r="S44" i="43"/>
  <c r="U44" i="43"/>
  <c r="W44" i="43"/>
  <c r="Y44" i="43"/>
  <c r="AA44" i="43"/>
  <c r="AC44" i="43"/>
  <c r="AE44" i="43"/>
  <c r="AG44" i="43"/>
  <c r="AI44" i="43"/>
  <c r="AK44" i="43"/>
  <c r="AM44" i="43"/>
  <c r="AO44" i="43"/>
  <c r="AQ44" i="43"/>
  <c r="E45" i="43"/>
  <c r="G45" i="43"/>
  <c r="I45" i="43"/>
  <c r="K45" i="43"/>
  <c r="M45" i="43"/>
  <c r="O45" i="43"/>
  <c r="Q45" i="43"/>
  <c r="S45" i="43"/>
  <c r="U45" i="43"/>
  <c r="W45" i="43"/>
  <c r="Y45" i="43"/>
  <c r="AA45" i="43"/>
  <c r="AC45" i="43"/>
  <c r="AE45" i="43"/>
  <c r="AG45" i="43"/>
  <c r="AI45" i="43"/>
  <c r="AK45" i="43"/>
  <c r="AM45" i="43"/>
  <c r="AO45" i="43"/>
  <c r="AQ45" i="43"/>
  <c r="E46" i="43"/>
  <c r="G46" i="43"/>
  <c r="I46" i="43"/>
  <c r="K46" i="43"/>
  <c r="M46" i="43"/>
  <c r="O46" i="43"/>
  <c r="Q46" i="43"/>
  <c r="S46" i="43"/>
  <c r="U46" i="43"/>
  <c r="W46" i="43"/>
  <c r="Y46" i="43"/>
  <c r="AA46" i="43"/>
  <c r="AC46" i="43"/>
  <c r="AE46" i="43"/>
  <c r="AG46" i="43"/>
  <c r="AI46" i="43"/>
  <c r="AK46" i="43"/>
  <c r="AM46" i="43"/>
  <c r="AO46" i="43"/>
  <c r="AQ46" i="43"/>
  <c r="E47" i="43"/>
  <c r="G47" i="43"/>
  <c r="I47" i="43"/>
  <c r="K47" i="43"/>
  <c r="M47" i="43"/>
  <c r="O47" i="43"/>
  <c r="Q47" i="43"/>
  <c r="S47" i="43"/>
  <c r="U47" i="43"/>
  <c r="W47" i="43"/>
  <c r="Y47" i="43"/>
  <c r="AA47" i="43"/>
  <c r="AC47" i="43"/>
  <c r="AE47" i="43"/>
  <c r="AG47" i="43"/>
  <c r="AI47" i="43"/>
  <c r="AK47" i="43"/>
  <c r="AM47" i="43"/>
  <c r="AO47" i="43"/>
  <c r="AQ47" i="43"/>
  <c r="E48" i="43"/>
  <c r="G48" i="43"/>
  <c r="I48" i="43"/>
  <c r="K48" i="43"/>
  <c r="M48" i="43"/>
  <c r="O48" i="43"/>
  <c r="Q48" i="43"/>
  <c r="S48" i="43"/>
  <c r="U48" i="43"/>
  <c r="W48" i="43"/>
  <c r="Y48" i="43"/>
  <c r="AA48" i="43"/>
  <c r="AC48" i="43"/>
  <c r="AE48" i="43"/>
  <c r="AG48" i="43"/>
  <c r="AI48" i="43"/>
  <c r="AK48" i="43"/>
  <c r="AM48" i="43"/>
  <c r="AO48" i="43"/>
  <c r="AQ48" i="43"/>
  <c r="E49" i="43"/>
  <c r="G49" i="43"/>
  <c r="I49" i="43"/>
  <c r="K49" i="43"/>
  <c r="M49" i="43"/>
  <c r="O49" i="43"/>
  <c r="Q49" i="43"/>
  <c r="S49" i="43"/>
  <c r="U49" i="43"/>
  <c r="W49" i="43"/>
  <c r="Y49" i="43"/>
  <c r="AA49" i="43"/>
  <c r="AC49" i="43"/>
  <c r="AE49" i="43"/>
  <c r="AG49" i="43"/>
  <c r="AI49" i="43"/>
  <c r="AK49" i="43"/>
  <c r="AM49" i="43"/>
  <c r="AO49" i="43"/>
  <c r="AQ49" i="43"/>
  <c r="E50" i="43"/>
  <c r="G50" i="43"/>
  <c r="I50" i="43"/>
  <c r="K50" i="43"/>
  <c r="M50" i="43"/>
  <c r="O50" i="43"/>
  <c r="Q50" i="43"/>
  <c r="S50" i="43"/>
  <c r="U50" i="43"/>
  <c r="W50" i="43"/>
  <c r="Y50" i="43"/>
  <c r="AA50" i="43"/>
  <c r="AC50" i="43"/>
  <c r="AE50" i="43"/>
  <c r="AG50" i="43"/>
  <c r="AI50" i="43"/>
  <c r="AK50" i="43"/>
  <c r="AM50" i="43"/>
  <c r="AO50" i="43"/>
  <c r="AQ50" i="43"/>
  <c r="E51" i="43"/>
  <c r="G51" i="43"/>
  <c r="I51" i="43"/>
  <c r="K51" i="43"/>
  <c r="M51" i="43"/>
  <c r="O51" i="43"/>
  <c r="Q51" i="43"/>
  <c r="S51" i="43"/>
  <c r="U51" i="43"/>
  <c r="W51" i="43"/>
  <c r="Y51" i="43"/>
  <c r="AA51" i="43"/>
  <c r="AC51" i="43"/>
  <c r="AE51" i="43"/>
  <c r="AG51" i="43"/>
  <c r="AI51" i="43"/>
  <c r="AK51" i="43"/>
  <c r="AM51" i="43"/>
  <c r="AO51" i="43"/>
  <c r="AQ51" i="43"/>
  <c r="E52" i="43"/>
  <c r="G52" i="43"/>
  <c r="I52" i="43"/>
  <c r="K52" i="43"/>
  <c r="M52" i="43"/>
  <c r="O52" i="43"/>
  <c r="Q52" i="43"/>
  <c r="S52" i="43"/>
  <c r="U52" i="43"/>
  <c r="W52" i="43"/>
  <c r="Y52" i="43"/>
  <c r="AA52" i="43"/>
  <c r="AC52" i="43"/>
  <c r="AE52" i="43"/>
  <c r="AG52" i="43"/>
  <c r="AI52" i="43"/>
  <c r="AK52" i="43"/>
  <c r="AM52" i="43"/>
  <c r="AO52" i="43"/>
  <c r="AQ52" i="43"/>
  <c r="E53" i="43"/>
  <c r="G53" i="43"/>
  <c r="I53" i="43"/>
  <c r="K53" i="43"/>
  <c r="M53" i="43"/>
  <c r="O53" i="43"/>
  <c r="Q53" i="43"/>
  <c r="S53" i="43"/>
  <c r="U53" i="43"/>
  <c r="W53" i="43"/>
  <c r="Y53" i="43"/>
  <c r="AA53" i="43"/>
  <c r="AC53" i="43"/>
  <c r="AE53" i="43"/>
  <c r="AG53" i="43"/>
  <c r="AI53" i="43"/>
  <c r="AK53" i="43"/>
  <c r="AM53" i="43"/>
  <c r="AO53" i="43"/>
  <c r="AQ53" i="43"/>
  <c r="E54" i="43"/>
  <c r="G54" i="43"/>
  <c r="I54" i="43"/>
  <c r="K54" i="43"/>
  <c r="M54" i="43"/>
  <c r="O54" i="43"/>
  <c r="Q54" i="43"/>
  <c r="S54" i="43"/>
  <c r="U54" i="43"/>
  <c r="W54" i="43"/>
  <c r="Y54" i="43"/>
  <c r="AA54" i="43"/>
  <c r="AC54" i="43"/>
  <c r="AE54" i="43"/>
  <c r="AG54" i="43"/>
  <c r="AI54" i="43"/>
  <c r="AK54" i="43"/>
  <c r="AM54" i="43"/>
  <c r="AO54" i="43"/>
  <c r="AQ54" i="43"/>
  <c r="E55" i="43"/>
  <c r="G55" i="43"/>
  <c r="I55" i="43"/>
  <c r="K55" i="43"/>
  <c r="M55" i="43"/>
  <c r="O55" i="43"/>
  <c r="Q55" i="43"/>
  <c r="S55" i="43"/>
  <c r="U55" i="43"/>
  <c r="W55" i="43"/>
  <c r="Y55" i="43"/>
  <c r="AA55" i="43"/>
  <c r="AC55" i="43"/>
  <c r="AE55" i="43"/>
  <c r="AG55" i="43"/>
  <c r="AI55" i="43"/>
  <c r="AK55" i="43"/>
  <c r="AM55" i="43"/>
  <c r="AO55" i="43"/>
  <c r="AQ55" i="43"/>
  <c r="E56" i="43"/>
  <c r="G56" i="43"/>
  <c r="I56" i="43"/>
  <c r="K56" i="43"/>
  <c r="M56" i="43"/>
  <c r="O56" i="43"/>
  <c r="Q56" i="43"/>
  <c r="S56" i="43"/>
  <c r="U56" i="43"/>
  <c r="W56" i="43"/>
  <c r="Y56" i="43"/>
  <c r="AA56" i="43"/>
  <c r="AC56" i="43"/>
  <c r="AE56" i="43"/>
  <c r="AG56" i="43"/>
  <c r="AI56" i="43"/>
  <c r="AK56" i="43"/>
  <c r="AM56" i="43"/>
  <c r="AO56" i="43"/>
  <c r="AQ56" i="43"/>
  <c r="E57" i="43"/>
  <c r="G57" i="43"/>
  <c r="I57" i="43"/>
  <c r="K57" i="43"/>
  <c r="M57" i="43"/>
  <c r="O57" i="43"/>
  <c r="Q57" i="43"/>
  <c r="S57" i="43"/>
  <c r="U57" i="43"/>
  <c r="W57" i="43"/>
  <c r="Y57" i="43"/>
  <c r="AA57" i="43"/>
  <c r="AC57" i="43"/>
  <c r="AE57" i="43"/>
  <c r="AG57" i="43"/>
  <c r="AI57" i="43"/>
  <c r="AK57" i="43"/>
  <c r="AM57" i="43"/>
  <c r="AO57" i="43"/>
  <c r="AQ57" i="43"/>
  <c r="E58" i="43"/>
  <c r="G58" i="43"/>
  <c r="I58" i="43"/>
  <c r="K58" i="43"/>
  <c r="M58" i="43"/>
  <c r="O58" i="43"/>
  <c r="Q58" i="43"/>
  <c r="S58" i="43"/>
  <c r="U58" i="43"/>
  <c r="W58" i="43"/>
  <c r="Y58" i="43"/>
  <c r="AA58" i="43"/>
  <c r="AC58" i="43"/>
  <c r="AE58" i="43"/>
  <c r="AG58" i="43"/>
  <c r="AI58" i="43"/>
  <c r="AK58" i="43"/>
  <c r="AM58" i="43"/>
  <c r="AO58" i="43"/>
  <c r="AQ58" i="43"/>
  <c r="E59" i="43"/>
  <c r="G59" i="43"/>
  <c r="I59" i="43"/>
  <c r="K59" i="43"/>
  <c r="M59" i="43"/>
  <c r="O59" i="43"/>
  <c r="Q59" i="43"/>
  <c r="S59" i="43"/>
  <c r="U59" i="43"/>
  <c r="W59" i="43"/>
  <c r="Y59" i="43"/>
  <c r="AA59" i="43"/>
  <c r="AC59" i="43"/>
  <c r="AE59" i="43"/>
  <c r="AG59" i="43"/>
  <c r="AI59" i="43"/>
  <c r="AK59" i="43"/>
  <c r="AM59" i="43"/>
  <c r="AO59" i="43"/>
  <c r="AQ59" i="43"/>
  <c r="E60" i="43"/>
  <c r="G60" i="43"/>
  <c r="I60" i="43"/>
  <c r="K60" i="43"/>
  <c r="M60" i="43"/>
  <c r="O60" i="43"/>
  <c r="Q60" i="43"/>
  <c r="S60" i="43"/>
  <c r="U60" i="43"/>
  <c r="W60" i="43"/>
  <c r="Y60" i="43"/>
  <c r="AA60" i="43"/>
  <c r="AC60" i="43"/>
  <c r="AE60" i="43"/>
  <c r="AG60" i="43"/>
  <c r="AI60" i="43"/>
  <c r="AK60" i="43"/>
  <c r="AM60" i="43"/>
  <c r="AO60" i="43"/>
  <c r="AQ60" i="43"/>
  <c r="E61" i="43"/>
  <c r="G61" i="43"/>
  <c r="I61" i="43"/>
  <c r="K61" i="43"/>
  <c r="M61" i="43"/>
  <c r="O61" i="43"/>
  <c r="Q61" i="43"/>
  <c r="S61" i="43"/>
  <c r="U61" i="43"/>
  <c r="W61" i="43"/>
  <c r="Y61" i="43"/>
  <c r="AA61" i="43"/>
  <c r="AC61" i="43"/>
  <c r="AE61" i="43"/>
  <c r="AG61" i="43"/>
  <c r="AI61" i="43"/>
  <c r="AK61" i="43"/>
  <c r="AM61" i="43"/>
  <c r="AO61" i="43"/>
  <c r="AQ61" i="43"/>
  <c r="E62" i="43"/>
  <c r="G62" i="43"/>
  <c r="I62" i="43"/>
  <c r="K62" i="43"/>
  <c r="M62" i="43"/>
  <c r="O62" i="43"/>
  <c r="Q62" i="43"/>
  <c r="S62" i="43"/>
  <c r="U62" i="43"/>
  <c r="W62" i="43"/>
  <c r="Y62" i="43"/>
  <c r="AA62" i="43"/>
  <c r="AC62" i="43"/>
  <c r="AE62" i="43"/>
  <c r="AG62" i="43"/>
  <c r="AI62" i="43"/>
  <c r="AK62" i="43"/>
  <c r="AM62" i="43"/>
  <c r="AO62" i="43"/>
  <c r="AQ62" i="43"/>
  <c r="E63" i="43"/>
  <c r="G63" i="43"/>
  <c r="I63" i="43"/>
  <c r="K63" i="43"/>
  <c r="M63" i="43"/>
  <c r="O63" i="43"/>
  <c r="Q63" i="43"/>
  <c r="S63" i="43"/>
  <c r="U63" i="43"/>
  <c r="W63" i="43"/>
  <c r="Y63" i="43"/>
  <c r="AA63" i="43"/>
  <c r="AC63" i="43"/>
  <c r="AE63" i="43"/>
  <c r="AG63" i="43"/>
  <c r="AI63" i="43"/>
  <c r="AK63" i="43"/>
  <c r="AM63" i="43"/>
  <c r="AO63" i="43"/>
  <c r="AQ63" i="43"/>
  <c r="E64" i="43"/>
  <c r="G64" i="43"/>
  <c r="I64" i="43"/>
  <c r="K64" i="43"/>
  <c r="M64" i="43"/>
  <c r="O64" i="43"/>
  <c r="Q64" i="43"/>
  <c r="S64" i="43"/>
  <c r="U64" i="43"/>
  <c r="W64" i="43"/>
  <c r="Y64" i="43"/>
  <c r="AA64" i="43"/>
  <c r="AC64" i="43"/>
  <c r="AE64" i="43"/>
  <c r="AG64" i="43"/>
  <c r="AI64" i="43"/>
  <c r="AK64" i="43"/>
  <c r="AM64" i="43"/>
  <c r="AO64" i="43"/>
  <c r="AQ64" i="43"/>
  <c r="E65" i="43"/>
  <c r="G65" i="43"/>
  <c r="I65" i="43"/>
  <c r="K65" i="43"/>
  <c r="M65" i="43"/>
  <c r="O65" i="43"/>
  <c r="Q65" i="43"/>
  <c r="S65" i="43"/>
  <c r="U65" i="43"/>
  <c r="W65" i="43"/>
  <c r="Y65" i="43"/>
  <c r="AA65" i="43"/>
  <c r="AC65" i="43"/>
  <c r="AE65" i="43"/>
  <c r="AG65" i="43"/>
  <c r="AI65" i="43"/>
  <c r="AK65" i="43"/>
  <c r="AM65" i="43"/>
  <c r="AO65" i="43"/>
  <c r="AQ65" i="43"/>
  <c r="E66" i="43"/>
  <c r="G66" i="43"/>
  <c r="I66" i="43"/>
  <c r="K66" i="43"/>
  <c r="M66" i="43"/>
  <c r="O66" i="43"/>
  <c r="Q66" i="43"/>
  <c r="S66" i="43"/>
  <c r="U66" i="43"/>
  <c r="W66" i="43"/>
  <c r="Y66" i="43"/>
  <c r="AA66" i="43"/>
  <c r="AC66" i="43"/>
  <c r="AE66" i="43"/>
  <c r="AG66" i="43"/>
  <c r="AI66" i="43"/>
  <c r="AK66" i="43"/>
  <c r="AM66" i="43"/>
  <c r="AO66" i="43"/>
  <c r="AQ66" i="43"/>
  <c r="E67" i="43"/>
  <c r="G67" i="43"/>
  <c r="I67" i="43"/>
  <c r="K67" i="43"/>
  <c r="M67" i="43"/>
  <c r="O67" i="43"/>
  <c r="Q67" i="43"/>
  <c r="S67" i="43"/>
  <c r="U67" i="43"/>
  <c r="W67" i="43"/>
  <c r="Y67" i="43"/>
  <c r="AA67" i="43"/>
  <c r="AC67" i="43"/>
  <c r="AE67" i="43"/>
  <c r="AG67" i="43"/>
  <c r="AI67" i="43"/>
  <c r="AK67" i="43"/>
  <c r="AM67" i="43"/>
  <c r="AO67" i="43"/>
  <c r="AQ67" i="43"/>
  <c r="E68" i="43"/>
  <c r="G68" i="43"/>
  <c r="I68" i="43"/>
  <c r="K68" i="43"/>
  <c r="M68" i="43"/>
  <c r="O68" i="43"/>
  <c r="Q68" i="43"/>
  <c r="S68" i="43"/>
  <c r="U68" i="43"/>
  <c r="W68" i="43"/>
  <c r="Y68" i="43"/>
  <c r="AA68" i="43"/>
  <c r="AC68" i="43"/>
  <c r="AE68" i="43"/>
  <c r="AG68" i="43"/>
  <c r="AI68" i="43"/>
  <c r="AK68" i="43"/>
  <c r="AM68" i="43"/>
  <c r="AO68" i="43"/>
  <c r="AQ68" i="43"/>
  <c r="E69" i="43"/>
  <c r="G69" i="43"/>
  <c r="I69" i="43"/>
  <c r="K69" i="43"/>
  <c r="M69" i="43"/>
  <c r="O69" i="43"/>
  <c r="Q69" i="43"/>
  <c r="S69" i="43"/>
  <c r="U69" i="43"/>
  <c r="W69" i="43"/>
  <c r="Y69" i="43"/>
  <c r="AA69" i="43"/>
  <c r="AC69" i="43"/>
  <c r="AE69" i="43"/>
  <c r="AG69" i="43"/>
  <c r="AI69" i="43"/>
  <c r="AK69" i="43"/>
  <c r="AM69" i="43"/>
  <c r="AO69" i="43"/>
  <c r="AQ69" i="43"/>
  <c r="E70" i="43"/>
  <c r="G70" i="43"/>
  <c r="I70" i="43"/>
  <c r="K70" i="43"/>
  <c r="M70" i="43"/>
  <c r="O70" i="43"/>
  <c r="Q70" i="43"/>
  <c r="S70" i="43"/>
  <c r="U70" i="43"/>
  <c r="W70" i="43"/>
  <c r="Y70" i="43"/>
  <c r="AA70" i="43"/>
  <c r="AC70" i="43"/>
  <c r="AE70" i="43"/>
  <c r="AG70" i="43"/>
  <c r="AI70" i="43"/>
  <c r="AK70" i="43"/>
  <c r="AM70" i="43"/>
  <c r="AO70" i="43"/>
  <c r="AQ70" i="43"/>
  <c r="E71" i="43"/>
  <c r="G71" i="43"/>
  <c r="I71" i="43"/>
  <c r="K71" i="43"/>
  <c r="M71" i="43"/>
  <c r="O71" i="43"/>
  <c r="Q71" i="43"/>
  <c r="S71" i="43"/>
  <c r="U71" i="43"/>
  <c r="W71" i="43"/>
  <c r="Y71" i="43"/>
  <c r="AA71" i="43"/>
  <c r="AC71" i="43"/>
  <c r="AE71" i="43"/>
  <c r="AG71" i="43"/>
  <c r="AI71" i="43"/>
  <c r="AK71" i="43"/>
  <c r="AM71" i="43"/>
  <c r="AO71" i="43"/>
  <c r="AQ71" i="43"/>
  <c r="E72" i="43"/>
  <c r="G72" i="43"/>
  <c r="I72" i="43"/>
  <c r="K72" i="43"/>
  <c r="M72" i="43"/>
  <c r="O72" i="43"/>
  <c r="Q72" i="43"/>
  <c r="S72" i="43"/>
  <c r="U72" i="43"/>
  <c r="W72" i="43"/>
  <c r="Y72" i="43"/>
  <c r="AA72" i="43"/>
  <c r="AC72" i="43"/>
  <c r="AE72" i="43"/>
  <c r="AG72" i="43"/>
  <c r="AI72" i="43"/>
  <c r="AK72" i="43"/>
  <c r="AM72" i="43"/>
  <c r="AO72" i="43"/>
  <c r="AQ72" i="43"/>
  <c r="E73" i="43"/>
  <c r="G73" i="43"/>
  <c r="I73" i="43"/>
  <c r="K73" i="43"/>
  <c r="M73" i="43"/>
  <c r="O73" i="43"/>
  <c r="Q73" i="43"/>
  <c r="S73" i="43"/>
  <c r="U73" i="43"/>
  <c r="W73" i="43"/>
  <c r="Y73" i="43"/>
  <c r="AA73" i="43"/>
  <c r="AC73" i="43"/>
  <c r="AE73" i="43"/>
  <c r="AG73" i="43"/>
  <c r="AI73" i="43"/>
  <c r="AK73" i="43"/>
  <c r="AM73" i="43"/>
  <c r="AO73" i="43"/>
  <c r="AQ73" i="43"/>
  <c r="E74" i="43"/>
  <c r="G74" i="43"/>
  <c r="I74" i="43"/>
  <c r="K74" i="43"/>
  <c r="M74" i="43"/>
  <c r="O74" i="43"/>
  <c r="Q74" i="43"/>
  <c r="S74" i="43"/>
  <c r="U74" i="43"/>
  <c r="W74" i="43"/>
  <c r="Y74" i="43"/>
  <c r="AA74" i="43"/>
  <c r="AC74" i="43"/>
  <c r="AE74" i="43"/>
  <c r="AG74" i="43"/>
  <c r="AI74" i="43"/>
  <c r="AK74" i="43"/>
  <c r="AM74" i="43"/>
  <c r="AO74" i="43"/>
  <c r="AQ74" i="43"/>
  <c r="E75" i="43"/>
  <c r="G75" i="43"/>
  <c r="I75" i="43"/>
  <c r="K75" i="43"/>
  <c r="M75" i="43"/>
  <c r="O75" i="43"/>
  <c r="Q75" i="43"/>
  <c r="S75" i="43"/>
  <c r="U75" i="43"/>
  <c r="W75" i="43"/>
  <c r="Y75" i="43"/>
  <c r="AA75" i="43"/>
  <c r="AC75" i="43"/>
  <c r="AE75" i="43"/>
  <c r="AG75" i="43"/>
  <c r="AI75" i="43"/>
  <c r="AK75" i="43"/>
  <c r="AM75" i="43"/>
  <c r="AO75" i="43"/>
  <c r="AQ75" i="43"/>
  <c r="E76" i="43"/>
  <c r="G76" i="43"/>
  <c r="I76" i="43"/>
  <c r="K76" i="43"/>
  <c r="M76" i="43"/>
  <c r="O76" i="43"/>
  <c r="Q76" i="43"/>
  <c r="S76" i="43"/>
  <c r="U76" i="43"/>
  <c r="W76" i="43"/>
  <c r="Y76" i="43"/>
  <c r="AA76" i="43"/>
  <c r="AC76" i="43"/>
  <c r="AE76" i="43"/>
  <c r="AG76" i="43"/>
  <c r="AI76" i="43"/>
  <c r="AK76" i="43"/>
  <c r="AM76" i="43"/>
  <c r="AO76" i="43"/>
  <c r="AQ76" i="43"/>
  <c r="E77" i="43"/>
  <c r="G77" i="43"/>
  <c r="I77" i="43"/>
  <c r="K77" i="43"/>
  <c r="M77" i="43"/>
  <c r="O77" i="43"/>
  <c r="Q77" i="43"/>
  <c r="S77" i="43"/>
  <c r="U77" i="43"/>
  <c r="W77" i="43"/>
  <c r="Y77" i="43"/>
  <c r="AA77" i="43"/>
  <c r="AC77" i="43"/>
  <c r="AE77" i="43"/>
  <c r="AG77" i="43"/>
  <c r="AI77" i="43"/>
  <c r="AK77" i="43"/>
  <c r="AM77" i="43"/>
  <c r="AO77" i="43"/>
  <c r="AQ77" i="43"/>
  <c r="E78" i="43"/>
  <c r="G78" i="43"/>
  <c r="I78" i="43"/>
  <c r="K78" i="43"/>
  <c r="M78" i="43"/>
  <c r="O78" i="43"/>
  <c r="Q78" i="43"/>
  <c r="S78" i="43"/>
  <c r="U78" i="43"/>
  <c r="W78" i="43"/>
  <c r="Y78" i="43"/>
  <c r="AA78" i="43"/>
  <c r="AC78" i="43"/>
  <c r="AE78" i="43"/>
  <c r="AG78" i="43"/>
  <c r="AI78" i="43"/>
  <c r="AK78" i="43"/>
  <c r="AM78" i="43"/>
  <c r="AO78" i="43"/>
  <c r="AQ78" i="43"/>
  <c r="E79" i="43"/>
  <c r="G79" i="43"/>
  <c r="I79" i="43"/>
  <c r="K79" i="43"/>
  <c r="M79" i="43"/>
  <c r="O79" i="43"/>
  <c r="Q79" i="43"/>
  <c r="S79" i="43"/>
  <c r="U79" i="43"/>
  <c r="W79" i="43"/>
  <c r="Y79" i="43"/>
  <c r="AA79" i="43"/>
  <c r="AC79" i="43"/>
  <c r="AE79" i="43"/>
  <c r="AG79" i="43"/>
  <c r="AI79" i="43"/>
  <c r="AK79" i="43"/>
  <c r="AM79" i="43"/>
  <c r="AO79" i="43"/>
  <c r="AQ79" i="43"/>
  <c r="E80" i="43"/>
  <c r="G80" i="43"/>
  <c r="I80" i="43"/>
  <c r="K80" i="43"/>
  <c r="M80" i="43"/>
  <c r="O80" i="43"/>
  <c r="Q80" i="43"/>
  <c r="S80" i="43"/>
  <c r="U80" i="43"/>
  <c r="W80" i="43"/>
  <c r="Y80" i="43"/>
  <c r="AA80" i="43"/>
  <c r="AC80" i="43"/>
  <c r="AE80" i="43"/>
  <c r="AG80" i="43"/>
  <c r="AI80" i="43"/>
  <c r="AK80" i="43"/>
  <c r="AM80" i="43"/>
  <c r="AO80" i="43"/>
  <c r="AQ80" i="43"/>
  <c r="E81" i="43"/>
  <c r="G81" i="43"/>
  <c r="I81" i="43"/>
  <c r="K81" i="43"/>
  <c r="M81" i="43"/>
  <c r="O81" i="43"/>
  <c r="Q81" i="43"/>
  <c r="S81" i="43"/>
  <c r="U81" i="43"/>
  <c r="W81" i="43"/>
  <c r="Y81" i="43"/>
  <c r="AA81" i="43"/>
  <c r="AC81" i="43"/>
  <c r="AE81" i="43"/>
  <c r="AG81" i="43"/>
  <c r="AI81" i="43"/>
  <c r="AK81" i="43"/>
  <c r="AM81" i="43"/>
  <c r="AO81" i="43"/>
  <c r="AQ81" i="43"/>
  <c r="E82" i="43"/>
  <c r="G82" i="43"/>
  <c r="I82" i="43"/>
  <c r="K82" i="43"/>
  <c r="M82" i="43"/>
  <c r="O82" i="43"/>
  <c r="Q82" i="43"/>
  <c r="S82" i="43"/>
  <c r="U82" i="43"/>
  <c r="W82" i="43"/>
  <c r="Y82" i="43"/>
  <c r="AA82" i="43"/>
  <c r="AC82" i="43"/>
  <c r="AE82" i="43"/>
  <c r="AG82" i="43"/>
  <c r="AI82" i="43"/>
  <c r="AK82" i="43"/>
  <c r="AM82" i="43"/>
  <c r="AO82" i="43"/>
  <c r="AQ82" i="43"/>
  <c r="E83" i="43"/>
  <c r="G83" i="43"/>
  <c r="I83" i="43"/>
  <c r="K83" i="43"/>
  <c r="M83" i="43"/>
  <c r="O83" i="43"/>
  <c r="Q83" i="43"/>
  <c r="S83" i="43"/>
  <c r="U83" i="43"/>
  <c r="W83" i="43"/>
  <c r="Y83" i="43"/>
  <c r="AA83" i="43"/>
  <c r="AC83" i="43"/>
  <c r="AE83" i="43"/>
  <c r="AG83" i="43"/>
  <c r="AI83" i="43"/>
  <c r="AK83" i="43"/>
  <c r="AM83" i="43"/>
  <c r="AO83" i="43"/>
  <c r="AQ83" i="43"/>
  <c r="E84" i="43"/>
  <c r="G84" i="43"/>
  <c r="I84" i="43"/>
  <c r="K84" i="43"/>
  <c r="M84" i="43"/>
  <c r="O84" i="43"/>
  <c r="Q84" i="43"/>
  <c r="S84" i="43"/>
  <c r="U84" i="43"/>
  <c r="W84" i="43"/>
  <c r="Y84" i="43"/>
  <c r="AA84" i="43"/>
  <c r="AC84" i="43"/>
  <c r="AE84" i="43"/>
  <c r="AG84" i="43"/>
  <c r="AI84" i="43"/>
  <c r="AK84" i="43"/>
  <c r="AM84" i="43"/>
  <c r="AO84" i="43"/>
  <c r="AQ84" i="43"/>
  <c r="E85" i="43"/>
  <c r="G85" i="43"/>
  <c r="I85" i="43"/>
  <c r="K85" i="43"/>
  <c r="M85" i="43"/>
  <c r="O85" i="43"/>
  <c r="Q85" i="43"/>
  <c r="S85" i="43"/>
  <c r="U85" i="43"/>
  <c r="W85" i="43"/>
  <c r="Y85" i="43"/>
  <c r="AA85" i="43"/>
  <c r="AC85" i="43"/>
  <c r="AE85" i="43"/>
  <c r="AG85" i="43"/>
  <c r="AI85" i="43"/>
  <c r="AK85" i="43"/>
  <c r="AM85" i="43"/>
  <c r="AO85" i="43"/>
  <c r="AQ85" i="43"/>
  <c r="E86" i="43"/>
  <c r="G86" i="43"/>
  <c r="I86" i="43"/>
  <c r="K86" i="43"/>
  <c r="M86" i="43"/>
  <c r="O86" i="43"/>
  <c r="Q86" i="43"/>
  <c r="S86" i="43"/>
  <c r="U86" i="43"/>
  <c r="W86" i="43"/>
  <c r="Y86" i="43"/>
  <c r="AA86" i="43"/>
  <c r="AC86" i="43"/>
  <c r="AE86" i="43"/>
  <c r="AG86" i="43"/>
  <c r="AI86" i="43"/>
  <c r="AK86" i="43"/>
  <c r="AM86" i="43"/>
  <c r="AO86" i="43"/>
  <c r="AQ86" i="43"/>
  <c r="E87" i="43"/>
  <c r="G87" i="43"/>
  <c r="I87" i="43"/>
  <c r="K87" i="43"/>
  <c r="M87" i="43"/>
  <c r="O87" i="43"/>
  <c r="Q87" i="43"/>
  <c r="S87" i="43"/>
  <c r="U87" i="43"/>
  <c r="W87" i="43"/>
  <c r="Y87" i="43"/>
  <c r="AA87" i="43"/>
  <c r="AC87" i="43"/>
  <c r="AE87" i="43"/>
  <c r="AG87" i="43"/>
  <c r="AI87" i="43"/>
  <c r="AK87" i="43"/>
  <c r="AM87" i="43"/>
  <c r="AO87" i="43"/>
  <c r="AQ87" i="43"/>
  <c r="E88" i="43"/>
  <c r="G88" i="43"/>
  <c r="I88" i="43"/>
  <c r="K88" i="43"/>
  <c r="M88" i="43"/>
  <c r="O88" i="43"/>
  <c r="Q88" i="43"/>
  <c r="S88" i="43"/>
  <c r="U88" i="43"/>
  <c r="W88" i="43"/>
  <c r="Y88" i="43"/>
  <c r="AA88" i="43"/>
  <c r="AC88" i="43"/>
  <c r="AE88" i="43"/>
  <c r="AG88" i="43"/>
  <c r="AI88" i="43"/>
  <c r="AK88" i="43"/>
  <c r="AM88" i="43"/>
  <c r="AO88" i="43"/>
  <c r="AQ88" i="43"/>
  <c r="E89" i="43"/>
  <c r="G89" i="43"/>
  <c r="I89" i="43"/>
  <c r="K89" i="43"/>
  <c r="M89" i="43"/>
  <c r="O89" i="43"/>
  <c r="Q89" i="43"/>
  <c r="S89" i="43"/>
  <c r="U89" i="43"/>
  <c r="W89" i="43"/>
  <c r="Y89" i="43"/>
  <c r="AA89" i="43"/>
  <c r="AC89" i="43"/>
  <c r="AE89" i="43"/>
  <c r="AG89" i="43"/>
  <c r="AI89" i="43"/>
  <c r="AK89" i="43"/>
  <c r="AM89" i="43"/>
  <c r="AO89" i="43"/>
  <c r="AQ89" i="43"/>
  <c r="E90" i="43"/>
  <c r="G90" i="43"/>
  <c r="I90" i="43"/>
  <c r="K90" i="43"/>
  <c r="M90" i="43"/>
  <c r="O90" i="43"/>
  <c r="Q90" i="43"/>
  <c r="S90" i="43"/>
  <c r="U90" i="43"/>
  <c r="W90" i="43"/>
  <c r="Y90" i="43"/>
  <c r="AA90" i="43"/>
  <c r="AC90" i="43"/>
  <c r="AE90" i="43"/>
  <c r="AG90" i="43"/>
  <c r="AI90" i="43"/>
  <c r="AK90" i="43"/>
  <c r="AM90" i="43"/>
  <c r="AO90" i="43"/>
  <c r="AQ90" i="43"/>
  <c r="E91" i="43"/>
  <c r="G91" i="43"/>
  <c r="I91" i="43"/>
  <c r="K91" i="43"/>
  <c r="M91" i="43"/>
  <c r="O91" i="43"/>
  <c r="Q91" i="43"/>
  <c r="S91" i="43"/>
  <c r="U91" i="43"/>
  <c r="W91" i="43"/>
  <c r="Y91" i="43"/>
  <c r="AA91" i="43"/>
  <c r="AC91" i="43"/>
  <c r="AE91" i="43"/>
  <c r="AG91" i="43"/>
  <c r="AI91" i="43"/>
  <c r="AK91" i="43"/>
  <c r="AM91" i="43"/>
  <c r="AO91" i="43"/>
  <c r="AQ91" i="43"/>
  <c r="E92" i="43"/>
  <c r="G92" i="43"/>
  <c r="I92" i="43"/>
  <c r="K92" i="43"/>
  <c r="M92" i="43"/>
  <c r="O92" i="43"/>
  <c r="Q92" i="43"/>
  <c r="S92" i="43"/>
  <c r="U92" i="43"/>
  <c r="W92" i="43"/>
  <c r="Y92" i="43"/>
  <c r="AA92" i="43"/>
  <c r="AC92" i="43"/>
  <c r="AE92" i="43"/>
  <c r="AG92" i="43"/>
  <c r="AI92" i="43"/>
  <c r="AK92" i="43"/>
  <c r="AM92" i="43"/>
  <c r="AO92" i="43"/>
  <c r="AQ92" i="43"/>
  <c r="E93" i="43"/>
  <c r="G93" i="43"/>
  <c r="I93" i="43"/>
  <c r="K93" i="43"/>
  <c r="M93" i="43"/>
  <c r="O93" i="43"/>
  <c r="Q93" i="43"/>
  <c r="S93" i="43"/>
  <c r="U93" i="43"/>
  <c r="W93" i="43"/>
  <c r="Y93" i="43"/>
  <c r="AA93" i="43"/>
  <c r="AC93" i="43"/>
  <c r="AE93" i="43"/>
  <c r="AG93" i="43"/>
  <c r="AI93" i="43"/>
  <c r="AK93" i="43"/>
  <c r="AM93" i="43"/>
  <c r="AO93" i="43"/>
  <c r="AQ93" i="43"/>
  <c r="E94" i="43"/>
  <c r="G94" i="43"/>
  <c r="I94" i="43"/>
  <c r="K94" i="43"/>
  <c r="M94" i="43"/>
  <c r="O94" i="43"/>
  <c r="Q94" i="43"/>
  <c r="S94" i="43"/>
  <c r="U94" i="43"/>
  <c r="W94" i="43"/>
  <c r="Y94" i="43"/>
  <c r="AA94" i="43"/>
  <c r="AC94" i="43"/>
  <c r="AE94" i="43"/>
  <c r="AG94" i="43"/>
  <c r="AI94" i="43"/>
  <c r="AK94" i="43"/>
  <c r="AM94" i="43"/>
  <c r="AO94" i="43"/>
  <c r="AQ94" i="43"/>
  <c r="E95" i="43"/>
  <c r="G95" i="43"/>
  <c r="I95" i="43"/>
  <c r="K95" i="43"/>
  <c r="M95" i="43"/>
  <c r="O95" i="43"/>
  <c r="Q95" i="43"/>
  <c r="S95" i="43"/>
  <c r="U95" i="43"/>
  <c r="W95" i="43"/>
  <c r="Y95" i="43"/>
  <c r="AA95" i="43"/>
  <c r="AC95" i="43"/>
  <c r="AE95" i="43"/>
  <c r="AG95" i="43"/>
  <c r="AI95" i="43"/>
  <c r="AK95" i="43"/>
  <c r="AM95" i="43"/>
  <c r="AO95" i="43"/>
  <c r="AQ95" i="43"/>
  <c r="E96" i="43"/>
  <c r="G96" i="43"/>
  <c r="I96" i="43"/>
  <c r="K96" i="43"/>
  <c r="M96" i="43"/>
  <c r="O96" i="43"/>
  <c r="Q96" i="43"/>
  <c r="S96" i="43"/>
  <c r="U96" i="43"/>
  <c r="W96" i="43"/>
  <c r="Y96" i="43"/>
  <c r="AA96" i="43"/>
  <c r="AC96" i="43"/>
  <c r="AE96" i="43"/>
  <c r="AG96" i="43"/>
  <c r="AI96" i="43"/>
  <c r="AK96" i="43"/>
  <c r="AM96" i="43"/>
  <c r="AO96" i="43"/>
  <c r="AQ96" i="43"/>
  <c r="E97" i="43"/>
  <c r="G97" i="43"/>
  <c r="I97" i="43"/>
  <c r="K97" i="43"/>
  <c r="M97" i="43"/>
  <c r="O97" i="43"/>
  <c r="Q97" i="43"/>
  <c r="S97" i="43"/>
  <c r="U97" i="43"/>
  <c r="W97" i="43"/>
  <c r="Y97" i="43"/>
  <c r="AA97" i="43"/>
  <c r="AC97" i="43"/>
  <c r="AE97" i="43"/>
  <c r="AG97" i="43"/>
  <c r="AI97" i="43"/>
  <c r="AK97" i="43"/>
  <c r="AM97" i="43"/>
  <c r="AO97" i="43"/>
  <c r="AQ97" i="43"/>
  <c r="E98" i="43"/>
  <c r="G98" i="43"/>
  <c r="I98" i="43"/>
  <c r="K98" i="43"/>
  <c r="M98" i="43"/>
  <c r="O98" i="43"/>
  <c r="Q98" i="43"/>
  <c r="S98" i="43"/>
  <c r="U98" i="43"/>
  <c r="W98" i="43"/>
  <c r="Y98" i="43"/>
  <c r="AA98" i="43"/>
  <c r="AC98" i="43"/>
  <c r="AE98" i="43"/>
  <c r="AG98" i="43"/>
  <c r="AI98" i="43"/>
  <c r="AK98" i="43"/>
  <c r="AM98" i="43"/>
  <c r="AO98" i="43"/>
  <c r="AQ98" i="43"/>
  <c r="E99" i="43"/>
  <c r="G99" i="43"/>
  <c r="I99" i="43"/>
  <c r="K99" i="43"/>
  <c r="M99" i="43"/>
  <c r="O99" i="43"/>
  <c r="Q99" i="43"/>
  <c r="S99" i="43"/>
  <c r="U99" i="43"/>
  <c r="W99" i="43"/>
  <c r="Y99" i="43"/>
  <c r="AA99" i="43"/>
  <c r="AC99" i="43"/>
  <c r="AE99" i="43"/>
  <c r="AG99" i="43"/>
  <c r="AI99" i="43"/>
  <c r="AK99" i="43"/>
  <c r="AM99" i="43"/>
  <c r="AO99" i="43"/>
  <c r="AQ99" i="43"/>
  <c r="E100" i="43"/>
  <c r="G100" i="43"/>
  <c r="I100" i="43"/>
  <c r="K100" i="43"/>
  <c r="M100" i="43"/>
  <c r="O100" i="43"/>
  <c r="Q100" i="43"/>
  <c r="S100" i="43"/>
  <c r="U100" i="43"/>
  <c r="W100" i="43"/>
  <c r="Y100" i="43"/>
  <c r="AA100" i="43"/>
  <c r="AC100" i="43"/>
  <c r="AE100" i="43"/>
  <c r="AG100" i="43"/>
  <c r="AI100" i="43"/>
  <c r="AK100" i="43"/>
  <c r="AM100" i="43"/>
  <c r="AO100" i="43"/>
  <c r="AQ100" i="43"/>
  <c r="E101" i="43"/>
  <c r="G101" i="43"/>
  <c r="I101" i="43"/>
  <c r="K101" i="43"/>
  <c r="M101" i="43"/>
  <c r="O101" i="43"/>
  <c r="Q101" i="43"/>
  <c r="S101" i="43"/>
  <c r="U101" i="43"/>
  <c r="W101" i="43"/>
  <c r="Y101" i="43"/>
  <c r="AA101" i="43"/>
  <c r="AC101" i="43"/>
  <c r="AE101" i="43"/>
  <c r="AG101" i="43"/>
  <c r="AI101" i="43"/>
  <c r="AK101" i="43"/>
  <c r="AM101" i="43"/>
  <c r="AO101" i="43"/>
  <c r="AQ101" i="43"/>
  <c r="E102" i="43"/>
  <c r="G102" i="43"/>
  <c r="I102" i="43"/>
  <c r="K102" i="43"/>
  <c r="M102" i="43"/>
  <c r="O102" i="43"/>
  <c r="Q102" i="43"/>
  <c r="S102" i="43"/>
  <c r="U102" i="43"/>
  <c r="W102" i="43"/>
  <c r="Y102" i="43"/>
  <c r="AA102" i="43"/>
  <c r="AC102" i="43"/>
  <c r="AE102" i="43"/>
  <c r="AG102" i="43"/>
  <c r="AI102" i="43"/>
  <c r="AK102" i="43"/>
  <c r="AM102" i="43"/>
  <c r="AO102" i="43"/>
  <c r="AQ102" i="43"/>
  <c r="E103" i="43"/>
  <c r="G103" i="43"/>
  <c r="I103" i="43"/>
  <c r="K103" i="43"/>
  <c r="M103" i="43"/>
  <c r="O103" i="43"/>
  <c r="Q103" i="43"/>
  <c r="S103" i="43"/>
  <c r="U103" i="43"/>
  <c r="W103" i="43"/>
  <c r="Y103" i="43"/>
  <c r="AA103" i="43"/>
  <c r="AC103" i="43"/>
  <c r="AE103" i="43"/>
  <c r="AG103" i="43"/>
  <c r="AI103" i="43"/>
  <c r="AK103" i="43"/>
  <c r="AM103" i="43"/>
  <c r="AO103" i="43"/>
  <c r="AQ103" i="43"/>
  <c r="E104" i="43"/>
  <c r="G104" i="43"/>
  <c r="I104" i="43"/>
  <c r="K104" i="43"/>
  <c r="M104" i="43"/>
  <c r="O104" i="43"/>
  <c r="Q104" i="43"/>
  <c r="S104" i="43"/>
  <c r="U104" i="43"/>
  <c r="W104" i="43"/>
  <c r="Y104" i="43"/>
  <c r="AA104" i="43"/>
  <c r="AC104" i="43"/>
  <c r="AE104" i="43"/>
  <c r="AG104" i="43"/>
  <c r="AI104" i="43"/>
  <c r="AK104" i="43"/>
  <c r="AM104" i="43"/>
  <c r="AO104" i="43"/>
  <c r="AQ104" i="43"/>
  <c r="E105" i="43"/>
  <c r="G105" i="43"/>
  <c r="I105" i="43"/>
  <c r="K105" i="43"/>
  <c r="M105" i="43"/>
  <c r="O105" i="43"/>
  <c r="Q105" i="43"/>
  <c r="S105" i="43"/>
  <c r="U105" i="43"/>
  <c r="W105" i="43"/>
  <c r="Y105" i="43"/>
  <c r="AA105" i="43"/>
  <c r="AC105" i="43"/>
  <c r="AE105" i="43"/>
  <c r="AG105" i="43"/>
  <c r="AI105" i="43"/>
  <c r="AK105" i="43"/>
  <c r="AM105" i="43"/>
  <c r="AO105" i="43"/>
  <c r="AQ105" i="43"/>
  <c r="E106" i="43"/>
  <c r="G106" i="43"/>
  <c r="I106" i="43"/>
  <c r="K106" i="43"/>
  <c r="M106" i="43"/>
  <c r="O106" i="43"/>
  <c r="Q106" i="43"/>
  <c r="S106" i="43"/>
  <c r="U106" i="43"/>
  <c r="W106" i="43"/>
  <c r="Y106" i="43"/>
  <c r="AA106" i="43"/>
  <c r="AC106" i="43"/>
  <c r="AE106" i="43"/>
  <c r="AG106" i="43"/>
  <c r="AI106" i="43"/>
  <c r="AK106" i="43"/>
  <c r="AM106" i="43"/>
  <c r="AO106" i="43"/>
  <c r="AQ106" i="43"/>
  <c r="E107" i="43"/>
  <c r="G107" i="43"/>
  <c r="I107" i="43"/>
  <c r="K107" i="43"/>
  <c r="M107" i="43"/>
  <c r="O107" i="43"/>
  <c r="Q107" i="43"/>
  <c r="S107" i="43"/>
  <c r="U107" i="43"/>
  <c r="W107" i="43"/>
  <c r="Y107" i="43"/>
  <c r="AA107" i="43"/>
  <c r="AC107" i="43"/>
  <c r="AE107" i="43"/>
  <c r="AG107" i="43"/>
  <c r="AI107" i="43"/>
  <c r="AK107" i="43"/>
  <c r="AM107" i="43"/>
  <c r="AO107" i="43"/>
  <c r="AQ107" i="43"/>
  <c r="E108" i="43"/>
  <c r="G108" i="43"/>
  <c r="I108" i="43"/>
  <c r="K108" i="43"/>
  <c r="M108" i="43"/>
  <c r="O108" i="43"/>
  <c r="Q108" i="43"/>
  <c r="S108" i="43"/>
  <c r="U108" i="43"/>
  <c r="W108" i="43"/>
  <c r="Y108" i="43"/>
  <c r="AA108" i="43"/>
  <c r="AC108" i="43"/>
  <c r="AE108" i="43"/>
  <c r="AG108" i="43"/>
  <c r="AI108" i="43"/>
  <c r="AK108" i="43"/>
  <c r="AM108" i="43"/>
  <c r="AO108" i="43"/>
  <c r="AQ108" i="43"/>
  <c r="E109" i="43"/>
  <c r="G109" i="43"/>
  <c r="I109" i="43"/>
  <c r="K109" i="43"/>
  <c r="M109" i="43"/>
  <c r="O109" i="43"/>
  <c r="Q109" i="43"/>
  <c r="S109" i="43"/>
  <c r="U109" i="43"/>
  <c r="W109" i="43"/>
  <c r="Y109" i="43"/>
  <c r="AA109" i="43"/>
  <c r="AC109" i="43"/>
  <c r="AE109" i="43"/>
  <c r="AG109" i="43"/>
  <c r="AI109" i="43"/>
  <c r="AK109" i="43"/>
  <c r="AM109" i="43"/>
  <c r="AO109" i="43"/>
  <c r="AQ109" i="43"/>
  <c r="E110" i="43"/>
  <c r="G110" i="43"/>
  <c r="I110" i="43"/>
  <c r="K110" i="43"/>
  <c r="M110" i="43"/>
  <c r="O110" i="43"/>
  <c r="Q110" i="43"/>
  <c r="S110" i="43"/>
  <c r="U110" i="43"/>
  <c r="W110" i="43"/>
  <c r="Y110" i="43"/>
  <c r="AA110" i="43"/>
  <c r="AC110" i="43"/>
  <c r="AE110" i="43"/>
  <c r="AG110" i="43"/>
  <c r="AI110" i="43"/>
  <c r="AK110" i="43"/>
  <c r="AM110" i="43"/>
  <c r="AO110" i="43"/>
  <c r="AQ110" i="43"/>
  <c r="E111" i="43"/>
  <c r="G111" i="43"/>
  <c r="I111" i="43"/>
  <c r="K111" i="43"/>
  <c r="M111" i="43"/>
  <c r="O111" i="43"/>
  <c r="Q111" i="43"/>
  <c r="S111" i="43"/>
  <c r="U111" i="43"/>
  <c r="W111" i="43"/>
  <c r="Y111" i="43"/>
  <c r="AA111" i="43"/>
  <c r="AC111" i="43"/>
  <c r="AE111" i="43"/>
  <c r="AG111" i="43"/>
  <c r="AI111" i="43"/>
  <c r="AK111" i="43"/>
  <c r="AM111" i="43"/>
  <c r="AO111" i="43"/>
  <c r="AQ111" i="43"/>
  <c r="E112" i="43"/>
  <c r="G112" i="43"/>
  <c r="I112" i="43"/>
  <c r="K112" i="43"/>
  <c r="M112" i="43"/>
  <c r="O112" i="43"/>
  <c r="Q112" i="43"/>
  <c r="S112" i="43"/>
  <c r="U112" i="43"/>
  <c r="W112" i="43"/>
  <c r="Y112" i="43"/>
  <c r="AA112" i="43"/>
  <c r="AC112" i="43"/>
  <c r="AE112" i="43"/>
  <c r="AG112" i="43"/>
  <c r="AI112" i="43"/>
  <c r="AK112" i="43"/>
  <c r="AM112" i="43"/>
  <c r="AO112" i="43"/>
  <c r="AQ112" i="43"/>
  <c r="E113" i="43"/>
  <c r="G113" i="43"/>
  <c r="I113" i="43"/>
  <c r="K113" i="43"/>
  <c r="M113" i="43"/>
  <c r="O113" i="43"/>
  <c r="Q113" i="43"/>
  <c r="S113" i="43"/>
  <c r="U113" i="43"/>
  <c r="W113" i="43"/>
  <c r="Y113" i="43"/>
  <c r="AA113" i="43"/>
  <c r="AC113" i="43"/>
  <c r="AE113" i="43"/>
  <c r="AG113" i="43"/>
  <c r="AI113" i="43"/>
  <c r="AK113" i="43"/>
  <c r="AM113" i="43"/>
  <c r="AO113" i="43"/>
  <c r="AQ113" i="43"/>
  <c r="E114" i="43"/>
  <c r="G114" i="43"/>
  <c r="I114" i="43"/>
  <c r="K114" i="43"/>
  <c r="M114" i="43"/>
  <c r="O114" i="43"/>
  <c r="Q114" i="43"/>
  <c r="S114" i="43"/>
  <c r="U114" i="43"/>
  <c r="W114" i="43"/>
  <c r="Y114" i="43"/>
  <c r="AA114" i="43"/>
  <c r="AC114" i="43"/>
  <c r="AE114" i="43"/>
  <c r="AG114" i="43"/>
  <c r="AI114" i="43"/>
  <c r="AK114" i="43"/>
  <c r="AM114" i="43"/>
  <c r="AO114" i="43"/>
  <c r="AQ114" i="43"/>
  <c r="E115" i="43"/>
  <c r="G115" i="43"/>
  <c r="I115" i="43"/>
  <c r="K115" i="43"/>
  <c r="M115" i="43"/>
  <c r="O115" i="43"/>
  <c r="Q115" i="43"/>
  <c r="S115" i="43"/>
  <c r="U115" i="43"/>
  <c r="W115" i="43"/>
  <c r="Y115" i="43"/>
  <c r="AA115" i="43"/>
  <c r="AC115" i="43"/>
  <c r="AE115" i="43"/>
  <c r="AG115" i="43"/>
  <c r="AI115" i="43"/>
  <c r="AK115" i="43"/>
  <c r="AM115" i="43"/>
  <c r="AO115" i="43"/>
  <c r="AQ115" i="43"/>
  <c r="E116" i="43"/>
  <c r="G116" i="43"/>
  <c r="I116" i="43"/>
  <c r="K116" i="43"/>
  <c r="M116" i="43"/>
  <c r="O116" i="43"/>
  <c r="Q116" i="43"/>
  <c r="S116" i="43"/>
  <c r="U116" i="43"/>
  <c r="W116" i="43"/>
  <c r="Y116" i="43"/>
  <c r="AA116" i="43"/>
  <c r="AC116" i="43"/>
  <c r="AE116" i="43"/>
  <c r="AG116" i="43"/>
  <c r="AI116" i="43"/>
  <c r="AK116" i="43"/>
  <c r="AM116" i="43"/>
  <c r="AO116" i="43"/>
  <c r="AQ116" i="43"/>
  <c r="E117" i="43"/>
  <c r="G117" i="43"/>
  <c r="I117" i="43"/>
  <c r="K117" i="43"/>
  <c r="M117" i="43"/>
  <c r="O117" i="43"/>
  <c r="Q117" i="43"/>
  <c r="S117" i="43"/>
  <c r="U117" i="43"/>
  <c r="W117" i="43"/>
  <c r="Y117" i="43"/>
  <c r="AA117" i="43"/>
  <c r="AC117" i="43"/>
  <c r="AE117" i="43"/>
  <c r="AG117" i="43"/>
  <c r="AI117" i="43"/>
  <c r="AK117" i="43"/>
  <c r="AM117" i="43"/>
  <c r="AO117" i="43"/>
  <c r="AQ117" i="43"/>
  <c r="E118" i="43"/>
  <c r="G118" i="43"/>
  <c r="I118" i="43"/>
  <c r="K118" i="43"/>
  <c r="M118" i="43"/>
  <c r="O118" i="43"/>
  <c r="Q118" i="43"/>
  <c r="S118" i="43"/>
  <c r="U118" i="43"/>
  <c r="W118" i="43"/>
  <c r="Y118" i="43"/>
  <c r="AA118" i="43"/>
  <c r="AC118" i="43"/>
  <c r="AE118" i="43"/>
  <c r="AG118" i="43"/>
  <c r="AI118" i="43"/>
  <c r="AK118" i="43"/>
  <c r="AM118" i="43"/>
  <c r="AO118" i="43"/>
  <c r="AQ118" i="43"/>
  <c r="E119" i="43"/>
  <c r="G119" i="43"/>
  <c r="I119" i="43"/>
  <c r="K119" i="43"/>
  <c r="M119" i="43"/>
  <c r="O119" i="43"/>
  <c r="Q119" i="43"/>
  <c r="S119" i="43"/>
  <c r="U119" i="43"/>
  <c r="W119" i="43"/>
  <c r="Y119" i="43"/>
  <c r="AA119" i="43"/>
  <c r="AC119" i="43"/>
  <c r="AE119" i="43"/>
  <c r="AG119" i="43"/>
  <c r="AI119" i="43"/>
  <c r="AK119" i="43"/>
  <c r="AM119" i="43"/>
  <c r="AO119" i="43"/>
  <c r="AQ119" i="43"/>
  <c r="E120" i="43"/>
  <c r="G120" i="43"/>
  <c r="I120" i="43"/>
  <c r="K120" i="43"/>
  <c r="M120" i="43"/>
  <c r="O120" i="43"/>
  <c r="Q120" i="43"/>
  <c r="S120" i="43"/>
  <c r="U120" i="43"/>
  <c r="W120" i="43"/>
  <c r="Y120" i="43"/>
  <c r="AA120" i="43"/>
  <c r="AC120" i="43"/>
  <c r="AE120" i="43"/>
  <c r="AG120" i="43"/>
  <c r="AI120" i="43"/>
  <c r="AK120" i="43"/>
  <c r="AM120" i="43"/>
  <c r="AO120" i="43"/>
  <c r="AQ120" i="43"/>
  <c r="E121" i="43"/>
  <c r="G121" i="43"/>
  <c r="I121" i="43"/>
  <c r="K121" i="43"/>
  <c r="M121" i="43"/>
  <c r="O121" i="43"/>
  <c r="Q121" i="43"/>
  <c r="S121" i="43"/>
  <c r="U121" i="43"/>
  <c r="W121" i="43"/>
  <c r="Y121" i="43"/>
  <c r="AA121" i="43"/>
  <c r="AC121" i="43"/>
  <c r="AE121" i="43"/>
  <c r="AG121" i="43"/>
  <c r="AI121" i="43"/>
  <c r="AK121" i="43"/>
  <c r="AM121" i="43"/>
  <c r="AO121" i="43"/>
  <c r="AQ121" i="43"/>
  <c r="E122" i="43"/>
  <c r="G122" i="43"/>
  <c r="I122" i="43"/>
  <c r="K122" i="43"/>
  <c r="M122" i="43"/>
  <c r="O122" i="43"/>
  <c r="Q122" i="43"/>
  <c r="S122" i="43"/>
  <c r="U122" i="43"/>
  <c r="W122" i="43"/>
  <c r="Y122" i="43"/>
  <c r="AA122" i="43"/>
  <c r="AC122" i="43"/>
  <c r="AE122" i="43"/>
  <c r="AG122" i="43"/>
  <c r="AI122" i="43"/>
  <c r="AK122" i="43"/>
  <c r="AM122" i="43"/>
  <c r="AO122" i="43"/>
  <c r="AQ122" i="43"/>
  <c r="E123" i="43"/>
  <c r="G123" i="43"/>
  <c r="I123" i="43"/>
  <c r="K123" i="43"/>
  <c r="M123" i="43"/>
  <c r="O123" i="43"/>
  <c r="Q123" i="43"/>
  <c r="S123" i="43"/>
  <c r="U123" i="43"/>
  <c r="W123" i="43"/>
  <c r="Y123" i="43"/>
  <c r="AA123" i="43"/>
  <c r="AC123" i="43"/>
  <c r="AE123" i="43"/>
  <c r="AG123" i="43"/>
  <c r="AI123" i="43"/>
  <c r="AK123" i="43"/>
  <c r="AM123" i="43"/>
  <c r="AO123" i="43"/>
  <c r="AQ123" i="43"/>
  <c r="E124" i="43"/>
  <c r="G124" i="43"/>
  <c r="I124" i="43"/>
  <c r="K124" i="43"/>
  <c r="M124" i="43"/>
  <c r="O124" i="43"/>
  <c r="Q124" i="43"/>
  <c r="S124" i="43"/>
  <c r="U124" i="43"/>
  <c r="W124" i="43"/>
  <c r="Y124" i="43"/>
  <c r="AA124" i="43"/>
  <c r="AC124" i="43"/>
  <c r="AE124" i="43"/>
  <c r="AG124" i="43"/>
  <c r="AI124" i="43"/>
  <c r="AK124" i="43"/>
  <c r="AM124" i="43"/>
  <c r="AO124" i="43"/>
  <c r="AQ124" i="43"/>
  <c r="E125" i="43"/>
  <c r="G125" i="43"/>
  <c r="I125" i="43"/>
  <c r="K125" i="43"/>
  <c r="M125" i="43"/>
  <c r="O125" i="43"/>
  <c r="Q125" i="43"/>
  <c r="S125" i="43"/>
  <c r="U125" i="43"/>
  <c r="W125" i="43"/>
  <c r="Y125" i="43"/>
  <c r="AA125" i="43"/>
  <c r="AC125" i="43"/>
  <c r="AE125" i="43"/>
  <c r="AG125" i="43"/>
  <c r="AI125" i="43"/>
  <c r="AK125" i="43"/>
  <c r="AM125" i="43"/>
  <c r="AO125" i="43"/>
  <c r="AQ125" i="43"/>
  <c r="E126" i="43"/>
  <c r="G126" i="43"/>
  <c r="I126" i="43"/>
  <c r="K126" i="43"/>
  <c r="M126" i="43"/>
  <c r="O126" i="43"/>
  <c r="Q126" i="43"/>
  <c r="S126" i="43"/>
  <c r="U126" i="43"/>
  <c r="W126" i="43"/>
  <c r="Y126" i="43"/>
  <c r="AA126" i="43"/>
  <c r="AC126" i="43"/>
  <c r="AE126" i="43"/>
  <c r="AG126" i="43"/>
  <c r="AI126" i="43"/>
  <c r="AK126" i="43"/>
  <c r="AM126" i="43"/>
  <c r="AO126" i="43"/>
  <c r="AQ126" i="43"/>
  <c r="E127" i="43"/>
  <c r="G127" i="43"/>
  <c r="I127" i="43"/>
  <c r="K127" i="43"/>
  <c r="M127" i="43"/>
  <c r="O127" i="43"/>
  <c r="Q127" i="43"/>
  <c r="S127" i="43"/>
  <c r="U127" i="43"/>
  <c r="W127" i="43"/>
  <c r="Y127" i="43"/>
  <c r="AA127" i="43"/>
  <c r="AC127" i="43"/>
  <c r="AE127" i="43"/>
  <c r="AG127" i="43"/>
  <c r="AI127" i="43"/>
  <c r="AK127" i="43"/>
  <c r="AM127" i="43"/>
  <c r="AO127" i="43"/>
  <c r="AQ127" i="43"/>
  <c r="E128" i="43"/>
  <c r="G128" i="43"/>
  <c r="I128" i="43"/>
  <c r="K128" i="43"/>
  <c r="M128" i="43"/>
  <c r="O128" i="43"/>
  <c r="Q128" i="43"/>
  <c r="S128" i="43"/>
  <c r="U128" i="43"/>
  <c r="W128" i="43"/>
  <c r="Y128" i="43"/>
  <c r="AA128" i="43"/>
  <c r="AC128" i="43"/>
  <c r="AE128" i="43"/>
  <c r="AG128" i="43"/>
  <c r="AI128" i="43"/>
  <c r="AK128" i="43"/>
  <c r="AM128" i="43"/>
  <c r="AO128" i="43"/>
  <c r="AQ128" i="43"/>
  <c r="E129" i="43"/>
  <c r="G129" i="43"/>
  <c r="I129" i="43"/>
  <c r="K129" i="43"/>
  <c r="M129" i="43"/>
  <c r="O129" i="43"/>
  <c r="Q129" i="43"/>
  <c r="S129" i="43"/>
  <c r="U129" i="43"/>
  <c r="W129" i="43"/>
  <c r="Y129" i="43"/>
  <c r="AA129" i="43"/>
  <c r="AC129" i="43"/>
  <c r="AE129" i="43"/>
  <c r="AG129" i="43"/>
  <c r="AI129" i="43"/>
  <c r="AK129" i="43"/>
  <c r="AM129" i="43"/>
  <c r="AO129" i="43"/>
  <c r="AQ129" i="43"/>
  <c r="E130" i="43"/>
  <c r="G130" i="43"/>
  <c r="I130" i="43"/>
  <c r="K130" i="43"/>
  <c r="M130" i="43"/>
  <c r="O130" i="43"/>
  <c r="Q130" i="43"/>
  <c r="S130" i="43"/>
  <c r="U130" i="43"/>
  <c r="W130" i="43"/>
  <c r="Y130" i="43"/>
  <c r="AA130" i="43"/>
  <c r="AC130" i="43"/>
  <c r="AE130" i="43"/>
  <c r="AG130" i="43"/>
  <c r="AI130" i="43"/>
  <c r="AK130" i="43"/>
  <c r="AM130" i="43"/>
  <c r="AO130" i="43"/>
  <c r="AQ130" i="43"/>
  <c r="E131" i="43"/>
  <c r="G131" i="43"/>
  <c r="I131" i="43"/>
  <c r="K131" i="43"/>
  <c r="M131" i="43"/>
  <c r="O131" i="43"/>
  <c r="Q131" i="43"/>
  <c r="S131" i="43"/>
  <c r="U131" i="43"/>
  <c r="W131" i="43"/>
  <c r="Y131" i="43"/>
  <c r="AA131" i="43"/>
  <c r="AC131" i="43"/>
  <c r="AE131" i="43"/>
  <c r="AG131" i="43"/>
  <c r="AI131" i="43"/>
  <c r="AK131" i="43"/>
  <c r="AM131" i="43"/>
  <c r="AO131" i="43"/>
  <c r="AQ131" i="43"/>
  <c r="E132" i="43"/>
  <c r="G132" i="43"/>
  <c r="I132" i="43"/>
  <c r="K132" i="43"/>
  <c r="M132" i="43"/>
  <c r="O132" i="43"/>
  <c r="Q132" i="43"/>
  <c r="S132" i="43"/>
  <c r="U132" i="43"/>
  <c r="W132" i="43"/>
  <c r="Y132" i="43"/>
  <c r="AA132" i="43"/>
  <c r="AC132" i="43"/>
  <c r="AE132" i="43"/>
  <c r="AG132" i="43"/>
  <c r="AI132" i="43"/>
  <c r="AK132" i="43"/>
  <c r="AM132" i="43"/>
  <c r="AO132" i="43"/>
  <c r="AQ132" i="43"/>
  <c r="E133" i="43"/>
  <c r="G133" i="43"/>
  <c r="I133" i="43"/>
  <c r="K133" i="43"/>
  <c r="M133" i="43"/>
  <c r="O133" i="43"/>
  <c r="Q133" i="43"/>
  <c r="S133" i="43"/>
  <c r="U133" i="43"/>
  <c r="W133" i="43"/>
  <c r="Y133" i="43"/>
  <c r="AA133" i="43"/>
  <c r="AC133" i="43"/>
  <c r="AE133" i="43"/>
  <c r="AG133" i="43"/>
  <c r="AI133" i="43"/>
  <c r="AK133" i="43"/>
  <c r="AM133" i="43"/>
  <c r="AO133" i="43"/>
  <c r="AQ133" i="43"/>
  <c r="E134" i="43"/>
  <c r="G134" i="43"/>
  <c r="I134" i="43"/>
  <c r="K134" i="43"/>
  <c r="M134" i="43"/>
  <c r="O134" i="43"/>
  <c r="Q134" i="43"/>
  <c r="S134" i="43"/>
  <c r="U134" i="43"/>
  <c r="W134" i="43"/>
  <c r="Y134" i="43"/>
  <c r="AA134" i="43"/>
  <c r="AC134" i="43"/>
  <c r="AE134" i="43"/>
  <c r="AG134" i="43"/>
  <c r="AI134" i="43"/>
  <c r="AK134" i="43"/>
  <c r="AM134" i="43"/>
  <c r="AO134" i="43"/>
  <c r="AQ134" i="43"/>
  <c r="E135" i="43"/>
  <c r="G135" i="43"/>
  <c r="I135" i="43"/>
  <c r="K135" i="43"/>
  <c r="M135" i="43"/>
  <c r="O135" i="43"/>
  <c r="Q135" i="43"/>
  <c r="S135" i="43"/>
  <c r="U135" i="43"/>
  <c r="W135" i="43"/>
  <c r="Y135" i="43"/>
  <c r="AA135" i="43"/>
  <c r="AC135" i="43"/>
  <c r="AE135" i="43"/>
  <c r="AG135" i="43"/>
  <c r="AI135" i="43"/>
  <c r="AK135" i="43"/>
  <c r="AM135" i="43"/>
  <c r="AO135" i="43"/>
  <c r="AQ135" i="43"/>
  <c r="E136" i="43"/>
  <c r="G136" i="43"/>
  <c r="I136" i="43"/>
  <c r="K136" i="43"/>
  <c r="M136" i="43"/>
  <c r="O136" i="43"/>
  <c r="Q136" i="43"/>
  <c r="S136" i="43"/>
  <c r="U136" i="43"/>
  <c r="W136" i="43"/>
  <c r="Y136" i="43"/>
  <c r="AA136" i="43"/>
  <c r="AC136" i="43"/>
  <c r="AE136" i="43"/>
  <c r="AG136" i="43"/>
  <c r="AI136" i="43"/>
  <c r="AK136" i="43"/>
  <c r="AM136" i="43"/>
  <c r="AO136" i="43"/>
  <c r="AQ136" i="43"/>
  <c r="E137" i="43"/>
  <c r="G137" i="43"/>
  <c r="I137" i="43"/>
  <c r="K137" i="43"/>
  <c r="M137" i="43"/>
  <c r="O137" i="43"/>
  <c r="Q137" i="43"/>
  <c r="S137" i="43"/>
  <c r="U137" i="43"/>
  <c r="W137" i="43"/>
  <c r="Y137" i="43"/>
  <c r="AA137" i="43"/>
  <c r="AC137" i="43"/>
  <c r="AE137" i="43"/>
  <c r="AG137" i="43"/>
  <c r="AI137" i="43"/>
  <c r="AK137" i="43"/>
  <c r="AM137" i="43"/>
  <c r="AO137" i="43"/>
  <c r="AQ137" i="43"/>
  <c r="E138" i="43"/>
  <c r="G138" i="43"/>
  <c r="I138" i="43"/>
  <c r="K138" i="43"/>
  <c r="M138" i="43"/>
  <c r="O138" i="43"/>
  <c r="Q138" i="43"/>
  <c r="S138" i="43"/>
  <c r="U138" i="43"/>
  <c r="W138" i="43"/>
  <c r="Y138" i="43"/>
  <c r="AA138" i="43"/>
  <c r="AC138" i="43"/>
  <c r="AE138" i="43"/>
  <c r="AG138" i="43"/>
  <c r="AI138" i="43"/>
  <c r="AK138" i="43"/>
  <c r="AM138" i="43"/>
  <c r="AO138" i="43"/>
  <c r="AQ138" i="43"/>
  <c r="E139" i="43"/>
  <c r="G139" i="43"/>
  <c r="I139" i="43"/>
  <c r="K139" i="43"/>
  <c r="M139" i="43"/>
  <c r="O139" i="43"/>
  <c r="Q139" i="43"/>
  <c r="S139" i="43"/>
  <c r="U139" i="43"/>
  <c r="W139" i="43"/>
  <c r="Y139" i="43"/>
  <c r="AA139" i="43"/>
  <c r="AC139" i="43"/>
  <c r="AE139" i="43"/>
  <c r="AG139" i="43"/>
  <c r="AI139" i="43"/>
  <c r="AK139" i="43"/>
  <c r="AM139" i="43"/>
  <c r="AO139" i="43"/>
  <c r="AQ139" i="43"/>
  <c r="E140" i="43"/>
  <c r="G140" i="43"/>
  <c r="I140" i="43"/>
  <c r="K140" i="43"/>
  <c r="M140" i="43"/>
  <c r="O140" i="43"/>
  <c r="Q140" i="43"/>
  <c r="S140" i="43"/>
  <c r="U140" i="43"/>
  <c r="W140" i="43"/>
  <c r="Y140" i="43"/>
  <c r="AA140" i="43"/>
  <c r="AC140" i="43"/>
  <c r="AE140" i="43"/>
  <c r="AG140" i="43"/>
  <c r="AI140" i="43"/>
  <c r="AK140" i="43"/>
  <c r="AM140" i="43"/>
  <c r="AO140" i="43"/>
  <c r="AQ140" i="43"/>
  <c r="E141" i="43"/>
  <c r="G141" i="43"/>
  <c r="I141" i="43"/>
  <c r="K141" i="43"/>
  <c r="M141" i="43"/>
  <c r="O141" i="43"/>
  <c r="Q141" i="43"/>
  <c r="S141" i="43"/>
  <c r="U141" i="43"/>
  <c r="W141" i="43"/>
  <c r="Y141" i="43"/>
  <c r="AA141" i="43"/>
  <c r="AC141" i="43"/>
  <c r="AE141" i="43"/>
  <c r="AG141" i="43"/>
  <c r="AI141" i="43"/>
  <c r="AK141" i="43"/>
  <c r="AM141" i="43"/>
  <c r="AO141" i="43"/>
  <c r="AQ141" i="43"/>
  <c r="E142" i="43"/>
  <c r="G142" i="43"/>
  <c r="I142" i="43"/>
  <c r="K142" i="43"/>
  <c r="M142" i="43"/>
  <c r="O142" i="43"/>
  <c r="Q142" i="43"/>
  <c r="S142" i="43"/>
  <c r="U142" i="43"/>
  <c r="W142" i="43"/>
  <c r="Y142" i="43"/>
  <c r="AA142" i="43"/>
  <c r="AC142" i="43"/>
  <c r="AE142" i="43"/>
  <c r="AG142" i="43"/>
  <c r="AI142" i="43"/>
  <c r="AK142" i="43"/>
  <c r="AM142" i="43"/>
  <c r="AO142" i="43"/>
  <c r="AQ142" i="43"/>
  <c r="E143" i="43"/>
  <c r="G143" i="43"/>
  <c r="I143" i="43"/>
  <c r="K143" i="43"/>
  <c r="M143" i="43"/>
  <c r="O143" i="43"/>
  <c r="Q143" i="43"/>
  <c r="S143" i="43"/>
  <c r="U143" i="43"/>
  <c r="W143" i="43"/>
  <c r="Y143" i="43"/>
  <c r="AA143" i="43"/>
  <c r="AC143" i="43"/>
  <c r="AE143" i="43"/>
  <c r="AG143" i="43"/>
  <c r="AI143" i="43"/>
  <c r="AK143" i="43"/>
  <c r="AM143" i="43"/>
  <c r="AO143" i="43"/>
  <c r="AQ143" i="43"/>
  <c r="E144" i="43"/>
  <c r="G144" i="43"/>
  <c r="I144" i="43"/>
  <c r="K144" i="43"/>
  <c r="M144" i="43"/>
  <c r="O144" i="43"/>
  <c r="Q144" i="43"/>
  <c r="S144" i="43"/>
  <c r="U144" i="43"/>
  <c r="W144" i="43"/>
  <c r="Y144" i="43"/>
  <c r="AA144" i="43"/>
  <c r="AC144" i="43"/>
  <c r="AE144" i="43"/>
  <c r="AG144" i="43"/>
  <c r="AI144" i="43"/>
  <c r="AK144" i="43"/>
  <c r="AM144" i="43"/>
  <c r="AO144" i="43"/>
  <c r="AQ144" i="43"/>
  <c r="E145" i="43"/>
  <c r="G145" i="43"/>
  <c r="I145" i="43"/>
  <c r="K145" i="43"/>
  <c r="M145" i="43"/>
  <c r="O145" i="43"/>
  <c r="Q145" i="43"/>
  <c r="S145" i="43"/>
  <c r="U145" i="43"/>
  <c r="W145" i="43"/>
  <c r="Y145" i="43"/>
  <c r="AA145" i="43"/>
  <c r="AC145" i="43"/>
  <c r="AE145" i="43"/>
  <c r="AG145" i="43"/>
  <c r="AI145" i="43"/>
  <c r="AK145" i="43"/>
  <c r="AM145" i="43"/>
  <c r="AO145" i="43"/>
  <c r="AQ145" i="43"/>
  <c r="E146" i="43"/>
  <c r="G146" i="43"/>
  <c r="I146" i="43"/>
  <c r="K146" i="43"/>
  <c r="M146" i="43"/>
  <c r="O146" i="43"/>
  <c r="Q146" i="43"/>
  <c r="S146" i="43"/>
  <c r="U146" i="43"/>
  <c r="W146" i="43"/>
  <c r="Y146" i="43"/>
  <c r="AA146" i="43"/>
  <c r="AC146" i="43"/>
  <c r="AE146" i="43"/>
  <c r="AG146" i="43"/>
  <c r="AI146" i="43"/>
  <c r="AK146" i="43"/>
  <c r="AM146" i="43"/>
  <c r="AO146" i="43"/>
  <c r="AQ146" i="43"/>
  <c r="E147" i="43"/>
  <c r="G147" i="43"/>
  <c r="I147" i="43"/>
  <c r="K147" i="43"/>
  <c r="M147" i="43"/>
  <c r="O147" i="43"/>
  <c r="Q147" i="43"/>
  <c r="S147" i="43"/>
  <c r="U147" i="43"/>
  <c r="W147" i="43"/>
  <c r="Y147" i="43"/>
  <c r="AA147" i="43"/>
  <c r="AC147" i="43"/>
  <c r="AE147" i="43"/>
  <c r="AG147" i="43"/>
  <c r="AI147" i="43"/>
  <c r="AK147" i="43"/>
  <c r="AM147" i="43"/>
  <c r="AO147" i="43"/>
  <c r="AQ147" i="43"/>
  <c r="E148" i="43"/>
  <c r="G148" i="43"/>
  <c r="I148" i="43"/>
  <c r="K148" i="43"/>
  <c r="M148" i="43"/>
  <c r="O148" i="43"/>
  <c r="Q148" i="43"/>
  <c r="S148" i="43"/>
  <c r="U148" i="43"/>
  <c r="W148" i="43"/>
  <c r="Y148" i="43"/>
  <c r="AA148" i="43"/>
  <c r="AC148" i="43"/>
  <c r="AE148" i="43"/>
  <c r="AG148" i="43"/>
  <c r="AI148" i="43"/>
  <c r="AK148" i="43"/>
  <c r="AM148" i="43"/>
  <c r="AO148" i="43"/>
  <c r="AQ148" i="43"/>
  <c r="E149" i="43"/>
  <c r="G149" i="43"/>
  <c r="I149" i="43"/>
  <c r="K149" i="43"/>
  <c r="M149" i="43"/>
  <c r="O149" i="43"/>
  <c r="Q149" i="43"/>
  <c r="S149" i="43"/>
  <c r="U149" i="43"/>
  <c r="W149" i="43"/>
  <c r="Y149" i="43"/>
  <c r="AA149" i="43"/>
  <c r="AC149" i="43"/>
  <c r="AE149" i="43"/>
  <c r="AG149" i="43"/>
  <c r="AI149" i="43"/>
  <c r="AK149" i="43"/>
  <c r="AM149" i="43"/>
  <c r="AO149" i="43"/>
  <c r="AQ149" i="43"/>
  <c r="E150" i="43"/>
  <c r="G150" i="43"/>
  <c r="I150" i="43"/>
  <c r="K150" i="43"/>
  <c r="M150" i="43"/>
  <c r="O150" i="43"/>
  <c r="Q150" i="43"/>
  <c r="S150" i="43"/>
  <c r="U150" i="43"/>
  <c r="W150" i="43"/>
  <c r="Y150" i="43"/>
  <c r="AA150" i="43"/>
  <c r="AC150" i="43"/>
  <c r="AE150" i="43"/>
  <c r="AG150" i="43"/>
  <c r="AI150" i="43"/>
  <c r="AK150" i="43"/>
  <c r="AM150" i="43"/>
  <c r="AO150" i="43"/>
  <c r="AQ150" i="43"/>
  <c r="E151" i="43"/>
  <c r="G151" i="43"/>
  <c r="I151" i="43"/>
  <c r="K151" i="43"/>
  <c r="M151" i="43"/>
  <c r="O151" i="43"/>
  <c r="Q151" i="43"/>
  <c r="S151" i="43"/>
  <c r="U151" i="43"/>
  <c r="W151" i="43"/>
  <c r="Y151" i="43"/>
  <c r="AA151" i="43"/>
  <c r="AC151" i="43"/>
  <c r="AE151" i="43"/>
  <c r="AG151" i="43"/>
  <c r="AI151" i="43"/>
  <c r="AK151" i="43"/>
  <c r="AM151" i="43"/>
  <c r="AO151" i="43"/>
  <c r="AQ151" i="43"/>
  <c r="E152" i="43"/>
  <c r="G152" i="43"/>
  <c r="I152" i="43"/>
  <c r="K152" i="43"/>
  <c r="M152" i="43"/>
  <c r="O152" i="43"/>
  <c r="Q152" i="43"/>
  <c r="S152" i="43"/>
  <c r="U152" i="43"/>
  <c r="W152" i="43"/>
  <c r="Y152" i="43"/>
  <c r="AA152" i="43"/>
  <c r="AC152" i="43"/>
  <c r="AE152" i="43"/>
  <c r="AG152" i="43"/>
  <c r="AI152" i="43"/>
  <c r="AK152" i="43"/>
  <c r="AM152" i="43"/>
  <c r="AO152" i="43"/>
  <c r="AQ152" i="43"/>
  <c r="E153" i="43"/>
  <c r="G153" i="43"/>
  <c r="I153" i="43"/>
  <c r="K153" i="43"/>
  <c r="M153" i="43"/>
  <c r="O153" i="43"/>
  <c r="Q153" i="43"/>
  <c r="S153" i="43"/>
  <c r="U153" i="43"/>
  <c r="W153" i="43"/>
  <c r="Y153" i="43"/>
  <c r="AA153" i="43"/>
  <c r="AC153" i="43"/>
  <c r="AE153" i="43"/>
  <c r="AG153" i="43"/>
  <c r="AI153" i="43"/>
  <c r="AK153" i="43"/>
  <c r="AM153" i="43"/>
  <c r="AO153" i="43"/>
  <c r="AQ153" i="43"/>
  <c r="E154" i="43"/>
  <c r="G154" i="43"/>
  <c r="I154" i="43"/>
  <c r="K154" i="43"/>
  <c r="M154" i="43"/>
  <c r="O154" i="43"/>
  <c r="Q154" i="43"/>
  <c r="S154" i="43"/>
  <c r="U154" i="43"/>
  <c r="W154" i="43"/>
  <c r="Y154" i="43"/>
  <c r="AA154" i="43"/>
  <c r="AC154" i="43"/>
  <c r="AE154" i="43"/>
  <c r="AG154" i="43"/>
  <c r="AI154" i="43"/>
  <c r="AK154" i="43"/>
  <c r="AM154" i="43"/>
  <c r="AO154" i="43"/>
  <c r="AQ154" i="43"/>
  <c r="E155" i="43"/>
  <c r="G155" i="43"/>
  <c r="I155" i="43"/>
  <c r="K155" i="43"/>
  <c r="M155" i="43"/>
  <c r="O155" i="43"/>
  <c r="Q155" i="43"/>
  <c r="S155" i="43"/>
  <c r="U155" i="43"/>
  <c r="W155" i="43"/>
  <c r="Y155" i="43"/>
  <c r="AA155" i="43"/>
  <c r="AC155" i="43"/>
  <c r="AE155" i="43"/>
  <c r="AG155" i="43"/>
  <c r="AI155" i="43"/>
  <c r="AK155" i="43"/>
  <c r="AM155" i="43"/>
  <c r="AO155" i="43"/>
  <c r="AQ155" i="43"/>
  <c r="E156" i="43"/>
  <c r="G156" i="43"/>
  <c r="I156" i="43"/>
  <c r="K156" i="43"/>
  <c r="M156" i="43"/>
  <c r="O156" i="43"/>
  <c r="Q156" i="43"/>
  <c r="S156" i="43"/>
  <c r="U156" i="43"/>
  <c r="W156" i="43"/>
  <c r="Y156" i="43"/>
  <c r="AA156" i="43"/>
  <c r="AC156" i="43"/>
  <c r="AE156" i="43"/>
  <c r="AG156" i="43"/>
  <c r="AI156" i="43"/>
  <c r="AK156" i="43"/>
  <c r="AM156" i="43"/>
  <c r="AO156" i="43"/>
  <c r="AQ156" i="43"/>
  <c r="E157" i="43"/>
  <c r="G157" i="43"/>
  <c r="I157" i="43"/>
  <c r="K157" i="43"/>
  <c r="M157" i="43"/>
  <c r="O157" i="43"/>
  <c r="Q157" i="43"/>
  <c r="S157" i="43"/>
  <c r="U157" i="43"/>
  <c r="W157" i="43"/>
  <c r="Y157" i="43"/>
  <c r="AA157" i="43"/>
  <c r="AC157" i="43"/>
  <c r="AE157" i="43"/>
  <c r="AG157" i="43"/>
  <c r="AI157" i="43"/>
  <c r="AK157" i="43"/>
  <c r="AM157" i="43"/>
  <c r="AO157" i="43"/>
  <c r="AQ157" i="43"/>
  <c r="E158" i="43"/>
  <c r="G158" i="43"/>
  <c r="I158" i="43"/>
  <c r="K158" i="43"/>
  <c r="M158" i="43"/>
  <c r="O158" i="43"/>
  <c r="Q158" i="43"/>
  <c r="S158" i="43"/>
  <c r="U158" i="43"/>
  <c r="W158" i="43"/>
  <c r="Y158" i="43"/>
  <c r="AA158" i="43"/>
  <c r="AC158" i="43"/>
  <c r="AE158" i="43"/>
  <c r="AG158" i="43"/>
  <c r="AI158" i="43"/>
  <c r="AK158" i="43"/>
  <c r="AM158" i="43"/>
  <c r="AO158" i="43"/>
  <c r="AQ158" i="43"/>
  <c r="E159" i="43"/>
  <c r="G159" i="43"/>
  <c r="I159" i="43"/>
  <c r="K159" i="43"/>
  <c r="M159" i="43"/>
  <c r="O159" i="43"/>
  <c r="Q159" i="43"/>
  <c r="S159" i="43"/>
  <c r="U159" i="43"/>
  <c r="W159" i="43"/>
  <c r="Y159" i="43"/>
  <c r="AA159" i="43"/>
  <c r="AC159" i="43"/>
  <c r="AE159" i="43"/>
  <c r="AG159" i="43"/>
  <c r="AI159" i="43"/>
  <c r="AK159" i="43"/>
  <c r="AM159" i="43"/>
  <c r="AO159" i="43"/>
  <c r="AQ159" i="43"/>
  <c r="E160" i="43"/>
  <c r="G160" i="43"/>
  <c r="I160" i="43"/>
  <c r="K160" i="43"/>
  <c r="M160" i="43"/>
  <c r="O160" i="43"/>
  <c r="Q160" i="43"/>
  <c r="S160" i="43"/>
  <c r="U160" i="43"/>
  <c r="W160" i="43"/>
  <c r="Y160" i="43"/>
  <c r="AA160" i="43"/>
  <c r="AC160" i="43"/>
  <c r="AE160" i="43"/>
  <c r="AG160" i="43"/>
  <c r="AI160" i="43"/>
  <c r="AK160" i="43"/>
  <c r="AM160" i="43"/>
  <c r="AO160" i="43"/>
  <c r="AQ160" i="43"/>
  <c r="E161" i="43"/>
  <c r="G161" i="43"/>
  <c r="I161" i="43"/>
  <c r="K161" i="43"/>
  <c r="M161" i="43"/>
  <c r="O161" i="43"/>
  <c r="Q161" i="43"/>
  <c r="S161" i="43"/>
  <c r="U161" i="43"/>
  <c r="W161" i="43"/>
  <c r="Y161" i="43"/>
  <c r="AA161" i="43"/>
  <c r="AC161" i="43"/>
  <c r="AE161" i="43"/>
  <c r="AG161" i="43"/>
  <c r="AI161" i="43"/>
  <c r="AK161" i="43"/>
  <c r="AM161" i="43"/>
  <c r="AO161" i="43"/>
  <c r="AQ161" i="43"/>
  <c r="E162" i="43"/>
  <c r="G162" i="43"/>
  <c r="I162" i="43"/>
  <c r="K162" i="43"/>
  <c r="M162" i="43"/>
  <c r="O162" i="43"/>
  <c r="Q162" i="43"/>
  <c r="S162" i="43"/>
  <c r="U162" i="43"/>
  <c r="W162" i="43"/>
  <c r="Y162" i="43"/>
  <c r="AA162" i="43"/>
  <c r="AC162" i="43"/>
  <c r="AE162" i="43"/>
  <c r="AG162" i="43"/>
  <c r="AI162" i="43"/>
  <c r="AK162" i="43"/>
  <c r="AM162" i="43"/>
  <c r="AO162" i="43"/>
  <c r="AQ162" i="43"/>
  <c r="E163" i="43"/>
  <c r="G163" i="43"/>
  <c r="I163" i="43"/>
  <c r="K163" i="43"/>
  <c r="M163" i="43"/>
  <c r="O163" i="43"/>
  <c r="Q163" i="43"/>
  <c r="S163" i="43"/>
  <c r="U163" i="43"/>
  <c r="W163" i="43"/>
  <c r="Y163" i="43"/>
  <c r="AA163" i="43"/>
  <c r="AC163" i="43"/>
  <c r="AE163" i="43"/>
  <c r="AG163" i="43"/>
  <c r="AI163" i="43"/>
  <c r="AK163" i="43"/>
  <c r="AM163" i="43"/>
  <c r="AO163" i="43"/>
  <c r="AQ163" i="43"/>
  <c r="E164" i="43"/>
  <c r="G164" i="43"/>
  <c r="I164" i="43"/>
  <c r="K164" i="43"/>
  <c r="M164" i="43"/>
  <c r="O164" i="43"/>
  <c r="Q164" i="43"/>
  <c r="S164" i="43"/>
  <c r="U164" i="43"/>
  <c r="W164" i="43"/>
  <c r="Y164" i="43"/>
  <c r="AA164" i="43"/>
  <c r="AC164" i="43"/>
  <c r="AE164" i="43"/>
  <c r="AG164" i="43"/>
  <c r="AI164" i="43"/>
  <c r="AK164" i="43"/>
  <c r="AM164" i="43"/>
  <c r="AO164" i="43"/>
  <c r="AQ164" i="43"/>
  <c r="E165" i="43"/>
  <c r="G165" i="43"/>
  <c r="I165" i="43"/>
  <c r="K165" i="43"/>
  <c r="M165" i="43"/>
  <c r="O165" i="43"/>
  <c r="Q165" i="43"/>
  <c r="S165" i="43"/>
  <c r="U165" i="43"/>
  <c r="W165" i="43"/>
  <c r="Y165" i="43"/>
  <c r="AA165" i="43"/>
  <c r="AC165" i="43"/>
  <c r="AE165" i="43"/>
  <c r="AG165" i="43"/>
  <c r="AI165" i="43"/>
  <c r="AK165" i="43"/>
  <c r="AM165" i="43"/>
  <c r="AO165" i="43"/>
  <c r="AQ165" i="43"/>
  <c r="E166" i="43"/>
  <c r="G166" i="43"/>
  <c r="I166" i="43"/>
  <c r="K166" i="43"/>
  <c r="M166" i="43"/>
  <c r="O166" i="43"/>
  <c r="Q166" i="43"/>
  <c r="S166" i="43"/>
  <c r="U166" i="43"/>
  <c r="W166" i="43"/>
  <c r="Y166" i="43"/>
  <c r="AA166" i="43"/>
  <c r="AC166" i="43"/>
  <c r="AE166" i="43"/>
  <c r="AG166" i="43"/>
  <c r="AI166" i="43"/>
  <c r="AK166" i="43"/>
  <c r="AM166" i="43"/>
  <c r="AO166" i="43"/>
  <c r="AQ166" i="43"/>
  <c r="E167" i="43"/>
  <c r="G167" i="43"/>
  <c r="I167" i="43"/>
  <c r="K167" i="43"/>
  <c r="M167" i="43"/>
  <c r="O167" i="43"/>
  <c r="Q167" i="43"/>
  <c r="S167" i="43"/>
  <c r="U167" i="43"/>
  <c r="W167" i="43"/>
  <c r="Y167" i="43"/>
  <c r="AA167" i="43"/>
  <c r="AC167" i="43"/>
  <c r="AE167" i="43"/>
  <c r="AG167" i="43"/>
  <c r="AI167" i="43"/>
  <c r="AK167" i="43"/>
  <c r="AM167" i="43"/>
  <c r="AO167" i="43"/>
  <c r="AQ167" i="43"/>
  <c r="E168" i="43"/>
  <c r="G168" i="43"/>
  <c r="I168" i="43"/>
  <c r="K168" i="43"/>
  <c r="M168" i="43"/>
  <c r="O168" i="43"/>
  <c r="Q168" i="43"/>
  <c r="S168" i="43"/>
  <c r="U168" i="43"/>
  <c r="W168" i="43"/>
  <c r="Y168" i="43"/>
  <c r="AA168" i="43"/>
  <c r="AC168" i="43"/>
  <c r="AE168" i="43"/>
  <c r="AG168" i="43"/>
  <c r="AI168" i="43"/>
  <c r="AK168" i="43"/>
  <c r="AM168" i="43"/>
  <c r="AO168" i="43"/>
  <c r="AQ168" i="43"/>
  <c r="E169" i="43"/>
  <c r="G169" i="43"/>
  <c r="I169" i="43"/>
  <c r="K169" i="43"/>
  <c r="M169" i="43"/>
  <c r="O169" i="43"/>
  <c r="Q169" i="43"/>
  <c r="S169" i="43"/>
  <c r="U169" i="43"/>
  <c r="W169" i="43"/>
  <c r="Y169" i="43"/>
  <c r="AA169" i="43"/>
  <c r="AC169" i="43"/>
  <c r="AE169" i="43"/>
  <c r="AG169" i="43"/>
  <c r="AI169" i="43"/>
  <c r="AK169" i="43"/>
  <c r="AM169" i="43"/>
  <c r="AO169" i="43"/>
  <c r="AQ169" i="43"/>
  <c r="E170" i="43"/>
  <c r="G170" i="43"/>
  <c r="I170" i="43"/>
  <c r="K170" i="43"/>
  <c r="M170" i="43"/>
  <c r="O170" i="43"/>
  <c r="Q170" i="43"/>
  <c r="S170" i="43"/>
  <c r="U170" i="43"/>
  <c r="W170" i="43"/>
  <c r="Y170" i="43"/>
  <c r="AA170" i="43"/>
  <c r="AC170" i="43"/>
  <c r="AE170" i="43"/>
  <c r="AG170" i="43"/>
  <c r="AI170" i="43"/>
  <c r="AK170" i="43"/>
  <c r="AM170" i="43"/>
  <c r="AO170" i="43"/>
  <c r="AQ170" i="43"/>
  <c r="E171" i="43"/>
  <c r="G171" i="43"/>
  <c r="I171" i="43"/>
  <c r="K171" i="43"/>
  <c r="M171" i="43"/>
  <c r="O171" i="43"/>
  <c r="Q171" i="43"/>
  <c r="S171" i="43"/>
  <c r="U171" i="43"/>
  <c r="W171" i="43"/>
  <c r="Y171" i="43"/>
  <c r="AA171" i="43"/>
  <c r="AC171" i="43"/>
  <c r="AE171" i="43"/>
  <c r="AG171" i="43"/>
  <c r="AI171" i="43"/>
  <c r="AK171" i="43"/>
  <c r="AM171" i="43"/>
  <c r="AO171" i="43"/>
  <c r="AQ171" i="43"/>
  <c r="E172" i="43"/>
  <c r="G172" i="43"/>
  <c r="I172" i="43"/>
  <c r="K172" i="43"/>
  <c r="M172" i="43"/>
  <c r="O172" i="43"/>
  <c r="Q172" i="43"/>
  <c r="S172" i="43"/>
  <c r="U172" i="43"/>
  <c r="W172" i="43"/>
  <c r="Y172" i="43"/>
  <c r="AA172" i="43"/>
  <c r="AC172" i="43"/>
  <c r="AE172" i="43"/>
  <c r="AG172" i="43"/>
  <c r="AI172" i="43"/>
  <c r="AK172" i="43"/>
  <c r="AM172" i="43"/>
  <c r="AO172" i="43"/>
  <c r="AQ172" i="43"/>
  <c r="E173" i="43"/>
  <c r="G173" i="43"/>
  <c r="I173" i="43"/>
  <c r="K173" i="43"/>
  <c r="M173" i="43"/>
  <c r="O173" i="43"/>
  <c r="Q173" i="43"/>
  <c r="S173" i="43"/>
  <c r="U173" i="43"/>
  <c r="W173" i="43"/>
  <c r="Y173" i="43"/>
  <c r="AA173" i="43"/>
  <c r="AC173" i="43"/>
  <c r="AE173" i="43"/>
  <c r="AG173" i="43"/>
  <c r="AI173" i="43"/>
  <c r="AK173" i="43"/>
  <c r="AM173" i="43"/>
  <c r="AO173" i="43"/>
  <c r="AQ173" i="43"/>
  <c r="E174" i="43"/>
  <c r="G174" i="43"/>
  <c r="I174" i="43"/>
  <c r="K174" i="43"/>
  <c r="M174" i="43"/>
  <c r="O174" i="43"/>
  <c r="Q174" i="43"/>
  <c r="S174" i="43"/>
  <c r="U174" i="43"/>
  <c r="W174" i="43"/>
  <c r="Y174" i="43"/>
  <c r="AA174" i="43"/>
  <c r="AC174" i="43"/>
  <c r="AE174" i="43"/>
  <c r="AG174" i="43"/>
  <c r="AI174" i="43"/>
  <c r="AK174" i="43"/>
  <c r="AM174" i="43"/>
  <c r="AO174" i="43"/>
  <c r="AQ174" i="43"/>
  <c r="E175" i="43"/>
  <c r="G175" i="43"/>
  <c r="I175" i="43"/>
  <c r="K175" i="43"/>
  <c r="M175" i="43"/>
  <c r="O175" i="43"/>
  <c r="Q175" i="43"/>
  <c r="S175" i="43"/>
  <c r="U175" i="43"/>
  <c r="W175" i="43"/>
  <c r="Y175" i="43"/>
  <c r="AA175" i="43"/>
  <c r="AC175" i="43"/>
  <c r="AE175" i="43"/>
  <c r="AG175" i="43"/>
  <c r="AI175" i="43"/>
  <c r="AK175" i="43"/>
  <c r="AM175" i="43"/>
  <c r="AO175" i="43"/>
  <c r="AQ175" i="43"/>
  <c r="E176" i="43"/>
  <c r="G176" i="43"/>
  <c r="I176" i="43"/>
  <c r="K176" i="43"/>
  <c r="M176" i="43"/>
  <c r="O176" i="43"/>
  <c r="Q176" i="43"/>
  <c r="S176" i="43"/>
  <c r="U176" i="43"/>
  <c r="W176" i="43"/>
  <c r="Y176" i="43"/>
  <c r="AA176" i="43"/>
  <c r="AC176" i="43"/>
  <c r="AE176" i="43"/>
  <c r="AG176" i="43"/>
  <c r="AI176" i="43"/>
  <c r="AK176" i="43"/>
  <c r="AM176" i="43"/>
  <c r="AO176" i="43"/>
  <c r="AQ176" i="43"/>
  <c r="E177" i="43"/>
  <c r="G177" i="43"/>
  <c r="I177" i="43"/>
  <c r="K177" i="43"/>
  <c r="M177" i="43"/>
  <c r="O177" i="43"/>
  <c r="Q177" i="43"/>
  <c r="S177" i="43"/>
  <c r="U177" i="43"/>
  <c r="W177" i="43"/>
  <c r="Y177" i="43"/>
  <c r="AA177" i="43"/>
  <c r="AC177" i="43"/>
  <c r="AE177" i="43"/>
  <c r="AG177" i="43"/>
  <c r="AI177" i="43"/>
  <c r="AK177" i="43"/>
  <c r="AM177" i="43"/>
  <c r="AO177" i="43"/>
  <c r="AQ177" i="43"/>
  <c r="E178" i="43"/>
  <c r="G178" i="43"/>
  <c r="I178" i="43"/>
  <c r="K178" i="43"/>
  <c r="M178" i="43"/>
  <c r="O178" i="43"/>
  <c r="Q178" i="43"/>
  <c r="S178" i="43"/>
  <c r="U178" i="43"/>
  <c r="W178" i="43"/>
  <c r="Y178" i="43"/>
  <c r="AA178" i="43"/>
  <c r="AC178" i="43"/>
  <c r="AE178" i="43"/>
  <c r="AG178" i="43"/>
  <c r="AI178" i="43"/>
  <c r="AK178" i="43"/>
  <c r="AM178" i="43"/>
  <c r="AO178" i="43"/>
  <c r="AQ178" i="43"/>
  <c r="E179" i="43"/>
  <c r="G179" i="43"/>
  <c r="I179" i="43"/>
  <c r="K179" i="43"/>
  <c r="M179" i="43"/>
  <c r="O179" i="43"/>
  <c r="Q179" i="43"/>
  <c r="S179" i="43"/>
  <c r="U179" i="43"/>
  <c r="W179" i="43"/>
  <c r="Y179" i="43"/>
  <c r="AA179" i="43"/>
  <c r="AC179" i="43"/>
  <c r="AE179" i="43"/>
  <c r="AG179" i="43"/>
  <c r="AI179" i="43"/>
  <c r="AK179" i="43"/>
  <c r="AM179" i="43"/>
  <c r="AO179" i="43"/>
  <c r="AQ179" i="43"/>
  <c r="E180" i="43"/>
  <c r="G180" i="43"/>
  <c r="I180" i="43"/>
  <c r="K180" i="43"/>
  <c r="M180" i="43"/>
  <c r="O180" i="43"/>
  <c r="Q180" i="43"/>
  <c r="S180" i="43"/>
  <c r="U180" i="43"/>
  <c r="W180" i="43"/>
  <c r="Y180" i="43"/>
  <c r="AA180" i="43"/>
  <c r="AC180" i="43"/>
  <c r="AE180" i="43"/>
  <c r="AG180" i="43"/>
  <c r="AI180" i="43"/>
  <c r="AK180" i="43"/>
  <c r="AM180" i="43"/>
  <c r="AO180" i="43"/>
  <c r="AQ180" i="43"/>
  <c r="E181" i="43"/>
  <c r="G181" i="43"/>
  <c r="I181" i="43"/>
  <c r="K181" i="43"/>
  <c r="M181" i="43"/>
  <c r="O181" i="43"/>
  <c r="Q181" i="43"/>
  <c r="S181" i="43"/>
  <c r="U181" i="43"/>
  <c r="W181" i="43"/>
  <c r="Y181" i="43"/>
  <c r="AA181" i="43"/>
  <c r="AC181" i="43"/>
  <c r="AE181" i="43"/>
  <c r="AG181" i="43"/>
  <c r="AI181" i="43"/>
  <c r="AK181" i="43"/>
  <c r="AM181" i="43"/>
  <c r="AO181" i="43"/>
  <c r="AQ181" i="43"/>
  <c r="E182" i="43"/>
  <c r="G182" i="43"/>
  <c r="I182" i="43"/>
  <c r="K182" i="43"/>
  <c r="M182" i="43"/>
  <c r="O182" i="43"/>
  <c r="Q182" i="43"/>
  <c r="S182" i="43"/>
  <c r="U182" i="43"/>
  <c r="W182" i="43"/>
  <c r="Y182" i="43"/>
  <c r="AA182" i="43"/>
  <c r="AC182" i="43"/>
  <c r="AE182" i="43"/>
  <c r="AG182" i="43"/>
  <c r="AI182" i="43"/>
  <c r="AK182" i="43"/>
  <c r="AM182" i="43"/>
  <c r="AO182" i="43"/>
  <c r="AQ182" i="43"/>
  <c r="E183" i="43"/>
  <c r="G183" i="43"/>
  <c r="I183" i="43"/>
  <c r="K183" i="43"/>
  <c r="M183" i="43"/>
  <c r="O183" i="43"/>
  <c r="Q183" i="43"/>
  <c r="S183" i="43"/>
  <c r="U183" i="43"/>
  <c r="W183" i="43"/>
  <c r="Y183" i="43"/>
  <c r="AA183" i="43"/>
  <c r="AC183" i="43"/>
  <c r="AE183" i="43"/>
  <c r="AG183" i="43"/>
  <c r="AI183" i="43"/>
  <c r="AK183" i="43"/>
  <c r="AM183" i="43"/>
  <c r="AO183" i="43"/>
  <c r="AQ183" i="43"/>
  <c r="E184" i="43"/>
  <c r="G184" i="43"/>
  <c r="I184" i="43"/>
  <c r="K184" i="43"/>
  <c r="M184" i="43"/>
  <c r="O184" i="43"/>
  <c r="Q184" i="43"/>
  <c r="S184" i="43"/>
  <c r="U184" i="43"/>
  <c r="W184" i="43"/>
  <c r="Y184" i="43"/>
  <c r="AA184" i="43"/>
  <c r="AC184" i="43"/>
  <c r="AE184" i="43"/>
  <c r="AG184" i="43"/>
  <c r="AI184" i="43"/>
  <c r="AK184" i="43"/>
  <c r="AM184" i="43"/>
  <c r="AO184" i="43"/>
  <c r="AQ184" i="43"/>
  <c r="E185" i="43"/>
  <c r="G185" i="43"/>
  <c r="I185" i="43"/>
  <c r="K185" i="43"/>
  <c r="M185" i="43"/>
  <c r="O185" i="43"/>
  <c r="Q185" i="43"/>
  <c r="S185" i="43"/>
  <c r="U185" i="43"/>
  <c r="W185" i="43"/>
  <c r="Y185" i="43"/>
  <c r="AA185" i="43"/>
  <c r="AC185" i="43"/>
  <c r="AE185" i="43"/>
  <c r="AG185" i="43"/>
  <c r="AI185" i="43"/>
  <c r="AK185" i="43"/>
  <c r="AM185" i="43"/>
  <c r="AO185" i="43"/>
  <c r="AQ185" i="43"/>
  <c r="E186" i="43"/>
  <c r="G186" i="43"/>
  <c r="I186" i="43"/>
  <c r="K186" i="43"/>
  <c r="M186" i="43"/>
  <c r="O186" i="43"/>
  <c r="Q186" i="43"/>
  <c r="S186" i="43"/>
  <c r="U186" i="43"/>
  <c r="W186" i="43"/>
  <c r="Y186" i="43"/>
  <c r="AA186" i="43"/>
  <c r="AC186" i="43"/>
  <c r="AE186" i="43"/>
  <c r="AG186" i="43"/>
  <c r="AI186" i="43"/>
  <c r="AK186" i="43"/>
  <c r="AM186" i="43"/>
  <c r="AO186" i="43"/>
  <c r="AQ186" i="43"/>
  <c r="E187" i="43"/>
  <c r="G187" i="43"/>
  <c r="I187" i="43"/>
  <c r="K187" i="43"/>
  <c r="M187" i="43"/>
  <c r="O187" i="43"/>
  <c r="Q187" i="43"/>
  <c r="S187" i="43"/>
  <c r="U187" i="43"/>
  <c r="W187" i="43"/>
  <c r="Y187" i="43"/>
  <c r="AA187" i="43"/>
  <c r="AC187" i="43"/>
  <c r="AE187" i="43"/>
  <c r="AG187" i="43"/>
  <c r="AI187" i="43"/>
  <c r="AK187" i="43"/>
  <c r="AM187" i="43"/>
  <c r="AO187" i="43"/>
  <c r="AQ187" i="43"/>
  <c r="E188" i="43"/>
  <c r="G188" i="43"/>
  <c r="I188" i="43"/>
  <c r="K188" i="43"/>
  <c r="M188" i="43"/>
  <c r="O188" i="43"/>
  <c r="Q188" i="43"/>
  <c r="S188" i="43"/>
  <c r="U188" i="43"/>
  <c r="W188" i="43"/>
  <c r="Y188" i="43"/>
  <c r="AA188" i="43"/>
  <c r="AC188" i="43"/>
  <c r="AE188" i="43"/>
  <c r="AG188" i="43"/>
  <c r="AI188" i="43"/>
  <c r="AK188" i="43"/>
  <c r="AM188" i="43"/>
  <c r="AO188" i="43"/>
  <c r="AQ188" i="43"/>
  <c r="E189" i="43"/>
  <c r="G189" i="43"/>
  <c r="I189" i="43"/>
  <c r="K189" i="43"/>
  <c r="M189" i="43"/>
  <c r="O189" i="43"/>
  <c r="Q189" i="43"/>
  <c r="S189" i="43"/>
  <c r="U189" i="43"/>
  <c r="W189" i="43"/>
  <c r="Y189" i="43"/>
  <c r="AA189" i="43"/>
  <c r="AC189" i="43"/>
  <c r="AE189" i="43"/>
  <c r="AG189" i="43"/>
  <c r="AI189" i="43"/>
  <c r="AK189" i="43"/>
  <c r="AM189" i="43"/>
  <c r="AO189" i="43"/>
  <c r="AQ189" i="43"/>
  <c r="E190" i="43"/>
  <c r="G190" i="43"/>
  <c r="I190" i="43"/>
  <c r="K190" i="43"/>
  <c r="M190" i="43"/>
  <c r="O190" i="43"/>
  <c r="Q190" i="43"/>
  <c r="S190" i="43"/>
  <c r="U190" i="43"/>
  <c r="W190" i="43"/>
  <c r="Y190" i="43"/>
  <c r="AA190" i="43"/>
  <c r="AC190" i="43"/>
  <c r="AE190" i="43"/>
  <c r="AG190" i="43"/>
  <c r="AI190" i="43"/>
  <c r="AK190" i="43"/>
  <c r="AM190" i="43"/>
  <c r="AO190" i="43"/>
  <c r="AQ190" i="43"/>
  <c r="E191" i="43"/>
  <c r="G191" i="43"/>
  <c r="I191" i="43"/>
  <c r="K191" i="43"/>
  <c r="M191" i="43"/>
  <c r="O191" i="43"/>
  <c r="Q191" i="43"/>
  <c r="S191" i="43"/>
  <c r="U191" i="43"/>
  <c r="W191" i="43"/>
  <c r="Y191" i="43"/>
  <c r="AA191" i="43"/>
  <c r="AC191" i="43"/>
  <c r="AE191" i="43"/>
  <c r="AG191" i="43"/>
  <c r="AI191" i="43"/>
  <c r="AK191" i="43"/>
  <c r="AM191" i="43"/>
  <c r="AO191" i="43"/>
  <c r="AQ191" i="43"/>
  <c r="E192" i="43"/>
  <c r="G192" i="43"/>
  <c r="I192" i="43"/>
  <c r="K192" i="43"/>
  <c r="M192" i="43"/>
  <c r="O192" i="43"/>
  <c r="Q192" i="43"/>
  <c r="S192" i="43"/>
  <c r="U192" i="43"/>
  <c r="W192" i="43"/>
  <c r="Y192" i="43"/>
  <c r="AA192" i="43"/>
  <c r="AC192" i="43"/>
  <c r="AE192" i="43"/>
  <c r="AG192" i="43"/>
  <c r="AI192" i="43"/>
  <c r="AK192" i="43"/>
  <c r="AM192" i="43"/>
  <c r="AO192" i="43"/>
  <c r="AQ192" i="43"/>
  <c r="E193" i="43"/>
  <c r="G193" i="43"/>
  <c r="I193" i="43"/>
  <c r="K193" i="43"/>
  <c r="M193" i="43"/>
  <c r="O193" i="43"/>
  <c r="Q193" i="43"/>
  <c r="S193" i="43"/>
  <c r="U193" i="43"/>
  <c r="W193" i="43"/>
  <c r="Y193" i="43"/>
  <c r="AA193" i="43"/>
  <c r="AC193" i="43"/>
  <c r="AE193" i="43"/>
  <c r="AG193" i="43"/>
  <c r="AI193" i="43"/>
  <c r="AK193" i="43"/>
  <c r="AM193" i="43"/>
  <c r="AO193" i="43"/>
  <c r="AQ193" i="43"/>
  <c r="E194" i="43"/>
  <c r="G194" i="43"/>
  <c r="I194" i="43"/>
  <c r="K194" i="43"/>
  <c r="M194" i="43"/>
  <c r="O194" i="43"/>
  <c r="Q194" i="43"/>
  <c r="S194" i="43"/>
  <c r="U194" i="43"/>
  <c r="W194" i="43"/>
  <c r="Y194" i="43"/>
  <c r="AA194" i="43"/>
  <c r="AC194" i="43"/>
  <c r="AE194" i="43"/>
  <c r="AG194" i="43"/>
  <c r="AI194" i="43"/>
  <c r="AK194" i="43"/>
  <c r="AM194" i="43"/>
  <c r="AO194" i="43"/>
  <c r="AQ194" i="43"/>
  <c r="E195" i="43"/>
  <c r="G195" i="43"/>
  <c r="I195" i="43"/>
  <c r="K195" i="43"/>
  <c r="M195" i="43"/>
  <c r="O195" i="43"/>
  <c r="Q195" i="43"/>
  <c r="S195" i="43"/>
  <c r="U195" i="43"/>
  <c r="W195" i="43"/>
  <c r="Y195" i="43"/>
  <c r="AA195" i="43"/>
  <c r="AC195" i="43"/>
  <c r="AE195" i="43"/>
  <c r="AG195" i="43"/>
  <c r="AI195" i="43"/>
  <c r="AK195" i="43"/>
  <c r="AM195" i="43"/>
  <c r="AO195" i="43"/>
  <c r="AQ195" i="43"/>
  <c r="E196" i="43"/>
  <c r="G196" i="43"/>
  <c r="I196" i="43"/>
  <c r="K196" i="43"/>
  <c r="M196" i="43"/>
  <c r="O196" i="43"/>
  <c r="Q196" i="43"/>
  <c r="S196" i="43"/>
  <c r="U196" i="43"/>
  <c r="W196" i="43"/>
  <c r="Y196" i="43"/>
  <c r="AA196" i="43"/>
  <c r="AC196" i="43"/>
  <c r="AE196" i="43"/>
  <c r="AG196" i="43"/>
  <c r="AI196" i="43"/>
  <c r="AK196" i="43"/>
  <c r="AM196" i="43"/>
  <c r="AO196" i="43"/>
  <c r="AQ196" i="43"/>
  <c r="E197" i="43"/>
  <c r="G197" i="43"/>
  <c r="I197" i="43"/>
  <c r="K197" i="43"/>
  <c r="M197" i="43"/>
  <c r="O197" i="43"/>
  <c r="Q197" i="43"/>
  <c r="S197" i="43"/>
  <c r="U197" i="43"/>
  <c r="W197" i="43"/>
  <c r="Y197" i="43"/>
  <c r="AA197" i="43"/>
  <c r="AC197" i="43"/>
  <c r="AE197" i="43"/>
  <c r="AG197" i="43"/>
  <c r="AI197" i="43"/>
  <c r="AK197" i="43"/>
  <c r="AM197" i="43"/>
  <c r="AO197" i="43"/>
  <c r="AQ197" i="43"/>
  <c r="E198" i="43"/>
  <c r="G198" i="43"/>
  <c r="I198" i="43"/>
  <c r="K198" i="43"/>
  <c r="M198" i="43"/>
  <c r="O198" i="43"/>
  <c r="Q198" i="43"/>
  <c r="S198" i="43"/>
  <c r="U198" i="43"/>
  <c r="W198" i="43"/>
  <c r="Y198" i="43"/>
  <c r="AA198" i="43"/>
  <c r="AC198" i="43"/>
  <c r="AE198" i="43"/>
  <c r="AG198" i="43"/>
  <c r="AI198" i="43"/>
  <c r="AK198" i="43"/>
  <c r="AM198" i="43"/>
  <c r="AO198" i="43"/>
  <c r="AQ198" i="43"/>
  <c r="E199" i="43"/>
  <c r="G199" i="43"/>
  <c r="I199" i="43"/>
  <c r="K199" i="43"/>
  <c r="M199" i="43"/>
  <c r="O199" i="43"/>
  <c r="Q199" i="43"/>
  <c r="S199" i="43"/>
  <c r="U199" i="43"/>
  <c r="W199" i="43"/>
  <c r="Y199" i="43"/>
  <c r="AA199" i="43"/>
  <c r="AC199" i="43"/>
  <c r="AE199" i="43"/>
  <c r="AG199" i="43"/>
  <c r="AI199" i="43"/>
  <c r="AK199" i="43"/>
  <c r="AM199" i="43"/>
  <c r="AO199" i="43"/>
  <c r="AQ199" i="43"/>
  <c r="E200" i="43"/>
  <c r="G200" i="43"/>
  <c r="I200" i="43"/>
  <c r="K200" i="43"/>
  <c r="M200" i="43"/>
  <c r="O200" i="43"/>
  <c r="Q200" i="43"/>
  <c r="S200" i="43"/>
  <c r="U200" i="43"/>
  <c r="W200" i="43"/>
  <c r="Y200" i="43"/>
  <c r="AA200" i="43"/>
  <c r="AC200" i="43"/>
  <c r="AE200" i="43"/>
  <c r="AG200" i="43"/>
  <c r="AI200" i="43"/>
  <c r="AK200" i="43"/>
  <c r="AM200" i="43"/>
  <c r="AO200" i="43"/>
  <c r="AQ200" i="43"/>
  <c r="E201" i="43"/>
  <c r="G201" i="43"/>
  <c r="I201" i="43"/>
  <c r="K201" i="43"/>
  <c r="M201" i="43"/>
  <c r="O201" i="43"/>
  <c r="Q201" i="43"/>
  <c r="S201" i="43"/>
  <c r="U201" i="43"/>
  <c r="W201" i="43"/>
  <c r="Y201" i="43"/>
  <c r="AA201" i="43"/>
  <c r="AC201" i="43"/>
  <c r="AE201" i="43"/>
  <c r="AG201" i="43"/>
  <c r="AI201" i="43"/>
  <c r="AK201" i="43"/>
  <c r="AM201" i="43"/>
  <c r="AO201" i="43"/>
  <c r="AQ201" i="43"/>
  <c r="E202" i="43"/>
  <c r="G202" i="43"/>
  <c r="I202" i="43"/>
  <c r="K202" i="43"/>
  <c r="M202" i="43"/>
  <c r="O202" i="43"/>
  <c r="Q202" i="43"/>
  <c r="S202" i="43"/>
  <c r="U202" i="43"/>
  <c r="W202" i="43"/>
  <c r="Y202" i="43"/>
  <c r="AA202" i="43"/>
  <c r="AC202" i="43"/>
  <c r="AE202" i="43"/>
  <c r="AG202" i="43"/>
  <c r="AI202" i="43"/>
  <c r="AK202" i="43"/>
  <c r="AM202" i="43"/>
  <c r="AO202" i="43"/>
  <c r="AQ202" i="43"/>
  <c r="E203" i="43"/>
  <c r="G203" i="43"/>
  <c r="I203" i="43"/>
  <c r="K203" i="43"/>
  <c r="M203" i="43"/>
  <c r="O203" i="43"/>
  <c r="Q203" i="43"/>
  <c r="S203" i="43"/>
  <c r="U203" i="43"/>
  <c r="W203" i="43"/>
  <c r="Y203" i="43"/>
  <c r="AA203" i="43"/>
  <c r="AC203" i="43"/>
  <c r="AE203" i="43"/>
  <c r="AG203" i="43"/>
  <c r="AI203" i="43"/>
  <c r="AK203" i="43"/>
  <c r="AM203" i="43"/>
  <c r="AO203" i="43"/>
  <c r="AQ203" i="43"/>
  <c r="E204" i="43"/>
  <c r="G204" i="43"/>
  <c r="I204" i="43"/>
  <c r="K204" i="43"/>
  <c r="M204" i="43"/>
  <c r="O204" i="43"/>
  <c r="Q204" i="43"/>
  <c r="S204" i="43"/>
  <c r="U204" i="43"/>
  <c r="W204" i="43"/>
  <c r="Y204" i="43"/>
  <c r="AA204" i="43"/>
  <c r="AC204" i="43"/>
  <c r="AE204" i="43"/>
  <c r="AG204" i="43"/>
  <c r="AI204" i="43"/>
  <c r="AK204" i="43"/>
  <c r="AM204" i="43"/>
  <c r="AO204" i="43"/>
  <c r="AQ204" i="43"/>
  <c r="E205" i="43"/>
  <c r="G205" i="43"/>
  <c r="I205" i="43"/>
  <c r="K205" i="43"/>
  <c r="M205" i="43"/>
  <c r="O205" i="43"/>
  <c r="Q205" i="43"/>
  <c r="S205" i="43"/>
  <c r="U205" i="43"/>
  <c r="W205" i="43"/>
  <c r="Y205" i="43"/>
  <c r="AA205" i="43"/>
  <c r="AC205" i="43"/>
  <c r="AE205" i="43"/>
  <c r="AG205" i="43"/>
  <c r="AI205" i="43"/>
  <c r="AK205" i="43"/>
  <c r="AM205" i="43"/>
  <c r="AO205" i="43"/>
  <c r="AQ205" i="43"/>
  <c r="E206" i="43"/>
  <c r="G206" i="43"/>
  <c r="I206" i="43"/>
  <c r="K206" i="43"/>
  <c r="M206" i="43"/>
  <c r="O206" i="43"/>
  <c r="Q206" i="43"/>
  <c r="S206" i="43"/>
  <c r="U206" i="43"/>
  <c r="W206" i="43"/>
  <c r="Y206" i="43"/>
  <c r="AA206" i="43"/>
  <c r="AC206" i="43"/>
  <c r="AE206" i="43"/>
  <c r="AG206" i="43"/>
  <c r="AI206" i="43"/>
  <c r="AK206" i="43"/>
  <c r="AM206" i="43"/>
  <c r="AO206" i="43"/>
  <c r="AQ206" i="43"/>
  <c r="E207" i="43"/>
  <c r="G207" i="43"/>
  <c r="I207" i="43"/>
  <c r="K207" i="43"/>
  <c r="M207" i="43"/>
  <c r="O207" i="43"/>
  <c r="Q207" i="43"/>
  <c r="S207" i="43"/>
  <c r="U207" i="43"/>
  <c r="W207" i="43"/>
  <c r="Y207" i="43"/>
  <c r="AA207" i="43"/>
  <c r="AC207" i="43"/>
  <c r="AE207" i="43"/>
  <c r="AG207" i="43"/>
  <c r="AI207" i="43"/>
  <c r="AK207" i="43"/>
  <c r="AM207" i="43"/>
  <c r="AO207" i="43"/>
  <c r="AQ207" i="43"/>
  <c r="E208" i="43"/>
  <c r="G208" i="43"/>
  <c r="I208" i="43"/>
  <c r="K208" i="43"/>
  <c r="M208" i="43"/>
  <c r="O208" i="43"/>
  <c r="Q208" i="43"/>
  <c r="S208" i="43"/>
  <c r="U208" i="43"/>
  <c r="W208" i="43"/>
  <c r="Y208" i="43"/>
  <c r="AA208" i="43"/>
  <c r="AC208" i="43"/>
  <c r="AE208" i="43"/>
  <c r="AG208" i="43"/>
  <c r="AI208" i="43"/>
  <c r="AK208" i="43"/>
  <c r="AM208" i="43"/>
  <c r="AO208" i="43"/>
  <c r="AQ208" i="43"/>
  <c r="E209" i="43"/>
  <c r="G209" i="43"/>
  <c r="I209" i="43"/>
  <c r="K209" i="43"/>
  <c r="M209" i="43"/>
  <c r="O209" i="43"/>
  <c r="Q209" i="43"/>
  <c r="S209" i="43"/>
  <c r="U209" i="43"/>
  <c r="W209" i="43"/>
  <c r="Y209" i="43"/>
  <c r="AA209" i="43"/>
  <c r="AC209" i="43"/>
  <c r="AE209" i="43"/>
  <c r="AG209" i="43"/>
  <c r="AI209" i="43"/>
  <c r="AK209" i="43"/>
  <c r="AM209" i="43"/>
  <c r="AO209" i="43"/>
  <c r="AQ209" i="43"/>
  <c r="E210" i="43"/>
  <c r="G210" i="43"/>
  <c r="I210" i="43"/>
  <c r="K210" i="43"/>
  <c r="M210" i="43"/>
  <c r="O210" i="43"/>
  <c r="Q210" i="43"/>
  <c r="S210" i="43"/>
  <c r="U210" i="43"/>
  <c r="W210" i="43"/>
  <c r="Y210" i="43"/>
  <c r="AA210" i="43"/>
  <c r="AC210" i="43"/>
  <c r="AE210" i="43"/>
  <c r="AG210" i="43"/>
  <c r="AI210" i="43"/>
  <c r="AK210" i="43"/>
  <c r="AM210" i="43"/>
  <c r="AO210" i="43"/>
  <c r="AQ210" i="43"/>
  <c r="E211" i="43"/>
  <c r="G211" i="43"/>
  <c r="I211" i="43"/>
  <c r="K211" i="43"/>
  <c r="M211" i="43"/>
  <c r="O211" i="43"/>
  <c r="Q211" i="43"/>
  <c r="S211" i="43"/>
  <c r="U211" i="43"/>
  <c r="W211" i="43"/>
  <c r="Y211" i="43"/>
  <c r="AA211" i="43"/>
  <c r="AC211" i="43"/>
  <c r="AE211" i="43"/>
  <c r="AG211" i="43"/>
  <c r="AI211" i="43"/>
  <c r="AK211" i="43"/>
  <c r="AM211" i="43"/>
  <c r="AO211" i="43"/>
  <c r="AQ211" i="43"/>
  <c r="E212" i="43"/>
  <c r="G212" i="43"/>
  <c r="I212" i="43"/>
  <c r="K212" i="43"/>
  <c r="M212" i="43"/>
  <c r="O212" i="43"/>
  <c r="Q212" i="43"/>
  <c r="S212" i="43"/>
  <c r="U212" i="43"/>
  <c r="W212" i="43"/>
  <c r="Y212" i="43"/>
  <c r="AA212" i="43"/>
  <c r="AC212" i="43"/>
  <c r="AE212" i="43"/>
  <c r="AG212" i="43"/>
  <c r="AI212" i="43"/>
  <c r="AK212" i="43"/>
  <c r="AM212" i="43"/>
  <c r="AO212" i="43"/>
  <c r="AQ212" i="43"/>
  <c r="E213" i="43"/>
  <c r="G213" i="43"/>
  <c r="I213" i="43"/>
  <c r="K213" i="43"/>
  <c r="M213" i="43"/>
  <c r="O213" i="43"/>
  <c r="Q213" i="43"/>
  <c r="S213" i="43"/>
  <c r="U213" i="43"/>
  <c r="W213" i="43"/>
  <c r="Y213" i="43"/>
  <c r="AA213" i="43"/>
  <c r="AC213" i="43"/>
  <c r="AE213" i="43"/>
  <c r="AG213" i="43"/>
  <c r="AI213" i="43"/>
  <c r="AK213" i="43"/>
  <c r="AM213" i="43"/>
  <c r="AO213" i="43"/>
  <c r="AQ213" i="43"/>
  <c r="E214" i="43"/>
  <c r="G214" i="43"/>
  <c r="I214" i="43"/>
  <c r="K214" i="43"/>
  <c r="M214" i="43"/>
  <c r="O214" i="43"/>
  <c r="Q214" i="43"/>
  <c r="S214" i="43"/>
  <c r="U214" i="43"/>
  <c r="W214" i="43"/>
  <c r="Y214" i="43"/>
  <c r="AA214" i="43"/>
  <c r="AC214" i="43"/>
  <c r="AE214" i="43"/>
  <c r="AG214" i="43"/>
  <c r="AI214" i="43"/>
  <c r="AK214" i="43"/>
  <c r="AM214" i="43"/>
  <c r="AO214" i="43"/>
  <c r="AQ214" i="43"/>
  <c r="E215" i="43"/>
  <c r="G215" i="43"/>
  <c r="I215" i="43"/>
  <c r="K215" i="43"/>
  <c r="M215" i="43"/>
  <c r="O215" i="43"/>
  <c r="Q215" i="43"/>
  <c r="S215" i="43"/>
  <c r="U215" i="43"/>
  <c r="W215" i="43"/>
  <c r="Y215" i="43"/>
  <c r="AA215" i="43"/>
  <c r="AC215" i="43"/>
  <c r="AE215" i="43"/>
  <c r="AG215" i="43"/>
  <c r="AI215" i="43"/>
  <c r="AK215" i="43"/>
  <c r="AM215" i="43"/>
  <c r="AO215" i="43"/>
  <c r="AQ215" i="43"/>
  <c r="E216" i="43"/>
  <c r="G216" i="43"/>
  <c r="I216" i="43"/>
  <c r="K216" i="43"/>
  <c r="M216" i="43"/>
  <c r="O216" i="43"/>
  <c r="Q216" i="43"/>
  <c r="S216" i="43"/>
  <c r="U216" i="43"/>
  <c r="W216" i="43"/>
  <c r="Y216" i="43"/>
  <c r="AA216" i="43"/>
  <c r="AC216" i="43"/>
  <c r="AE216" i="43"/>
  <c r="AG216" i="43"/>
  <c r="AI216" i="43"/>
  <c r="AK216" i="43"/>
  <c r="AM216" i="43"/>
  <c r="AO216" i="43"/>
  <c r="AQ216" i="43"/>
  <c r="E217" i="43"/>
  <c r="G217" i="43"/>
  <c r="I217" i="43"/>
  <c r="K217" i="43"/>
  <c r="M217" i="43"/>
  <c r="O217" i="43"/>
  <c r="Q217" i="43"/>
  <c r="S217" i="43"/>
  <c r="U217" i="43"/>
  <c r="W217" i="43"/>
  <c r="Y217" i="43"/>
  <c r="AA217" i="43"/>
  <c r="AC217" i="43"/>
  <c r="AE217" i="43"/>
  <c r="AG217" i="43"/>
  <c r="AI217" i="43"/>
  <c r="AK217" i="43"/>
  <c r="AM217" i="43"/>
  <c r="AO217" i="43"/>
  <c r="AQ217" i="43"/>
  <c r="E218" i="43"/>
  <c r="G218" i="43"/>
  <c r="I218" i="43"/>
  <c r="K218" i="43"/>
  <c r="M218" i="43"/>
  <c r="O218" i="43"/>
  <c r="Q218" i="43"/>
  <c r="S218" i="43"/>
  <c r="U218" i="43"/>
  <c r="W218" i="43"/>
  <c r="Y218" i="43"/>
  <c r="AA218" i="43"/>
  <c r="AC218" i="43"/>
  <c r="AE218" i="43"/>
  <c r="AG218" i="43"/>
  <c r="AI218" i="43"/>
  <c r="AK218" i="43"/>
  <c r="AM218" i="43"/>
  <c r="AO218" i="43"/>
  <c r="AQ218" i="43"/>
  <c r="E219" i="43"/>
  <c r="G219" i="43"/>
  <c r="I219" i="43"/>
  <c r="K219" i="43"/>
  <c r="M219" i="43"/>
  <c r="O219" i="43"/>
  <c r="Q219" i="43"/>
  <c r="S219" i="43"/>
  <c r="U219" i="43"/>
  <c r="W219" i="43"/>
  <c r="Y219" i="43"/>
  <c r="AA219" i="43"/>
  <c r="AC219" i="43"/>
  <c r="AE219" i="43"/>
  <c r="AG219" i="43"/>
  <c r="AI219" i="43"/>
  <c r="AK219" i="43"/>
  <c r="AM219" i="43"/>
  <c r="AO219" i="43"/>
  <c r="AQ219" i="43"/>
  <c r="E220" i="43"/>
  <c r="G220" i="43"/>
  <c r="I220" i="43"/>
  <c r="K220" i="43"/>
  <c r="M220" i="43"/>
  <c r="O220" i="43"/>
  <c r="Q220" i="43"/>
  <c r="S220" i="43"/>
  <c r="U220" i="43"/>
  <c r="W220" i="43"/>
  <c r="Y220" i="43"/>
  <c r="AA220" i="43"/>
  <c r="AC220" i="43"/>
  <c r="AE220" i="43"/>
  <c r="AG220" i="43"/>
  <c r="AI220" i="43"/>
  <c r="AK220" i="43"/>
  <c r="AM220" i="43"/>
  <c r="AO220" i="43"/>
  <c r="AQ220" i="43"/>
  <c r="E221" i="43"/>
  <c r="G221" i="43"/>
  <c r="I221" i="43"/>
  <c r="K221" i="43"/>
  <c r="M221" i="43"/>
  <c r="O221" i="43"/>
  <c r="Q221" i="43"/>
  <c r="S221" i="43"/>
  <c r="U221" i="43"/>
  <c r="W221" i="43"/>
  <c r="Y221" i="43"/>
  <c r="AA221" i="43"/>
  <c r="AC221" i="43"/>
  <c r="AE221" i="43"/>
  <c r="AG221" i="43"/>
  <c r="AI221" i="43"/>
  <c r="AK221" i="43"/>
  <c r="AM221" i="43"/>
  <c r="AO221" i="43"/>
  <c r="AQ221" i="43"/>
  <c r="E222" i="43"/>
  <c r="G222" i="43"/>
  <c r="I222" i="43"/>
  <c r="K222" i="43"/>
  <c r="M222" i="43"/>
  <c r="O222" i="43"/>
  <c r="Q222" i="43"/>
  <c r="S222" i="43"/>
  <c r="U222" i="43"/>
  <c r="W222" i="43"/>
  <c r="Y222" i="43"/>
  <c r="AA222" i="43"/>
  <c r="AC222" i="43"/>
  <c r="AE222" i="43"/>
  <c r="AG222" i="43"/>
  <c r="AI222" i="43"/>
  <c r="AK222" i="43"/>
  <c r="AM222" i="43"/>
  <c r="AO222" i="43"/>
  <c r="AQ222" i="43"/>
  <c r="E223" i="43"/>
  <c r="G223" i="43"/>
  <c r="I223" i="43"/>
  <c r="K223" i="43"/>
  <c r="M223" i="43"/>
  <c r="O223" i="43"/>
  <c r="Q223" i="43"/>
  <c r="S223" i="43"/>
  <c r="U223" i="43"/>
  <c r="W223" i="43"/>
  <c r="Y223" i="43"/>
  <c r="AA223" i="43"/>
  <c r="AC223" i="43"/>
  <c r="AE223" i="43"/>
  <c r="AG223" i="43"/>
  <c r="AI223" i="43"/>
  <c r="AK223" i="43"/>
  <c r="AM223" i="43"/>
  <c r="AO223" i="43"/>
  <c r="AQ223" i="43"/>
  <c r="E224" i="43"/>
  <c r="G224" i="43"/>
  <c r="I224" i="43"/>
  <c r="K224" i="43"/>
  <c r="M224" i="43"/>
  <c r="O224" i="43"/>
  <c r="Q224" i="43"/>
  <c r="S224" i="43"/>
  <c r="U224" i="43"/>
  <c r="W224" i="43"/>
  <c r="Y224" i="43"/>
  <c r="AA224" i="43"/>
  <c r="AC224" i="43"/>
  <c r="AE224" i="43"/>
  <c r="AG224" i="43"/>
  <c r="AI224" i="43"/>
  <c r="AK224" i="43"/>
  <c r="AM224" i="43"/>
  <c r="AO224" i="43"/>
  <c r="AQ224" i="43"/>
  <c r="E225" i="43"/>
  <c r="G225" i="43"/>
  <c r="I225" i="43"/>
  <c r="K225" i="43"/>
  <c r="M225" i="43"/>
  <c r="O225" i="43"/>
  <c r="Q225" i="43"/>
  <c r="S225" i="43"/>
  <c r="U225" i="43"/>
  <c r="W225" i="43"/>
  <c r="Y225" i="43"/>
  <c r="AA225" i="43"/>
  <c r="AC225" i="43"/>
  <c r="AE225" i="43"/>
  <c r="AG225" i="43"/>
  <c r="AI225" i="43"/>
  <c r="AK225" i="43"/>
  <c r="AM225" i="43"/>
  <c r="AO225" i="43"/>
  <c r="AQ225" i="43"/>
  <c r="E226" i="43"/>
  <c r="G226" i="43"/>
  <c r="I226" i="43"/>
  <c r="K226" i="43"/>
  <c r="M226" i="43"/>
  <c r="O226" i="43"/>
  <c r="Q226" i="43"/>
  <c r="S226" i="43"/>
  <c r="U226" i="43"/>
  <c r="W226" i="43"/>
  <c r="Y226" i="43"/>
  <c r="AA226" i="43"/>
  <c r="AC226" i="43"/>
  <c r="AE226" i="43"/>
  <c r="AG226" i="43"/>
  <c r="AI226" i="43"/>
  <c r="AK226" i="43"/>
  <c r="AM226" i="43"/>
  <c r="AO226" i="43"/>
  <c r="AQ226" i="43"/>
  <c r="E227" i="43"/>
  <c r="G227" i="43"/>
  <c r="I227" i="43"/>
  <c r="K227" i="43"/>
  <c r="M227" i="43"/>
  <c r="O227" i="43"/>
  <c r="Q227" i="43"/>
  <c r="S227" i="43"/>
  <c r="U227" i="43"/>
  <c r="W227" i="43"/>
  <c r="Y227" i="43"/>
  <c r="AA227" i="43"/>
  <c r="AC227" i="43"/>
  <c r="AE227" i="43"/>
  <c r="AG227" i="43"/>
  <c r="AI227" i="43"/>
  <c r="AK227" i="43"/>
  <c r="AM227" i="43"/>
  <c r="AO227" i="43"/>
  <c r="AQ227" i="43"/>
  <c r="E228" i="43"/>
  <c r="G228" i="43"/>
  <c r="I228" i="43"/>
  <c r="K228" i="43"/>
  <c r="M228" i="43"/>
  <c r="O228" i="43"/>
  <c r="Q228" i="43"/>
  <c r="S228" i="43"/>
  <c r="U228" i="43"/>
  <c r="W228" i="43"/>
  <c r="Y228" i="43"/>
  <c r="AA228" i="43"/>
  <c r="AC228" i="43"/>
  <c r="AE228" i="43"/>
  <c r="AG228" i="43"/>
  <c r="AI228" i="43"/>
  <c r="AK228" i="43"/>
  <c r="AM228" i="43"/>
  <c r="AO228" i="43"/>
  <c r="AQ228" i="43"/>
  <c r="E229" i="43"/>
  <c r="G229" i="43"/>
  <c r="I229" i="43"/>
  <c r="K229" i="43"/>
  <c r="M229" i="43"/>
  <c r="O229" i="43"/>
  <c r="Q229" i="43"/>
  <c r="S229" i="43"/>
  <c r="U229" i="43"/>
  <c r="W229" i="43"/>
  <c r="Y229" i="43"/>
  <c r="AA229" i="43"/>
  <c r="AC229" i="43"/>
  <c r="AE229" i="43"/>
  <c r="AG229" i="43"/>
  <c r="AI229" i="43"/>
  <c r="AK229" i="43"/>
  <c r="AM229" i="43"/>
  <c r="AO229" i="43"/>
  <c r="AQ229" i="43"/>
  <c r="E230" i="43"/>
  <c r="G230" i="43"/>
  <c r="I230" i="43"/>
  <c r="K230" i="43"/>
  <c r="M230" i="43"/>
  <c r="O230" i="43"/>
  <c r="Q230" i="43"/>
  <c r="S230" i="43"/>
  <c r="U230" i="43"/>
  <c r="W230" i="43"/>
  <c r="Y230" i="43"/>
  <c r="AA230" i="43"/>
  <c r="AC230" i="43"/>
  <c r="AE230" i="43"/>
  <c r="AG230" i="43"/>
  <c r="AI230" i="43"/>
  <c r="AK230" i="43"/>
  <c r="AM230" i="43"/>
  <c r="AO230" i="43"/>
  <c r="AQ230" i="43"/>
  <c r="E231" i="43"/>
  <c r="G231" i="43"/>
  <c r="I231" i="43"/>
  <c r="K231" i="43"/>
  <c r="M231" i="43"/>
  <c r="O231" i="43"/>
  <c r="Q231" i="43"/>
  <c r="S231" i="43"/>
  <c r="U231" i="43"/>
  <c r="W231" i="43"/>
  <c r="Y231" i="43"/>
  <c r="AA231" i="43"/>
  <c r="AC231" i="43"/>
  <c r="AE231" i="43"/>
  <c r="AG231" i="43"/>
  <c r="AI231" i="43"/>
  <c r="AK231" i="43"/>
  <c r="AM231" i="43"/>
  <c r="AO231" i="43"/>
  <c r="AQ231" i="43"/>
  <c r="E232" i="43"/>
  <c r="G232" i="43"/>
  <c r="I232" i="43"/>
  <c r="K232" i="43"/>
  <c r="M232" i="43"/>
  <c r="O232" i="43"/>
  <c r="Q232" i="43"/>
  <c r="S232" i="43"/>
  <c r="U232" i="43"/>
  <c r="W232" i="43"/>
  <c r="Y232" i="43"/>
  <c r="AA232" i="43"/>
  <c r="AC232" i="43"/>
  <c r="AE232" i="43"/>
  <c r="AG232" i="43"/>
  <c r="AI232" i="43"/>
  <c r="AK232" i="43"/>
  <c r="AM232" i="43"/>
  <c r="AO232" i="43"/>
  <c r="AQ232" i="43"/>
  <c r="E233" i="43"/>
  <c r="G233" i="43"/>
  <c r="I233" i="43"/>
  <c r="K233" i="43"/>
  <c r="M233" i="43"/>
  <c r="O233" i="43"/>
  <c r="Q233" i="43"/>
  <c r="S233" i="43"/>
  <c r="U233" i="43"/>
  <c r="W233" i="43"/>
  <c r="Y233" i="43"/>
  <c r="AA233" i="43"/>
  <c r="AC233" i="43"/>
  <c r="AE233" i="43"/>
  <c r="AG233" i="43"/>
  <c r="AI233" i="43"/>
  <c r="AK233" i="43"/>
  <c r="AM233" i="43"/>
  <c r="AO233" i="43"/>
  <c r="AQ233" i="43"/>
  <c r="E234" i="43"/>
  <c r="G234" i="43"/>
  <c r="I234" i="43"/>
  <c r="K234" i="43"/>
  <c r="M234" i="43"/>
  <c r="O234" i="43"/>
  <c r="Q234" i="43"/>
  <c r="S234" i="43"/>
  <c r="U234" i="43"/>
  <c r="W234" i="43"/>
  <c r="Y234" i="43"/>
  <c r="AA234" i="43"/>
  <c r="AC234" i="43"/>
  <c r="AE234" i="43"/>
  <c r="AG234" i="43"/>
  <c r="AI234" i="43"/>
  <c r="AK234" i="43"/>
  <c r="AM234" i="43"/>
  <c r="AO234" i="43"/>
  <c r="AQ234" i="43"/>
  <c r="E235" i="43"/>
  <c r="G235" i="43"/>
  <c r="I235" i="43"/>
  <c r="K235" i="43"/>
  <c r="M235" i="43"/>
  <c r="O235" i="43"/>
  <c r="Q235" i="43"/>
  <c r="S235" i="43"/>
  <c r="U235" i="43"/>
  <c r="W235" i="43"/>
  <c r="Y235" i="43"/>
  <c r="AA235" i="43"/>
  <c r="AC235" i="43"/>
  <c r="AE235" i="43"/>
  <c r="AG235" i="43"/>
  <c r="AI235" i="43"/>
  <c r="AK235" i="43"/>
  <c r="AM235" i="43"/>
  <c r="AO235" i="43"/>
  <c r="AQ235" i="43"/>
  <c r="E236" i="43"/>
  <c r="G236" i="43"/>
  <c r="I236" i="43"/>
  <c r="K236" i="43"/>
  <c r="M236" i="43"/>
  <c r="O236" i="43"/>
  <c r="Q236" i="43"/>
  <c r="S236" i="43"/>
  <c r="U236" i="43"/>
  <c r="W236" i="43"/>
  <c r="Y236" i="43"/>
  <c r="AA236" i="43"/>
  <c r="AC236" i="43"/>
  <c r="AE236" i="43"/>
  <c r="AG236" i="43"/>
  <c r="AI236" i="43"/>
  <c r="AK236" i="43"/>
  <c r="AM236" i="43"/>
  <c r="AO236" i="43"/>
  <c r="AQ236" i="43"/>
  <c r="E237" i="43"/>
  <c r="G237" i="43"/>
  <c r="I237" i="43"/>
  <c r="K237" i="43"/>
  <c r="M237" i="43"/>
  <c r="O237" i="43"/>
  <c r="Q237" i="43"/>
  <c r="S237" i="43"/>
  <c r="U237" i="43"/>
  <c r="W237" i="43"/>
  <c r="Y237" i="43"/>
  <c r="AA237" i="43"/>
  <c r="AC237" i="43"/>
  <c r="AE237" i="43"/>
  <c r="AG237" i="43"/>
  <c r="AI237" i="43"/>
  <c r="AK237" i="43"/>
  <c r="AM237" i="43"/>
  <c r="AO237" i="43"/>
  <c r="AQ237" i="43"/>
  <c r="E238" i="43"/>
  <c r="G238" i="43"/>
  <c r="I238" i="43"/>
  <c r="K238" i="43"/>
  <c r="M238" i="43"/>
  <c r="O238" i="43"/>
  <c r="Q238" i="43"/>
  <c r="S238" i="43"/>
  <c r="U238" i="43"/>
  <c r="W238" i="43"/>
  <c r="Y238" i="43"/>
  <c r="AA238" i="43"/>
  <c r="AC238" i="43"/>
  <c r="AE238" i="43"/>
  <c r="AG238" i="43"/>
  <c r="AI238" i="43"/>
  <c r="AK238" i="43"/>
  <c r="AM238" i="43"/>
  <c r="AO238" i="43"/>
  <c r="AQ238" i="43"/>
  <c r="E239" i="43"/>
  <c r="G239" i="43"/>
  <c r="I239" i="43"/>
  <c r="K239" i="43"/>
  <c r="M239" i="43"/>
  <c r="O239" i="43"/>
  <c r="Q239" i="43"/>
  <c r="S239" i="43"/>
  <c r="U239" i="43"/>
  <c r="W239" i="43"/>
  <c r="Y239" i="43"/>
  <c r="AA239" i="43"/>
  <c r="AC239" i="43"/>
  <c r="AE239" i="43"/>
  <c r="AG239" i="43"/>
  <c r="AI239" i="43"/>
  <c r="AK239" i="43"/>
  <c r="AM239" i="43"/>
  <c r="AO239" i="43"/>
  <c r="AQ239" i="43"/>
  <c r="E240" i="43"/>
  <c r="G240" i="43"/>
  <c r="I240" i="43"/>
  <c r="K240" i="43"/>
  <c r="M240" i="43"/>
  <c r="O240" i="43"/>
  <c r="Q240" i="43"/>
  <c r="S240" i="43"/>
  <c r="U240" i="43"/>
  <c r="W240" i="43"/>
  <c r="Y240" i="43"/>
  <c r="AA240" i="43"/>
  <c r="AC240" i="43"/>
  <c r="AE240" i="43"/>
  <c r="AG240" i="43"/>
  <c r="AI240" i="43"/>
  <c r="AK240" i="43"/>
  <c r="AM240" i="43"/>
  <c r="AO240" i="43"/>
  <c r="AQ240" i="43"/>
  <c r="E241" i="43"/>
  <c r="G241" i="43"/>
  <c r="I241" i="43"/>
  <c r="K241" i="43"/>
  <c r="M241" i="43"/>
  <c r="O241" i="43"/>
  <c r="Q241" i="43"/>
  <c r="S241" i="43"/>
  <c r="U241" i="43"/>
  <c r="W241" i="43"/>
  <c r="Y241" i="43"/>
  <c r="AA241" i="43"/>
  <c r="AC241" i="43"/>
  <c r="AE241" i="43"/>
  <c r="AG241" i="43"/>
  <c r="AI241" i="43"/>
  <c r="AK241" i="43"/>
  <c r="AM241" i="43"/>
  <c r="AO241" i="43"/>
  <c r="AQ241" i="43"/>
  <c r="E242" i="43"/>
  <c r="G242" i="43"/>
  <c r="I242" i="43"/>
  <c r="K242" i="43"/>
  <c r="M242" i="43"/>
  <c r="O242" i="43"/>
  <c r="Q242" i="43"/>
  <c r="S242" i="43"/>
  <c r="U242" i="43"/>
  <c r="W242" i="43"/>
  <c r="Y242" i="43"/>
  <c r="AA242" i="43"/>
  <c r="AC242" i="43"/>
  <c r="AE242" i="43"/>
  <c r="AG242" i="43"/>
  <c r="AI242" i="43"/>
  <c r="AK242" i="43"/>
  <c r="AM242" i="43"/>
  <c r="AO242" i="43"/>
  <c r="AQ242" i="43"/>
  <c r="E243" i="43"/>
  <c r="G243" i="43"/>
  <c r="I243" i="43"/>
  <c r="K243" i="43"/>
  <c r="M243" i="43"/>
  <c r="O243" i="43"/>
  <c r="Q243" i="43"/>
  <c r="S243" i="43"/>
  <c r="U243" i="43"/>
  <c r="W243" i="43"/>
  <c r="Y243" i="43"/>
  <c r="AA243" i="43"/>
  <c r="AC243" i="43"/>
  <c r="AE243" i="43"/>
  <c r="AG243" i="43"/>
  <c r="AI243" i="43"/>
  <c r="AK243" i="43"/>
  <c r="AM243" i="43"/>
  <c r="AO243" i="43"/>
  <c r="AQ243" i="43"/>
  <c r="E244" i="43"/>
  <c r="G244" i="43"/>
  <c r="I244" i="43"/>
  <c r="K244" i="43"/>
  <c r="M244" i="43"/>
  <c r="O244" i="43"/>
  <c r="Q244" i="43"/>
  <c r="S244" i="43"/>
  <c r="U244" i="43"/>
  <c r="W244" i="43"/>
  <c r="Y244" i="43"/>
  <c r="AA244" i="43"/>
  <c r="AC244" i="43"/>
  <c r="AE244" i="43"/>
  <c r="AG244" i="43"/>
  <c r="AI244" i="43"/>
  <c r="AK244" i="43"/>
  <c r="AM244" i="43"/>
  <c r="AO244" i="43"/>
  <c r="AQ244" i="43"/>
  <c r="E245" i="43"/>
  <c r="G245" i="43"/>
  <c r="I245" i="43"/>
  <c r="K245" i="43"/>
  <c r="M245" i="43"/>
  <c r="O245" i="43"/>
  <c r="Q245" i="43"/>
  <c r="S245" i="43"/>
  <c r="U245" i="43"/>
  <c r="W245" i="43"/>
  <c r="Y245" i="43"/>
  <c r="AA245" i="43"/>
  <c r="AC245" i="43"/>
  <c r="AE245" i="43"/>
  <c r="AG245" i="43"/>
  <c r="AI245" i="43"/>
  <c r="AK245" i="43"/>
  <c r="AM245" i="43"/>
  <c r="AO245" i="43"/>
  <c r="AQ245" i="43"/>
  <c r="E246" i="43"/>
  <c r="G246" i="43"/>
  <c r="I246" i="43"/>
  <c r="K246" i="43"/>
  <c r="M246" i="43"/>
  <c r="O246" i="43"/>
  <c r="Q246" i="43"/>
  <c r="S246" i="43"/>
  <c r="U246" i="43"/>
  <c r="W246" i="43"/>
  <c r="Y246" i="43"/>
  <c r="AA246" i="43"/>
  <c r="AC246" i="43"/>
  <c r="AE246" i="43"/>
  <c r="AG246" i="43"/>
  <c r="AI246" i="43"/>
  <c r="AK246" i="43"/>
  <c r="AM246" i="43"/>
  <c r="AO246" i="43"/>
  <c r="AQ246" i="43"/>
  <c r="E247" i="43"/>
  <c r="G247" i="43"/>
  <c r="I247" i="43"/>
  <c r="K247" i="43"/>
  <c r="M247" i="43"/>
  <c r="O247" i="43"/>
  <c r="Q247" i="43"/>
  <c r="S247" i="43"/>
  <c r="U247" i="43"/>
  <c r="W247" i="43"/>
  <c r="Y247" i="43"/>
  <c r="AA247" i="43"/>
  <c r="AC247" i="43"/>
  <c r="AE247" i="43"/>
  <c r="AG247" i="43"/>
  <c r="AI247" i="43"/>
  <c r="AK247" i="43"/>
  <c r="AM247" i="43"/>
  <c r="AO247" i="43"/>
  <c r="AQ247" i="43"/>
  <c r="E248" i="43"/>
  <c r="G248" i="43"/>
  <c r="I248" i="43"/>
  <c r="K248" i="43"/>
  <c r="M248" i="43"/>
  <c r="O248" i="43"/>
  <c r="Q248" i="43"/>
  <c r="S248" i="43"/>
  <c r="U248" i="43"/>
  <c r="W248" i="43"/>
  <c r="Y248" i="43"/>
  <c r="AA248" i="43"/>
  <c r="AC248" i="43"/>
  <c r="AE248" i="43"/>
  <c r="AG248" i="43"/>
  <c r="AI248" i="43"/>
  <c r="AK248" i="43"/>
  <c r="AM248" i="43"/>
  <c r="AO248" i="43"/>
  <c r="AQ248" i="43"/>
  <c r="E249" i="43"/>
  <c r="G249" i="43"/>
  <c r="I249" i="43"/>
  <c r="K249" i="43"/>
  <c r="M249" i="43"/>
  <c r="O249" i="43"/>
  <c r="Q249" i="43"/>
  <c r="S249" i="43"/>
  <c r="U249" i="43"/>
  <c r="W249" i="43"/>
  <c r="Y249" i="43"/>
  <c r="AA249" i="43"/>
  <c r="AC249" i="43"/>
  <c r="AE249" i="43"/>
  <c r="AG249" i="43"/>
  <c r="AI249" i="43"/>
  <c r="AK249" i="43"/>
  <c r="AM249" i="43"/>
  <c r="AO249" i="43"/>
  <c r="AQ249" i="43"/>
  <c r="E250" i="43"/>
  <c r="G250" i="43"/>
  <c r="I250" i="43"/>
  <c r="K250" i="43"/>
  <c r="M250" i="43"/>
  <c r="O250" i="43"/>
  <c r="Q250" i="43"/>
  <c r="S250" i="43"/>
  <c r="U250" i="43"/>
  <c r="W250" i="43"/>
  <c r="Y250" i="43"/>
  <c r="AA250" i="43"/>
  <c r="AC250" i="43"/>
  <c r="AE250" i="43"/>
  <c r="AG250" i="43"/>
  <c r="AI250" i="43"/>
  <c r="AK250" i="43"/>
  <c r="AM250" i="43"/>
  <c r="AO250" i="43"/>
  <c r="AQ250" i="43"/>
  <c r="E251" i="43"/>
  <c r="G251" i="43"/>
  <c r="I251" i="43"/>
  <c r="K251" i="43"/>
  <c r="M251" i="43"/>
  <c r="O251" i="43"/>
  <c r="Q251" i="43"/>
  <c r="S251" i="43"/>
  <c r="U251" i="43"/>
  <c r="W251" i="43"/>
  <c r="Y251" i="43"/>
  <c r="AA251" i="43"/>
  <c r="AC251" i="43"/>
  <c r="AE251" i="43"/>
  <c r="AG251" i="43"/>
  <c r="AI251" i="43"/>
  <c r="AK251" i="43"/>
  <c r="AM251" i="43"/>
  <c r="AO251" i="43"/>
  <c r="AQ251" i="43"/>
  <c r="E252" i="43"/>
  <c r="G252" i="43"/>
  <c r="I252" i="43"/>
  <c r="K252" i="43"/>
  <c r="M252" i="43"/>
  <c r="O252" i="43"/>
  <c r="Q252" i="43"/>
  <c r="S252" i="43"/>
  <c r="U252" i="43"/>
  <c r="W252" i="43"/>
  <c r="Y252" i="43"/>
  <c r="AA252" i="43"/>
  <c r="AC252" i="43"/>
  <c r="AE252" i="43"/>
  <c r="AG252" i="43"/>
  <c r="AI252" i="43"/>
  <c r="AK252" i="43"/>
  <c r="AM252" i="43"/>
  <c r="AO252" i="43"/>
  <c r="AQ252" i="43"/>
  <c r="E253" i="43"/>
  <c r="G253" i="43"/>
  <c r="I253" i="43"/>
  <c r="K253" i="43"/>
  <c r="M253" i="43"/>
  <c r="O253" i="43"/>
  <c r="Q253" i="43"/>
  <c r="S253" i="43"/>
  <c r="U253" i="43"/>
  <c r="W253" i="43"/>
  <c r="Y253" i="43"/>
  <c r="AA253" i="43"/>
  <c r="AC253" i="43"/>
  <c r="AE253" i="43"/>
  <c r="AG253" i="43"/>
  <c r="AI253" i="43"/>
  <c r="AK253" i="43"/>
  <c r="AM253" i="43"/>
  <c r="AO253" i="43"/>
  <c r="AQ253" i="43"/>
  <c r="E254" i="43"/>
  <c r="G254" i="43"/>
  <c r="I254" i="43"/>
  <c r="K254" i="43"/>
  <c r="M254" i="43"/>
  <c r="O254" i="43"/>
  <c r="Q254" i="43"/>
  <c r="S254" i="43"/>
  <c r="U254" i="43"/>
  <c r="W254" i="43"/>
  <c r="Y254" i="43"/>
  <c r="AA254" i="43"/>
  <c r="AC254" i="43"/>
  <c r="AE254" i="43"/>
  <c r="AG254" i="43"/>
  <c r="AI254" i="43"/>
  <c r="AK254" i="43"/>
  <c r="AM254" i="43"/>
  <c r="AO254" i="43"/>
  <c r="AQ254" i="43"/>
  <c r="E255" i="43"/>
  <c r="G255" i="43"/>
  <c r="I255" i="43"/>
  <c r="K255" i="43"/>
  <c r="M255" i="43"/>
  <c r="O255" i="43"/>
  <c r="Q255" i="43"/>
  <c r="S255" i="43"/>
  <c r="U255" i="43"/>
  <c r="W255" i="43"/>
  <c r="Y255" i="43"/>
  <c r="AA255" i="43"/>
  <c r="AC255" i="43"/>
  <c r="AE255" i="43"/>
  <c r="AG255" i="43"/>
  <c r="AI255" i="43"/>
  <c r="AK255" i="43"/>
  <c r="AM255" i="43"/>
  <c r="AO255" i="43"/>
  <c r="AQ255" i="43"/>
  <c r="E256" i="43"/>
  <c r="G256" i="43"/>
  <c r="I256" i="43"/>
  <c r="K256" i="43"/>
  <c r="M256" i="43"/>
  <c r="O256" i="43"/>
  <c r="Q256" i="43"/>
  <c r="S256" i="43"/>
  <c r="U256" i="43"/>
  <c r="W256" i="43"/>
  <c r="Y256" i="43"/>
  <c r="AA256" i="43"/>
  <c r="AC256" i="43"/>
  <c r="AE256" i="43"/>
  <c r="AG256" i="43"/>
  <c r="AI256" i="43"/>
  <c r="AK256" i="43"/>
  <c r="AM256" i="43"/>
  <c r="AO256" i="43"/>
  <c r="AQ256" i="43"/>
  <c r="E257" i="43"/>
  <c r="G257" i="43"/>
  <c r="I257" i="43"/>
  <c r="K257" i="43"/>
  <c r="M257" i="43"/>
  <c r="O257" i="43"/>
  <c r="Q257" i="43"/>
  <c r="S257" i="43"/>
  <c r="U257" i="43"/>
  <c r="W257" i="43"/>
  <c r="Y257" i="43"/>
  <c r="AA257" i="43"/>
  <c r="AC257" i="43"/>
  <c r="AE257" i="43"/>
  <c r="AG257" i="43"/>
  <c r="AI257" i="43"/>
  <c r="AK257" i="43"/>
  <c r="AM257" i="43"/>
  <c r="AO257" i="43"/>
  <c r="AQ257" i="43"/>
  <c r="E258" i="43"/>
  <c r="G258" i="43"/>
  <c r="I258" i="43"/>
  <c r="K258" i="43"/>
  <c r="M258" i="43"/>
  <c r="O258" i="43"/>
  <c r="Q258" i="43"/>
  <c r="S258" i="43"/>
  <c r="U258" i="43"/>
  <c r="W258" i="43"/>
  <c r="Y258" i="43"/>
  <c r="AA258" i="43"/>
  <c r="AC258" i="43"/>
  <c r="AE258" i="43"/>
  <c r="AG258" i="43"/>
  <c r="AI258" i="43"/>
  <c r="AK258" i="43"/>
  <c r="AM258" i="43"/>
  <c r="AO258" i="43"/>
  <c r="AQ258" i="43"/>
  <c r="E259" i="43"/>
  <c r="G259" i="43"/>
  <c r="I259" i="43"/>
  <c r="K259" i="43"/>
  <c r="M259" i="43"/>
  <c r="O259" i="43"/>
  <c r="Q259" i="43"/>
  <c r="S259" i="43"/>
  <c r="U259" i="43"/>
  <c r="W259" i="43"/>
  <c r="Y259" i="43"/>
  <c r="AA259" i="43"/>
  <c r="AC259" i="43"/>
  <c r="AE259" i="43"/>
  <c r="AG259" i="43"/>
  <c r="AI259" i="43"/>
  <c r="AK259" i="43"/>
  <c r="AM259" i="43"/>
  <c r="AO259" i="43"/>
  <c r="AQ259" i="43"/>
  <c r="E260" i="43"/>
  <c r="G260" i="43"/>
  <c r="I260" i="43"/>
  <c r="K260" i="43"/>
  <c r="M260" i="43"/>
  <c r="O260" i="43"/>
  <c r="Q260" i="43"/>
  <c r="S260" i="43"/>
  <c r="U260" i="43"/>
  <c r="W260" i="43"/>
  <c r="Y260" i="43"/>
  <c r="AA260" i="43"/>
  <c r="AC260" i="43"/>
  <c r="AE260" i="43"/>
  <c r="AG260" i="43"/>
  <c r="AI260" i="43"/>
  <c r="AK260" i="43"/>
  <c r="AM260" i="43"/>
  <c r="AO260" i="43"/>
  <c r="AQ260" i="43"/>
  <c r="E261" i="43"/>
  <c r="G261" i="43"/>
  <c r="I261" i="43"/>
  <c r="K261" i="43"/>
  <c r="M261" i="43"/>
  <c r="O261" i="43"/>
  <c r="Q261" i="43"/>
  <c r="S261" i="43"/>
  <c r="U261" i="43"/>
  <c r="W261" i="43"/>
  <c r="Y261" i="43"/>
  <c r="AA261" i="43"/>
  <c r="AC261" i="43"/>
  <c r="AE261" i="43"/>
  <c r="AG261" i="43"/>
  <c r="AI261" i="43"/>
  <c r="AK261" i="43"/>
  <c r="AM261" i="43"/>
  <c r="AO261" i="43"/>
  <c r="AQ261" i="43"/>
  <c r="E262" i="43"/>
  <c r="G262" i="43"/>
  <c r="I262" i="43"/>
  <c r="K262" i="43"/>
  <c r="M262" i="43"/>
  <c r="O262" i="43"/>
  <c r="Q262" i="43"/>
  <c r="S262" i="43"/>
  <c r="U262" i="43"/>
  <c r="W262" i="43"/>
  <c r="Y262" i="43"/>
  <c r="AA262" i="43"/>
  <c r="AC262" i="43"/>
  <c r="AE262" i="43"/>
  <c r="AG262" i="43"/>
  <c r="AI262" i="43"/>
  <c r="AK262" i="43"/>
  <c r="AM262" i="43"/>
  <c r="AO262" i="43"/>
  <c r="AQ262" i="43"/>
  <c r="E263" i="43"/>
  <c r="G263" i="43"/>
  <c r="I263" i="43"/>
  <c r="K263" i="43"/>
  <c r="M263" i="43"/>
  <c r="O263" i="43"/>
  <c r="Q263" i="43"/>
  <c r="S263" i="43"/>
  <c r="U263" i="43"/>
  <c r="W263" i="43"/>
  <c r="Y263" i="43"/>
  <c r="AA263" i="43"/>
  <c r="AC263" i="43"/>
  <c r="AE263" i="43"/>
  <c r="AG263" i="43"/>
  <c r="AI263" i="43"/>
  <c r="AK263" i="43"/>
  <c r="AM263" i="43"/>
  <c r="AO263" i="43"/>
  <c r="AQ263" i="43"/>
  <c r="E264" i="43"/>
  <c r="G264" i="43"/>
  <c r="I264" i="43"/>
  <c r="K264" i="43"/>
  <c r="M264" i="43"/>
  <c r="O264" i="43"/>
  <c r="Q264" i="43"/>
  <c r="S264" i="43"/>
  <c r="U264" i="43"/>
  <c r="W264" i="43"/>
  <c r="Y264" i="43"/>
  <c r="AA264" i="43"/>
  <c r="AC264" i="43"/>
  <c r="AE264" i="43"/>
  <c r="AG264" i="43"/>
  <c r="AI264" i="43"/>
  <c r="AK264" i="43"/>
  <c r="AM264" i="43"/>
  <c r="AO264" i="43"/>
  <c r="AQ264" i="43"/>
  <c r="E265" i="43"/>
  <c r="G265" i="43"/>
  <c r="I265" i="43"/>
  <c r="K265" i="43"/>
  <c r="M265" i="43"/>
  <c r="O265" i="43"/>
  <c r="Q265" i="43"/>
  <c r="S265" i="43"/>
  <c r="U265" i="43"/>
  <c r="W265" i="43"/>
  <c r="Y265" i="43"/>
  <c r="AA265" i="43"/>
  <c r="AC265" i="43"/>
  <c r="AE265" i="43"/>
  <c r="AG265" i="43"/>
  <c r="AI265" i="43"/>
  <c r="AK265" i="43"/>
  <c r="AM265" i="43"/>
  <c r="AO265" i="43"/>
  <c r="AQ265" i="43"/>
  <c r="E266" i="43"/>
  <c r="G266" i="43"/>
  <c r="I266" i="43"/>
  <c r="K266" i="43"/>
  <c r="M266" i="43"/>
  <c r="O266" i="43"/>
  <c r="Q266" i="43"/>
  <c r="S266" i="43"/>
  <c r="U266" i="43"/>
  <c r="W266" i="43"/>
  <c r="Y266" i="43"/>
  <c r="AA266" i="43"/>
  <c r="AC266" i="43"/>
  <c r="AE266" i="43"/>
  <c r="AG266" i="43"/>
  <c r="AI266" i="43"/>
  <c r="AK266" i="43"/>
  <c r="AM266" i="43"/>
  <c r="AO266" i="43"/>
  <c r="AQ266" i="43"/>
  <c r="E267" i="43"/>
  <c r="G267" i="43"/>
  <c r="I267" i="43"/>
  <c r="K267" i="43"/>
  <c r="M267" i="43"/>
  <c r="O267" i="43"/>
  <c r="Q267" i="43"/>
  <c r="S267" i="43"/>
  <c r="U267" i="43"/>
  <c r="W267" i="43"/>
  <c r="Y267" i="43"/>
  <c r="AA267" i="43"/>
  <c r="AC267" i="43"/>
  <c r="AE267" i="43"/>
  <c r="AG267" i="43"/>
  <c r="AI267" i="43"/>
  <c r="AK267" i="43"/>
  <c r="AM267" i="43"/>
  <c r="AO267" i="43"/>
  <c r="AQ267" i="43"/>
  <c r="E268" i="43"/>
  <c r="G268" i="43"/>
  <c r="I268" i="43"/>
  <c r="K268" i="43"/>
  <c r="M268" i="43"/>
  <c r="O268" i="43"/>
  <c r="Q268" i="43"/>
  <c r="S268" i="43"/>
  <c r="U268" i="43"/>
  <c r="W268" i="43"/>
  <c r="Y268" i="43"/>
  <c r="AA268" i="43"/>
  <c r="AC268" i="43"/>
  <c r="AE268" i="43"/>
  <c r="AG268" i="43"/>
  <c r="AI268" i="43"/>
  <c r="AK268" i="43"/>
  <c r="AM268" i="43"/>
  <c r="AO268" i="43"/>
  <c r="AQ268" i="43"/>
  <c r="E269" i="43"/>
  <c r="G269" i="43"/>
  <c r="I269" i="43"/>
  <c r="K269" i="43"/>
  <c r="M269" i="43"/>
  <c r="O269" i="43"/>
  <c r="Q269" i="43"/>
  <c r="S269" i="43"/>
  <c r="U269" i="43"/>
  <c r="W269" i="43"/>
  <c r="Y269" i="43"/>
  <c r="AA269" i="43"/>
  <c r="AC269" i="43"/>
  <c r="AE269" i="43"/>
  <c r="AG269" i="43"/>
  <c r="AI269" i="43"/>
  <c r="AK269" i="43"/>
  <c r="AM269" i="43"/>
  <c r="AO269" i="43"/>
  <c r="AQ269" i="43"/>
  <c r="E270" i="43"/>
  <c r="G270" i="43"/>
  <c r="I270" i="43"/>
  <c r="K270" i="43"/>
  <c r="M270" i="43"/>
  <c r="O270" i="43"/>
  <c r="Q270" i="43"/>
  <c r="S270" i="43"/>
  <c r="U270" i="43"/>
  <c r="W270" i="43"/>
  <c r="Y270" i="43"/>
  <c r="AA270" i="43"/>
  <c r="AC270" i="43"/>
  <c r="AE270" i="43"/>
  <c r="AG270" i="43"/>
  <c r="AI270" i="43"/>
  <c r="AK270" i="43"/>
  <c r="AM270" i="43"/>
  <c r="AO270" i="43"/>
  <c r="AQ270" i="43"/>
  <c r="E271" i="43"/>
  <c r="G271" i="43"/>
  <c r="I271" i="43"/>
  <c r="K271" i="43"/>
  <c r="M271" i="43"/>
  <c r="O271" i="43"/>
  <c r="Q271" i="43"/>
  <c r="S271" i="43"/>
  <c r="U271" i="43"/>
  <c r="W271" i="43"/>
  <c r="Y271" i="43"/>
  <c r="AA271" i="43"/>
  <c r="AC271" i="43"/>
  <c r="AE271" i="43"/>
  <c r="AG271" i="43"/>
  <c r="AI271" i="43"/>
  <c r="AK271" i="43"/>
  <c r="AM271" i="43"/>
  <c r="AO271" i="43"/>
  <c r="AQ271" i="43"/>
  <c r="E272" i="43"/>
  <c r="G272" i="43"/>
  <c r="I272" i="43"/>
  <c r="K272" i="43"/>
  <c r="M272" i="43"/>
  <c r="O272" i="43"/>
  <c r="Q272" i="43"/>
  <c r="S272" i="43"/>
  <c r="U272" i="43"/>
  <c r="W272" i="43"/>
  <c r="Y272" i="43"/>
  <c r="AA272" i="43"/>
  <c r="AC272" i="43"/>
  <c r="AE272" i="43"/>
  <c r="AG272" i="43"/>
  <c r="AI272" i="43"/>
  <c r="AK272" i="43"/>
  <c r="AM272" i="43"/>
  <c r="AO272" i="43"/>
  <c r="AQ272" i="43"/>
  <c r="E273" i="43"/>
  <c r="G273" i="43"/>
  <c r="I273" i="43"/>
  <c r="K273" i="43"/>
  <c r="M273" i="43"/>
  <c r="O273" i="43"/>
  <c r="Q273" i="43"/>
  <c r="S273" i="43"/>
  <c r="U273" i="43"/>
  <c r="W273" i="43"/>
  <c r="Y273" i="43"/>
  <c r="AA273" i="43"/>
  <c r="AC273" i="43"/>
  <c r="AE273" i="43"/>
  <c r="AG273" i="43"/>
  <c r="AI273" i="43"/>
  <c r="AK273" i="43"/>
  <c r="AM273" i="43"/>
  <c r="AO273" i="43"/>
  <c r="AQ273" i="43"/>
  <c r="E274" i="43"/>
  <c r="G274" i="43"/>
  <c r="I274" i="43"/>
  <c r="K274" i="43"/>
  <c r="M274" i="43"/>
  <c r="O274" i="43"/>
  <c r="Q274" i="43"/>
  <c r="S274" i="43"/>
  <c r="U274" i="43"/>
  <c r="W274" i="43"/>
  <c r="Y274" i="43"/>
  <c r="AA274" i="43"/>
  <c r="AC274" i="43"/>
  <c r="AE274" i="43"/>
  <c r="AG274" i="43"/>
  <c r="AI274" i="43"/>
  <c r="AK274" i="43"/>
  <c r="AM274" i="43"/>
  <c r="AO274" i="43"/>
  <c r="AQ274" i="43"/>
  <c r="E275" i="43"/>
  <c r="G275" i="43"/>
  <c r="I275" i="43"/>
  <c r="K275" i="43"/>
  <c r="M275" i="43"/>
  <c r="O275" i="43"/>
  <c r="Q275" i="43"/>
  <c r="S275" i="43"/>
  <c r="U275" i="43"/>
  <c r="W275" i="43"/>
  <c r="Y275" i="43"/>
  <c r="AA275" i="43"/>
  <c r="AC275" i="43"/>
  <c r="AE275" i="43"/>
  <c r="AG275" i="43"/>
  <c r="AI275" i="43"/>
  <c r="AK275" i="43"/>
  <c r="AM275" i="43"/>
  <c r="AO275" i="43"/>
  <c r="AQ275" i="43"/>
  <c r="E276" i="43"/>
  <c r="G276" i="43"/>
  <c r="I276" i="43"/>
  <c r="K276" i="43"/>
  <c r="M276" i="43"/>
  <c r="O276" i="43"/>
  <c r="Q276" i="43"/>
  <c r="S276" i="43"/>
  <c r="U276" i="43"/>
  <c r="W276" i="43"/>
  <c r="Y276" i="43"/>
  <c r="AA276" i="43"/>
  <c r="AC276" i="43"/>
  <c r="AE276" i="43"/>
  <c r="AG276" i="43"/>
  <c r="AI276" i="43"/>
  <c r="AK276" i="43"/>
  <c r="AM276" i="43"/>
  <c r="AO276" i="43"/>
  <c r="AQ276" i="43"/>
  <c r="E277" i="43"/>
  <c r="G277" i="43"/>
  <c r="I277" i="43"/>
  <c r="K277" i="43"/>
  <c r="M277" i="43"/>
  <c r="O277" i="43"/>
  <c r="Q277" i="43"/>
  <c r="S277" i="43"/>
  <c r="U277" i="43"/>
  <c r="W277" i="43"/>
  <c r="Y277" i="43"/>
  <c r="AA277" i="43"/>
  <c r="AC277" i="43"/>
  <c r="AE277" i="43"/>
  <c r="AG277" i="43"/>
  <c r="AI277" i="43"/>
  <c r="AK277" i="43"/>
  <c r="AM277" i="43"/>
  <c r="AO277" i="43"/>
  <c r="AQ277" i="43"/>
  <c r="E278" i="43"/>
  <c r="G278" i="43"/>
  <c r="I278" i="43"/>
  <c r="K278" i="43"/>
  <c r="M278" i="43"/>
  <c r="O278" i="43"/>
  <c r="Q278" i="43"/>
  <c r="S278" i="43"/>
  <c r="U278" i="43"/>
  <c r="W278" i="43"/>
  <c r="Y278" i="43"/>
  <c r="AA278" i="43"/>
  <c r="AC278" i="43"/>
  <c r="AE278" i="43"/>
  <c r="AG278" i="43"/>
  <c r="AI278" i="43"/>
  <c r="AK278" i="43"/>
  <c r="AM278" i="43"/>
  <c r="AO278" i="43"/>
  <c r="AQ278" i="43"/>
  <c r="E279" i="43"/>
  <c r="G279" i="43"/>
  <c r="I279" i="43"/>
  <c r="K279" i="43"/>
  <c r="M279" i="43"/>
  <c r="O279" i="43"/>
  <c r="Q279" i="43"/>
  <c r="S279" i="43"/>
  <c r="U279" i="43"/>
  <c r="W279" i="43"/>
  <c r="Y279" i="43"/>
  <c r="AA279" i="43"/>
  <c r="AC279" i="43"/>
  <c r="AE279" i="43"/>
  <c r="AG279" i="43"/>
  <c r="AI279" i="43"/>
  <c r="AK279" i="43"/>
  <c r="AM279" i="43"/>
  <c r="AO279" i="43"/>
  <c r="AQ279" i="43"/>
  <c r="E280" i="43"/>
  <c r="G280" i="43"/>
  <c r="I280" i="43"/>
  <c r="K280" i="43"/>
  <c r="M280" i="43"/>
  <c r="O280" i="43"/>
  <c r="Q280" i="43"/>
  <c r="S280" i="43"/>
  <c r="U280" i="43"/>
  <c r="W280" i="43"/>
  <c r="Y280" i="43"/>
  <c r="AA280" i="43"/>
  <c r="AC280" i="43"/>
  <c r="AE280" i="43"/>
  <c r="AG280" i="43"/>
  <c r="AI280" i="43"/>
  <c r="AK280" i="43"/>
  <c r="AM280" i="43"/>
  <c r="AO280" i="43"/>
  <c r="AQ280" i="43"/>
  <c r="E281" i="43"/>
  <c r="G281" i="43"/>
  <c r="I281" i="43"/>
  <c r="K281" i="43"/>
  <c r="M281" i="43"/>
  <c r="O281" i="43"/>
  <c r="Q281" i="43"/>
  <c r="S281" i="43"/>
  <c r="U281" i="43"/>
  <c r="W281" i="43"/>
  <c r="Y281" i="43"/>
  <c r="AA281" i="43"/>
  <c r="AC281" i="43"/>
  <c r="AE281" i="43"/>
  <c r="AG281" i="43"/>
  <c r="AI281" i="43"/>
  <c r="AK281" i="43"/>
  <c r="AM281" i="43"/>
  <c r="AO281" i="43"/>
  <c r="AQ281" i="43"/>
  <c r="E282" i="43"/>
  <c r="G282" i="43"/>
  <c r="I282" i="43"/>
  <c r="K282" i="43"/>
  <c r="M282" i="43"/>
  <c r="O282" i="43"/>
  <c r="Q282" i="43"/>
  <c r="S282" i="43"/>
  <c r="U282" i="43"/>
  <c r="W282" i="43"/>
  <c r="Y282" i="43"/>
  <c r="AA282" i="43"/>
  <c r="AC282" i="43"/>
  <c r="AE282" i="43"/>
  <c r="AG282" i="43"/>
  <c r="AI282" i="43"/>
  <c r="AK282" i="43"/>
  <c r="AM282" i="43"/>
  <c r="AO282" i="43"/>
  <c r="AQ282" i="43"/>
  <c r="E283" i="43"/>
  <c r="G283" i="43"/>
  <c r="I283" i="43"/>
  <c r="K283" i="43"/>
  <c r="M283" i="43"/>
  <c r="O283" i="43"/>
  <c r="Q283" i="43"/>
  <c r="S283" i="43"/>
  <c r="U283" i="43"/>
  <c r="W283" i="43"/>
  <c r="Y283" i="43"/>
  <c r="AA283" i="43"/>
  <c r="AC283" i="43"/>
  <c r="AE283" i="43"/>
  <c r="AG283" i="43"/>
  <c r="AI283" i="43"/>
  <c r="AK283" i="43"/>
  <c r="AM283" i="43"/>
  <c r="AO283" i="43"/>
  <c r="AQ283" i="43"/>
  <c r="E284" i="43"/>
  <c r="G284" i="43"/>
  <c r="I284" i="43"/>
  <c r="K284" i="43"/>
  <c r="M284" i="43"/>
  <c r="O284" i="43"/>
  <c r="Q284" i="43"/>
  <c r="S284" i="43"/>
  <c r="U284" i="43"/>
  <c r="W284" i="43"/>
  <c r="Y284" i="43"/>
  <c r="AA284" i="43"/>
  <c r="AC284" i="43"/>
  <c r="AE284" i="43"/>
  <c r="AG284" i="43"/>
  <c r="AI284" i="43"/>
  <c r="AK284" i="43"/>
  <c r="AM284" i="43"/>
  <c r="AO284" i="43"/>
  <c r="AQ284" i="43"/>
  <c r="E285" i="43"/>
  <c r="G285" i="43"/>
  <c r="I285" i="43"/>
  <c r="K285" i="43"/>
  <c r="M285" i="43"/>
  <c r="O285" i="43"/>
  <c r="Q285" i="43"/>
  <c r="S285" i="43"/>
  <c r="U285" i="43"/>
  <c r="W285" i="43"/>
  <c r="Y285" i="43"/>
  <c r="AA285" i="43"/>
  <c r="AC285" i="43"/>
  <c r="AE285" i="43"/>
  <c r="AG285" i="43"/>
  <c r="AI285" i="43"/>
  <c r="AK285" i="43"/>
  <c r="AM285" i="43"/>
  <c r="AO285" i="43"/>
  <c r="AQ285" i="43"/>
  <c r="E286" i="43"/>
  <c r="G286" i="43"/>
  <c r="I286" i="43"/>
  <c r="K286" i="43"/>
  <c r="M286" i="43"/>
  <c r="O286" i="43"/>
  <c r="Q286" i="43"/>
  <c r="S286" i="43"/>
  <c r="U286" i="43"/>
  <c r="W286" i="43"/>
  <c r="Y286" i="43"/>
  <c r="AA286" i="43"/>
  <c r="AC286" i="43"/>
  <c r="AE286" i="43"/>
  <c r="AG286" i="43"/>
  <c r="AI286" i="43"/>
  <c r="AK286" i="43"/>
  <c r="AM286" i="43"/>
  <c r="AO286" i="43"/>
  <c r="AQ286" i="43"/>
  <c r="E287" i="43"/>
  <c r="G287" i="43"/>
  <c r="I287" i="43"/>
  <c r="K287" i="43"/>
  <c r="M287" i="43"/>
  <c r="O287" i="43"/>
  <c r="Q287" i="43"/>
  <c r="S287" i="43"/>
  <c r="U287" i="43"/>
  <c r="W287" i="43"/>
  <c r="Y287" i="43"/>
  <c r="AA287" i="43"/>
  <c r="AC287" i="43"/>
  <c r="AE287" i="43"/>
  <c r="AG287" i="43"/>
  <c r="AI287" i="43"/>
  <c r="AK287" i="43"/>
  <c r="AM287" i="43"/>
  <c r="AO287" i="43"/>
  <c r="AQ287" i="43"/>
  <c r="E288" i="43"/>
  <c r="G288" i="43"/>
  <c r="I288" i="43"/>
  <c r="K288" i="43"/>
  <c r="M288" i="43"/>
  <c r="O288" i="43"/>
  <c r="Q288" i="43"/>
  <c r="S288" i="43"/>
  <c r="U288" i="43"/>
  <c r="W288" i="43"/>
  <c r="Y288" i="43"/>
  <c r="AA288" i="43"/>
  <c r="AC288" i="43"/>
  <c r="AE288" i="43"/>
  <c r="AG288" i="43"/>
  <c r="AI288" i="43"/>
  <c r="AK288" i="43"/>
  <c r="AM288" i="43"/>
  <c r="AO288" i="43"/>
  <c r="AQ288" i="43"/>
  <c r="E289" i="43"/>
  <c r="G289" i="43"/>
  <c r="I289" i="43"/>
  <c r="K289" i="43"/>
  <c r="M289" i="43"/>
  <c r="O289" i="43"/>
  <c r="Q289" i="43"/>
  <c r="S289" i="43"/>
  <c r="U289" i="43"/>
  <c r="W289" i="43"/>
  <c r="Y289" i="43"/>
  <c r="AA289" i="43"/>
  <c r="AC289" i="43"/>
  <c r="AE289" i="43"/>
  <c r="AG289" i="43"/>
  <c r="AI289" i="43"/>
  <c r="AK289" i="43"/>
  <c r="AM289" i="43"/>
  <c r="AO289" i="43"/>
  <c r="AQ289" i="43"/>
  <c r="E290" i="43"/>
  <c r="G290" i="43"/>
  <c r="I290" i="43"/>
  <c r="K290" i="43"/>
  <c r="M290" i="43"/>
  <c r="O290" i="43"/>
  <c r="Q290" i="43"/>
  <c r="S290" i="43"/>
  <c r="U290" i="43"/>
  <c r="W290" i="43"/>
  <c r="Y290" i="43"/>
  <c r="AA290" i="43"/>
  <c r="AC290" i="43"/>
  <c r="AE290" i="43"/>
  <c r="AG290" i="43"/>
  <c r="AI290" i="43"/>
  <c r="AK290" i="43"/>
  <c r="AM290" i="43"/>
  <c r="AO290" i="43"/>
  <c r="AQ290" i="43"/>
  <c r="E291" i="43"/>
  <c r="G291" i="43"/>
  <c r="I291" i="43"/>
  <c r="K291" i="43"/>
  <c r="M291" i="43"/>
  <c r="O291" i="43"/>
  <c r="Q291" i="43"/>
  <c r="S291" i="43"/>
  <c r="U291" i="43"/>
  <c r="W291" i="43"/>
  <c r="Y291" i="43"/>
  <c r="AA291" i="43"/>
  <c r="AC291" i="43"/>
  <c r="AE291" i="43"/>
  <c r="AG291" i="43"/>
  <c r="AI291" i="43"/>
  <c r="AK291" i="43"/>
  <c r="AM291" i="43"/>
  <c r="AO291" i="43"/>
  <c r="AQ291" i="43"/>
  <c r="E292" i="43"/>
  <c r="G292" i="43"/>
  <c r="I292" i="43"/>
  <c r="K292" i="43"/>
  <c r="M292" i="43"/>
  <c r="O292" i="43"/>
  <c r="Q292" i="43"/>
  <c r="S292" i="43"/>
  <c r="U292" i="43"/>
  <c r="W292" i="43"/>
  <c r="Y292" i="43"/>
  <c r="AA292" i="43"/>
  <c r="AC292" i="43"/>
  <c r="AE292" i="43"/>
  <c r="AG292" i="43"/>
  <c r="AI292" i="43"/>
  <c r="AK292" i="43"/>
  <c r="AM292" i="43"/>
  <c r="AO292" i="43"/>
  <c r="AQ292" i="43"/>
  <c r="E293" i="43"/>
  <c r="G293" i="43"/>
  <c r="I293" i="43"/>
  <c r="K293" i="43"/>
  <c r="M293" i="43"/>
  <c r="O293" i="43"/>
  <c r="Q293" i="43"/>
  <c r="S293" i="43"/>
  <c r="U293" i="43"/>
  <c r="W293" i="43"/>
  <c r="Y293" i="43"/>
  <c r="AA293" i="43"/>
  <c r="AC293" i="43"/>
  <c r="AE293" i="43"/>
  <c r="AG293" i="43"/>
  <c r="AI293" i="43"/>
  <c r="AK293" i="43"/>
  <c r="AM293" i="43"/>
  <c r="AO293" i="43"/>
  <c r="AQ293" i="43"/>
  <c r="E294" i="43"/>
  <c r="G294" i="43"/>
  <c r="I294" i="43"/>
  <c r="K294" i="43"/>
  <c r="M294" i="43"/>
  <c r="O294" i="43"/>
  <c r="Q294" i="43"/>
  <c r="S294" i="43"/>
  <c r="U294" i="43"/>
  <c r="W294" i="43"/>
  <c r="Y294" i="43"/>
  <c r="AA294" i="43"/>
  <c r="AC294" i="43"/>
  <c r="AE294" i="43"/>
  <c r="AG294" i="43"/>
  <c r="AI294" i="43"/>
  <c r="AK294" i="43"/>
  <c r="AM294" i="43"/>
  <c r="AO294" i="43"/>
  <c r="AQ294" i="43"/>
  <c r="E295" i="43"/>
  <c r="G295" i="43"/>
  <c r="I295" i="43"/>
  <c r="K295" i="43"/>
  <c r="M295" i="43"/>
  <c r="O295" i="43"/>
  <c r="Q295" i="43"/>
  <c r="S295" i="43"/>
  <c r="U295" i="43"/>
  <c r="W295" i="43"/>
  <c r="Y295" i="43"/>
  <c r="AA295" i="43"/>
  <c r="AC295" i="43"/>
  <c r="AE295" i="43"/>
  <c r="AG295" i="43"/>
  <c r="AI295" i="43"/>
  <c r="AK295" i="43"/>
  <c r="AM295" i="43"/>
  <c r="AO295" i="43"/>
  <c r="AQ295" i="43"/>
  <c r="E296" i="43"/>
  <c r="G296" i="43"/>
  <c r="I296" i="43"/>
  <c r="K296" i="43"/>
  <c r="M296" i="43"/>
  <c r="O296" i="43"/>
  <c r="Q296" i="43"/>
  <c r="S296" i="43"/>
  <c r="U296" i="43"/>
  <c r="W296" i="43"/>
  <c r="Y296" i="43"/>
  <c r="AA296" i="43"/>
  <c r="AC296" i="43"/>
  <c r="AE296" i="43"/>
  <c r="AG296" i="43"/>
  <c r="AI296" i="43"/>
  <c r="AK296" i="43"/>
  <c r="AM296" i="43"/>
  <c r="AO296" i="43"/>
  <c r="AQ296" i="43"/>
  <c r="E297" i="43"/>
  <c r="G297" i="43"/>
  <c r="I297" i="43"/>
  <c r="K297" i="43"/>
  <c r="M297" i="43"/>
  <c r="O297" i="43"/>
  <c r="Q297" i="43"/>
  <c r="S297" i="43"/>
  <c r="U297" i="43"/>
  <c r="W297" i="43"/>
  <c r="Y297" i="43"/>
  <c r="AA297" i="43"/>
  <c r="AC297" i="43"/>
  <c r="AE297" i="43"/>
  <c r="AG297" i="43"/>
  <c r="AI297" i="43"/>
  <c r="AK297" i="43"/>
  <c r="AM297" i="43"/>
  <c r="AO297" i="43"/>
  <c r="AQ297" i="43"/>
  <c r="E298" i="43"/>
  <c r="G298" i="43"/>
  <c r="I298" i="43"/>
  <c r="K298" i="43"/>
  <c r="M298" i="43"/>
  <c r="O298" i="43"/>
  <c r="Q298" i="43"/>
  <c r="S298" i="43"/>
  <c r="U298" i="43"/>
  <c r="W298" i="43"/>
  <c r="Y298" i="43"/>
  <c r="AA298" i="43"/>
  <c r="AC298" i="43"/>
  <c r="AE298" i="43"/>
  <c r="AG298" i="43"/>
  <c r="AI298" i="43"/>
  <c r="AK298" i="43"/>
  <c r="AM298" i="43"/>
  <c r="AO298" i="43"/>
  <c r="AQ298" i="43"/>
  <c r="E299" i="43"/>
  <c r="G299" i="43"/>
  <c r="I299" i="43"/>
  <c r="K299" i="43"/>
  <c r="M299" i="43"/>
  <c r="O299" i="43"/>
  <c r="Q299" i="43"/>
  <c r="S299" i="43"/>
  <c r="U299" i="43"/>
  <c r="W299" i="43"/>
  <c r="Y299" i="43"/>
  <c r="AA299" i="43"/>
  <c r="AC299" i="43"/>
  <c r="AE299" i="43"/>
  <c r="AG299" i="43"/>
  <c r="AI299" i="43"/>
  <c r="AK299" i="43"/>
  <c r="AM299" i="43"/>
  <c r="AO299" i="43"/>
  <c r="AQ299" i="43"/>
  <c r="E300" i="43"/>
  <c r="G300" i="43"/>
  <c r="I300" i="43"/>
  <c r="K300" i="43"/>
  <c r="M300" i="43"/>
  <c r="O300" i="43"/>
  <c r="Q300" i="43"/>
  <c r="S300" i="43"/>
  <c r="U300" i="43"/>
  <c r="W300" i="43"/>
  <c r="Y300" i="43"/>
  <c r="AA300" i="43"/>
  <c r="AC300" i="43"/>
  <c r="AE300" i="43"/>
  <c r="AG300" i="43"/>
  <c r="AI300" i="43"/>
  <c r="AK300" i="43"/>
  <c r="AM300" i="43"/>
  <c r="AO300" i="43"/>
  <c r="AQ300" i="43"/>
  <c r="AO1" i="43"/>
  <c r="AO2" i="43" s="1"/>
  <c r="Y1" i="43"/>
  <c r="Y3" i="43" s="1"/>
  <c r="I1" i="43"/>
  <c r="I2" i="43" s="1"/>
  <c r="AM1" i="43"/>
  <c r="AM2" i="43" s="1"/>
  <c r="W1" i="43"/>
  <c r="W3" i="43" s="1"/>
  <c r="G1" i="43"/>
  <c r="G2" i="43" s="1"/>
  <c r="AK1" i="43"/>
  <c r="AK2" i="43" s="1"/>
  <c r="U1" i="43"/>
  <c r="U3" i="43" s="1"/>
  <c r="G23" i="43"/>
  <c r="E1" i="43"/>
  <c r="E2" i="43" s="1"/>
  <c r="AQ1" i="43"/>
  <c r="AQ2" i="43" s="1"/>
  <c r="S1" i="43"/>
  <c r="S2" i="43" s="1"/>
  <c r="AI23" i="43"/>
  <c r="AA23" i="43"/>
  <c r="AA1" i="43"/>
  <c r="AA2" i="43" s="1"/>
  <c r="S23" i="43"/>
  <c r="K23" i="43"/>
  <c r="K1" i="43"/>
  <c r="K2" i="43" s="1"/>
  <c r="AG1" i="43"/>
  <c r="AG3" i="43" s="1"/>
  <c r="Q1" i="43"/>
  <c r="Q2" i="43" s="1"/>
  <c r="AI1" i="43"/>
  <c r="AI3" i="43" s="1"/>
  <c r="AE1" i="43"/>
  <c r="AE2" i="43" s="1"/>
  <c r="O1" i="43"/>
  <c r="O3" i="43" s="1"/>
  <c r="AC1" i="43"/>
  <c r="AC3" i="43" s="1"/>
  <c r="M1" i="43"/>
  <c r="M3" i="43" s="1"/>
  <c r="G17" i="30"/>
  <c r="AQ300" i="42"/>
  <c r="AO300" i="42"/>
  <c r="AM300" i="42"/>
  <c r="AK300" i="42"/>
  <c r="AI300" i="42"/>
  <c r="AG300" i="42"/>
  <c r="AE300" i="42"/>
  <c r="AC300" i="42"/>
  <c r="AA300" i="42"/>
  <c r="Y300" i="42"/>
  <c r="W300" i="42"/>
  <c r="U300" i="42"/>
  <c r="S300" i="42"/>
  <c r="Q300" i="42"/>
  <c r="O300" i="42"/>
  <c r="M300" i="42"/>
  <c r="K300" i="42"/>
  <c r="I300" i="42"/>
  <c r="G300" i="42"/>
  <c r="E300" i="42"/>
  <c r="AQ299" i="42"/>
  <c r="AO299" i="42"/>
  <c r="AM299" i="42"/>
  <c r="AK299" i="42"/>
  <c r="AI299" i="42"/>
  <c r="AG299" i="42"/>
  <c r="AE299" i="42"/>
  <c r="AC299" i="42"/>
  <c r="AA299" i="42"/>
  <c r="Y299" i="42"/>
  <c r="W299" i="42"/>
  <c r="U299" i="42"/>
  <c r="S299" i="42"/>
  <c r="Q299" i="42"/>
  <c r="O299" i="42"/>
  <c r="M299" i="42"/>
  <c r="K299" i="42"/>
  <c r="I299" i="42"/>
  <c r="G299" i="42"/>
  <c r="E299" i="42"/>
  <c r="AQ298" i="42"/>
  <c r="AO298" i="42"/>
  <c r="AM298" i="42"/>
  <c r="AK298" i="42"/>
  <c r="AI298" i="42"/>
  <c r="AG298" i="42"/>
  <c r="AE298" i="42"/>
  <c r="AC298" i="42"/>
  <c r="AA298" i="42"/>
  <c r="Y298" i="42"/>
  <c r="W298" i="42"/>
  <c r="U298" i="42"/>
  <c r="S298" i="42"/>
  <c r="Q298" i="42"/>
  <c r="O298" i="42"/>
  <c r="M298" i="42"/>
  <c r="K298" i="42"/>
  <c r="I298" i="42"/>
  <c r="G298" i="42"/>
  <c r="E298" i="42"/>
  <c r="AQ297" i="42"/>
  <c r="AO297" i="42"/>
  <c r="AM297" i="42"/>
  <c r="AK297" i="42"/>
  <c r="AI297" i="42"/>
  <c r="AG297" i="42"/>
  <c r="AE297" i="42"/>
  <c r="AC297" i="42"/>
  <c r="AA297" i="42"/>
  <c r="Y297" i="42"/>
  <c r="W297" i="42"/>
  <c r="U297" i="42"/>
  <c r="S297" i="42"/>
  <c r="Q297" i="42"/>
  <c r="O297" i="42"/>
  <c r="M297" i="42"/>
  <c r="K297" i="42"/>
  <c r="I297" i="42"/>
  <c r="G297" i="42"/>
  <c r="E297" i="42"/>
  <c r="AQ296" i="42"/>
  <c r="AO296" i="42"/>
  <c r="AM296" i="42"/>
  <c r="AK296" i="42"/>
  <c r="AI296" i="42"/>
  <c r="AG296" i="42"/>
  <c r="AE296" i="42"/>
  <c r="AC296" i="42"/>
  <c r="AA296" i="42"/>
  <c r="Y296" i="42"/>
  <c r="W296" i="42"/>
  <c r="U296" i="42"/>
  <c r="S296" i="42"/>
  <c r="Q296" i="42"/>
  <c r="O296" i="42"/>
  <c r="M296" i="42"/>
  <c r="K296" i="42"/>
  <c r="I296" i="42"/>
  <c r="G296" i="42"/>
  <c r="E296" i="42"/>
  <c r="AQ295" i="42"/>
  <c r="AO295" i="42"/>
  <c r="AM295" i="42"/>
  <c r="AK295" i="42"/>
  <c r="AI295" i="42"/>
  <c r="AG295" i="42"/>
  <c r="AE295" i="42"/>
  <c r="AC295" i="42"/>
  <c r="AA295" i="42"/>
  <c r="Y295" i="42"/>
  <c r="W295" i="42"/>
  <c r="U295" i="42"/>
  <c r="S295" i="42"/>
  <c r="Q295" i="42"/>
  <c r="O295" i="42"/>
  <c r="M295" i="42"/>
  <c r="K295" i="42"/>
  <c r="I295" i="42"/>
  <c r="G295" i="42"/>
  <c r="E295" i="42"/>
  <c r="AQ294" i="42"/>
  <c r="AO294" i="42"/>
  <c r="AM294" i="42"/>
  <c r="AK294" i="42"/>
  <c r="AI294" i="42"/>
  <c r="AG294" i="42"/>
  <c r="AE294" i="42"/>
  <c r="AC294" i="42"/>
  <c r="AA294" i="42"/>
  <c r="Y294" i="42"/>
  <c r="W294" i="42"/>
  <c r="U294" i="42"/>
  <c r="S294" i="42"/>
  <c r="Q294" i="42"/>
  <c r="O294" i="42"/>
  <c r="M294" i="42"/>
  <c r="K294" i="42"/>
  <c r="I294" i="42"/>
  <c r="G294" i="42"/>
  <c r="E294" i="42"/>
  <c r="AQ293" i="42"/>
  <c r="AO293" i="42"/>
  <c r="AM293" i="42"/>
  <c r="AK293" i="42"/>
  <c r="AI293" i="42"/>
  <c r="AG293" i="42"/>
  <c r="AE293" i="42"/>
  <c r="AC293" i="42"/>
  <c r="AA293" i="42"/>
  <c r="Y293" i="42"/>
  <c r="W293" i="42"/>
  <c r="U293" i="42"/>
  <c r="S293" i="42"/>
  <c r="Q293" i="42"/>
  <c r="O293" i="42"/>
  <c r="M293" i="42"/>
  <c r="K293" i="42"/>
  <c r="I293" i="42"/>
  <c r="G293" i="42"/>
  <c r="E293" i="42"/>
  <c r="AQ292" i="42"/>
  <c r="AO292" i="42"/>
  <c r="AM292" i="42"/>
  <c r="AK292" i="42"/>
  <c r="AI292" i="42"/>
  <c r="AG292" i="42"/>
  <c r="AE292" i="42"/>
  <c r="AC292" i="42"/>
  <c r="AA292" i="42"/>
  <c r="Y292" i="42"/>
  <c r="W292" i="42"/>
  <c r="U292" i="42"/>
  <c r="S292" i="42"/>
  <c r="Q292" i="42"/>
  <c r="O292" i="42"/>
  <c r="M292" i="42"/>
  <c r="K292" i="42"/>
  <c r="I292" i="42"/>
  <c r="G292" i="42"/>
  <c r="E292" i="42"/>
  <c r="AQ291" i="42"/>
  <c r="AO291" i="42"/>
  <c r="AM291" i="42"/>
  <c r="AK291" i="42"/>
  <c r="AI291" i="42"/>
  <c r="AG291" i="42"/>
  <c r="AE291" i="42"/>
  <c r="AC291" i="42"/>
  <c r="AA291" i="42"/>
  <c r="Y291" i="42"/>
  <c r="W291" i="42"/>
  <c r="U291" i="42"/>
  <c r="S291" i="42"/>
  <c r="Q291" i="42"/>
  <c r="O291" i="42"/>
  <c r="M291" i="42"/>
  <c r="K291" i="42"/>
  <c r="I291" i="42"/>
  <c r="G291" i="42"/>
  <c r="E291" i="42"/>
  <c r="AQ290" i="42"/>
  <c r="AO290" i="42"/>
  <c r="AM290" i="42"/>
  <c r="AK290" i="42"/>
  <c r="AI290" i="42"/>
  <c r="AG290" i="42"/>
  <c r="AE290" i="42"/>
  <c r="AC290" i="42"/>
  <c r="AA290" i="42"/>
  <c r="Y290" i="42"/>
  <c r="W290" i="42"/>
  <c r="U290" i="42"/>
  <c r="S290" i="42"/>
  <c r="Q290" i="42"/>
  <c r="O290" i="42"/>
  <c r="M290" i="42"/>
  <c r="K290" i="42"/>
  <c r="I290" i="42"/>
  <c r="G290" i="42"/>
  <c r="E290" i="42"/>
  <c r="AQ289" i="42"/>
  <c r="AO289" i="42"/>
  <c r="AM289" i="42"/>
  <c r="AK289" i="42"/>
  <c r="AI289" i="42"/>
  <c r="AG289" i="42"/>
  <c r="AE289" i="42"/>
  <c r="AC289" i="42"/>
  <c r="AA289" i="42"/>
  <c r="Y289" i="42"/>
  <c r="W289" i="42"/>
  <c r="U289" i="42"/>
  <c r="S289" i="42"/>
  <c r="Q289" i="42"/>
  <c r="O289" i="42"/>
  <c r="M289" i="42"/>
  <c r="K289" i="42"/>
  <c r="I289" i="42"/>
  <c r="G289" i="42"/>
  <c r="E289" i="42"/>
  <c r="AQ288" i="42"/>
  <c r="AO288" i="42"/>
  <c r="AM288" i="42"/>
  <c r="AK288" i="42"/>
  <c r="AI288" i="42"/>
  <c r="AG288" i="42"/>
  <c r="AE288" i="42"/>
  <c r="AC288" i="42"/>
  <c r="AA288" i="42"/>
  <c r="Y288" i="42"/>
  <c r="W288" i="42"/>
  <c r="U288" i="42"/>
  <c r="S288" i="42"/>
  <c r="Q288" i="42"/>
  <c r="O288" i="42"/>
  <c r="M288" i="42"/>
  <c r="K288" i="42"/>
  <c r="I288" i="42"/>
  <c r="G288" i="42"/>
  <c r="E288" i="42"/>
  <c r="AQ287" i="42"/>
  <c r="AO287" i="42"/>
  <c r="AM287" i="42"/>
  <c r="AK287" i="42"/>
  <c r="AI287" i="42"/>
  <c r="AG287" i="42"/>
  <c r="AE287" i="42"/>
  <c r="AC287" i="42"/>
  <c r="AA287" i="42"/>
  <c r="Y287" i="42"/>
  <c r="W287" i="42"/>
  <c r="U287" i="42"/>
  <c r="S287" i="42"/>
  <c r="Q287" i="42"/>
  <c r="O287" i="42"/>
  <c r="M287" i="42"/>
  <c r="K287" i="42"/>
  <c r="I287" i="42"/>
  <c r="G287" i="42"/>
  <c r="E287" i="42"/>
  <c r="AQ286" i="42"/>
  <c r="AO286" i="42"/>
  <c r="AM286" i="42"/>
  <c r="AK286" i="42"/>
  <c r="AI286" i="42"/>
  <c r="AG286" i="42"/>
  <c r="AE286" i="42"/>
  <c r="AC286" i="42"/>
  <c r="AA286" i="42"/>
  <c r="Y286" i="42"/>
  <c r="W286" i="42"/>
  <c r="U286" i="42"/>
  <c r="S286" i="42"/>
  <c r="Q286" i="42"/>
  <c r="O286" i="42"/>
  <c r="M286" i="42"/>
  <c r="K286" i="42"/>
  <c r="I286" i="42"/>
  <c r="G286" i="42"/>
  <c r="E286" i="42"/>
  <c r="AQ285" i="42"/>
  <c r="AO285" i="42"/>
  <c r="AM285" i="42"/>
  <c r="AK285" i="42"/>
  <c r="AI285" i="42"/>
  <c r="AG285" i="42"/>
  <c r="AE285" i="42"/>
  <c r="AC285" i="42"/>
  <c r="AA285" i="42"/>
  <c r="Y285" i="42"/>
  <c r="W285" i="42"/>
  <c r="U285" i="42"/>
  <c r="S285" i="42"/>
  <c r="Q285" i="42"/>
  <c r="O285" i="42"/>
  <c r="M285" i="42"/>
  <c r="K285" i="42"/>
  <c r="I285" i="42"/>
  <c r="G285" i="42"/>
  <c r="E285" i="42"/>
  <c r="AQ284" i="42"/>
  <c r="AO284" i="42"/>
  <c r="AM284" i="42"/>
  <c r="AK284" i="42"/>
  <c r="AI284" i="42"/>
  <c r="AG284" i="42"/>
  <c r="AE284" i="42"/>
  <c r="AC284" i="42"/>
  <c r="AA284" i="42"/>
  <c r="Y284" i="42"/>
  <c r="W284" i="42"/>
  <c r="U284" i="42"/>
  <c r="S284" i="42"/>
  <c r="Q284" i="42"/>
  <c r="O284" i="42"/>
  <c r="M284" i="42"/>
  <c r="K284" i="42"/>
  <c r="I284" i="42"/>
  <c r="G284" i="42"/>
  <c r="E284" i="42"/>
  <c r="AQ283" i="42"/>
  <c r="AO283" i="42"/>
  <c r="AM283" i="42"/>
  <c r="AK283" i="42"/>
  <c r="AI283" i="42"/>
  <c r="AG283" i="42"/>
  <c r="AE283" i="42"/>
  <c r="AC283" i="42"/>
  <c r="AA283" i="42"/>
  <c r="Y283" i="42"/>
  <c r="W283" i="42"/>
  <c r="U283" i="42"/>
  <c r="S283" i="42"/>
  <c r="Q283" i="42"/>
  <c r="O283" i="42"/>
  <c r="M283" i="42"/>
  <c r="K283" i="42"/>
  <c r="I283" i="42"/>
  <c r="G283" i="42"/>
  <c r="E283" i="42"/>
  <c r="AQ282" i="42"/>
  <c r="AO282" i="42"/>
  <c r="AM282" i="42"/>
  <c r="AK282" i="42"/>
  <c r="AI282" i="42"/>
  <c r="AG282" i="42"/>
  <c r="AE282" i="42"/>
  <c r="AC282" i="42"/>
  <c r="AA282" i="42"/>
  <c r="Y282" i="42"/>
  <c r="W282" i="42"/>
  <c r="U282" i="42"/>
  <c r="S282" i="42"/>
  <c r="Q282" i="42"/>
  <c r="O282" i="42"/>
  <c r="M282" i="42"/>
  <c r="K282" i="42"/>
  <c r="I282" i="42"/>
  <c r="G282" i="42"/>
  <c r="E282" i="42"/>
  <c r="AQ281" i="42"/>
  <c r="AO281" i="42"/>
  <c r="AM281" i="42"/>
  <c r="AK281" i="42"/>
  <c r="AI281" i="42"/>
  <c r="AG281" i="42"/>
  <c r="AE281" i="42"/>
  <c r="AC281" i="42"/>
  <c r="AA281" i="42"/>
  <c r="Y281" i="42"/>
  <c r="W281" i="42"/>
  <c r="U281" i="42"/>
  <c r="S281" i="42"/>
  <c r="Q281" i="42"/>
  <c r="O281" i="42"/>
  <c r="M281" i="42"/>
  <c r="K281" i="42"/>
  <c r="I281" i="42"/>
  <c r="G281" i="42"/>
  <c r="E281" i="42"/>
  <c r="AQ280" i="42"/>
  <c r="AO280" i="42"/>
  <c r="AM280" i="42"/>
  <c r="AK280" i="42"/>
  <c r="AI280" i="42"/>
  <c r="AG280" i="42"/>
  <c r="AE280" i="42"/>
  <c r="AC280" i="42"/>
  <c r="AA280" i="42"/>
  <c r="Y280" i="42"/>
  <c r="W280" i="42"/>
  <c r="U280" i="42"/>
  <c r="S280" i="42"/>
  <c r="Q280" i="42"/>
  <c r="O280" i="42"/>
  <c r="M280" i="42"/>
  <c r="K280" i="42"/>
  <c r="I280" i="42"/>
  <c r="G280" i="42"/>
  <c r="E280" i="42"/>
  <c r="AQ279" i="42"/>
  <c r="AO279" i="42"/>
  <c r="AM279" i="42"/>
  <c r="AK279" i="42"/>
  <c r="AI279" i="42"/>
  <c r="AG279" i="42"/>
  <c r="AE279" i="42"/>
  <c r="AC279" i="42"/>
  <c r="AA279" i="42"/>
  <c r="Y279" i="42"/>
  <c r="W279" i="42"/>
  <c r="U279" i="42"/>
  <c r="S279" i="42"/>
  <c r="Q279" i="42"/>
  <c r="O279" i="42"/>
  <c r="M279" i="42"/>
  <c r="K279" i="42"/>
  <c r="I279" i="42"/>
  <c r="G279" i="42"/>
  <c r="E279" i="42"/>
  <c r="AQ278" i="42"/>
  <c r="AO278" i="42"/>
  <c r="AM278" i="42"/>
  <c r="AK278" i="42"/>
  <c r="AI278" i="42"/>
  <c r="AG278" i="42"/>
  <c r="AE278" i="42"/>
  <c r="AC278" i="42"/>
  <c r="AA278" i="42"/>
  <c r="Y278" i="42"/>
  <c r="W278" i="42"/>
  <c r="U278" i="42"/>
  <c r="S278" i="42"/>
  <c r="Q278" i="42"/>
  <c r="O278" i="42"/>
  <c r="M278" i="42"/>
  <c r="K278" i="42"/>
  <c r="I278" i="42"/>
  <c r="G278" i="42"/>
  <c r="E278" i="42"/>
  <c r="AQ277" i="42"/>
  <c r="AO277" i="42"/>
  <c r="AM277" i="42"/>
  <c r="AK277" i="42"/>
  <c r="AI277" i="42"/>
  <c r="AG277" i="42"/>
  <c r="AE277" i="42"/>
  <c r="AC277" i="42"/>
  <c r="AA277" i="42"/>
  <c r="Y277" i="42"/>
  <c r="W277" i="42"/>
  <c r="U277" i="42"/>
  <c r="S277" i="42"/>
  <c r="Q277" i="42"/>
  <c r="O277" i="42"/>
  <c r="M277" i="42"/>
  <c r="K277" i="42"/>
  <c r="I277" i="42"/>
  <c r="G277" i="42"/>
  <c r="E277" i="42"/>
  <c r="AQ276" i="42"/>
  <c r="AO276" i="42"/>
  <c r="AM276" i="42"/>
  <c r="AK276" i="42"/>
  <c r="AI276" i="42"/>
  <c r="AG276" i="42"/>
  <c r="AE276" i="42"/>
  <c r="AC276" i="42"/>
  <c r="AA276" i="42"/>
  <c r="Y276" i="42"/>
  <c r="W276" i="42"/>
  <c r="U276" i="42"/>
  <c r="S276" i="42"/>
  <c r="Q276" i="42"/>
  <c r="O276" i="42"/>
  <c r="M276" i="42"/>
  <c r="K276" i="42"/>
  <c r="I276" i="42"/>
  <c r="G276" i="42"/>
  <c r="E276" i="42"/>
  <c r="AQ275" i="42"/>
  <c r="AO275" i="42"/>
  <c r="AM275" i="42"/>
  <c r="AK275" i="42"/>
  <c r="AI275" i="42"/>
  <c r="AG275" i="42"/>
  <c r="AE275" i="42"/>
  <c r="AC275" i="42"/>
  <c r="AA275" i="42"/>
  <c r="Y275" i="42"/>
  <c r="W275" i="42"/>
  <c r="U275" i="42"/>
  <c r="S275" i="42"/>
  <c r="Q275" i="42"/>
  <c r="O275" i="42"/>
  <c r="M275" i="42"/>
  <c r="K275" i="42"/>
  <c r="I275" i="42"/>
  <c r="G275" i="42"/>
  <c r="E275" i="42"/>
  <c r="AQ274" i="42"/>
  <c r="AO274" i="42"/>
  <c r="AM274" i="42"/>
  <c r="AK274" i="42"/>
  <c r="AI274" i="42"/>
  <c r="AG274" i="42"/>
  <c r="AE274" i="42"/>
  <c r="AC274" i="42"/>
  <c r="AA274" i="42"/>
  <c r="Y274" i="42"/>
  <c r="W274" i="42"/>
  <c r="U274" i="42"/>
  <c r="S274" i="42"/>
  <c r="Q274" i="42"/>
  <c r="O274" i="42"/>
  <c r="M274" i="42"/>
  <c r="K274" i="42"/>
  <c r="I274" i="42"/>
  <c r="G274" i="42"/>
  <c r="E274" i="42"/>
  <c r="AQ273" i="42"/>
  <c r="AO273" i="42"/>
  <c r="AM273" i="42"/>
  <c r="AK273" i="42"/>
  <c r="AI273" i="42"/>
  <c r="AG273" i="42"/>
  <c r="AE273" i="42"/>
  <c r="AC273" i="42"/>
  <c r="AA273" i="42"/>
  <c r="Y273" i="42"/>
  <c r="W273" i="42"/>
  <c r="U273" i="42"/>
  <c r="S273" i="42"/>
  <c r="Q273" i="42"/>
  <c r="O273" i="42"/>
  <c r="M273" i="42"/>
  <c r="K273" i="42"/>
  <c r="I273" i="42"/>
  <c r="G273" i="42"/>
  <c r="E273" i="42"/>
  <c r="AQ272" i="42"/>
  <c r="AO272" i="42"/>
  <c r="AM272" i="42"/>
  <c r="AK272" i="42"/>
  <c r="AI272" i="42"/>
  <c r="AG272" i="42"/>
  <c r="AE272" i="42"/>
  <c r="AC272" i="42"/>
  <c r="AA272" i="42"/>
  <c r="Y272" i="42"/>
  <c r="W272" i="42"/>
  <c r="U272" i="42"/>
  <c r="S272" i="42"/>
  <c r="Q272" i="42"/>
  <c r="O272" i="42"/>
  <c r="M272" i="42"/>
  <c r="K272" i="42"/>
  <c r="I272" i="42"/>
  <c r="G272" i="42"/>
  <c r="E272" i="42"/>
  <c r="AQ271" i="42"/>
  <c r="AO271" i="42"/>
  <c r="AM271" i="42"/>
  <c r="AK271" i="42"/>
  <c r="AI271" i="42"/>
  <c r="AG271" i="42"/>
  <c r="AE271" i="42"/>
  <c r="AC271" i="42"/>
  <c r="AA271" i="42"/>
  <c r="Y271" i="42"/>
  <c r="W271" i="42"/>
  <c r="U271" i="42"/>
  <c r="S271" i="42"/>
  <c r="Q271" i="42"/>
  <c r="O271" i="42"/>
  <c r="M271" i="42"/>
  <c r="K271" i="42"/>
  <c r="I271" i="42"/>
  <c r="G271" i="42"/>
  <c r="E271" i="42"/>
  <c r="AQ270" i="42"/>
  <c r="AO270" i="42"/>
  <c r="AM270" i="42"/>
  <c r="AK270" i="42"/>
  <c r="AI270" i="42"/>
  <c r="AG270" i="42"/>
  <c r="AE270" i="42"/>
  <c r="AC270" i="42"/>
  <c r="AA270" i="42"/>
  <c r="Y270" i="42"/>
  <c r="W270" i="42"/>
  <c r="U270" i="42"/>
  <c r="S270" i="42"/>
  <c r="Q270" i="42"/>
  <c r="O270" i="42"/>
  <c r="M270" i="42"/>
  <c r="K270" i="42"/>
  <c r="I270" i="42"/>
  <c r="G270" i="42"/>
  <c r="E270" i="42"/>
  <c r="AQ269" i="42"/>
  <c r="AO269" i="42"/>
  <c r="AM269" i="42"/>
  <c r="AK269" i="42"/>
  <c r="AI269" i="42"/>
  <c r="AG269" i="42"/>
  <c r="AE269" i="42"/>
  <c r="AC269" i="42"/>
  <c r="AA269" i="42"/>
  <c r="Y269" i="42"/>
  <c r="W269" i="42"/>
  <c r="U269" i="42"/>
  <c r="S269" i="42"/>
  <c r="Q269" i="42"/>
  <c r="O269" i="42"/>
  <c r="M269" i="42"/>
  <c r="K269" i="42"/>
  <c r="I269" i="42"/>
  <c r="G269" i="42"/>
  <c r="E269" i="42"/>
  <c r="AQ268" i="42"/>
  <c r="AO268" i="42"/>
  <c r="AM268" i="42"/>
  <c r="AK268" i="42"/>
  <c r="AI268" i="42"/>
  <c r="AG268" i="42"/>
  <c r="AE268" i="42"/>
  <c r="AC268" i="42"/>
  <c r="AA268" i="42"/>
  <c r="Y268" i="42"/>
  <c r="W268" i="42"/>
  <c r="U268" i="42"/>
  <c r="S268" i="42"/>
  <c r="Q268" i="42"/>
  <c r="O268" i="42"/>
  <c r="M268" i="42"/>
  <c r="K268" i="42"/>
  <c r="I268" i="42"/>
  <c r="G268" i="42"/>
  <c r="E268" i="42"/>
  <c r="AQ267" i="42"/>
  <c r="AO267" i="42"/>
  <c r="AM267" i="42"/>
  <c r="AK267" i="42"/>
  <c r="AI267" i="42"/>
  <c r="AG267" i="42"/>
  <c r="AE267" i="42"/>
  <c r="AC267" i="42"/>
  <c r="AA267" i="42"/>
  <c r="Y267" i="42"/>
  <c r="W267" i="42"/>
  <c r="U267" i="42"/>
  <c r="S267" i="42"/>
  <c r="Q267" i="42"/>
  <c r="O267" i="42"/>
  <c r="M267" i="42"/>
  <c r="K267" i="42"/>
  <c r="I267" i="42"/>
  <c r="G267" i="42"/>
  <c r="E267" i="42"/>
  <c r="AQ266" i="42"/>
  <c r="AO266" i="42"/>
  <c r="AM266" i="42"/>
  <c r="AK266" i="42"/>
  <c r="AI266" i="42"/>
  <c r="AG266" i="42"/>
  <c r="AE266" i="42"/>
  <c r="AC266" i="42"/>
  <c r="AA266" i="42"/>
  <c r="Y266" i="42"/>
  <c r="W266" i="42"/>
  <c r="U266" i="42"/>
  <c r="S266" i="42"/>
  <c r="Q266" i="42"/>
  <c r="O266" i="42"/>
  <c r="M266" i="42"/>
  <c r="K266" i="42"/>
  <c r="I266" i="42"/>
  <c r="G266" i="42"/>
  <c r="E266" i="42"/>
  <c r="AQ265" i="42"/>
  <c r="AO265" i="42"/>
  <c r="AM265" i="42"/>
  <c r="AK265" i="42"/>
  <c r="AI265" i="42"/>
  <c r="AG265" i="42"/>
  <c r="AE265" i="42"/>
  <c r="AC265" i="42"/>
  <c r="AA265" i="42"/>
  <c r="Y265" i="42"/>
  <c r="W265" i="42"/>
  <c r="U265" i="42"/>
  <c r="S265" i="42"/>
  <c r="Q265" i="42"/>
  <c r="O265" i="42"/>
  <c r="M265" i="42"/>
  <c r="K265" i="42"/>
  <c r="I265" i="42"/>
  <c r="G265" i="42"/>
  <c r="E265" i="42"/>
  <c r="AQ264" i="42"/>
  <c r="AO264" i="42"/>
  <c r="AM264" i="42"/>
  <c r="AK264" i="42"/>
  <c r="AI264" i="42"/>
  <c r="AG264" i="42"/>
  <c r="AE264" i="42"/>
  <c r="AC264" i="42"/>
  <c r="AA264" i="42"/>
  <c r="Y264" i="42"/>
  <c r="W264" i="42"/>
  <c r="U264" i="42"/>
  <c r="S264" i="42"/>
  <c r="Q264" i="42"/>
  <c r="O264" i="42"/>
  <c r="M264" i="42"/>
  <c r="K264" i="42"/>
  <c r="I264" i="42"/>
  <c r="G264" i="42"/>
  <c r="E264" i="42"/>
  <c r="AQ263" i="42"/>
  <c r="AO263" i="42"/>
  <c r="AM263" i="42"/>
  <c r="AK263" i="42"/>
  <c r="AI263" i="42"/>
  <c r="AG263" i="42"/>
  <c r="AE263" i="42"/>
  <c r="AC263" i="42"/>
  <c r="AA263" i="42"/>
  <c r="Y263" i="42"/>
  <c r="W263" i="42"/>
  <c r="U263" i="42"/>
  <c r="S263" i="42"/>
  <c r="Q263" i="42"/>
  <c r="O263" i="42"/>
  <c r="M263" i="42"/>
  <c r="K263" i="42"/>
  <c r="I263" i="42"/>
  <c r="G263" i="42"/>
  <c r="E263" i="42"/>
  <c r="AQ262" i="42"/>
  <c r="AO262" i="42"/>
  <c r="AM262" i="42"/>
  <c r="AK262" i="42"/>
  <c r="AI262" i="42"/>
  <c r="AG262" i="42"/>
  <c r="AE262" i="42"/>
  <c r="AC262" i="42"/>
  <c r="AA262" i="42"/>
  <c r="Y262" i="42"/>
  <c r="W262" i="42"/>
  <c r="U262" i="42"/>
  <c r="S262" i="42"/>
  <c r="Q262" i="42"/>
  <c r="O262" i="42"/>
  <c r="M262" i="42"/>
  <c r="K262" i="42"/>
  <c r="I262" i="42"/>
  <c r="G262" i="42"/>
  <c r="E262" i="42"/>
  <c r="AQ261" i="42"/>
  <c r="AO261" i="42"/>
  <c r="AM261" i="42"/>
  <c r="AK261" i="42"/>
  <c r="AI261" i="42"/>
  <c r="AG261" i="42"/>
  <c r="AE261" i="42"/>
  <c r="AC261" i="42"/>
  <c r="AA261" i="42"/>
  <c r="Y261" i="42"/>
  <c r="W261" i="42"/>
  <c r="U261" i="42"/>
  <c r="S261" i="42"/>
  <c r="Q261" i="42"/>
  <c r="O261" i="42"/>
  <c r="M261" i="42"/>
  <c r="K261" i="42"/>
  <c r="I261" i="42"/>
  <c r="G261" i="42"/>
  <c r="E261" i="42"/>
  <c r="AQ260" i="42"/>
  <c r="AO260" i="42"/>
  <c r="AM260" i="42"/>
  <c r="AK260" i="42"/>
  <c r="AI260" i="42"/>
  <c r="AG260" i="42"/>
  <c r="AE260" i="42"/>
  <c r="AC260" i="42"/>
  <c r="AA260" i="42"/>
  <c r="Y260" i="42"/>
  <c r="W260" i="42"/>
  <c r="U260" i="42"/>
  <c r="S260" i="42"/>
  <c r="Q260" i="42"/>
  <c r="O260" i="42"/>
  <c r="M260" i="42"/>
  <c r="K260" i="42"/>
  <c r="I260" i="42"/>
  <c r="G260" i="42"/>
  <c r="E260" i="42"/>
  <c r="AQ259" i="42"/>
  <c r="AO259" i="42"/>
  <c r="AM259" i="42"/>
  <c r="AK259" i="42"/>
  <c r="AI259" i="42"/>
  <c r="AG259" i="42"/>
  <c r="AE259" i="42"/>
  <c r="AC259" i="42"/>
  <c r="AA259" i="42"/>
  <c r="Y259" i="42"/>
  <c r="W259" i="42"/>
  <c r="U259" i="42"/>
  <c r="S259" i="42"/>
  <c r="Q259" i="42"/>
  <c r="O259" i="42"/>
  <c r="M259" i="42"/>
  <c r="K259" i="42"/>
  <c r="I259" i="42"/>
  <c r="G259" i="42"/>
  <c r="E259" i="42"/>
  <c r="AQ258" i="42"/>
  <c r="AO258" i="42"/>
  <c r="AM258" i="42"/>
  <c r="AK258" i="42"/>
  <c r="AI258" i="42"/>
  <c r="AG258" i="42"/>
  <c r="AE258" i="42"/>
  <c r="AC258" i="42"/>
  <c r="AA258" i="42"/>
  <c r="Y258" i="42"/>
  <c r="W258" i="42"/>
  <c r="U258" i="42"/>
  <c r="S258" i="42"/>
  <c r="Q258" i="42"/>
  <c r="O258" i="42"/>
  <c r="M258" i="42"/>
  <c r="K258" i="42"/>
  <c r="I258" i="42"/>
  <c r="G258" i="42"/>
  <c r="E258" i="42"/>
  <c r="AQ257" i="42"/>
  <c r="AO257" i="42"/>
  <c r="AM257" i="42"/>
  <c r="AK257" i="42"/>
  <c r="AI257" i="42"/>
  <c r="AG257" i="42"/>
  <c r="AE257" i="42"/>
  <c r="AC257" i="42"/>
  <c r="AA257" i="42"/>
  <c r="Y257" i="42"/>
  <c r="W257" i="42"/>
  <c r="U257" i="42"/>
  <c r="S257" i="42"/>
  <c r="Q257" i="42"/>
  <c r="O257" i="42"/>
  <c r="M257" i="42"/>
  <c r="K257" i="42"/>
  <c r="I257" i="42"/>
  <c r="G257" i="42"/>
  <c r="E257" i="42"/>
  <c r="AQ256" i="42"/>
  <c r="AO256" i="42"/>
  <c r="AM256" i="42"/>
  <c r="AK256" i="42"/>
  <c r="AI256" i="42"/>
  <c r="AG256" i="42"/>
  <c r="AE256" i="42"/>
  <c r="AC256" i="42"/>
  <c r="AA256" i="42"/>
  <c r="Y256" i="42"/>
  <c r="W256" i="42"/>
  <c r="U256" i="42"/>
  <c r="S256" i="42"/>
  <c r="Q256" i="42"/>
  <c r="O256" i="42"/>
  <c r="M256" i="42"/>
  <c r="K256" i="42"/>
  <c r="I256" i="42"/>
  <c r="G256" i="42"/>
  <c r="E256" i="42"/>
  <c r="AQ255" i="42"/>
  <c r="AO255" i="42"/>
  <c r="AM255" i="42"/>
  <c r="AK255" i="42"/>
  <c r="AI255" i="42"/>
  <c r="AG255" i="42"/>
  <c r="AE255" i="42"/>
  <c r="AC255" i="42"/>
  <c r="AA255" i="42"/>
  <c r="Y255" i="42"/>
  <c r="W255" i="42"/>
  <c r="U255" i="42"/>
  <c r="S255" i="42"/>
  <c r="Q255" i="42"/>
  <c r="O255" i="42"/>
  <c r="M255" i="42"/>
  <c r="K255" i="42"/>
  <c r="I255" i="42"/>
  <c r="G255" i="42"/>
  <c r="E255" i="42"/>
  <c r="AQ254" i="42"/>
  <c r="AO254" i="42"/>
  <c r="AM254" i="42"/>
  <c r="AK254" i="42"/>
  <c r="AI254" i="42"/>
  <c r="AG254" i="42"/>
  <c r="AE254" i="42"/>
  <c r="AC254" i="42"/>
  <c r="AA254" i="42"/>
  <c r="Y254" i="42"/>
  <c r="W254" i="42"/>
  <c r="U254" i="42"/>
  <c r="S254" i="42"/>
  <c r="Q254" i="42"/>
  <c r="O254" i="42"/>
  <c r="M254" i="42"/>
  <c r="K254" i="42"/>
  <c r="I254" i="42"/>
  <c r="G254" i="42"/>
  <c r="E254" i="42"/>
  <c r="AQ253" i="42"/>
  <c r="AO253" i="42"/>
  <c r="AM253" i="42"/>
  <c r="AK253" i="42"/>
  <c r="AI253" i="42"/>
  <c r="AG253" i="42"/>
  <c r="AE253" i="42"/>
  <c r="AC253" i="42"/>
  <c r="AA253" i="42"/>
  <c r="Y253" i="42"/>
  <c r="W253" i="42"/>
  <c r="U253" i="42"/>
  <c r="S253" i="42"/>
  <c r="Q253" i="42"/>
  <c r="O253" i="42"/>
  <c r="M253" i="42"/>
  <c r="K253" i="42"/>
  <c r="I253" i="42"/>
  <c r="G253" i="42"/>
  <c r="E253" i="42"/>
  <c r="AQ252" i="42"/>
  <c r="AO252" i="42"/>
  <c r="AM252" i="42"/>
  <c r="AK252" i="42"/>
  <c r="AI252" i="42"/>
  <c r="AG252" i="42"/>
  <c r="AE252" i="42"/>
  <c r="AC252" i="42"/>
  <c r="AA252" i="42"/>
  <c r="Y252" i="42"/>
  <c r="W252" i="42"/>
  <c r="U252" i="42"/>
  <c r="S252" i="42"/>
  <c r="Q252" i="42"/>
  <c r="O252" i="42"/>
  <c r="M252" i="42"/>
  <c r="K252" i="42"/>
  <c r="I252" i="42"/>
  <c r="G252" i="42"/>
  <c r="E252" i="42"/>
  <c r="AQ251" i="42"/>
  <c r="AO251" i="42"/>
  <c r="AM251" i="42"/>
  <c r="AK251" i="42"/>
  <c r="AI251" i="42"/>
  <c r="AG251" i="42"/>
  <c r="AE251" i="42"/>
  <c r="AC251" i="42"/>
  <c r="AA251" i="42"/>
  <c r="Y251" i="42"/>
  <c r="W251" i="42"/>
  <c r="U251" i="42"/>
  <c r="S251" i="42"/>
  <c r="Q251" i="42"/>
  <c r="O251" i="42"/>
  <c r="M251" i="42"/>
  <c r="K251" i="42"/>
  <c r="I251" i="42"/>
  <c r="G251" i="42"/>
  <c r="E251" i="42"/>
  <c r="AQ250" i="42"/>
  <c r="AO250" i="42"/>
  <c r="AM250" i="42"/>
  <c r="AK250" i="42"/>
  <c r="AI250" i="42"/>
  <c r="AG250" i="42"/>
  <c r="AE250" i="42"/>
  <c r="AC250" i="42"/>
  <c r="AA250" i="42"/>
  <c r="Y250" i="42"/>
  <c r="W250" i="42"/>
  <c r="U250" i="42"/>
  <c r="S250" i="42"/>
  <c r="Q250" i="42"/>
  <c r="O250" i="42"/>
  <c r="M250" i="42"/>
  <c r="K250" i="42"/>
  <c r="I250" i="42"/>
  <c r="G250" i="42"/>
  <c r="E250" i="42"/>
  <c r="AQ249" i="42"/>
  <c r="AO249" i="42"/>
  <c r="AM249" i="42"/>
  <c r="AK249" i="42"/>
  <c r="AI249" i="42"/>
  <c r="AG249" i="42"/>
  <c r="AE249" i="42"/>
  <c r="AC249" i="42"/>
  <c r="AA249" i="42"/>
  <c r="Y249" i="42"/>
  <c r="W249" i="42"/>
  <c r="U249" i="42"/>
  <c r="S249" i="42"/>
  <c r="Q249" i="42"/>
  <c r="O249" i="42"/>
  <c r="M249" i="42"/>
  <c r="K249" i="42"/>
  <c r="I249" i="42"/>
  <c r="G249" i="42"/>
  <c r="E249" i="42"/>
  <c r="AQ248" i="42"/>
  <c r="AO248" i="42"/>
  <c r="AM248" i="42"/>
  <c r="AK248" i="42"/>
  <c r="AI248" i="42"/>
  <c r="AG248" i="42"/>
  <c r="AE248" i="42"/>
  <c r="AC248" i="42"/>
  <c r="AA248" i="42"/>
  <c r="Y248" i="42"/>
  <c r="W248" i="42"/>
  <c r="U248" i="42"/>
  <c r="S248" i="42"/>
  <c r="Q248" i="42"/>
  <c r="O248" i="42"/>
  <c r="M248" i="42"/>
  <c r="K248" i="42"/>
  <c r="I248" i="42"/>
  <c r="G248" i="42"/>
  <c r="E248" i="42"/>
  <c r="AQ247" i="42"/>
  <c r="AO247" i="42"/>
  <c r="AM247" i="42"/>
  <c r="AK247" i="42"/>
  <c r="AI247" i="42"/>
  <c r="AG247" i="42"/>
  <c r="AE247" i="42"/>
  <c r="AC247" i="42"/>
  <c r="AA247" i="42"/>
  <c r="Y247" i="42"/>
  <c r="W247" i="42"/>
  <c r="U247" i="42"/>
  <c r="S247" i="42"/>
  <c r="Q247" i="42"/>
  <c r="O247" i="42"/>
  <c r="M247" i="42"/>
  <c r="K247" i="42"/>
  <c r="I247" i="42"/>
  <c r="G247" i="42"/>
  <c r="E247" i="42"/>
  <c r="AQ246" i="42"/>
  <c r="AO246" i="42"/>
  <c r="AM246" i="42"/>
  <c r="AK246" i="42"/>
  <c r="AI246" i="42"/>
  <c r="AG246" i="42"/>
  <c r="AE246" i="42"/>
  <c r="AC246" i="42"/>
  <c r="AA246" i="42"/>
  <c r="Y246" i="42"/>
  <c r="W246" i="42"/>
  <c r="U246" i="42"/>
  <c r="S246" i="42"/>
  <c r="Q246" i="42"/>
  <c r="O246" i="42"/>
  <c r="M246" i="42"/>
  <c r="K246" i="42"/>
  <c r="I246" i="42"/>
  <c r="G246" i="42"/>
  <c r="E246" i="42"/>
  <c r="AQ245" i="42"/>
  <c r="AO245" i="42"/>
  <c r="AM245" i="42"/>
  <c r="AK245" i="42"/>
  <c r="AI245" i="42"/>
  <c r="AG245" i="42"/>
  <c r="AE245" i="42"/>
  <c r="AC245" i="42"/>
  <c r="AA245" i="42"/>
  <c r="Y245" i="42"/>
  <c r="W245" i="42"/>
  <c r="U245" i="42"/>
  <c r="S245" i="42"/>
  <c r="Q245" i="42"/>
  <c r="O245" i="42"/>
  <c r="M245" i="42"/>
  <c r="K245" i="42"/>
  <c r="I245" i="42"/>
  <c r="G245" i="42"/>
  <c r="E245" i="42"/>
  <c r="AQ244" i="42"/>
  <c r="AO244" i="42"/>
  <c r="AM244" i="42"/>
  <c r="AK244" i="42"/>
  <c r="AI244" i="42"/>
  <c r="AG244" i="42"/>
  <c r="AE244" i="42"/>
  <c r="AC244" i="42"/>
  <c r="AA244" i="42"/>
  <c r="Y244" i="42"/>
  <c r="W244" i="42"/>
  <c r="U244" i="42"/>
  <c r="S244" i="42"/>
  <c r="Q244" i="42"/>
  <c r="O244" i="42"/>
  <c r="M244" i="42"/>
  <c r="K244" i="42"/>
  <c r="I244" i="42"/>
  <c r="G244" i="42"/>
  <c r="E244" i="42"/>
  <c r="AQ243" i="42"/>
  <c r="AO243" i="42"/>
  <c r="AM243" i="42"/>
  <c r="AK243" i="42"/>
  <c r="AI243" i="42"/>
  <c r="AG243" i="42"/>
  <c r="AE243" i="42"/>
  <c r="AC243" i="42"/>
  <c r="AA243" i="42"/>
  <c r="Y243" i="42"/>
  <c r="W243" i="42"/>
  <c r="U243" i="42"/>
  <c r="S243" i="42"/>
  <c r="Q243" i="42"/>
  <c r="O243" i="42"/>
  <c r="M243" i="42"/>
  <c r="K243" i="42"/>
  <c r="I243" i="42"/>
  <c r="G243" i="42"/>
  <c r="E243" i="42"/>
  <c r="AQ242" i="42"/>
  <c r="AO242" i="42"/>
  <c r="AM242" i="42"/>
  <c r="AK242" i="42"/>
  <c r="AI242" i="42"/>
  <c r="AG242" i="42"/>
  <c r="AE242" i="42"/>
  <c r="AC242" i="42"/>
  <c r="AA242" i="42"/>
  <c r="Y242" i="42"/>
  <c r="W242" i="42"/>
  <c r="U242" i="42"/>
  <c r="S242" i="42"/>
  <c r="Q242" i="42"/>
  <c r="O242" i="42"/>
  <c r="M242" i="42"/>
  <c r="K242" i="42"/>
  <c r="I242" i="42"/>
  <c r="G242" i="42"/>
  <c r="E242" i="42"/>
  <c r="AQ241" i="42"/>
  <c r="AO241" i="42"/>
  <c r="AM241" i="42"/>
  <c r="AK241" i="42"/>
  <c r="AI241" i="42"/>
  <c r="AG241" i="42"/>
  <c r="AE241" i="42"/>
  <c r="AC241" i="42"/>
  <c r="AA241" i="42"/>
  <c r="Y241" i="42"/>
  <c r="W241" i="42"/>
  <c r="U241" i="42"/>
  <c r="S241" i="42"/>
  <c r="Q241" i="42"/>
  <c r="O241" i="42"/>
  <c r="M241" i="42"/>
  <c r="K241" i="42"/>
  <c r="I241" i="42"/>
  <c r="G241" i="42"/>
  <c r="E241" i="42"/>
  <c r="AQ240" i="42"/>
  <c r="AO240" i="42"/>
  <c r="AM240" i="42"/>
  <c r="AK240" i="42"/>
  <c r="AI240" i="42"/>
  <c r="AG240" i="42"/>
  <c r="AE240" i="42"/>
  <c r="AC240" i="42"/>
  <c r="AA240" i="42"/>
  <c r="Y240" i="42"/>
  <c r="W240" i="42"/>
  <c r="U240" i="42"/>
  <c r="S240" i="42"/>
  <c r="Q240" i="42"/>
  <c r="O240" i="42"/>
  <c r="M240" i="42"/>
  <c r="K240" i="42"/>
  <c r="I240" i="42"/>
  <c r="G240" i="42"/>
  <c r="E240" i="42"/>
  <c r="AQ239" i="42"/>
  <c r="AO239" i="42"/>
  <c r="AM239" i="42"/>
  <c r="AK239" i="42"/>
  <c r="AI239" i="42"/>
  <c r="AG239" i="42"/>
  <c r="AE239" i="42"/>
  <c r="AC239" i="42"/>
  <c r="AA239" i="42"/>
  <c r="Y239" i="42"/>
  <c r="W239" i="42"/>
  <c r="U239" i="42"/>
  <c r="S239" i="42"/>
  <c r="Q239" i="42"/>
  <c r="O239" i="42"/>
  <c r="M239" i="42"/>
  <c r="K239" i="42"/>
  <c r="I239" i="42"/>
  <c r="G239" i="42"/>
  <c r="E239" i="42"/>
  <c r="AQ238" i="42"/>
  <c r="AO238" i="42"/>
  <c r="AM238" i="42"/>
  <c r="AK238" i="42"/>
  <c r="AI238" i="42"/>
  <c r="AG238" i="42"/>
  <c r="AE238" i="42"/>
  <c r="AC238" i="42"/>
  <c r="AA238" i="42"/>
  <c r="Y238" i="42"/>
  <c r="W238" i="42"/>
  <c r="U238" i="42"/>
  <c r="S238" i="42"/>
  <c r="Q238" i="42"/>
  <c r="O238" i="42"/>
  <c r="M238" i="42"/>
  <c r="K238" i="42"/>
  <c r="I238" i="42"/>
  <c r="G238" i="42"/>
  <c r="E238" i="42"/>
  <c r="AQ237" i="42"/>
  <c r="AO237" i="42"/>
  <c r="AM237" i="42"/>
  <c r="AK237" i="42"/>
  <c r="AI237" i="42"/>
  <c r="AG237" i="42"/>
  <c r="AE237" i="42"/>
  <c r="AC237" i="42"/>
  <c r="AA237" i="42"/>
  <c r="Y237" i="42"/>
  <c r="W237" i="42"/>
  <c r="U237" i="42"/>
  <c r="S237" i="42"/>
  <c r="Q237" i="42"/>
  <c r="O237" i="42"/>
  <c r="M237" i="42"/>
  <c r="K237" i="42"/>
  <c r="I237" i="42"/>
  <c r="G237" i="42"/>
  <c r="E237" i="42"/>
  <c r="AQ236" i="42"/>
  <c r="AO236" i="42"/>
  <c r="AM236" i="42"/>
  <c r="AK236" i="42"/>
  <c r="AI236" i="42"/>
  <c r="AG236" i="42"/>
  <c r="AE236" i="42"/>
  <c r="AC236" i="42"/>
  <c r="AA236" i="42"/>
  <c r="Y236" i="42"/>
  <c r="W236" i="42"/>
  <c r="U236" i="42"/>
  <c r="S236" i="42"/>
  <c r="Q236" i="42"/>
  <c r="O236" i="42"/>
  <c r="M236" i="42"/>
  <c r="K236" i="42"/>
  <c r="I236" i="42"/>
  <c r="G236" i="42"/>
  <c r="E236" i="42"/>
  <c r="AQ235" i="42"/>
  <c r="AO235" i="42"/>
  <c r="AM235" i="42"/>
  <c r="AK235" i="42"/>
  <c r="AI235" i="42"/>
  <c r="AG235" i="42"/>
  <c r="AE235" i="42"/>
  <c r="AC235" i="42"/>
  <c r="AA235" i="42"/>
  <c r="Y235" i="42"/>
  <c r="W235" i="42"/>
  <c r="U235" i="42"/>
  <c r="S235" i="42"/>
  <c r="Q235" i="42"/>
  <c r="O235" i="42"/>
  <c r="M235" i="42"/>
  <c r="K235" i="42"/>
  <c r="I235" i="42"/>
  <c r="G235" i="42"/>
  <c r="E235" i="42"/>
  <c r="AQ234" i="42"/>
  <c r="AO234" i="42"/>
  <c r="AM234" i="42"/>
  <c r="AK234" i="42"/>
  <c r="AI234" i="42"/>
  <c r="AG234" i="42"/>
  <c r="AE234" i="42"/>
  <c r="AC234" i="42"/>
  <c r="AA234" i="42"/>
  <c r="Y234" i="42"/>
  <c r="W234" i="42"/>
  <c r="U234" i="42"/>
  <c r="S234" i="42"/>
  <c r="Q234" i="42"/>
  <c r="O234" i="42"/>
  <c r="M234" i="42"/>
  <c r="K234" i="42"/>
  <c r="I234" i="42"/>
  <c r="G234" i="42"/>
  <c r="E234" i="42"/>
  <c r="AQ233" i="42"/>
  <c r="AO233" i="42"/>
  <c r="AM233" i="42"/>
  <c r="AK233" i="42"/>
  <c r="AI233" i="42"/>
  <c r="AG233" i="42"/>
  <c r="AE233" i="42"/>
  <c r="AC233" i="42"/>
  <c r="AA233" i="42"/>
  <c r="Y233" i="42"/>
  <c r="W233" i="42"/>
  <c r="U233" i="42"/>
  <c r="S233" i="42"/>
  <c r="Q233" i="42"/>
  <c r="O233" i="42"/>
  <c r="M233" i="42"/>
  <c r="K233" i="42"/>
  <c r="I233" i="42"/>
  <c r="G233" i="42"/>
  <c r="E233" i="42"/>
  <c r="AQ232" i="42"/>
  <c r="AO232" i="42"/>
  <c r="AM232" i="42"/>
  <c r="AK232" i="42"/>
  <c r="AI232" i="42"/>
  <c r="AG232" i="42"/>
  <c r="AE232" i="42"/>
  <c r="AC232" i="42"/>
  <c r="AA232" i="42"/>
  <c r="Y232" i="42"/>
  <c r="W232" i="42"/>
  <c r="U232" i="42"/>
  <c r="S232" i="42"/>
  <c r="Q232" i="42"/>
  <c r="O232" i="42"/>
  <c r="M232" i="42"/>
  <c r="K232" i="42"/>
  <c r="I232" i="42"/>
  <c r="G232" i="42"/>
  <c r="E232" i="42"/>
  <c r="AQ231" i="42"/>
  <c r="AO231" i="42"/>
  <c r="AM231" i="42"/>
  <c r="AK231" i="42"/>
  <c r="AI231" i="42"/>
  <c r="AG231" i="42"/>
  <c r="AE231" i="42"/>
  <c r="AC231" i="42"/>
  <c r="AA231" i="42"/>
  <c r="Y231" i="42"/>
  <c r="W231" i="42"/>
  <c r="U231" i="42"/>
  <c r="S231" i="42"/>
  <c r="Q231" i="42"/>
  <c r="O231" i="42"/>
  <c r="M231" i="42"/>
  <c r="K231" i="42"/>
  <c r="I231" i="42"/>
  <c r="G231" i="42"/>
  <c r="E231" i="42"/>
  <c r="AQ230" i="42"/>
  <c r="AO230" i="42"/>
  <c r="AM230" i="42"/>
  <c r="AK230" i="42"/>
  <c r="AI230" i="42"/>
  <c r="AG230" i="42"/>
  <c r="AE230" i="42"/>
  <c r="AC230" i="42"/>
  <c r="AA230" i="42"/>
  <c r="Y230" i="42"/>
  <c r="W230" i="42"/>
  <c r="U230" i="42"/>
  <c r="S230" i="42"/>
  <c r="Q230" i="42"/>
  <c r="O230" i="42"/>
  <c r="M230" i="42"/>
  <c r="K230" i="42"/>
  <c r="I230" i="42"/>
  <c r="G230" i="42"/>
  <c r="E230" i="42"/>
  <c r="AQ229" i="42"/>
  <c r="AO229" i="42"/>
  <c r="AM229" i="42"/>
  <c r="AK229" i="42"/>
  <c r="AI229" i="42"/>
  <c r="AG229" i="42"/>
  <c r="AE229" i="42"/>
  <c r="AC229" i="42"/>
  <c r="AA229" i="42"/>
  <c r="Y229" i="42"/>
  <c r="W229" i="42"/>
  <c r="U229" i="42"/>
  <c r="S229" i="42"/>
  <c r="Q229" i="42"/>
  <c r="O229" i="42"/>
  <c r="M229" i="42"/>
  <c r="K229" i="42"/>
  <c r="I229" i="42"/>
  <c r="G229" i="42"/>
  <c r="E229" i="42"/>
  <c r="AQ228" i="42"/>
  <c r="AO228" i="42"/>
  <c r="AM228" i="42"/>
  <c r="AK228" i="42"/>
  <c r="AI228" i="42"/>
  <c r="AG228" i="42"/>
  <c r="AE228" i="42"/>
  <c r="AC228" i="42"/>
  <c r="AA228" i="42"/>
  <c r="Y228" i="42"/>
  <c r="W228" i="42"/>
  <c r="U228" i="42"/>
  <c r="S228" i="42"/>
  <c r="Q228" i="42"/>
  <c r="O228" i="42"/>
  <c r="M228" i="42"/>
  <c r="K228" i="42"/>
  <c r="I228" i="42"/>
  <c r="G228" i="42"/>
  <c r="E228" i="42"/>
  <c r="AQ227" i="42"/>
  <c r="AO227" i="42"/>
  <c r="AM227" i="42"/>
  <c r="AK227" i="42"/>
  <c r="AI227" i="42"/>
  <c r="AG227" i="42"/>
  <c r="AE227" i="42"/>
  <c r="AC227" i="42"/>
  <c r="AA227" i="42"/>
  <c r="Y227" i="42"/>
  <c r="W227" i="42"/>
  <c r="U227" i="42"/>
  <c r="S227" i="42"/>
  <c r="Q227" i="42"/>
  <c r="O227" i="42"/>
  <c r="M227" i="42"/>
  <c r="K227" i="42"/>
  <c r="I227" i="42"/>
  <c r="G227" i="42"/>
  <c r="E227" i="42"/>
  <c r="AQ226" i="42"/>
  <c r="AO226" i="42"/>
  <c r="AM226" i="42"/>
  <c r="AK226" i="42"/>
  <c r="AI226" i="42"/>
  <c r="AG226" i="42"/>
  <c r="AE226" i="42"/>
  <c r="AC226" i="42"/>
  <c r="AA226" i="42"/>
  <c r="Y226" i="42"/>
  <c r="W226" i="42"/>
  <c r="U226" i="42"/>
  <c r="S226" i="42"/>
  <c r="Q226" i="42"/>
  <c r="O226" i="42"/>
  <c r="M226" i="42"/>
  <c r="K226" i="42"/>
  <c r="I226" i="42"/>
  <c r="G226" i="42"/>
  <c r="E226" i="42"/>
  <c r="AQ225" i="42"/>
  <c r="AO225" i="42"/>
  <c r="AM225" i="42"/>
  <c r="AK225" i="42"/>
  <c r="AI225" i="42"/>
  <c r="AG225" i="42"/>
  <c r="AE225" i="42"/>
  <c r="AC225" i="42"/>
  <c r="AA225" i="42"/>
  <c r="Y225" i="42"/>
  <c r="W225" i="42"/>
  <c r="U225" i="42"/>
  <c r="S225" i="42"/>
  <c r="Q225" i="42"/>
  <c r="O225" i="42"/>
  <c r="M225" i="42"/>
  <c r="K225" i="42"/>
  <c r="I225" i="42"/>
  <c r="G225" i="42"/>
  <c r="E225" i="42"/>
  <c r="AQ224" i="42"/>
  <c r="AO224" i="42"/>
  <c r="AM224" i="42"/>
  <c r="AK224" i="42"/>
  <c r="AI224" i="42"/>
  <c r="AG224" i="42"/>
  <c r="AE224" i="42"/>
  <c r="AC224" i="42"/>
  <c r="AA224" i="42"/>
  <c r="Y224" i="42"/>
  <c r="W224" i="42"/>
  <c r="U224" i="42"/>
  <c r="S224" i="42"/>
  <c r="Q224" i="42"/>
  <c r="O224" i="42"/>
  <c r="M224" i="42"/>
  <c r="K224" i="42"/>
  <c r="I224" i="42"/>
  <c r="G224" i="42"/>
  <c r="E224" i="42"/>
  <c r="AQ223" i="42"/>
  <c r="AO223" i="42"/>
  <c r="AM223" i="42"/>
  <c r="AK223" i="42"/>
  <c r="AI223" i="42"/>
  <c r="AG223" i="42"/>
  <c r="AE223" i="42"/>
  <c r="AC223" i="42"/>
  <c r="AA223" i="42"/>
  <c r="Y223" i="42"/>
  <c r="W223" i="42"/>
  <c r="U223" i="42"/>
  <c r="S223" i="42"/>
  <c r="Q223" i="42"/>
  <c r="O223" i="42"/>
  <c r="M223" i="42"/>
  <c r="K223" i="42"/>
  <c r="I223" i="42"/>
  <c r="G223" i="42"/>
  <c r="E223" i="42"/>
  <c r="AQ222" i="42"/>
  <c r="AO222" i="42"/>
  <c r="AM222" i="42"/>
  <c r="AK222" i="42"/>
  <c r="AI222" i="42"/>
  <c r="AG222" i="42"/>
  <c r="AE222" i="42"/>
  <c r="AC222" i="42"/>
  <c r="AA222" i="42"/>
  <c r="Y222" i="42"/>
  <c r="W222" i="42"/>
  <c r="U222" i="42"/>
  <c r="S222" i="42"/>
  <c r="Q222" i="42"/>
  <c r="O222" i="42"/>
  <c r="M222" i="42"/>
  <c r="K222" i="42"/>
  <c r="I222" i="42"/>
  <c r="G222" i="42"/>
  <c r="E222" i="42"/>
  <c r="AQ221" i="42"/>
  <c r="AO221" i="42"/>
  <c r="AM221" i="42"/>
  <c r="AK221" i="42"/>
  <c r="AI221" i="42"/>
  <c r="AG221" i="42"/>
  <c r="AE221" i="42"/>
  <c r="AC221" i="42"/>
  <c r="AA221" i="42"/>
  <c r="Y221" i="42"/>
  <c r="W221" i="42"/>
  <c r="U221" i="42"/>
  <c r="S221" i="42"/>
  <c r="Q221" i="42"/>
  <c r="O221" i="42"/>
  <c r="M221" i="42"/>
  <c r="K221" i="42"/>
  <c r="I221" i="42"/>
  <c r="G221" i="42"/>
  <c r="E221" i="42"/>
  <c r="AQ220" i="42"/>
  <c r="AO220" i="42"/>
  <c r="AM220" i="42"/>
  <c r="AK220" i="42"/>
  <c r="AI220" i="42"/>
  <c r="AG220" i="42"/>
  <c r="AE220" i="42"/>
  <c r="AC220" i="42"/>
  <c r="AA220" i="42"/>
  <c r="Y220" i="42"/>
  <c r="W220" i="42"/>
  <c r="U220" i="42"/>
  <c r="S220" i="42"/>
  <c r="Q220" i="42"/>
  <c r="O220" i="42"/>
  <c r="M220" i="42"/>
  <c r="K220" i="42"/>
  <c r="I220" i="42"/>
  <c r="G220" i="42"/>
  <c r="E220" i="42"/>
  <c r="AQ219" i="42"/>
  <c r="AO219" i="42"/>
  <c r="AM219" i="42"/>
  <c r="AK219" i="42"/>
  <c r="AI219" i="42"/>
  <c r="AG219" i="42"/>
  <c r="AE219" i="42"/>
  <c r="AC219" i="42"/>
  <c r="AA219" i="42"/>
  <c r="Y219" i="42"/>
  <c r="W219" i="42"/>
  <c r="U219" i="42"/>
  <c r="S219" i="42"/>
  <c r="Q219" i="42"/>
  <c r="O219" i="42"/>
  <c r="M219" i="42"/>
  <c r="K219" i="42"/>
  <c r="I219" i="42"/>
  <c r="G219" i="42"/>
  <c r="E219" i="42"/>
  <c r="AQ218" i="42"/>
  <c r="AO218" i="42"/>
  <c r="AM218" i="42"/>
  <c r="AK218" i="42"/>
  <c r="AI218" i="42"/>
  <c r="AG218" i="42"/>
  <c r="AE218" i="42"/>
  <c r="AC218" i="42"/>
  <c r="AA218" i="42"/>
  <c r="Y218" i="42"/>
  <c r="W218" i="42"/>
  <c r="U218" i="42"/>
  <c r="S218" i="42"/>
  <c r="Q218" i="42"/>
  <c r="O218" i="42"/>
  <c r="M218" i="42"/>
  <c r="K218" i="42"/>
  <c r="I218" i="42"/>
  <c r="G218" i="42"/>
  <c r="E218" i="42"/>
  <c r="AQ217" i="42"/>
  <c r="AO217" i="42"/>
  <c r="AM217" i="42"/>
  <c r="AK217" i="42"/>
  <c r="AI217" i="42"/>
  <c r="AG217" i="42"/>
  <c r="AE217" i="42"/>
  <c r="AC217" i="42"/>
  <c r="AA217" i="42"/>
  <c r="Y217" i="42"/>
  <c r="W217" i="42"/>
  <c r="U217" i="42"/>
  <c r="S217" i="42"/>
  <c r="Q217" i="42"/>
  <c r="O217" i="42"/>
  <c r="M217" i="42"/>
  <c r="K217" i="42"/>
  <c r="I217" i="42"/>
  <c r="G217" i="42"/>
  <c r="E217" i="42"/>
  <c r="AQ216" i="42"/>
  <c r="AO216" i="42"/>
  <c r="AM216" i="42"/>
  <c r="AK216" i="42"/>
  <c r="AI216" i="42"/>
  <c r="AG216" i="42"/>
  <c r="AE216" i="42"/>
  <c r="AC216" i="42"/>
  <c r="AA216" i="42"/>
  <c r="Y216" i="42"/>
  <c r="W216" i="42"/>
  <c r="U216" i="42"/>
  <c r="S216" i="42"/>
  <c r="Q216" i="42"/>
  <c r="O216" i="42"/>
  <c r="M216" i="42"/>
  <c r="K216" i="42"/>
  <c r="I216" i="42"/>
  <c r="G216" i="42"/>
  <c r="E216" i="42"/>
  <c r="AQ215" i="42"/>
  <c r="AO215" i="42"/>
  <c r="AM215" i="42"/>
  <c r="AK215" i="42"/>
  <c r="AI215" i="42"/>
  <c r="AG215" i="42"/>
  <c r="AE215" i="42"/>
  <c r="AC215" i="42"/>
  <c r="AA215" i="42"/>
  <c r="Y215" i="42"/>
  <c r="W215" i="42"/>
  <c r="U215" i="42"/>
  <c r="S215" i="42"/>
  <c r="Q215" i="42"/>
  <c r="O215" i="42"/>
  <c r="M215" i="42"/>
  <c r="K215" i="42"/>
  <c r="I215" i="42"/>
  <c r="G215" i="42"/>
  <c r="E215" i="42"/>
  <c r="AQ214" i="42"/>
  <c r="AO214" i="42"/>
  <c r="AM214" i="42"/>
  <c r="AK214" i="42"/>
  <c r="AI214" i="42"/>
  <c r="AG214" i="42"/>
  <c r="AE214" i="42"/>
  <c r="AC214" i="42"/>
  <c r="AA214" i="42"/>
  <c r="Y214" i="42"/>
  <c r="W214" i="42"/>
  <c r="U214" i="42"/>
  <c r="S214" i="42"/>
  <c r="Q214" i="42"/>
  <c r="O214" i="42"/>
  <c r="M214" i="42"/>
  <c r="K214" i="42"/>
  <c r="I214" i="42"/>
  <c r="G214" i="42"/>
  <c r="E214" i="42"/>
  <c r="AQ213" i="42"/>
  <c r="AO213" i="42"/>
  <c r="AM213" i="42"/>
  <c r="AK213" i="42"/>
  <c r="AI213" i="42"/>
  <c r="AG213" i="42"/>
  <c r="AE213" i="42"/>
  <c r="AC213" i="42"/>
  <c r="AA213" i="42"/>
  <c r="Y213" i="42"/>
  <c r="W213" i="42"/>
  <c r="U213" i="42"/>
  <c r="S213" i="42"/>
  <c r="Q213" i="42"/>
  <c r="O213" i="42"/>
  <c r="M213" i="42"/>
  <c r="K213" i="42"/>
  <c r="I213" i="42"/>
  <c r="G213" i="42"/>
  <c r="E213" i="42"/>
  <c r="AQ212" i="42"/>
  <c r="AO212" i="42"/>
  <c r="AM212" i="42"/>
  <c r="AK212" i="42"/>
  <c r="AI212" i="42"/>
  <c r="AG212" i="42"/>
  <c r="AE212" i="42"/>
  <c r="AC212" i="42"/>
  <c r="AA212" i="42"/>
  <c r="Y212" i="42"/>
  <c r="W212" i="42"/>
  <c r="U212" i="42"/>
  <c r="S212" i="42"/>
  <c r="Q212" i="42"/>
  <c r="O212" i="42"/>
  <c r="M212" i="42"/>
  <c r="K212" i="42"/>
  <c r="I212" i="42"/>
  <c r="G212" i="42"/>
  <c r="E212" i="42"/>
  <c r="AQ211" i="42"/>
  <c r="AO211" i="42"/>
  <c r="AM211" i="42"/>
  <c r="AK211" i="42"/>
  <c r="AI211" i="42"/>
  <c r="AG211" i="42"/>
  <c r="AE211" i="42"/>
  <c r="AC211" i="42"/>
  <c r="AA211" i="42"/>
  <c r="Y211" i="42"/>
  <c r="W211" i="42"/>
  <c r="U211" i="42"/>
  <c r="S211" i="42"/>
  <c r="Q211" i="42"/>
  <c r="O211" i="42"/>
  <c r="M211" i="42"/>
  <c r="K211" i="42"/>
  <c r="I211" i="42"/>
  <c r="G211" i="42"/>
  <c r="E211" i="42"/>
  <c r="AQ210" i="42"/>
  <c r="AO210" i="42"/>
  <c r="AM210" i="42"/>
  <c r="AK210" i="42"/>
  <c r="AI210" i="42"/>
  <c r="AG210" i="42"/>
  <c r="AE210" i="42"/>
  <c r="AC210" i="42"/>
  <c r="AA210" i="42"/>
  <c r="Y210" i="42"/>
  <c r="W210" i="42"/>
  <c r="U210" i="42"/>
  <c r="S210" i="42"/>
  <c r="Q210" i="42"/>
  <c r="O210" i="42"/>
  <c r="M210" i="42"/>
  <c r="K210" i="42"/>
  <c r="I210" i="42"/>
  <c r="G210" i="42"/>
  <c r="E210" i="42"/>
  <c r="AQ209" i="42"/>
  <c r="AO209" i="42"/>
  <c r="AM209" i="42"/>
  <c r="AK209" i="42"/>
  <c r="AI209" i="42"/>
  <c r="AG209" i="42"/>
  <c r="AE209" i="42"/>
  <c r="AC209" i="42"/>
  <c r="AA209" i="42"/>
  <c r="Y209" i="42"/>
  <c r="W209" i="42"/>
  <c r="U209" i="42"/>
  <c r="S209" i="42"/>
  <c r="Q209" i="42"/>
  <c r="O209" i="42"/>
  <c r="M209" i="42"/>
  <c r="K209" i="42"/>
  <c r="I209" i="42"/>
  <c r="G209" i="42"/>
  <c r="E209" i="42"/>
  <c r="AQ208" i="42"/>
  <c r="AO208" i="42"/>
  <c r="AM208" i="42"/>
  <c r="AK208" i="42"/>
  <c r="AI208" i="42"/>
  <c r="AG208" i="42"/>
  <c r="AE208" i="42"/>
  <c r="AC208" i="42"/>
  <c r="AA208" i="42"/>
  <c r="Y208" i="42"/>
  <c r="W208" i="42"/>
  <c r="U208" i="42"/>
  <c r="S208" i="42"/>
  <c r="Q208" i="42"/>
  <c r="O208" i="42"/>
  <c r="M208" i="42"/>
  <c r="K208" i="42"/>
  <c r="I208" i="42"/>
  <c r="G208" i="42"/>
  <c r="E208" i="42"/>
  <c r="AQ207" i="42"/>
  <c r="AO207" i="42"/>
  <c r="AM207" i="42"/>
  <c r="AK207" i="42"/>
  <c r="AI207" i="42"/>
  <c r="AG207" i="42"/>
  <c r="AE207" i="42"/>
  <c r="AC207" i="42"/>
  <c r="AA207" i="42"/>
  <c r="Y207" i="42"/>
  <c r="W207" i="42"/>
  <c r="U207" i="42"/>
  <c r="S207" i="42"/>
  <c r="Q207" i="42"/>
  <c r="O207" i="42"/>
  <c r="M207" i="42"/>
  <c r="K207" i="42"/>
  <c r="I207" i="42"/>
  <c r="G207" i="42"/>
  <c r="E207" i="42"/>
  <c r="AQ206" i="42"/>
  <c r="AO206" i="42"/>
  <c r="AM206" i="42"/>
  <c r="AK206" i="42"/>
  <c r="AI206" i="42"/>
  <c r="AG206" i="42"/>
  <c r="AE206" i="42"/>
  <c r="AC206" i="42"/>
  <c r="AA206" i="42"/>
  <c r="Y206" i="42"/>
  <c r="W206" i="42"/>
  <c r="U206" i="42"/>
  <c r="S206" i="42"/>
  <c r="Q206" i="42"/>
  <c r="O206" i="42"/>
  <c r="M206" i="42"/>
  <c r="K206" i="42"/>
  <c r="I206" i="42"/>
  <c r="G206" i="42"/>
  <c r="E206" i="42"/>
  <c r="AQ205" i="42"/>
  <c r="AO205" i="42"/>
  <c r="AM205" i="42"/>
  <c r="AK205" i="42"/>
  <c r="AI205" i="42"/>
  <c r="AG205" i="42"/>
  <c r="AE205" i="42"/>
  <c r="AC205" i="42"/>
  <c r="AA205" i="42"/>
  <c r="Y205" i="42"/>
  <c r="W205" i="42"/>
  <c r="U205" i="42"/>
  <c r="S205" i="42"/>
  <c r="Q205" i="42"/>
  <c r="O205" i="42"/>
  <c r="M205" i="42"/>
  <c r="K205" i="42"/>
  <c r="I205" i="42"/>
  <c r="G205" i="42"/>
  <c r="E205" i="42"/>
  <c r="AQ204" i="42"/>
  <c r="AO204" i="42"/>
  <c r="AM204" i="42"/>
  <c r="AK204" i="42"/>
  <c r="AI204" i="42"/>
  <c r="AG204" i="42"/>
  <c r="AE204" i="42"/>
  <c r="AC204" i="42"/>
  <c r="AA204" i="42"/>
  <c r="Y204" i="42"/>
  <c r="W204" i="42"/>
  <c r="U204" i="42"/>
  <c r="S204" i="42"/>
  <c r="Q204" i="42"/>
  <c r="O204" i="42"/>
  <c r="M204" i="42"/>
  <c r="K204" i="42"/>
  <c r="I204" i="42"/>
  <c r="G204" i="42"/>
  <c r="E204" i="42"/>
  <c r="AQ203" i="42"/>
  <c r="AO203" i="42"/>
  <c r="AM203" i="42"/>
  <c r="AK203" i="42"/>
  <c r="AI203" i="42"/>
  <c r="AG203" i="42"/>
  <c r="AE203" i="42"/>
  <c r="AC203" i="42"/>
  <c r="AA203" i="42"/>
  <c r="Y203" i="42"/>
  <c r="W203" i="42"/>
  <c r="U203" i="42"/>
  <c r="S203" i="42"/>
  <c r="Q203" i="42"/>
  <c r="O203" i="42"/>
  <c r="M203" i="42"/>
  <c r="K203" i="42"/>
  <c r="I203" i="42"/>
  <c r="G203" i="42"/>
  <c r="E203" i="42"/>
  <c r="AQ202" i="42"/>
  <c r="AO202" i="42"/>
  <c r="AM202" i="42"/>
  <c r="AK202" i="42"/>
  <c r="AI202" i="42"/>
  <c r="AG202" i="42"/>
  <c r="AE202" i="42"/>
  <c r="AC202" i="42"/>
  <c r="AA202" i="42"/>
  <c r="Y202" i="42"/>
  <c r="W202" i="42"/>
  <c r="U202" i="42"/>
  <c r="S202" i="42"/>
  <c r="Q202" i="42"/>
  <c r="O202" i="42"/>
  <c r="M202" i="42"/>
  <c r="K202" i="42"/>
  <c r="I202" i="42"/>
  <c r="G202" i="42"/>
  <c r="E202" i="42"/>
  <c r="AQ201" i="42"/>
  <c r="AO201" i="42"/>
  <c r="AM201" i="42"/>
  <c r="AK201" i="42"/>
  <c r="AI201" i="42"/>
  <c r="AG201" i="42"/>
  <c r="AE201" i="42"/>
  <c r="AC201" i="42"/>
  <c r="AA201" i="42"/>
  <c r="Y201" i="42"/>
  <c r="W201" i="42"/>
  <c r="U201" i="42"/>
  <c r="S201" i="42"/>
  <c r="Q201" i="42"/>
  <c r="O201" i="42"/>
  <c r="M201" i="42"/>
  <c r="K201" i="42"/>
  <c r="I201" i="42"/>
  <c r="G201" i="42"/>
  <c r="E201" i="42"/>
  <c r="AQ200" i="42"/>
  <c r="AO200" i="42"/>
  <c r="AM200" i="42"/>
  <c r="AK200" i="42"/>
  <c r="AI200" i="42"/>
  <c r="AG200" i="42"/>
  <c r="AE200" i="42"/>
  <c r="AC200" i="42"/>
  <c r="AA200" i="42"/>
  <c r="Y200" i="42"/>
  <c r="W200" i="42"/>
  <c r="U200" i="42"/>
  <c r="S200" i="42"/>
  <c r="Q200" i="42"/>
  <c r="O200" i="42"/>
  <c r="M200" i="42"/>
  <c r="K200" i="42"/>
  <c r="I200" i="42"/>
  <c r="G200" i="42"/>
  <c r="E200" i="42"/>
  <c r="AQ199" i="42"/>
  <c r="AO199" i="42"/>
  <c r="AM199" i="42"/>
  <c r="AK199" i="42"/>
  <c r="AI199" i="42"/>
  <c r="AG199" i="42"/>
  <c r="AE199" i="42"/>
  <c r="AC199" i="42"/>
  <c r="AA199" i="42"/>
  <c r="Y199" i="42"/>
  <c r="W199" i="42"/>
  <c r="U199" i="42"/>
  <c r="S199" i="42"/>
  <c r="Q199" i="42"/>
  <c r="O199" i="42"/>
  <c r="M199" i="42"/>
  <c r="K199" i="42"/>
  <c r="I199" i="42"/>
  <c r="G199" i="42"/>
  <c r="E199" i="42"/>
  <c r="AQ198" i="42"/>
  <c r="AO198" i="42"/>
  <c r="AM198" i="42"/>
  <c r="AK198" i="42"/>
  <c r="AI198" i="42"/>
  <c r="AG198" i="42"/>
  <c r="AE198" i="42"/>
  <c r="AC198" i="42"/>
  <c r="AA198" i="42"/>
  <c r="Y198" i="42"/>
  <c r="W198" i="42"/>
  <c r="U198" i="42"/>
  <c r="S198" i="42"/>
  <c r="Q198" i="42"/>
  <c r="O198" i="42"/>
  <c r="M198" i="42"/>
  <c r="K198" i="42"/>
  <c r="I198" i="42"/>
  <c r="G198" i="42"/>
  <c r="E198" i="42"/>
  <c r="AQ197" i="42"/>
  <c r="AO197" i="42"/>
  <c r="AM197" i="42"/>
  <c r="AK197" i="42"/>
  <c r="AI197" i="42"/>
  <c r="AG197" i="42"/>
  <c r="AE197" i="42"/>
  <c r="AC197" i="42"/>
  <c r="AA197" i="42"/>
  <c r="Y197" i="42"/>
  <c r="W197" i="42"/>
  <c r="U197" i="42"/>
  <c r="S197" i="42"/>
  <c r="Q197" i="42"/>
  <c r="O197" i="42"/>
  <c r="M197" i="42"/>
  <c r="K197" i="42"/>
  <c r="I197" i="42"/>
  <c r="G197" i="42"/>
  <c r="E197" i="42"/>
  <c r="AQ196" i="42"/>
  <c r="AO196" i="42"/>
  <c r="AM196" i="42"/>
  <c r="AK196" i="42"/>
  <c r="AI196" i="42"/>
  <c r="AG196" i="42"/>
  <c r="AE196" i="42"/>
  <c r="AC196" i="42"/>
  <c r="AA196" i="42"/>
  <c r="Y196" i="42"/>
  <c r="W196" i="42"/>
  <c r="U196" i="42"/>
  <c r="S196" i="42"/>
  <c r="Q196" i="42"/>
  <c r="O196" i="42"/>
  <c r="M196" i="42"/>
  <c r="K196" i="42"/>
  <c r="I196" i="42"/>
  <c r="G196" i="42"/>
  <c r="E196" i="42"/>
  <c r="AQ195" i="42"/>
  <c r="AO195" i="42"/>
  <c r="AM195" i="42"/>
  <c r="AK195" i="42"/>
  <c r="AI195" i="42"/>
  <c r="AG195" i="42"/>
  <c r="AE195" i="42"/>
  <c r="AC195" i="42"/>
  <c r="AA195" i="42"/>
  <c r="Y195" i="42"/>
  <c r="W195" i="42"/>
  <c r="U195" i="42"/>
  <c r="S195" i="42"/>
  <c r="Q195" i="42"/>
  <c r="O195" i="42"/>
  <c r="M195" i="42"/>
  <c r="K195" i="42"/>
  <c r="I195" i="42"/>
  <c r="G195" i="42"/>
  <c r="E195" i="42"/>
  <c r="AQ194" i="42"/>
  <c r="AO194" i="42"/>
  <c r="AM194" i="42"/>
  <c r="AK194" i="42"/>
  <c r="AI194" i="42"/>
  <c r="AG194" i="42"/>
  <c r="AE194" i="42"/>
  <c r="AC194" i="42"/>
  <c r="AA194" i="42"/>
  <c r="Y194" i="42"/>
  <c r="W194" i="42"/>
  <c r="U194" i="42"/>
  <c r="S194" i="42"/>
  <c r="Q194" i="42"/>
  <c r="O194" i="42"/>
  <c r="M194" i="42"/>
  <c r="K194" i="42"/>
  <c r="I194" i="42"/>
  <c r="G194" i="42"/>
  <c r="E194" i="42"/>
  <c r="AQ193" i="42"/>
  <c r="AO193" i="42"/>
  <c r="AM193" i="42"/>
  <c r="AK193" i="42"/>
  <c r="AI193" i="42"/>
  <c r="AG193" i="42"/>
  <c r="AE193" i="42"/>
  <c r="AC193" i="42"/>
  <c r="AA193" i="42"/>
  <c r="Y193" i="42"/>
  <c r="W193" i="42"/>
  <c r="U193" i="42"/>
  <c r="S193" i="42"/>
  <c r="Q193" i="42"/>
  <c r="O193" i="42"/>
  <c r="M193" i="42"/>
  <c r="K193" i="42"/>
  <c r="I193" i="42"/>
  <c r="G193" i="42"/>
  <c r="E193" i="42"/>
  <c r="AQ192" i="42"/>
  <c r="AO192" i="42"/>
  <c r="AM192" i="42"/>
  <c r="AK192" i="42"/>
  <c r="AI192" i="42"/>
  <c r="AG192" i="42"/>
  <c r="AE192" i="42"/>
  <c r="AC192" i="42"/>
  <c r="AA192" i="42"/>
  <c r="Y192" i="42"/>
  <c r="W192" i="42"/>
  <c r="U192" i="42"/>
  <c r="S192" i="42"/>
  <c r="Q192" i="42"/>
  <c r="O192" i="42"/>
  <c r="M192" i="42"/>
  <c r="K192" i="42"/>
  <c r="I192" i="42"/>
  <c r="G192" i="42"/>
  <c r="E192" i="42"/>
  <c r="AQ191" i="42"/>
  <c r="AO191" i="42"/>
  <c r="AM191" i="42"/>
  <c r="AK191" i="42"/>
  <c r="AI191" i="42"/>
  <c r="AG191" i="42"/>
  <c r="AE191" i="42"/>
  <c r="AC191" i="42"/>
  <c r="AA191" i="42"/>
  <c r="Y191" i="42"/>
  <c r="W191" i="42"/>
  <c r="U191" i="42"/>
  <c r="S191" i="42"/>
  <c r="Q191" i="42"/>
  <c r="O191" i="42"/>
  <c r="M191" i="42"/>
  <c r="K191" i="42"/>
  <c r="I191" i="42"/>
  <c r="G191" i="42"/>
  <c r="E191" i="42"/>
  <c r="AQ190" i="42"/>
  <c r="AO190" i="42"/>
  <c r="AM190" i="42"/>
  <c r="AK190" i="42"/>
  <c r="AI190" i="42"/>
  <c r="AG190" i="42"/>
  <c r="AE190" i="42"/>
  <c r="AC190" i="42"/>
  <c r="AA190" i="42"/>
  <c r="Y190" i="42"/>
  <c r="W190" i="42"/>
  <c r="U190" i="42"/>
  <c r="S190" i="42"/>
  <c r="Q190" i="42"/>
  <c r="O190" i="42"/>
  <c r="M190" i="42"/>
  <c r="K190" i="42"/>
  <c r="I190" i="42"/>
  <c r="G190" i="42"/>
  <c r="E190" i="42"/>
  <c r="AQ189" i="42"/>
  <c r="AO189" i="42"/>
  <c r="AM189" i="42"/>
  <c r="AK189" i="42"/>
  <c r="AI189" i="42"/>
  <c r="AG189" i="42"/>
  <c r="AE189" i="42"/>
  <c r="AC189" i="42"/>
  <c r="AA189" i="42"/>
  <c r="Y189" i="42"/>
  <c r="W189" i="42"/>
  <c r="U189" i="42"/>
  <c r="S189" i="42"/>
  <c r="Q189" i="42"/>
  <c r="O189" i="42"/>
  <c r="M189" i="42"/>
  <c r="K189" i="42"/>
  <c r="I189" i="42"/>
  <c r="G189" i="42"/>
  <c r="E189" i="42"/>
  <c r="AQ188" i="42"/>
  <c r="AO188" i="42"/>
  <c r="AM188" i="42"/>
  <c r="AK188" i="42"/>
  <c r="AI188" i="42"/>
  <c r="AG188" i="42"/>
  <c r="AE188" i="42"/>
  <c r="AC188" i="42"/>
  <c r="AA188" i="42"/>
  <c r="Y188" i="42"/>
  <c r="W188" i="42"/>
  <c r="U188" i="42"/>
  <c r="S188" i="42"/>
  <c r="Q188" i="42"/>
  <c r="O188" i="42"/>
  <c r="M188" i="42"/>
  <c r="K188" i="42"/>
  <c r="I188" i="42"/>
  <c r="G188" i="42"/>
  <c r="E188" i="42"/>
  <c r="AQ187" i="42"/>
  <c r="AO187" i="42"/>
  <c r="AM187" i="42"/>
  <c r="AK187" i="42"/>
  <c r="AI187" i="42"/>
  <c r="AG187" i="42"/>
  <c r="AE187" i="42"/>
  <c r="AC187" i="42"/>
  <c r="AA187" i="42"/>
  <c r="Y187" i="42"/>
  <c r="W187" i="42"/>
  <c r="U187" i="42"/>
  <c r="S187" i="42"/>
  <c r="Q187" i="42"/>
  <c r="O187" i="42"/>
  <c r="M187" i="42"/>
  <c r="K187" i="42"/>
  <c r="I187" i="42"/>
  <c r="G187" i="42"/>
  <c r="E187" i="42"/>
  <c r="AQ186" i="42"/>
  <c r="AO186" i="42"/>
  <c r="AM186" i="42"/>
  <c r="AK186" i="42"/>
  <c r="AI186" i="42"/>
  <c r="AG186" i="42"/>
  <c r="AE186" i="42"/>
  <c r="AC186" i="42"/>
  <c r="AA186" i="42"/>
  <c r="Y186" i="42"/>
  <c r="W186" i="42"/>
  <c r="U186" i="42"/>
  <c r="S186" i="42"/>
  <c r="Q186" i="42"/>
  <c r="O186" i="42"/>
  <c r="M186" i="42"/>
  <c r="K186" i="42"/>
  <c r="I186" i="42"/>
  <c r="G186" i="42"/>
  <c r="E186" i="42"/>
  <c r="AQ185" i="42"/>
  <c r="AO185" i="42"/>
  <c r="AM185" i="42"/>
  <c r="AK185" i="42"/>
  <c r="AI185" i="42"/>
  <c r="AG185" i="42"/>
  <c r="AE185" i="42"/>
  <c r="AC185" i="42"/>
  <c r="AA185" i="42"/>
  <c r="Y185" i="42"/>
  <c r="W185" i="42"/>
  <c r="U185" i="42"/>
  <c r="S185" i="42"/>
  <c r="Q185" i="42"/>
  <c r="O185" i="42"/>
  <c r="M185" i="42"/>
  <c r="K185" i="42"/>
  <c r="I185" i="42"/>
  <c r="G185" i="42"/>
  <c r="E185" i="42"/>
  <c r="AQ184" i="42"/>
  <c r="AO184" i="42"/>
  <c r="AM184" i="42"/>
  <c r="AK184" i="42"/>
  <c r="AI184" i="42"/>
  <c r="AG184" i="42"/>
  <c r="AE184" i="42"/>
  <c r="AC184" i="42"/>
  <c r="AA184" i="42"/>
  <c r="Y184" i="42"/>
  <c r="W184" i="42"/>
  <c r="U184" i="42"/>
  <c r="S184" i="42"/>
  <c r="Q184" i="42"/>
  <c r="O184" i="42"/>
  <c r="M184" i="42"/>
  <c r="K184" i="42"/>
  <c r="I184" i="42"/>
  <c r="G184" i="42"/>
  <c r="E184" i="42"/>
  <c r="AQ183" i="42"/>
  <c r="AO183" i="42"/>
  <c r="AM183" i="42"/>
  <c r="AK183" i="42"/>
  <c r="AI183" i="42"/>
  <c r="AG183" i="42"/>
  <c r="AE183" i="42"/>
  <c r="AC183" i="42"/>
  <c r="AA183" i="42"/>
  <c r="Y183" i="42"/>
  <c r="W183" i="42"/>
  <c r="U183" i="42"/>
  <c r="S183" i="42"/>
  <c r="Q183" i="42"/>
  <c r="O183" i="42"/>
  <c r="M183" i="42"/>
  <c r="K183" i="42"/>
  <c r="I183" i="42"/>
  <c r="G183" i="42"/>
  <c r="E183" i="42"/>
  <c r="AQ182" i="42"/>
  <c r="AO182" i="42"/>
  <c r="AM182" i="42"/>
  <c r="AK182" i="42"/>
  <c r="AI182" i="42"/>
  <c r="AG182" i="42"/>
  <c r="AE182" i="42"/>
  <c r="AC182" i="42"/>
  <c r="AA182" i="42"/>
  <c r="Y182" i="42"/>
  <c r="W182" i="42"/>
  <c r="U182" i="42"/>
  <c r="S182" i="42"/>
  <c r="Q182" i="42"/>
  <c r="O182" i="42"/>
  <c r="M182" i="42"/>
  <c r="K182" i="42"/>
  <c r="I182" i="42"/>
  <c r="G182" i="42"/>
  <c r="E182" i="42"/>
  <c r="AQ181" i="42"/>
  <c r="AO181" i="42"/>
  <c r="AM181" i="42"/>
  <c r="AK181" i="42"/>
  <c r="AI181" i="42"/>
  <c r="AG181" i="42"/>
  <c r="AE181" i="42"/>
  <c r="AC181" i="42"/>
  <c r="AA181" i="42"/>
  <c r="Y181" i="42"/>
  <c r="W181" i="42"/>
  <c r="U181" i="42"/>
  <c r="S181" i="42"/>
  <c r="Q181" i="42"/>
  <c r="O181" i="42"/>
  <c r="M181" i="42"/>
  <c r="K181" i="42"/>
  <c r="I181" i="42"/>
  <c r="G181" i="42"/>
  <c r="E181" i="42"/>
  <c r="AQ180" i="42"/>
  <c r="AO180" i="42"/>
  <c r="AM180" i="42"/>
  <c r="AK180" i="42"/>
  <c r="AI180" i="42"/>
  <c r="AG180" i="42"/>
  <c r="AE180" i="42"/>
  <c r="AC180" i="42"/>
  <c r="AA180" i="42"/>
  <c r="Y180" i="42"/>
  <c r="W180" i="42"/>
  <c r="U180" i="42"/>
  <c r="S180" i="42"/>
  <c r="Q180" i="42"/>
  <c r="O180" i="42"/>
  <c r="M180" i="42"/>
  <c r="K180" i="42"/>
  <c r="I180" i="42"/>
  <c r="G180" i="42"/>
  <c r="E180" i="42"/>
  <c r="AQ179" i="42"/>
  <c r="AO179" i="42"/>
  <c r="AM179" i="42"/>
  <c r="AK179" i="42"/>
  <c r="AI179" i="42"/>
  <c r="AG179" i="42"/>
  <c r="AE179" i="42"/>
  <c r="AC179" i="42"/>
  <c r="AA179" i="42"/>
  <c r="Y179" i="42"/>
  <c r="W179" i="42"/>
  <c r="U179" i="42"/>
  <c r="S179" i="42"/>
  <c r="Q179" i="42"/>
  <c r="O179" i="42"/>
  <c r="M179" i="42"/>
  <c r="K179" i="42"/>
  <c r="I179" i="42"/>
  <c r="G179" i="42"/>
  <c r="E179" i="42"/>
  <c r="AQ178" i="42"/>
  <c r="AO178" i="42"/>
  <c r="AM178" i="42"/>
  <c r="AK178" i="42"/>
  <c r="AI178" i="42"/>
  <c r="AG178" i="42"/>
  <c r="AE178" i="42"/>
  <c r="AC178" i="42"/>
  <c r="AA178" i="42"/>
  <c r="Y178" i="42"/>
  <c r="W178" i="42"/>
  <c r="U178" i="42"/>
  <c r="S178" i="42"/>
  <c r="Q178" i="42"/>
  <c r="O178" i="42"/>
  <c r="M178" i="42"/>
  <c r="K178" i="42"/>
  <c r="I178" i="42"/>
  <c r="G178" i="42"/>
  <c r="E178" i="42"/>
  <c r="AQ177" i="42"/>
  <c r="AO177" i="42"/>
  <c r="AM177" i="42"/>
  <c r="AK177" i="42"/>
  <c r="AI177" i="42"/>
  <c r="AG177" i="42"/>
  <c r="AE177" i="42"/>
  <c r="AC177" i="42"/>
  <c r="AA177" i="42"/>
  <c r="Y177" i="42"/>
  <c r="W177" i="42"/>
  <c r="U177" i="42"/>
  <c r="S177" i="42"/>
  <c r="Q177" i="42"/>
  <c r="O177" i="42"/>
  <c r="M177" i="42"/>
  <c r="K177" i="42"/>
  <c r="I177" i="42"/>
  <c r="G177" i="42"/>
  <c r="E177" i="42"/>
  <c r="AQ176" i="42"/>
  <c r="AO176" i="42"/>
  <c r="AM176" i="42"/>
  <c r="AK176" i="42"/>
  <c r="AI176" i="42"/>
  <c r="AG176" i="42"/>
  <c r="AE176" i="42"/>
  <c r="AC176" i="42"/>
  <c r="AA176" i="42"/>
  <c r="Y176" i="42"/>
  <c r="W176" i="42"/>
  <c r="U176" i="42"/>
  <c r="S176" i="42"/>
  <c r="Q176" i="42"/>
  <c r="O176" i="42"/>
  <c r="M176" i="42"/>
  <c r="K176" i="42"/>
  <c r="I176" i="42"/>
  <c r="G176" i="42"/>
  <c r="E176" i="42"/>
  <c r="AQ175" i="42"/>
  <c r="AO175" i="42"/>
  <c r="AM175" i="42"/>
  <c r="AK175" i="42"/>
  <c r="AI175" i="42"/>
  <c r="AG175" i="42"/>
  <c r="AE175" i="42"/>
  <c r="AC175" i="42"/>
  <c r="AA175" i="42"/>
  <c r="Y175" i="42"/>
  <c r="W175" i="42"/>
  <c r="U175" i="42"/>
  <c r="S175" i="42"/>
  <c r="Q175" i="42"/>
  <c r="O175" i="42"/>
  <c r="M175" i="42"/>
  <c r="K175" i="42"/>
  <c r="I175" i="42"/>
  <c r="G175" i="42"/>
  <c r="E175" i="42"/>
  <c r="AQ174" i="42"/>
  <c r="AO174" i="42"/>
  <c r="AM174" i="42"/>
  <c r="AK174" i="42"/>
  <c r="AI174" i="42"/>
  <c r="AG174" i="42"/>
  <c r="AE174" i="42"/>
  <c r="AC174" i="42"/>
  <c r="AA174" i="42"/>
  <c r="Y174" i="42"/>
  <c r="W174" i="42"/>
  <c r="U174" i="42"/>
  <c r="S174" i="42"/>
  <c r="Q174" i="42"/>
  <c r="O174" i="42"/>
  <c r="M174" i="42"/>
  <c r="K174" i="42"/>
  <c r="I174" i="42"/>
  <c r="G174" i="42"/>
  <c r="E174" i="42"/>
  <c r="AQ173" i="42"/>
  <c r="AO173" i="42"/>
  <c r="AM173" i="42"/>
  <c r="AK173" i="42"/>
  <c r="AI173" i="42"/>
  <c r="AG173" i="42"/>
  <c r="AE173" i="42"/>
  <c r="AC173" i="42"/>
  <c r="AA173" i="42"/>
  <c r="Y173" i="42"/>
  <c r="W173" i="42"/>
  <c r="U173" i="42"/>
  <c r="S173" i="42"/>
  <c r="Q173" i="42"/>
  <c r="O173" i="42"/>
  <c r="M173" i="42"/>
  <c r="K173" i="42"/>
  <c r="I173" i="42"/>
  <c r="G173" i="42"/>
  <c r="E173" i="42"/>
  <c r="AQ172" i="42"/>
  <c r="AO172" i="42"/>
  <c r="AM172" i="42"/>
  <c r="AK172" i="42"/>
  <c r="AI172" i="42"/>
  <c r="AG172" i="42"/>
  <c r="AE172" i="42"/>
  <c r="AC172" i="42"/>
  <c r="AA172" i="42"/>
  <c r="Y172" i="42"/>
  <c r="W172" i="42"/>
  <c r="U172" i="42"/>
  <c r="S172" i="42"/>
  <c r="Q172" i="42"/>
  <c r="O172" i="42"/>
  <c r="M172" i="42"/>
  <c r="K172" i="42"/>
  <c r="I172" i="42"/>
  <c r="G172" i="42"/>
  <c r="E172" i="42"/>
  <c r="AQ171" i="42"/>
  <c r="AO171" i="42"/>
  <c r="AM171" i="42"/>
  <c r="AK171" i="42"/>
  <c r="AI171" i="42"/>
  <c r="AG171" i="42"/>
  <c r="AE171" i="42"/>
  <c r="AC171" i="42"/>
  <c r="AA171" i="42"/>
  <c r="Y171" i="42"/>
  <c r="W171" i="42"/>
  <c r="U171" i="42"/>
  <c r="S171" i="42"/>
  <c r="Q171" i="42"/>
  <c r="O171" i="42"/>
  <c r="M171" i="42"/>
  <c r="K171" i="42"/>
  <c r="I171" i="42"/>
  <c r="G171" i="42"/>
  <c r="E171" i="42"/>
  <c r="AQ170" i="42"/>
  <c r="AO170" i="42"/>
  <c r="AM170" i="42"/>
  <c r="AK170" i="42"/>
  <c r="AI170" i="42"/>
  <c r="AG170" i="42"/>
  <c r="AE170" i="42"/>
  <c r="AC170" i="42"/>
  <c r="AA170" i="42"/>
  <c r="Y170" i="42"/>
  <c r="W170" i="42"/>
  <c r="U170" i="42"/>
  <c r="S170" i="42"/>
  <c r="Q170" i="42"/>
  <c r="O170" i="42"/>
  <c r="M170" i="42"/>
  <c r="K170" i="42"/>
  <c r="I170" i="42"/>
  <c r="G170" i="42"/>
  <c r="E170" i="42"/>
  <c r="AQ169" i="42"/>
  <c r="AO169" i="42"/>
  <c r="AM169" i="42"/>
  <c r="AK169" i="42"/>
  <c r="AI169" i="42"/>
  <c r="AG169" i="42"/>
  <c r="AE169" i="42"/>
  <c r="AC169" i="42"/>
  <c r="AA169" i="42"/>
  <c r="Y169" i="42"/>
  <c r="W169" i="42"/>
  <c r="U169" i="42"/>
  <c r="S169" i="42"/>
  <c r="Q169" i="42"/>
  <c r="O169" i="42"/>
  <c r="M169" i="42"/>
  <c r="K169" i="42"/>
  <c r="I169" i="42"/>
  <c r="G169" i="42"/>
  <c r="E169" i="42"/>
  <c r="AQ168" i="42"/>
  <c r="AO168" i="42"/>
  <c r="AM168" i="42"/>
  <c r="AK168" i="42"/>
  <c r="AI168" i="42"/>
  <c r="AG168" i="42"/>
  <c r="AE168" i="42"/>
  <c r="AC168" i="42"/>
  <c r="AA168" i="42"/>
  <c r="Y168" i="42"/>
  <c r="W168" i="42"/>
  <c r="U168" i="42"/>
  <c r="S168" i="42"/>
  <c r="Q168" i="42"/>
  <c r="O168" i="42"/>
  <c r="M168" i="42"/>
  <c r="K168" i="42"/>
  <c r="I168" i="42"/>
  <c r="G168" i="42"/>
  <c r="E168" i="42"/>
  <c r="AQ167" i="42"/>
  <c r="AO167" i="42"/>
  <c r="AM167" i="42"/>
  <c r="AK167" i="42"/>
  <c r="AI167" i="42"/>
  <c r="AG167" i="42"/>
  <c r="AE167" i="42"/>
  <c r="AC167" i="42"/>
  <c r="AA167" i="42"/>
  <c r="Y167" i="42"/>
  <c r="W167" i="42"/>
  <c r="U167" i="42"/>
  <c r="S167" i="42"/>
  <c r="Q167" i="42"/>
  <c r="O167" i="42"/>
  <c r="M167" i="42"/>
  <c r="K167" i="42"/>
  <c r="I167" i="42"/>
  <c r="G167" i="42"/>
  <c r="E167" i="42"/>
  <c r="AQ166" i="42"/>
  <c r="AO166" i="42"/>
  <c r="AM166" i="42"/>
  <c r="AK166" i="42"/>
  <c r="AI166" i="42"/>
  <c r="AG166" i="42"/>
  <c r="AE166" i="42"/>
  <c r="AC166" i="42"/>
  <c r="AA166" i="42"/>
  <c r="Y166" i="42"/>
  <c r="W166" i="42"/>
  <c r="U166" i="42"/>
  <c r="S166" i="42"/>
  <c r="Q166" i="42"/>
  <c r="O166" i="42"/>
  <c r="M166" i="42"/>
  <c r="K166" i="42"/>
  <c r="I166" i="42"/>
  <c r="G166" i="42"/>
  <c r="E166" i="42"/>
  <c r="AQ165" i="42"/>
  <c r="AO165" i="42"/>
  <c r="AM165" i="42"/>
  <c r="AK165" i="42"/>
  <c r="AI165" i="42"/>
  <c r="AG165" i="42"/>
  <c r="AE165" i="42"/>
  <c r="AC165" i="42"/>
  <c r="AA165" i="42"/>
  <c r="Y165" i="42"/>
  <c r="W165" i="42"/>
  <c r="U165" i="42"/>
  <c r="S165" i="42"/>
  <c r="Q165" i="42"/>
  <c r="O165" i="42"/>
  <c r="M165" i="42"/>
  <c r="K165" i="42"/>
  <c r="I165" i="42"/>
  <c r="G165" i="42"/>
  <c r="E165" i="42"/>
  <c r="AQ164" i="42"/>
  <c r="AO164" i="42"/>
  <c r="AM164" i="42"/>
  <c r="AK164" i="42"/>
  <c r="AI164" i="42"/>
  <c r="AG164" i="42"/>
  <c r="AE164" i="42"/>
  <c r="AC164" i="42"/>
  <c r="AA164" i="42"/>
  <c r="Y164" i="42"/>
  <c r="W164" i="42"/>
  <c r="U164" i="42"/>
  <c r="S164" i="42"/>
  <c r="Q164" i="42"/>
  <c r="O164" i="42"/>
  <c r="M164" i="42"/>
  <c r="K164" i="42"/>
  <c r="I164" i="42"/>
  <c r="G164" i="42"/>
  <c r="E164" i="42"/>
  <c r="AQ163" i="42"/>
  <c r="AO163" i="42"/>
  <c r="AM163" i="42"/>
  <c r="AK163" i="42"/>
  <c r="AI163" i="42"/>
  <c r="AG163" i="42"/>
  <c r="AE163" i="42"/>
  <c r="AC163" i="42"/>
  <c r="AA163" i="42"/>
  <c r="Y163" i="42"/>
  <c r="W163" i="42"/>
  <c r="U163" i="42"/>
  <c r="S163" i="42"/>
  <c r="Q163" i="42"/>
  <c r="O163" i="42"/>
  <c r="M163" i="42"/>
  <c r="K163" i="42"/>
  <c r="I163" i="42"/>
  <c r="G163" i="42"/>
  <c r="E163" i="42"/>
  <c r="AQ162" i="42"/>
  <c r="AO162" i="42"/>
  <c r="AM162" i="42"/>
  <c r="AK162" i="42"/>
  <c r="AI162" i="42"/>
  <c r="AG162" i="42"/>
  <c r="AE162" i="42"/>
  <c r="AC162" i="42"/>
  <c r="AA162" i="42"/>
  <c r="Y162" i="42"/>
  <c r="W162" i="42"/>
  <c r="U162" i="42"/>
  <c r="S162" i="42"/>
  <c r="Q162" i="42"/>
  <c r="O162" i="42"/>
  <c r="M162" i="42"/>
  <c r="K162" i="42"/>
  <c r="I162" i="42"/>
  <c r="G162" i="42"/>
  <c r="E162" i="42"/>
  <c r="AQ161" i="42"/>
  <c r="AO161" i="42"/>
  <c r="AM161" i="42"/>
  <c r="AK161" i="42"/>
  <c r="AI161" i="42"/>
  <c r="AG161" i="42"/>
  <c r="AE161" i="42"/>
  <c r="AC161" i="42"/>
  <c r="AA161" i="42"/>
  <c r="Y161" i="42"/>
  <c r="W161" i="42"/>
  <c r="U161" i="42"/>
  <c r="S161" i="42"/>
  <c r="Q161" i="42"/>
  <c r="O161" i="42"/>
  <c r="M161" i="42"/>
  <c r="K161" i="42"/>
  <c r="I161" i="42"/>
  <c r="G161" i="42"/>
  <c r="E161" i="42"/>
  <c r="AQ160" i="42"/>
  <c r="AO160" i="42"/>
  <c r="AM160" i="42"/>
  <c r="AK160" i="42"/>
  <c r="AI160" i="42"/>
  <c r="AG160" i="42"/>
  <c r="AE160" i="42"/>
  <c r="AC160" i="42"/>
  <c r="AA160" i="42"/>
  <c r="Y160" i="42"/>
  <c r="W160" i="42"/>
  <c r="U160" i="42"/>
  <c r="S160" i="42"/>
  <c r="Q160" i="42"/>
  <c r="O160" i="42"/>
  <c r="M160" i="42"/>
  <c r="K160" i="42"/>
  <c r="I160" i="42"/>
  <c r="G160" i="42"/>
  <c r="E160" i="42"/>
  <c r="AQ159" i="42"/>
  <c r="AO159" i="42"/>
  <c r="AM159" i="42"/>
  <c r="AK159" i="42"/>
  <c r="AI159" i="42"/>
  <c r="AG159" i="42"/>
  <c r="AE159" i="42"/>
  <c r="AC159" i="42"/>
  <c r="AA159" i="42"/>
  <c r="Y159" i="42"/>
  <c r="W159" i="42"/>
  <c r="U159" i="42"/>
  <c r="S159" i="42"/>
  <c r="Q159" i="42"/>
  <c r="O159" i="42"/>
  <c r="M159" i="42"/>
  <c r="K159" i="42"/>
  <c r="I159" i="42"/>
  <c r="G159" i="42"/>
  <c r="E159" i="42"/>
  <c r="AQ158" i="42"/>
  <c r="AO158" i="42"/>
  <c r="AM158" i="42"/>
  <c r="AK158" i="42"/>
  <c r="AI158" i="42"/>
  <c r="AG158" i="42"/>
  <c r="AE158" i="42"/>
  <c r="AC158" i="42"/>
  <c r="AA158" i="42"/>
  <c r="Y158" i="42"/>
  <c r="W158" i="42"/>
  <c r="U158" i="42"/>
  <c r="S158" i="42"/>
  <c r="Q158" i="42"/>
  <c r="O158" i="42"/>
  <c r="M158" i="42"/>
  <c r="K158" i="42"/>
  <c r="I158" i="42"/>
  <c r="G158" i="42"/>
  <c r="E158" i="42"/>
  <c r="AQ157" i="42"/>
  <c r="AO157" i="42"/>
  <c r="AM157" i="42"/>
  <c r="AK157" i="42"/>
  <c r="AI157" i="42"/>
  <c r="AG157" i="42"/>
  <c r="AE157" i="42"/>
  <c r="AC157" i="42"/>
  <c r="AA157" i="42"/>
  <c r="Y157" i="42"/>
  <c r="W157" i="42"/>
  <c r="U157" i="42"/>
  <c r="S157" i="42"/>
  <c r="Q157" i="42"/>
  <c r="O157" i="42"/>
  <c r="M157" i="42"/>
  <c r="K157" i="42"/>
  <c r="I157" i="42"/>
  <c r="G157" i="42"/>
  <c r="E157" i="42"/>
  <c r="AQ156" i="42"/>
  <c r="AO156" i="42"/>
  <c r="AM156" i="42"/>
  <c r="AK156" i="42"/>
  <c r="AI156" i="42"/>
  <c r="AG156" i="42"/>
  <c r="AE156" i="42"/>
  <c r="AC156" i="42"/>
  <c r="AA156" i="42"/>
  <c r="Y156" i="42"/>
  <c r="W156" i="42"/>
  <c r="U156" i="42"/>
  <c r="S156" i="42"/>
  <c r="Q156" i="42"/>
  <c r="O156" i="42"/>
  <c r="M156" i="42"/>
  <c r="K156" i="42"/>
  <c r="I156" i="42"/>
  <c r="G156" i="42"/>
  <c r="E156" i="42"/>
  <c r="AQ155" i="42"/>
  <c r="AO155" i="42"/>
  <c r="AM155" i="42"/>
  <c r="AK155" i="42"/>
  <c r="AI155" i="42"/>
  <c r="AG155" i="42"/>
  <c r="AE155" i="42"/>
  <c r="AC155" i="42"/>
  <c r="AA155" i="42"/>
  <c r="Y155" i="42"/>
  <c r="W155" i="42"/>
  <c r="U155" i="42"/>
  <c r="S155" i="42"/>
  <c r="Q155" i="42"/>
  <c r="O155" i="42"/>
  <c r="M155" i="42"/>
  <c r="K155" i="42"/>
  <c r="I155" i="42"/>
  <c r="G155" i="42"/>
  <c r="E155" i="42"/>
  <c r="AQ154" i="42"/>
  <c r="AO154" i="42"/>
  <c r="AM154" i="42"/>
  <c r="AK154" i="42"/>
  <c r="AI154" i="42"/>
  <c r="AG154" i="42"/>
  <c r="AE154" i="42"/>
  <c r="AC154" i="42"/>
  <c r="AA154" i="42"/>
  <c r="Y154" i="42"/>
  <c r="W154" i="42"/>
  <c r="U154" i="42"/>
  <c r="S154" i="42"/>
  <c r="Q154" i="42"/>
  <c r="O154" i="42"/>
  <c r="M154" i="42"/>
  <c r="K154" i="42"/>
  <c r="I154" i="42"/>
  <c r="G154" i="42"/>
  <c r="E154" i="42"/>
  <c r="AQ153" i="42"/>
  <c r="AO153" i="42"/>
  <c r="AM153" i="42"/>
  <c r="AK153" i="42"/>
  <c r="AI153" i="42"/>
  <c r="AG153" i="42"/>
  <c r="AE153" i="42"/>
  <c r="AC153" i="42"/>
  <c r="AA153" i="42"/>
  <c r="Y153" i="42"/>
  <c r="W153" i="42"/>
  <c r="U153" i="42"/>
  <c r="S153" i="42"/>
  <c r="Q153" i="42"/>
  <c r="O153" i="42"/>
  <c r="M153" i="42"/>
  <c r="K153" i="42"/>
  <c r="I153" i="42"/>
  <c r="G153" i="42"/>
  <c r="E153" i="42"/>
  <c r="AQ152" i="42"/>
  <c r="AO152" i="42"/>
  <c r="AM152" i="42"/>
  <c r="AK152" i="42"/>
  <c r="AI152" i="42"/>
  <c r="AG152" i="42"/>
  <c r="AE152" i="42"/>
  <c r="AC152" i="42"/>
  <c r="AA152" i="42"/>
  <c r="Y152" i="42"/>
  <c r="W152" i="42"/>
  <c r="U152" i="42"/>
  <c r="S152" i="42"/>
  <c r="Q152" i="42"/>
  <c r="O152" i="42"/>
  <c r="M152" i="42"/>
  <c r="K152" i="42"/>
  <c r="I152" i="42"/>
  <c r="G152" i="42"/>
  <c r="E152" i="42"/>
  <c r="AQ151" i="42"/>
  <c r="AO151" i="42"/>
  <c r="AM151" i="42"/>
  <c r="AK151" i="42"/>
  <c r="AI151" i="42"/>
  <c r="AG151" i="42"/>
  <c r="AE151" i="42"/>
  <c r="AC151" i="42"/>
  <c r="AA151" i="42"/>
  <c r="Y151" i="42"/>
  <c r="W151" i="42"/>
  <c r="U151" i="42"/>
  <c r="S151" i="42"/>
  <c r="Q151" i="42"/>
  <c r="O151" i="42"/>
  <c r="M151" i="42"/>
  <c r="K151" i="42"/>
  <c r="I151" i="42"/>
  <c r="G151" i="42"/>
  <c r="E151" i="42"/>
  <c r="AQ150" i="42"/>
  <c r="AO150" i="42"/>
  <c r="AM150" i="42"/>
  <c r="AK150" i="42"/>
  <c r="AI150" i="42"/>
  <c r="AG150" i="42"/>
  <c r="AE150" i="42"/>
  <c r="AC150" i="42"/>
  <c r="AA150" i="42"/>
  <c r="Y150" i="42"/>
  <c r="W150" i="42"/>
  <c r="U150" i="42"/>
  <c r="S150" i="42"/>
  <c r="Q150" i="42"/>
  <c r="O150" i="42"/>
  <c r="M150" i="42"/>
  <c r="K150" i="42"/>
  <c r="I150" i="42"/>
  <c r="G150" i="42"/>
  <c r="E150" i="42"/>
  <c r="AQ149" i="42"/>
  <c r="AO149" i="42"/>
  <c r="AM149" i="42"/>
  <c r="AK149" i="42"/>
  <c r="AI149" i="42"/>
  <c r="AG149" i="42"/>
  <c r="AE149" i="42"/>
  <c r="AC149" i="42"/>
  <c r="AA149" i="42"/>
  <c r="Y149" i="42"/>
  <c r="W149" i="42"/>
  <c r="U149" i="42"/>
  <c r="S149" i="42"/>
  <c r="Q149" i="42"/>
  <c r="O149" i="42"/>
  <c r="M149" i="42"/>
  <c r="K149" i="42"/>
  <c r="I149" i="42"/>
  <c r="G149" i="42"/>
  <c r="E149" i="42"/>
  <c r="AQ148" i="42"/>
  <c r="AO148" i="42"/>
  <c r="AM148" i="42"/>
  <c r="AK148" i="42"/>
  <c r="AI148" i="42"/>
  <c r="AG148" i="42"/>
  <c r="AE148" i="42"/>
  <c r="AC148" i="42"/>
  <c r="AA148" i="42"/>
  <c r="Y148" i="42"/>
  <c r="W148" i="42"/>
  <c r="U148" i="42"/>
  <c r="S148" i="42"/>
  <c r="Q148" i="42"/>
  <c r="O148" i="42"/>
  <c r="M148" i="42"/>
  <c r="K148" i="42"/>
  <c r="I148" i="42"/>
  <c r="G148" i="42"/>
  <c r="E148" i="42"/>
  <c r="AQ147" i="42"/>
  <c r="AO147" i="42"/>
  <c r="AM147" i="42"/>
  <c r="AK147" i="42"/>
  <c r="AI147" i="42"/>
  <c r="AG147" i="42"/>
  <c r="AE147" i="42"/>
  <c r="AC147" i="42"/>
  <c r="AA147" i="42"/>
  <c r="Y147" i="42"/>
  <c r="W147" i="42"/>
  <c r="U147" i="42"/>
  <c r="S147" i="42"/>
  <c r="Q147" i="42"/>
  <c r="O147" i="42"/>
  <c r="M147" i="42"/>
  <c r="K147" i="42"/>
  <c r="I147" i="42"/>
  <c r="G147" i="42"/>
  <c r="E147" i="42"/>
  <c r="AQ146" i="42"/>
  <c r="AO146" i="42"/>
  <c r="AM146" i="42"/>
  <c r="AK146" i="42"/>
  <c r="AI146" i="42"/>
  <c r="AG146" i="42"/>
  <c r="AE146" i="42"/>
  <c r="AC146" i="42"/>
  <c r="AA146" i="42"/>
  <c r="Y146" i="42"/>
  <c r="W146" i="42"/>
  <c r="U146" i="42"/>
  <c r="S146" i="42"/>
  <c r="Q146" i="42"/>
  <c r="O146" i="42"/>
  <c r="M146" i="42"/>
  <c r="K146" i="42"/>
  <c r="I146" i="42"/>
  <c r="G146" i="42"/>
  <c r="E146" i="42"/>
  <c r="AQ145" i="42"/>
  <c r="AO145" i="42"/>
  <c r="AM145" i="42"/>
  <c r="AK145" i="42"/>
  <c r="AI145" i="42"/>
  <c r="AG145" i="42"/>
  <c r="AE145" i="42"/>
  <c r="AC145" i="42"/>
  <c r="AA145" i="42"/>
  <c r="Y145" i="42"/>
  <c r="W145" i="42"/>
  <c r="U145" i="42"/>
  <c r="S145" i="42"/>
  <c r="Q145" i="42"/>
  <c r="O145" i="42"/>
  <c r="M145" i="42"/>
  <c r="K145" i="42"/>
  <c r="I145" i="42"/>
  <c r="G145" i="42"/>
  <c r="E145" i="42"/>
  <c r="AQ144" i="42"/>
  <c r="AO144" i="42"/>
  <c r="AM144" i="42"/>
  <c r="AK144" i="42"/>
  <c r="AI144" i="42"/>
  <c r="AG144" i="42"/>
  <c r="AE144" i="42"/>
  <c r="AC144" i="42"/>
  <c r="AA144" i="42"/>
  <c r="Y144" i="42"/>
  <c r="W144" i="42"/>
  <c r="U144" i="42"/>
  <c r="S144" i="42"/>
  <c r="Q144" i="42"/>
  <c r="O144" i="42"/>
  <c r="M144" i="42"/>
  <c r="K144" i="42"/>
  <c r="I144" i="42"/>
  <c r="G144" i="42"/>
  <c r="E144" i="42"/>
  <c r="AQ143" i="42"/>
  <c r="AO143" i="42"/>
  <c r="AM143" i="42"/>
  <c r="AK143" i="42"/>
  <c r="AI143" i="42"/>
  <c r="AG143" i="42"/>
  <c r="AE143" i="42"/>
  <c r="AC143" i="42"/>
  <c r="AA143" i="42"/>
  <c r="Y143" i="42"/>
  <c r="W143" i="42"/>
  <c r="U143" i="42"/>
  <c r="S143" i="42"/>
  <c r="Q143" i="42"/>
  <c r="O143" i="42"/>
  <c r="M143" i="42"/>
  <c r="K143" i="42"/>
  <c r="I143" i="42"/>
  <c r="G143" i="42"/>
  <c r="E143" i="42"/>
  <c r="AQ142" i="42"/>
  <c r="AO142" i="42"/>
  <c r="AM142" i="42"/>
  <c r="AK142" i="42"/>
  <c r="AI142" i="42"/>
  <c r="AG142" i="42"/>
  <c r="AE142" i="42"/>
  <c r="AC142" i="42"/>
  <c r="AA142" i="42"/>
  <c r="Y142" i="42"/>
  <c r="W142" i="42"/>
  <c r="U142" i="42"/>
  <c r="S142" i="42"/>
  <c r="Q142" i="42"/>
  <c r="O142" i="42"/>
  <c r="M142" i="42"/>
  <c r="K142" i="42"/>
  <c r="I142" i="42"/>
  <c r="G142" i="42"/>
  <c r="E142" i="42"/>
  <c r="AQ141" i="42"/>
  <c r="AO141" i="42"/>
  <c r="AM141" i="42"/>
  <c r="AK141" i="42"/>
  <c r="AI141" i="42"/>
  <c r="AG141" i="42"/>
  <c r="AE141" i="42"/>
  <c r="AC141" i="42"/>
  <c r="AA141" i="42"/>
  <c r="Y141" i="42"/>
  <c r="W141" i="42"/>
  <c r="U141" i="42"/>
  <c r="S141" i="42"/>
  <c r="Q141" i="42"/>
  <c r="O141" i="42"/>
  <c r="M141" i="42"/>
  <c r="K141" i="42"/>
  <c r="I141" i="42"/>
  <c r="G141" i="42"/>
  <c r="E141" i="42"/>
  <c r="AQ140" i="42"/>
  <c r="AO140" i="42"/>
  <c r="AM140" i="42"/>
  <c r="AK140" i="42"/>
  <c r="AI140" i="42"/>
  <c r="AG140" i="42"/>
  <c r="AE140" i="42"/>
  <c r="AC140" i="42"/>
  <c r="AA140" i="42"/>
  <c r="Y140" i="42"/>
  <c r="W140" i="42"/>
  <c r="U140" i="42"/>
  <c r="S140" i="42"/>
  <c r="Q140" i="42"/>
  <c r="O140" i="42"/>
  <c r="M140" i="42"/>
  <c r="K140" i="42"/>
  <c r="I140" i="42"/>
  <c r="G140" i="42"/>
  <c r="E140" i="42"/>
  <c r="AQ139" i="42"/>
  <c r="AO139" i="42"/>
  <c r="AM139" i="42"/>
  <c r="AK139" i="42"/>
  <c r="AI139" i="42"/>
  <c r="AG139" i="42"/>
  <c r="AE139" i="42"/>
  <c r="AC139" i="42"/>
  <c r="AA139" i="42"/>
  <c r="Y139" i="42"/>
  <c r="W139" i="42"/>
  <c r="U139" i="42"/>
  <c r="S139" i="42"/>
  <c r="Q139" i="42"/>
  <c r="O139" i="42"/>
  <c r="M139" i="42"/>
  <c r="K139" i="42"/>
  <c r="I139" i="42"/>
  <c r="G139" i="42"/>
  <c r="E139" i="42"/>
  <c r="AQ138" i="42"/>
  <c r="AO138" i="42"/>
  <c r="AM138" i="42"/>
  <c r="AK138" i="42"/>
  <c r="AI138" i="42"/>
  <c r="AG138" i="42"/>
  <c r="AE138" i="42"/>
  <c r="AC138" i="42"/>
  <c r="AA138" i="42"/>
  <c r="Y138" i="42"/>
  <c r="W138" i="42"/>
  <c r="U138" i="42"/>
  <c r="S138" i="42"/>
  <c r="Q138" i="42"/>
  <c r="O138" i="42"/>
  <c r="M138" i="42"/>
  <c r="K138" i="42"/>
  <c r="I138" i="42"/>
  <c r="G138" i="42"/>
  <c r="E138" i="42"/>
  <c r="AQ137" i="42"/>
  <c r="AO137" i="42"/>
  <c r="AM137" i="42"/>
  <c r="AK137" i="42"/>
  <c r="AI137" i="42"/>
  <c r="AG137" i="42"/>
  <c r="AE137" i="42"/>
  <c r="AC137" i="42"/>
  <c r="AA137" i="42"/>
  <c r="Y137" i="42"/>
  <c r="W137" i="42"/>
  <c r="U137" i="42"/>
  <c r="S137" i="42"/>
  <c r="Q137" i="42"/>
  <c r="O137" i="42"/>
  <c r="M137" i="42"/>
  <c r="K137" i="42"/>
  <c r="I137" i="42"/>
  <c r="G137" i="42"/>
  <c r="E137" i="42"/>
  <c r="AQ136" i="42"/>
  <c r="AO136" i="42"/>
  <c r="AM136" i="42"/>
  <c r="AK136" i="42"/>
  <c r="AI136" i="42"/>
  <c r="AG136" i="42"/>
  <c r="AE136" i="42"/>
  <c r="AC136" i="42"/>
  <c r="AA136" i="42"/>
  <c r="Y136" i="42"/>
  <c r="W136" i="42"/>
  <c r="U136" i="42"/>
  <c r="S136" i="42"/>
  <c r="Q136" i="42"/>
  <c r="O136" i="42"/>
  <c r="M136" i="42"/>
  <c r="K136" i="42"/>
  <c r="I136" i="42"/>
  <c r="G136" i="42"/>
  <c r="E136" i="42"/>
  <c r="AQ135" i="42"/>
  <c r="AO135" i="42"/>
  <c r="AM135" i="42"/>
  <c r="AK135" i="42"/>
  <c r="AI135" i="42"/>
  <c r="AG135" i="42"/>
  <c r="AE135" i="42"/>
  <c r="AC135" i="42"/>
  <c r="AA135" i="42"/>
  <c r="Y135" i="42"/>
  <c r="W135" i="42"/>
  <c r="U135" i="42"/>
  <c r="S135" i="42"/>
  <c r="Q135" i="42"/>
  <c r="O135" i="42"/>
  <c r="M135" i="42"/>
  <c r="K135" i="42"/>
  <c r="I135" i="42"/>
  <c r="G135" i="42"/>
  <c r="E135" i="42"/>
  <c r="AQ134" i="42"/>
  <c r="AO134" i="42"/>
  <c r="AM134" i="42"/>
  <c r="AK134" i="42"/>
  <c r="AI134" i="42"/>
  <c r="AG134" i="42"/>
  <c r="AE134" i="42"/>
  <c r="AC134" i="42"/>
  <c r="AA134" i="42"/>
  <c r="Y134" i="42"/>
  <c r="W134" i="42"/>
  <c r="U134" i="42"/>
  <c r="S134" i="42"/>
  <c r="Q134" i="42"/>
  <c r="O134" i="42"/>
  <c r="M134" i="42"/>
  <c r="K134" i="42"/>
  <c r="I134" i="42"/>
  <c r="G134" i="42"/>
  <c r="E134" i="42"/>
  <c r="AQ133" i="42"/>
  <c r="AO133" i="42"/>
  <c r="AM133" i="42"/>
  <c r="AK133" i="42"/>
  <c r="AI133" i="42"/>
  <c r="AG133" i="42"/>
  <c r="AE133" i="42"/>
  <c r="AC133" i="42"/>
  <c r="AA133" i="42"/>
  <c r="Y133" i="42"/>
  <c r="W133" i="42"/>
  <c r="U133" i="42"/>
  <c r="S133" i="42"/>
  <c r="Q133" i="42"/>
  <c r="O133" i="42"/>
  <c r="M133" i="42"/>
  <c r="K133" i="42"/>
  <c r="I133" i="42"/>
  <c r="G133" i="42"/>
  <c r="E133" i="42"/>
  <c r="AQ132" i="42"/>
  <c r="AO132" i="42"/>
  <c r="AM132" i="42"/>
  <c r="AK132" i="42"/>
  <c r="AI132" i="42"/>
  <c r="AG132" i="42"/>
  <c r="AE132" i="42"/>
  <c r="AC132" i="42"/>
  <c r="AA132" i="42"/>
  <c r="Y132" i="42"/>
  <c r="W132" i="42"/>
  <c r="U132" i="42"/>
  <c r="S132" i="42"/>
  <c r="Q132" i="42"/>
  <c r="O132" i="42"/>
  <c r="M132" i="42"/>
  <c r="K132" i="42"/>
  <c r="I132" i="42"/>
  <c r="G132" i="42"/>
  <c r="E132" i="42"/>
  <c r="AQ131" i="42"/>
  <c r="AO131" i="42"/>
  <c r="AM131" i="42"/>
  <c r="AK131" i="42"/>
  <c r="AI131" i="42"/>
  <c r="AG131" i="42"/>
  <c r="AE131" i="42"/>
  <c r="AC131" i="42"/>
  <c r="AA131" i="42"/>
  <c r="Y131" i="42"/>
  <c r="W131" i="42"/>
  <c r="U131" i="42"/>
  <c r="S131" i="42"/>
  <c r="Q131" i="42"/>
  <c r="O131" i="42"/>
  <c r="M131" i="42"/>
  <c r="K131" i="42"/>
  <c r="I131" i="42"/>
  <c r="G131" i="42"/>
  <c r="E131" i="42"/>
  <c r="AQ130" i="42"/>
  <c r="AO130" i="42"/>
  <c r="AM130" i="42"/>
  <c r="AK130" i="42"/>
  <c r="AI130" i="42"/>
  <c r="AG130" i="42"/>
  <c r="AE130" i="42"/>
  <c r="AC130" i="42"/>
  <c r="AA130" i="42"/>
  <c r="Y130" i="42"/>
  <c r="W130" i="42"/>
  <c r="U130" i="42"/>
  <c r="S130" i="42"/>
  <c r="Q130" i="42"/>
  <c r="O130" i="42"/>
  <c r="M130" i="42"/>
  <c r="K130" i="42"/>
  <c r="I130" i="42"/>
  <c r="G130" i="42"/>
  <c r="E130" i="42"/>
  <c r="AQ129" i="42"/>
  <c r="AO129" i="42"/>
  <c r="AM129" i="42"/>
  <c r="AK129" i="42"/>
  <c r="AI129" i="42"/>
  <c r="AG129" i="42"/>
  <c r="AE129" i="42"/>
  <c r="AC129" i="42"/>
  <c r="AA129" i="42"/>
  <c r="Y129" i="42"/>
  <c r="W129" i="42"/>
  <c r="U129" i="42"/>
  <c r="S129" i="42"/>
  <c r="Q129" i="42"/>
  <c r="O129" i="42"/>
  <c r="M129" i="42"/>
  <c r="K129" i="42"/>
  <c r="I129" i="42"/>
  <c r="G129" i="42"/>
  <c r="E129" i="42"/>
  <c r="AQ128" i="42"/>
  <c r="AO128" i="42"/>
  <c r="AM128" i="42"/>
  <c r="AK128" i="42"/>
  <c r="AI128" i="42"/>
  <c r="AG128" i="42"/>
  <c r="AE128" i="42"/>
  <c r="AC128" i="42"/>
  <c r="AA128" i="42"/>
  <c r="Y128" i="42"/>
  <c r="W128" i="42"/>
  <c r="U128" i="42"/>
  <c r="S128" i="42"/>
  <c r="Q128" i="42"/>
  <c r="O128" i="42"/>
  <c r="M128" i="42"/>
  <c r="K128" i="42"/>
  <c r="I128" i="42"/>
  <c r="G128" i="42"/>
  <c r="E128" i="42"/>
  <c r="AQ127" i="42"/>
  <c r="AO127" i="42"/>
  <c r="AM127" i="42"/>
  <c r="AK127" i="42"/>
  <c r="AI127" i="42"/>
  <c r="AG127" i="42"/>
  <c r="AE127" i="42"/>
  <c r="AC127" i="42"/>
  <c r="AA127" i="42"/>
  <c r="Y127" i="42"/>
  <c r="W127" i="42"/>
  <c r="U127" i="42"/>
  <c r="S127" i="42"/>
  <c r="Q127" i="42"/>
  <c r="O127" i="42"/>
  <c r="M127" i="42"/>
  <c r="K127" i="42"/>
  <c r="I127" i="42"/>
  <c r="G127" i="42"/>
  <c r="E127" i="42"/>
  <c r="AQ126" i="42"/>
  <c r="AO126" i="42"/>
  <c r="AM126" i="42"/>
  <c r="AK126" i="42"/>
  <c r="AI126" i="42"/>
  <c r="AG126" i="42"/>
  <c r="AE126" i="42"/>
  <c r="AC126" i="42"/>
  <c r="AA126" i="42"/>
  <c r="Y126" i="42"/>
  <c r="W126" i="42"/>
  <c r="U126" i="42"/>
  <c r="S126" i="42"/>
  <c r="Q126" i="42"/>
  <c r="O126" i="42"/>
  <c r="M126" i="42"/>
  <c r="K126" i="42"/>
  <c r="I126" i="42"/>
  <c r="G126" i="42"/>
  <c r="E126" i="42"/>
  <c r="AQ125" i="42"/>
  <c r="AO125" i="42"/>
  <c r="AM125" i="42"/>
  <c r="AK125" i="42"/>
  <c r="AI125" i="42"/>
  <c r="AG125" i="42"/>
  <c r="AE125" i="42"/>
  <c r="AC125" i="42"/>
  <c r="AA125" i="42"/>
  <c r="Y125" i="42"/>
  <c r="W125" i="42"/>
  <c r="U125" i="42"/>
  <c r="S125" i="42"/>
  <c r="Q125" i="42"/>
  <c r="O125" i="42"/>
  <c r="M125" i="42"/>
  <c r="K125" i="42"/>
  <c r="I125" i="42"/>
  <c r="G125" i="42"/>
  <c r="E125" i="42"/>
  <c r="AQ124" i="42"/>
  <c r="AO124" i="42"/>
  <c r="AM124" i="42"/>
  <c r="AK124" i="42"/>
  <c r="AI124" i="42"/>
  <c r="AG124" i="42"/>
  <c r="AE124" i="42"/>
  <c r="AC124" i="42"/>
  <c r="AA124" i="42"/>
  <c r="Y124" i="42"/>
  <c r="W124" i="42"/>
  <c r="U124" i="42"/>
  <c r="S124" i="42"/>
  <c r="Q124" i="42"/>
  <c r="O124" i="42"/>
  <c r="M124" i="42"/>
  <c r="K124" i="42"/>
  <c r="I124" i="42"/>
  <c r="G124" i="42"/>
  <c r="E124" i="42"/>
  <c r="AQ123" i="42"/>
  <c r="AO123" i="42"/>
  <c r="AM123" i="42"/>
  <c r="AK123" i="42"/>
  <c r="AI123" i="42"/>
  <c r="AG123" i="42"/>
  <c r="AE123" i="42"/>
  <c r="AC123" i="42"/>
  <c r="AA123" i="42"/>
  <c r="Y123" i="42"/>
  <c r="W123" i="42"/>
  <c r="U123" i="42"/>
  <c r="S123" i="42"/>
  <c r="Q123" i="42"/>
  <c r="O123" i="42"/>
  <c r="M123" i="42"/>
  <c r="K123" i="42"/>
  <c r="I123" i="42"/>
  <c r="G123" i="42"/>
  <c r="E123" i="42"/>
  <c r="AQ122" i="42"/>
  <c r="AO122" i="42"/>
  <c r="AM122" i="42"/>
  <c r="AK122" i="42"/>
  <c r="AI122" i="42"/>
  <c r="AG122" i="42"/>
  <c r="AE122" i="42"/>
  <c r="AC122" i="42"/>
  <c r="AA122" i="42"/>
  <c r="Y122" i="42"/>
  <c r="W122" i="42"/>
  <c r="U122" i="42"/>
  <c r="S122" i="42"/>
  <c r="Q122" i="42"/>
  <c r="O122" i="42"/>
  <c r="M122" i="42"/>
  <c r="K122" i="42"/>
  <c r="I122" i="42"/>
  <c r="G122" i="42"/>
  <c r="E122" i="42"/>
  <c r="AQ121" i="42"/>
  <c r="AO121" i="42"/>
  <c r="AM121" i="42"/>
  <c r="AK121" i="42"/>
  <c r="AI121" i="42"/>
  <c r="AG121" i="42"/>
  <c r="AE121" i="42"/>
  <c r="AC121" i="42"/>
  <c r="AA121" i="42"/>
  <c r="Y121" i="42"/>
  <c r="W121" i="42"/>
  <c r="U121" i="42"/>
  <c r="S121" i="42"/>
  <c r="Q121" i="42"/>
  <c r="O121" i="42"/>
  <c r="M121" i="42"/>
  <c r="K121" i="42"/>
  <c r="I121" i="42"/>
  <c r="G121" i="42"/>
  <c r="E121" i="42"/>
  <c r="AQ120" i="42"/>
  <c r="AO120" i="42"/>
  <c r="AM120" i="42"/>
  <c r="AK120" i="42"/>
  <c r="AI120" i="42"/>
  <c r="AG120" i="42"/>
  <c r="AE120" i="42"/>
  <c r="AC120" i="42"/>
  <c r="AA120" i="42"/>
  <c r="Y120" i="42"/>
  <c r="W120" i="42"/>
  <c r="U120" i="42"/>
  <c r="S120" i="42"/>
  <c r="Q120" i="42"/>
  <c r="O120" i="42"/>
  <c r="M120" i="42"/>
  <c r="K120" i="42"/>
  <c r="I120" i="42"/>
  <c r="G120" i="42"/>
  <c r="E120" i="42"/>
  <c r="AQ119" i="42"/>
  <c r="AO119" i="42"/>
  <c r="AM119" i="42"/>
  <c r="AK119" i="42"/>
  <c r="AI119" i="42"/>
  <c r="AG119" i="42"/>
  <c r="AE119" i="42"/>
  <c r="AC119" i="42"/>
  <c r="AA119" i="42"/>
  <c r="Y119" i="42"/>
  <c r="Y4" i="42"/>
  <c r="W119" i="42"/>
  <c r="U119" i="42"/>
  <c r="S119" i="42"/>
  <c r="Q119" i="42"/>
  <c r="O119" i="42"/>
  <c r="M119" i="42"/>
  <c r="K119" i="42"/>
  <c r="I119" i="42"/>
  <c r="G119" i="42"/>
  <c r="E119" i="42"/>
  <c r="AQ118" i="42"/>
  <c r="AO118" i="42"/>
  <c r="AM118" i="42"/>
  <c r="AK118" i="42"/>
  <c r="AI118" i="42"/>
  <c r="AG118" i="42"/>
  <c r="AE118" i="42"/>
  <c r="AC118" i="42"/>
  <c r="AA118" i="42"/>
  <c r="Y118" i="42"/>
  <c r="W118" i="42"/>
  <c r="U118" i="42"/>
  <c r="S118" i="42"/>
  <c r="Q118" i="42"/>
  <c r="O118" i="42"/>
  <c r="M118" i="42"/>
  <c r="K118" i="42"/>
  <c r="I118" i="42"/>
  <c r="G118" i="42"/>
  <c r="E118" i="42"/>
  <c r="AQ117" i="42"/>
  <c r="AO117" i="42"/>
  <c r="AM117" i="42"/>
  <c r="AK117" i="42"/>
  <c r="AI117" i="42"/>
  <c r="AG117" i="42"/>
  <c r="AE117" i="42"/>
  <c r="AC117" i="42"/>
  <c r="AA117" i="42"/>
  <c r="Y117" i="42"/>
  <c r="W117" i="42"/>
  <c r="U117" i="42"/>
  <c r="S117" i="42"/>
  <c r="Q117" i="42"/>
  <c r="O117" i="42"/>
  <c r="M117" i="42"/>
  <c r="K117" i="42"/>
  <c r="I117" i="42"/>
  <c r="G117" i="42"/>
  <c r="E117" i="42"/>
  <c r="AQ116" i="42"/>
  <c r="AO116" i="42"/>
  <c r="AM116" i="42"/>
  <c r="AK116" i="42"/>
  <c r="AI116" i="42"/>
  <c r="AG116" i="42"/>
  <c r="AE116" i="42"/>
  <c r="AC116" i="42"/>
  <c r="AA116" i="42"/>
  <c r="Y116" i="42"/>
  <c r="W116" i="42"/>
  <c r="U116" i="42"/>
  <c r="S116" i="42"/>
  <c r="Q116" i="42"/>
  <c r="O116" i="42"/>
  <c r="M116" i="42"/>
  <c r="K116" i="42"/>
  <c r="I116" i="42"/>
  <c r="G116" i="42"/>
  <c r="E116" i="42"/>
  <c r="AQ115" i="42"/>
  <c r="AO115" i="42"/>
  <c r="AM115" i="42"/>
  <c r="AK115" i="42"/>
  <c r="AI115" i="42"/>
  <c r="AG115" i="42"/>
  <c r="AE115" i="42"/>
  <c r="AC115" i="42"/>
  <c r="AA115" i="42"/>
  <c r="Y115" i="42"/>
  <c r="W115" i="42"/>
  <c r="U115" i="42"/>
  <c r="S115" i="42"/>
  <c r="Q115" i="42"/>
  <c r="O115" i="42"/>
  <c r="M115" i="42"/>
  <c r="K115" i="42"/>
  <c r="I115" i="42"/>
  <c r="G115" i="42"/>
  <c r="E115" i="42"/>
  <c r="AQ114" i="42"/>
  <c r="AO114" i="42"/>
  <c r="AM114" i="42"/>
  <c r="AK114" i="42"/>
  <c r="AI114" i="42"/>
  <c r="AG114" i="42"/>
  <c r="AE114" i="42"/>
  <c r="AC114" i="42"/>
  <c r="AA114" i="42"/>
  <c r="Y114" i="42"/>
  <c r="W114" i="42"/>
  <c r="U114" i="42"/>
  <c r="S114" i="42"/>
  <c r="Q114" i="42"/>
  <c r="O114" i="42"/>
  <c r="M114" i="42"/>
  <c r="K114" i="42"/>
  <c r="I114" i="42"/>
  <c r="G114" i="42"/>
  <c r="E114" i="42"/>
  <c r="AQ113" i="42"/>
  <c r="AO113" i="42"/>
  <c r="AM113" i="42"/>
  <c r="AK113" i="42"/>
  <c r="AI113" i="42"/>
  <c r="AG113" i="42"/>
  <c r="AE113" i="42"/>
  <c r="AC113" i="42"/>
  <c r="AA113" i="42"/>
  <c r="Y113" i="42"/>
  <c r="W113" i="42"/>
  <c r="U113" i="42"/>
  <c r="S113" i="42"/>
  <c r="Q113" i="42"/>
  <c r="O113" i="42"/>
  <c r="M113" i="42"/>
  <c r="K113" i="42"/>
  <c r="I113" i="42"/>
  <c r="G113" i="42"/>
  <c r="E113" i="42"/>
  <c r="AQ112" i="42"/>
  <c r="AO112" i="42"/>
  <c r="AM112" i="42"/>
  <c r="AK112" i="42"/>
  <c r="AI112" i="42"/>
  <c r="AG112" i="42"/>
  <c r="AE112" i="42"/>
  <c r="AC112" i="42"/>
  <c r="AA112" i="42"/>
  <c r="Y112" i="42"/>
  <c r="W112" i="42"/>
  <c r="U112" i="42"/>
  <c r="S112" i="42"/>
  <c r="Q112" i="42"/>
  <c r="O112" i="42"/>
  <c r="M112" i="42"/>
  <c r="K112" i="42"/>
  <c r="I112" i="42"/>
  <c r="G112" i="42"/>
  <c r="E112" i="42"/>
  <c r="AQ111" i="42"/>
  <c r="AO111" i="42"/>
  <c r="AM111" i="42"/>
  <c r="AK111" i="42"/>
  <c r="AI111" i="42"/>
  <c r="AG111" i="42"/>
  <c r="AE111" i="42"/>
  <c r="AC111" i="42"/>
  <c r="AA111" i="42"/>
  <c r="Y111" i="42"/>
  <c r="W111" i="42"/>
  <c r="U111" i="42"/>
  <c r="S111" i="42"/>
  <c r="Q111" i="42"/>
  <c r="O111" i="42"/>
  <c r="M111" i="42"/>
  <c r="K111" i="42"/>
  <c r="I111" i="42"/>
  <c r="G111" i="42"/>
  <c r="E111" i="42"/>
  <c r="AQ110" i="42"/>
  <c r="AO110" i="42"/>
  <c r="AM110" i="42"/>
  <c r="AK110" i="42"/>
  <c r="AI110" i="42"/>
  <c r="AG110" i="42"/>
  <c r="AE110" i="42"/>
  <c r="AC110" i="42"/>
  <c r="AA110" i="42"/>
  <c r="Y110" i="42"/>
  <c r="W110" i="42"/>
  <c r="U110" i="42"/>
  <c r="S110" i="42"/>
  <c r="Q110" i="42"/>
  <c r="O110" i="42"/>
  <c r="M110" i="42"/>
  <c r="K110" i="42"/>
  <c r="I110" i="42"/>
  <c r="G110" i="42"/>
  <c r="E110" i="42"/>
  <c r="AQ109" i="42"/>
  <c r="AO109" i="42"/>
  <c r="AM109" i="42"/>
  <c r="AK109" i="42"/>
  <c r="AI109" i="42"/>
  <c r="AG109" i="42"/>
  <c r="AE109" i="42"/>
  <c r="AC109" i="42"/>
  <c r="AA109" i="42"/>
  <c r="Y109" i="42"/>
  <c r="W109" i="42"/>
  <c r="U109" i="42"/>
  <c r="S109" i="42"/>
  <c r="Q109" i="42"/>
  <c r="O109" i="42"/>
  <c r="M109" i="42"/>
  <c r="K109" i="42"/>
  <c r="I109" i="42"/>
  <c r="G109" i="42"/>
  <c r="E109" i="42"/>
  <c r="AQ108" i="42"/>
  <c r="AO108" i="42"/>
  <c r="AM108" i="42"/>
  <c r="AK108" i="42"/>
  <c r="AI108" i="42"/>
  <c r="AG108" i="42"/>
  <c r="AE108" i="42"/>
  <c r="AC108" i="42"/>
  <c r="AA108" i="42"/>
  <c r="Y108" i="42"/>
  <c r="W108" i="42"/>
  <c r="U108" i="42"/>
  <c r="S108" i="42"/>
  <c r="Q108" i="42"/>
  <c r="O108" i="42"/>
  <c r="M108" i="42"/>
  <c r="K108" i="42"/>
  <c r="I108" i="42"/>
  <c r="G108" i="42"/>
  <c r="E108" i="42"/>
  <c r="AQ107" i="42"/>
  <c r="AO107" i="42"/>
  <c r="AM107" i="42"/>
  <c r="AK107" i="42"/>
  <c r="AI107" i="42"/>
  <c r="AG107" i="42"/>
  <c r="AE107" i="42"/>
  <c r="AC107" i="42"/>
  <c r="AA107" i="42"/>
  <c r="Y107" i="42"/>
  <c r="W107" i="42"/>
  <c r="U107" i="42"/>
  <c r="S107" i="42"/>
  <c r="Q107" i="42"/>
  <c r="O107" i="42"/>
  <c r="M107" i="42"/>
  <c r="K107" i="42"/>
  <c r="I107" i="42"/>
  <c r="G107" i="42"/>
  <c r="E107" i="42"/>
  <c r="AQ106" i="42"/>
  <c r="AO106" i="42"/>
  <c r="AM106" i="42"/>
  <c r="AK106" i="42"/>
  <c r="AI106" i="42"/>
  <c r="AG106" i="42"/>
  <c r="AE106" i="42"/>
  <c r="AC106" i="42"/>
  <c r="AA106" i="42"/>
  <c r="Y106" i="42"/>
  <c r="W106" i="42"/>
  <c r="U106" i="42"/>
  <c r="S106" i="42"/>
  <c r="Q106" i="42"/>
  <c r="O106" i="42"/>
  <c r="M106" i="42"/>
  <c r="K106" i="42"/>
  <c r="I106" i="42"/>
  <c r="G106" i="42"/>
  <c r="E106" i="42"/>
  <c r="AQ105" i="42"/>
  <c r="AO105" i="42"/>
  <c r="AM105" i="42"/>
  <c r="AK105" i="42"/>
  <c r="AI105" i="42"/>
  <c r="AG105" i="42"/>
  <c r="AE105" i="42"/>
  <c r="AC105" i="42"/>
  <c r="AA105" i="42"/>
  <c r="Y105" i="42"/>
  <c r="W105" i="42"/>
  <c r="U105" i="42"/>
  <c r="S105" i="42"/>
  <c r="Q105" i="42"/>
  <c r="O105" i="42"/>
  <c r="M105" i="42"/>
  <c r="K105" i="42"/>
  <c r="I105" i="42"/>
  <c r="G105" i="42"/>
  <c r="E105" i="42"/>
  <c r="AQ104" i="42"/>
  <c r="AO104" i="42"/>
  <c r="AM104" i="42"/>
  <c r="AK104" i="42"/>
  <c r="AI104" i="42"/>
  <c r="AG104" i="42"/>
  <c r="AE104" i="42"/>
  <c r="AC104" i="42"/>
  <c r="AA104" i="42"/>
  <c r="Y104" i="42"/>
  <c r="W104" i="42"/>
  <c r="U104" i="42"/>
  <c r="S104" i="42"/>
  <c r="Q104" i="42"/>
  <c r="O104" i="42"/>
  <c r="M104" i="42"/>
  <c r="K104" i="42"/>
  <c r="I104" i="42"/>
  <c r="G104" i="42"/>
  <c r="E104" i="42"/>
  <c r="AQ103" i="42"/>
  <c r="AO103" i="42"/>
  <c r="AM103" i="42"/>
  <c r="AK103" i="42"/>
  <c r="AI103" i="42"/>
  <c r="AG103" i="42"/>
  <c r="AE103" i="42"/>
  <c r="AC103" i="42"/>
  <c r="AA103" i="42"/>
  <c r="Y103" i="42"/>
  <c r="W103" i="42"/>
  <c r="U103" i="42"/>
  <c r="S103" i="42"/>
  <c r="Q103" i="42"/>
  <c r="O103" i="42"/>
  <c r="M103" i="42"/>
  <c r="K103" i="42"/>
  <c r="I103" i="42"/>
  <c r="G103" i="42"/>
  <c r="E103" i="42"/>
  <c r="AQ102" i="42"/>
  <c r="AO102" i="42"/>
  <c r="AM102" i="42"/>
  <c r="AK102" i="42"/>
  <c r="AI102" i="42"/>
  <c r="AG102" i="42"/>
  <c r="AE102" i="42"/>
  <c r="AC102" i="42"/>
  <c r="AA102" i="42"/>
  <c r="Y102" i="42"/>
  <c r="W102" i="42"/>
  <c r="U102" i="42"/>
  <c r="S102" i="42"/>
  <c r="Q102" i="42"/>
  <c r="O102" i="42"/>
  <c r="M102" i="42"/>
  <c r="K102" i="42"/>
  <c r="I102" i="42"/>
  <c r="G102" i="42"/>
  <c r="E102" i="42"/>
  <c r="AQ101" i="42"/>
  <c r="AO101" i="42"/>
  <c r="AM101" i="42"/>
  <c r="AK101" i="42"/>
  <c r="AI101" i="42"/>
  <c r="AG101" i="42"/>
  <c r="AE101" i="42"/>
  <c r="AC101" i="42"/>
  <c r="AA101" i="42"/>
  <c r="Y101" i="42"/>
  <c r="W101" i="42"/>
  <c r="U101" i="42"/>
  <c r="S101" i="42"/>
  <c r="Q101" i="42"/>
  <c r="O101" i="42"/>
  <c r="M101" i="42"/>
  <c r="K101" i="42"/>
  <c r="I101" i="42"/>
  <c r="G101" i="42"/>
  <c r="E101" i="42"/>
  <c r="AQ100" i="42"/>
  <c r="AO100" i="42"/>
  <c r="AM100" i="42"/>
  <c r="AK100" i="42"/>
  <c r="AI100" i="42"/>
  <c r="AG100" i="42"/>
  <c r="AE100" i="42"/>
  <c r="AC100" i="42"/>
  <c r="AA100" i="42"/>
  <c r="Y100" i="42"/>
  <c r="W100" i="42"/>
  <c r="U100" i="42"/>
  <c r="S100" i="42"/>
  <c r="Q100" i="42"/>
  <c r="O100" i="42"/>
  <c r="M100" i="42"/>
  <c r="K100" i="42"/>
  <c r="I100" i="42"/>
  <c r="G100" i="42"/>
  <c r="E100" i="42"/>
  <c r="AQ99" i="42"/>
  <c r="AO99" i="42"/>
  <c r="AM99" i="42"/>
  <c r="AK99" i="42"/>
  <c r="AI99" i="42"/>
  <c r="AG99" i="42"/>
  <c r="AE99" i="42"/>
  <c r="AC99" i="42"/>
  <c r="AA99" i="42"/>
  <c r="Y99" i="42"/>
  <c r="W99" i="42"/>
  <c r="U99" i="42"/>
  <c r="S99" i="42"/>
  <c r="Q99" i="42"/>
  <c r="O99" i="42"/>
  <c r="M99" i="42"/>
  <c r="K99" i="42"/>
  <c r="I99" i="42"/>
  <c r="G99" i="42"/>
  <c r="E99" i="42"/>
  <c r="AQ98" i="42"/>
  <c r="AO98" i="42"/>
  <c r="AM98" i="42"/>
  <c r="AK98" i="42"/>
  <c r="AI98" i="42"/>
  <c r="AG98" i="42"/>
  <c r="AE98" i="42"/>
  <c r="AC98" i="42"/>
  <c r="AA98" i="42"/>
  <c r="Y98" i="42"/>
  <c r="W98" i="42"/>
  <c r="U98" i="42"/>
  <c r="S98" i="42"/>
  <c r="Q98" i="42"/>
  <c r="O98" i="42"/>
  <c r="M98" i="42"/>
  <c r="K98" i="42"/>
  <c r="I98" i="42"/>
  <c r="G98" i="42"/>
  <c r="E98" i="42"/>
  <c r="AQ97" i="42"/>
  <c r="AO97" i="42"/>
  <c r="AM97" i="42"/>
  <c r="AK97" i="42"/>
  <c r="AI97" i="42"/>
  <c r="AG97" i="42"/>
  <c r="AE97" i="42"/>
  <c r="AC97" i="42"/>
  <c r="AA97" i="42"/>
  <c r="Y97" i="42"/>
  <c r="W97" i="42"/>
  <c r="U97" i="42"/>
  <c r="S97" i="42"/>
  <c r="Q97" i="42"/>
  <c r="O97" i="42"/>
  <c r="M97" i="42"/>
  <c r="K97" i="42"/>
  <c r="I97" i="42"/>
  <c r="G97" i="42"/>
  <c r="E97" i="42"/>
  <c r="AQ96" i="42"/>
  <c r="AO96" i="42"/>
  <c r="AM96" i="42"/>
  <c r="AK96" i="42"/>
  <c r="AI96" i="42"/>
  <c r="AG96" i="42"/>
  <c r="AE96" i="42"/>
  <c r="AC96" i="42"/>
  <c r="AA96" i="42"/>
  <c r="Y96" i="42"/>
  <c r="W96" i="42"/>
  <c r="U96" i="42"/>
  <c r="S96" i="42"/>
  <c r="Q96" i="42"/>
  <c r="O96" i="42"/>
  <c r="M96" i="42"/>
  <c r="K96" i="42"/>
  <c r="I96" i="42"/>
  <c r="G96" i="42"/>
  <c r="E96" i="42"/>
  <c r="AQ95" i="42"/>
  <c r="AO95" i="42"/>
  <c r="AM95" i="42"/>
  <c r="AK95" i="42"/>
  <c r="AI95" i="42"/>
  <c r="AG95" i="42"/>
  <c r="AE95" i="42"/>
  <c r="AC95" i="42"/>
  <c r="AA95" i="42"/>
  <c r="Y95" i="42"/>
  <c r="W95" i="42"/>
  <c r="U95" i="42"/>
  <c r="S95" i="42"/>
  <c r="Q95" i="42"/>
  <c r="O95" i="42"/>
  <c r="M95" i="42"/>
  <c r="K95" i="42"/>
  <c r="I95" i="42"/>
  <c r="G95" i="42"/>
  <c r="E95" i="42"/>
  <c r="AQ94" i="42"/>
  <c r="AO94" i="42"/>
  <c r="AM94" i="42"/>
  <c r="AK94" i="42"/>
  <c r="AI94" i="42"/>
  <c r="AG94" i="42"/>
  <c r="AE94" i="42"/>
  <c r="AC94" i="42"/>
  <c r="AA94" i="42"/>
  <c r="Y94" i="42"/>
  <c r="W94" i="42"/>
  <c r="U94" i="42"/>
  <c r="S94" i="42"/>
  <c r="Q94" i="42"/>
  <c r="O94" i="42"/>
  <c r="M94" i="42"/>
  <c r="K94" i="42"/>
  <c r="I94" i="42"/>
  <c r="G94" i="42"/>
  <c r="E94" i="42"/>
  <c r="AQ93" i="42"/>
  <c r="AO93" i="42"/>
  <c r="AM93" i="42"/>
  <c r="AK93" i="42"/>
  <c r="AI93" i="42"/>
  <c r="AG93" i="42"/>
  <c r="AE93" i="42"/>
  <c r="AC93" i="42"/>
  <c r="AA93" i="42"/>
  <c r="Y93" i="42"/>
  <c r="W93" i="42"/>
  <c r="U93" i="42"/>
  <c r="S93" i="42"/>
  <c r="Q93" i="42"/>
  <c r="O93" i="42"/>
  <c r="M93" i="42"/>
  <c r="K93" i="42"/>
  <c r="I93" i="42"/>
  <c r="G93" i="42"/>
  <c r="E93" i="42"/>
  <c r="AQ92" i="42"/>
  <c r="AO92" i="42"/>
  <c r="AM92" i="42"/>
  <c r="AK92" i="42"/>
  <c r="AI92" i="42"/>
  <c r="AG92" i="42"/>
  <c r="AE92" i="42"/>
  <c r="AC92" i="42"/>
  <c r="AA92" i="42"/>
  <c r="Y92" i="42"/>
  <c r="W92" i="42"/>
  <c r="U92" i="42"/>
  <c r="S92" i="42"/>
  <c r="Q92" i="42"/>
  <c r="O92" i="42"/>
  <c r="M92" i="42"/>
  <c r="K92" i="42"/>
  <c r="I92" i="42"/>
  <c r="G92" i="42"/>
  <c r="E92" i="42"/>
  <c r="AQ91" i="42"/>
  <c r="AO91" i="42"/>
  <c r="AM91" i="42"/>
  <c r="AK91" i="42"/>
  <c r="AI91" i="42"/>
  <c r="AG91" i="42"/>
  <c r="AE91" i="42"/>
  <c r="AC91" i="42"/>
  <c r="AA91" i="42"/>
  <c r="Y91" i="42"/>
  <c r="W91" i="42"/>
  <c r="U91" i="42"/>
  <c r="S91" i="42"/>
  <c r="Q91" i="42"/>
  <c r="O91" i="42"/>
  <c r="M91" i="42"/>
  <c r="K91" i="42"/>
  <c r="I91" i="42"/>
  <c r="G91" i="42"/>
  <c r="E91" i="42"/>
  <c r="AQ90" i="42"/>
  <c r="AO90" i="42"/>
  <c r="AM90" i="42"/>
  <c r="AK90" i="42"/>
  <c r="AI90" i="42"/>
  <c r="AG90" i="42"/>
  <c r="AE90" i="42"/>
  <c r="AC90" i="42"/>
  <c r="AA90" i="42"/>
  <c r="Y90" i="42"/>
  <c r="W90" i="42"/>
  <c r="U90" i="42"/>
  <c r="S90" i="42"/>
  <c r="Q90" i="42"/>
  <c r="O90" i="42"/>
  <c r="M90" i="42"/>
  <c r="K90" i="42"/>
  <c r="I90" i="42"/>
  <c r="G90" i="42"/>
  <c r="E90" i="42"/>
  <c r="AQ89" i="42"/>
  <c r="AO89" i="42"/>
  <c r="AM89" i="42"/>
  <c r="AK89" i="42"/>
  <c r="AI89" i="42"/>
  <c r="AG89" i="42"/>
  <c r="AE89" i="42"/>
  <c r="AC89" i="42"/>
  <c r="AA89" i="42"/>
  <c r="Y89" i="42"/>
  <c r="W89" i="42"/>
  <c r="U89" i="42"/>
  <c r="S89" i="42"/>
  <c r="Q89" i="42"/>
  <c r="O89" i="42"/>
  <c r="M89" i="42"/>
  <c r="K89" i="42"/>
  <c r="I89" i="42"/>
  <c r="G89" i="42"/>
  <c r="E89" i="42"/>
  <c r="AQ88" i="42"/>
  <c r="AO88" i="42"/>
  <c r="AM88" i="42"/>
  <c r="AK88" i="42"/>
  <c r="AI88" i="42"/>
  <c r="AG88" i="42"/>
  <c r="AE88" i="42"/>
  <c r="AC88" i="42"/>
  <c r="AA88" i="42"/>
  <c r="Y88" i="42"/>
  <c r="W88" i="42"/>
  <c r="U88" i="42"/>
  <c r="S88" i="42"/>
  <c r="Q88" i="42"/>
  <c r="O88" i="42"/>
  <c r="M88" i="42"/>
  <c r="K88" i="42"/>
  <c r="I88" i="42"/>
  <c r="G88" i="42"/>
  <c r="E88" i="42"/>
  <c r="AQ87" i="42"/>
  <c r="AO87" i="42"/>
  <c r="AM87" i="42"/>
  <c r="AK87" i="42"/>
  <c r="AI87" i="42"/>
  <c r="AG87" i="42"/>
  <c r="AE87" i="42"/>
  <c r="AC87" i="42"/>
  <c r="AA87" i="42"/>
  <c r="Y87" i="42"/>
  <c r="W87" i="42"/>
  <c r="U87" i="42"/>
  <c r="S87" i="42"/>
  <c r="Q87" i="42"/>
  <c r="O87" i="42"/>
  <c r="M87" i="42"/>
  <c r="K87" i="42"/>
  <c r="I87" i="42"/>
  <c r="G87" i="42"/>
  <c r="E87" i="42"/>
  <c r="AQ86" i="42"/>
  <c r="AO86" i="42"/>
  <c r="AM86" i="42"/>
  <c r="AK86" i="42"/>
  <c r="AI86" i="42"/>
  <c r="AG86" i="42"/>
  <c r="AE86" i="42"/>
  <c r="AC86" i="42"/>
  <c r="AA86" i="42"/>
  <c r="Y86" i="42"/>
  <c r="W86" i="42"/>
  <c r="U86" i="42"/>
  <c r="S86" i="42"/>
  <c r="Q86" i="42"/>
  <c r="O86" i="42"/>
  <c r="M86" i="42"/>
  <c r="K86" i="42"/>
  <c r="I86" i="42"/>
  <c r="G86" i="42"/>
  <c r="E86" i="42"/>
  <c r="AQ85" i="42"/>
  <c r="AO85" i="42"/>
  <c r="AM85" i="42"/>
  <c r="AK85" i="42"/>
  <c r="AI85" i="42"/>
  <c r="AG85" i="42"/>
  <c r="AE85" i="42"/>
  <c r="AC85" i="42"/>
  <c r="AA85" i="42"/>
  <c r="Y85" i="42"/>
  <c r="W85" i="42"/>
  <c r="U85" i="42"/>
  <c r="S85" i="42"/>
  <c r="Q85" i="42"/>
  <c r="O85" i="42"/>
  <c r="M85" i="42"/>
  <c r="K85" i="42"/>
  <c r="I85" i="42"/>
  <c r="G85" i="42"/>
  <c r="E85" i="42"/>
  <c r="AQ84" i="42"/>
  <c r="AO84" i="42"/>
  <c r="AM84" i="42"/>
  <c r="AK84" i="42"/>
  <c r="AI84" i="42"/>
  <c r="AG84" i="42"/>
  <c r="AE84" i="42"/>
  <c r="AC84" i="42"/>
  <c r="AA84" i="42"/>
  <c r="Y84" i="42"/>
  <c r="W84" i="42"/>
  <c r="U84" i="42"/>
  <c r="S84" i="42"/>
  <c r="Q84" i="42"/>
  <c r="O84" i="42"/>
  <c r="M84" i="42"/>
  <c r="K84" i="42"/>
  <c r="I84" i="42"/>
  <c r="G84" i="42"/>
  <c r="E84" i="42"/>
  <c r="AQ83" i="42"/>
  <c r="AO83" i="42"/>
  <c r="AM83" i="42"/>
  <c r="AK83" i="42"/>
  <c r="AI83" i="42"/>
  <c r="AG83" i="42"/>
  <c r="AE83" i="42"/>
  <c r="AC83" i="42"/>
  <c r="AA83" i="42"/>
  <c r="Y83" i="42"/>
  <c r="W83" i="42"/>
  <c r="U83" i="42"/>
  <c r="S83" i="42"/>
  <c r="Q83" i="42"/>
  <c r="O83" i="42"/>
  <c r="M83" i="42"/>
  <c r="K83" i="42"/>
  <c r="I83" i="42"/>
  <c r="G83" i="42"/>
  <c r="E83" i="42"/>
  <c r="AQ82" i="42"/>
  <c r="AO82" i="42"/>
  <c r="AM82" i="42"/>
  <c r="AK82" i="42"/>
  <c r="AI82" i="42"/>
  <c r="AG82" i="42"/>
  <c r="AE82" i="42"/>
  <c r="AC82" i="42"/>
  <c r="AA82" i="42"/>
  <c r="Y82" i="42"/>
  <c r="W82" i="42"/>
  <c r="U82" i="42"/>
  <c r="S82" i="42"/>
  <c r="Q82" i="42"/>
  <c r="O82" i="42"/>
  <c r="M82" i="42"/>
  <c r="K82" i="42"/>
  <c r="I82" i="42"/>
  <c r="G82" i="42"/>
  <c r="E82" i="42"/>
  <c r="AQ81" i="42"/>
  <c r="AO81" i="42"/>
  <c r="AM81" i="42"/>
  <c r="AK81" i="42"/>
  <c r="AI81" i="42"/>
  <c r="AG81" i="42"/>
  <c r="AE81" i="42"/>
  <c r="AC81" i="42"/>
  <c r="AA81" i="42"/>
  <c r="Y81" i="42"/>
  <c r="W81" i="42"/>
  <c r="U81" i="42"/>
  <c r="S81" i="42"/>
  <c r="Q81" i="42"/>
  <c r="O81" i="42"/>
  <c r="M81" i="42"/>
  <c r="K81" i="42"/>
  <c r="I81" i="42"/>
  <c r="G81" i="42"/>
  <c r="E81" i="42"/>
  <c r="AQ80" i="42"/>
  <c r="AO80" i="42"/>
  <c r="AM80" i="42"/>
  <c r="AK80" i="42"/>
  <c r="AI80" i="42"/>
  <c r="AG80" i="42"/>
  <c r="AE80" i="42"/>
  <c r="AC80" i="42"/>
  <c r="AA80" i="42"/>
  <c r="Y80" i="42"/>
  <c r="W80" i="42"/>
  <c r="U80" i="42"/>
  <c r="S80" i="42"/>
  <c r="Q80" i="42"/>
  <c r="O80" i="42"/>
  <c r="M80" i="42"/>
  <c r="K80" i="42"/>
  <c r="I80" i="42"/>
  <c r="G80" i="42"/>
  <c r="E80" i="42"/>
  <c r="AQ79" i="42"/>
  <c r="AO79" i="42"/>
  <c r="AM79" i="42"/>
  <c r="AK79" i="42"/>
  <c r="AI79" i="42"/>
  <c r="AG79" i="42"/>
  <c r="AE79" i="42"/>
  <c r="AC79" i="42"/>
  <c r="AA79" i="42"/>
  <c r="Y79" i="42"/>
  <c r="W79" i="42"/>
  <c r="U79" i="42"/>
  <c r="S79" i="42"/>
  <c r="Q79" i="42"/>
  <c r="O79" i="42"/>
  <c r="M79" i="42"/>
  <c r="K79" i="42"/>
  <c r="I79" i="42"/>
  <c r="G79" i="42"/>
  <c r="E79" i="42"/>
  <c r="AQ78" i="42"/>
  <c r="AO78" i="42"/>
  <c r="AM78" i="42"/>
  <c r="AK78" i="42"/>
  <c r="AI78" i="42"/>
  <c r="AG78" i="42"/>
  <c r="AE78" i="42"/>
  <c r="AC78" i="42"/>
  <c r="AA78" i="42"/>
  <c r="Y78" i="42"/>
  <c r="W78" i="42"/>
  <c r="U78" i="42"/>
  <c r="S78" i="42"/>
  <c r="Q78" i="42"/>
  <c r="O78" i="42"/>
  <c r="M78" i="42"/>
  <c r="K78" i="42"/>
  <c r="I78" i="42"/>
  <c r="G78" i="42"/>
  <c r="E78" i="42"/>
  <c r="AQ77" i="42"/>
  <c r="AO77" i="42"/>
  <c r="AM77" i="42"/>
  <c r="AK77" i="42"/>
  <c r="AI77" i="42"/>
  <c r="AG77" i="42"/>
  <c r="AE77" i="42"/>
  <c r="AC77" i="42"/>
  <c r="AA77" i="42"/>
  <c r="Y77" i="42"/>
  <c r="W77" i="42"/>
  <c r="U77" i="42"/>
  <c r="S77" i="42"/>
  <c r="Q77" i="42"/>
  <c r="O77" i="42"/>
  <c r="M77" i="42"/>
  <c r="K77" i="42"/>
  <c r="I77" i="42"/>
  <c r="G77" i="42"/>
  <c r="E77" i="42"/>
  <c r="AQ76" i="42"/>
  <c r="AO76" i="42"/>
  <c r="AM76" i="42"/>
  <c r="AK76" i="42"/>
  <c r="AI76" i="42"/>
  <c r="AG76" i="42"/>
  <c r="AE76" i="42"/>
  <c r="AC76" i="42"/>
  <c r="AA76" i="42"/>
  <c r="Y76" i="42"/>
  <c r="W76" i="42"/>
  <c r="U76" i="42"/>
  <c r="S76" i="42"/>
  <c r="Q76" i="42"/>
  <c r="O76" i="42"/>
  <c r="M76" i="42"/>
  <c r="K76" i="42"/>
  <c r="I76" i="42"/>
  <c r="G76" i="42"/>
  <c r="E76" i="42"/>
  <c r="AQ75" i="42"/>
  <c r="AO75" i="42"/>
  <c r="AM75" i="42"/>
  <c r="AK75" i="42"/>
  <c r="AI75" i="42"/>
  <c r="AG75" i="42"/>
  <c r="AE75" i="42"/>
  <c r="AC75" i="42"/>
  <c r="AA75" i="42"/>
  <c r="Y75" i="42"/>
  <c r="W75" i="42"/>
  <c r="U75" i="42"/>
  <c r="S75" i="42"/>
  <c r="Q75" i="42"/>
  <c r="O75" i="42"/>
  <c r="M75" i="42"/>
  <c r="K75" i="42"/>
  <c r="I75" i="42"/>
  <c r="G75" i="42"/>
  <c r="E75" i="42"/>
  <c r="AQ74" i="42"/>
  <c r="AO74" i="42"/>
  <c r="AM74" i="42"/>
  <c r="AK74" i="42"/>
  <c r="AI74" i="42"/>
  <c r="AG74" i="42"/>
  <c r="AE74" i="42"/>
  <c r="AC74" i="42"/>
  <c r="AA74" i="42"/>
  <c r="Y74" i="42"/>
  <c r="W74" i="42"/>
  <c r="U74" i="42"/>
  <c r="S74" i="42"/>
  <c r="Q74" i="42"/>
  <c r="O74" i="42"/>
  <c r="M74" i="42"/>
  <c r="K74" i="42"/>
  <c r="I74" i="42"/>
  <c r="G74" i="42"/>
  <c r="E74" i="42"/>
  <c r="AQ73" i="42"/>
  <c r="AO73" i="42"/>
  <c r="AM73" i="42"/>
  <c r="AK73" i="42"/>
  <c r="AI73" i="42"/>
  <c r="AG73" i="42"/>
  <c r="AE73" i="42"/>
  <c r="AC73" i="42"/>
  <c r="AA73" i="42"/>
  <c r="Y73" i="42"/>
  <c r="W73" i="42"/>
  <c r="U73" i="42"/>
  <c r="S73" i="42"/>
  <c r="Q73" i="42"/>
  <c r="O73" i="42"/>
  <c r="M73" i="42"/>
  <c r="K73" i="42"/>
  <c r="I73" i="42"/>
  <c r="G73" i="42"/>
  <c r="E73" i="42"/>
  <c r="AQ72" i="42"/>
  <c r="AO72" i="42"/>
  <c r="AM72" i="42"/>
  <c r="AK72" i="42"/>
  <c r="AI72" i="42"/>
  <c r="AG72" i="42"/>
  <c r="AE72" i="42"/>
  <c r="AC72" i="42"/>
  <c r="AA72" i="42"/>
  <c r="Y72" i="42"/>
  <c r="W72" i="42"/>
  <c r="U72" i="42"/>
  <c r="S72" i="42"/>
  <c r="Q72" i="42"/>
  <c r="O72" i="42"/>
  <c r="M72" i="42"/>
  <c r="K72" i="42"/>
  <c r="I72" i="42"/>
  <c r="G72" i="42"/>
  <c r="E72" i="42"/>
  <c r="AQ71" i="42"/>
  <c r="AO71" i="42"/>
  <c r="AM71" i="42"/>
  <c r="AK71" i="42"/>
  <c r="AI71" i="42"/>
  <c r="AG71" i="42"/>
  <c r="AE71" i="42"/>
  <c r="AC71" i="42"/>
  <c r="AA71" i="42"/>
  <c r="Y71" i="42"/>
  <c r="W71" i="42"/>
  <c r="U71" i="42"/>
  <c r="S71" i="42"/>
  <c r="Q71" i="42"/>
  <c r="O71" i="42"/>
  <c r="M71" i="42"/>
  <c r="K71" i="42"/>
  <c r="I71" i="42"/>
  <c r="G71" i="42"/>
  <c r="E71" i="42"/>
  <c r="AQ70" i="42"/>
  <c r="AO70" i="42"/>
  <c r="AM70" i="42"/>
  <c r="AK70" i="42"/>
  <c r="AI70" i="42"/>
  <c r="AG70" i="42"/>
  <c r="AE70" i="42"/>
  <c r="AC70" i="42"/>
  <c r="AA70" i="42"/>
  <c r="Y70" i="42"/>
  <c r="W70" i="42"/>
  <c r="U70" i="42"/>
  <c r="S70" i="42"/>
  <c r="Q70" i="42"/>
  <c r="O70" i="42"/>
  <c r="M70" i="42"/>
  <c r="K70" i="42"/>
  <c r="I70" i="42"/>
  <c r="G70" i="42"/>
  <c r="E70" i="42"/>
  <c r="AQ69" i="42"/>
  <c r="AO69" i="42"/>
  <c r="AM69" i="42"/>
  <c r="AK69" i="42"/>
  <c r="AI69" i="42"/>
  <c r="AG69" i="42"/>
  <c r="AE69" i="42"/>
  <c r="AC69" i="42"/>
  <c r="AA69" i="42"/>
  <c r="Y69" i="42"/>
  <c r="W69" i="42"/>
  <c r="U69" i="42"/>
  <c r="S69" i="42"/>
  <c r="Q69" i="42"/>
  <c r="O69" i="42"/>
  <c r="M69" i="42"/>
  <c r="K69" i="42"/>
  <c r="I69" i="42"/>
  <c r="G69" i="42"/>
  <c r="E69" i="42"/>
  <c r="AQ68" i="42"/>
  <c r="AO68" i="42"/>
  <c r="AM68" i="42"/>
  <c r="AK68" i="42"/>
  <c r="AI68" i="42"/>
  <c r="AG68" i="42"/>
  <c r="AE68" i="42"/>
  <c r="AC68" i="42"/>
  <c r="AA68" i="42"/>
  <c r="Y68" i="42"/>
  <c r="W68" i="42"/>
  <c r="U68" i="42"/>
  <c r="S68" i="42"/>
  <c r="Q68" i="42"/>
  <c r="O68" i="42"/>
  <c r="M68" i="42"/>
  <c r="K68" i="42"/>
  <c r="I68" i="42"/>
  <c r="G68" i="42"/>
  <c r="E68" i="42"/>
  <c r="AQ67" i="42"/>
  <c r="AO67" i="42"/>
  <c r="AM67" i="42"/>
  <c r="AK67" i="42"/>
  <c r="AI67" i="42"/>
  <c r="AG67" i="42"/>
  <c r="AE67" i="42"/>
  <c r="AC67" i="42"/>
  <c r="AA67" i="42"/>
  <c r="Y67" i="42"/>
  <c r="W67" i="42"/>
  <c r="U67" i="42"/>
  <c r="S67" i="42"/>
  <c r="Q67" i="42"/>
  <c r="O67" i="42"/>
  <c r="M67" i="42"/>
  <c r="K67" i="42"/>
  <c r="I67" i="42"/>
  <c r="G67" i="42"/>
  <c r="E67" i="42"/>
  <c r="AQ66" i="42"/>
  <c r="AO66" i="42"/>
  <c r="AM66" i="42"/>
  <c r="AK66" i="42"/>
  <c r="AI66" i="42"/>
  <c r="AG66" i="42"/>
  <c r="AE66" i="42"/>
  <c r="AC66" i="42"/>
  <c r="AA66" i="42"/>
  <c r="Y66" i="42"/>
  <c r="W66" i="42"/>
  <c r="U66" i="42"/>
  <c r="S66" i="42"/>
  <c r="Q66" i="42"/>
  <c r="O66" i="42"/>
  <c r="M66" i="42"/>
  <c r="K66" i="42"/>
  <c r="I66" i="42"/>
  <c r="G66" i="42"/>
  <c r="E66" i="42"/>
  <c r="AQ65" i="42"/>
  <c r="AO65" i="42"/>
  <c r="AM65" i="42"/>
  <c r="AK65" i="42"/>
  <c r="AI65" i="42"/>
  <c r="AG65" i="42"/>
  <c r="AE65" i="42"/>
  <c r="AC65" i="42"/>
  <c r="AA65" i="42"/>
  <c r="Y65" i="42"/>
  <c r="W65" i="42"/>
  <c r="U65" i="42"/>
  <c r="S65" i="42"/>
  <c r="Q65" i="42"/>
  <c r="O65" i="42"/>
  <c r="M65" i="42"/>
  <c r="K65" i="42"/>
  <c r="I65" i="42"/>
  <c r="G65" i="42"/>
  <c r="E65" i="42"/>
  <c r="AQ64" i="42"/>
  <c r="AO64" i="42"/>
  <c r="AM64" i="42"/>
  <c r="AK64" i="42"/>
  <c r="AI64" i="42"/>
  <c r="AG64" i="42"/>
  <c r="AE64" i="42"/>
  <c r="AC64" i="42"/>
  <c r="AA64" i="42"/>
  <c r="Y64" i="42"/>
  <c r="W64" i="42"/>
  <c r="U64" i="42"/>
  <c r="S64" i="42"/>
  <c r="Q64" i="42"/>
  <c r="O64" i="42"/>
  <c r="M64" i="42"/>
  <c r="K64" i="42"/>
  <c r="I64" i="42"/>
  <c r="G64" i="42"/>
  <c r="E64" i="42"/>
  <c r="AQ63" i="42"/>
  <c r="AO63" i="42"/>
  <c r="AM63" i="42"/>
  <c r="AK63" i="42"/>
  <c r="AI63" i="42"/>
  <c r="AG63" i="42"/>
  <c r="AE63" i="42"/>
  <c r="AC63" i="42"/>
  <c r="AA63" i="42"/>
  <c r="Y63" i="42"/>
  <c r="W63" i="42"/>
  <c r="U63" i="42"/>
  <c r="S63" i="42"/>
  <c r="Q63" i="42"/>
  <c r="O63" i="42"/>
  <c r="M63" i="42"/>
  <c r="K63" i="42"/>
  <c r="I63" i="42"/>
  <c r="G63" i="42"/>
  <c r="E63" i="42"/>
  <c r="AQ62" i="42"/>
  <c r="AO62" i="42"/>
  <c r="AM62" i="42"/>
  <c r="AK62" i="42"/>
  <c r="AI62" i="42"/>
  <c r="AG62" i="42"/>
  <c r="AE62" i="42"/>
  <c r="AC62" i="42"/>
  <c r="AA62" i="42"/>
  <c r="Y62" i="42"/>
  <c r="W62" i="42"/>
  <c r="U62" i="42"/>
  <c r="S62" i="42"/>
  <c r="Q62" i="42"/>
  <c r="O62" i="42"/>
  <c r="M62" i="42"/>
  <c r="K62" i="42"/>
  <c r="I62" i="42"/>
  <c r="G62" i="42"/>
  <c r="E62" i="42"/>
  <c r="AQ61" i="42"/>
  <c r="AO61" i="42"/>
  <c r="AM61" i="42"/>
  <c r="AK61" i="42"/>
  <c r="AI61" i="42"/>
  <c r="AG61" i="42"/>
  <c r="AE61" i="42"/>
  <c r="AC61" i="42"/>
  <c r="AA61" i="42"/>
  <c r="Y61" i="42"/>
  <c r="W61" i="42"/>
  <c r="U61" i="42"/>
  <c r="S61" i="42"/>
  <c r="Q61" i="42"/>
  <c r="O61" i="42"/>
  <c r="M61" i="42"/>
  <c r="K61" i="42"/>
  <c r="I61" i="42"/>
  <c r="G61" i="42"/>
  <c r="E61" i="42"/>
  <c r="AQ60" i="42"/>
  <c r="AO60" i="42"/>
  <c r="AM60" i="42"/>
  <c r="AK60" i="42"/>
  <c r="AI60" i="42"/>
  <c r="AG60" i="42"/>
  <c r="AE60" i="42"/>
  <c r="AC60" i="42"/>
  <c r="AA60" i="42"/>
  <c r="Y60" i="42"/>
  <c r="W60" i="42"/>
  <c r="U60" i="42"/>
  <c r="S60" i="42"/>
  <c r="Q60" i="42"/>
  <c r="O60" i="42"/>
  <c r="M60" i="42"/>
  <c r="K60" i="42"/>
  <c r="I60" i="42"/>
  <c r="G60" i="42"/>
  <c r="E60" i="42"/>
  <c r="AQ59" i="42"/>
  <c r="AO59" i="42"/>
  <c r="AM59" i="42"/>
  <c r="AK59" i="42"/>
  <c r="AI59" i="42"/>
  <c r="AG59" i="42"/>
  <c r="AE59" i="42"/>
  <c r="AC59" i="42"/>
  <c r="AA59" i="42"/>
  <c r="Y59" i="42"/>
  <c r="W59" i="42"/>
  <c r="U59" i="42"/>
  <c r="S59" i="42"/>
  <c r="Q59" i="42"/>
  <c r="O59" i="42"/>
  <c r="M59" i="42"/>
  <c r="K59" i="42"/>
  <c r="I59" i="42"/>
  <c r="G59" i="42"/>
  <c r="E59" i="42"/>
  <c r="AQ58" i="42"/>
  <c r="AO58" i="42"/>
  <c r="AM58" i="42"/>
  <c r="AK58" i="42"/>
  <c r="AI58" i="42"/>
  <c r="AG58" i="42"/>
  <c r="AE58" i="42"/>
  <c r="AC58" i="42"/>
  <c r="AA58" i="42"/>
  <c r="Y58" i="42"/>
  <c r="W58" i="42"/>
  <c r="U58" i="42"/>
  <c r="S58" i="42"/>
  <c r="Q58" i="42"/>
  <c r="O58" i="42"/>
  <c r="M58" i="42"/>
  <c r="K58" i="42"/>
  <c r="I58" i="42"/>
  <c r="G58" i="42"/>
  <c r="E58" i="42"/>
  <c r="AQ57" i="42"/>
  <c r="AO57" i="42"/>
  <c r="AM57" i="42"/>
  <c r="AK57" i="42"/>
  <c r="AI57" i="42"/>
  <c r="AG57" i="42"/>
  <c r="AE57" i="42"/>
  <c r="AC57" i="42"/>
  <c r="AA57" i="42"/>
  <c r="Y57" i="42"/>
  <c r="W57" i="42"/>
  <c r="U57" i="42"/>
  <c r="S57" i="42"/>
  <c r="Q57" i="42"/>
  <c r="O57" i="42"/>
  <c r="M57" i="42"/>
  <c r="K57" i="42"/>
  <c r="I57" i="42"/>
  <c r="G57" i="42"/>
  <c r="E57" i="42"/>
  <c r="AQ56" i="42"/>
  <c r="AO56" i="42"/>
  <c r="AM56" i="42"/>
  <c r="AK56" i="42"/>
  <c r="AI56" i="42"/>
  <c r="AG56" i="42"/>
  <c r="AE56" i="42"/>
  <c r="AC56" i="42"/>
  <c r="AA56" i="42"/>
  <c r="Y56" i="42"/>
  <c r="W56" i="42"/>
  <c r="U56" i="42"/>
  <c r="S56" i="42"/>
  <c r="Q56" i="42"/>
  <c r="O56" i="42"/>
  <c r="M56" i="42"/>
  <c r="K56" i="42"/>
  <c r="I56" i="42"/>
  <c r="G56" i="42"/>
  <c r="E56" i="42"/>
  <c r="AQ55" i="42"/>
  <c r="AO55" i="42"/>
  <c r="AM55" i="42"/>
  <c r="AK55" i="42"/>
  <c r="AI55" i="42"/>
  <c r="AG55" i="42"/>
  <c r="AE55" i="42"/>
  <c r="AC55" i="42"/>
  <c r="AA55" i="42"/>
  <c r="Y55" i="42"/>
  <c r="W55" i="42"/>
  <c r="U55" i="42"/>
  <c r="S55" i="42"/>
  <c r="Q55" i="42"/>
  <c r="O55" i="42"/>
  <c r="M55" i="42"/>
  <c r="K55" i="42"/>
  <c r="I55" i="42"/>
  <c r="G55" i="42"/>
  <c r="E55" i="42"/>
  <c r="AQ54" i="42"/>
  <c r="AO54" i="42"/>
  <c r="AM54" i="42"/>
  <c r="AK54" i="42"/>
  <c r="AI54" i="42"/>
  <c r="AG54" i="42"/>
  <c r="AE54" i="42"/>
  <c r="AC54" i="42"/>
  <c r="AA54" i="42"/>
  <c r="Y54" i="42"/>
  <c r="W54" i="42"/>
  <c r="U54" i="42"/>
  <c r="S54" i="42"/>
  <c r="Q54" i="42"/>
  <c r="O54" i="42"/>
  <c r="M54" i="42"/>
  <c r="K54" i="42"/>
  <c r="I54" i="42"/>
  <c r="G54" i="42"/>
  <c r="E54" i="42"/>
  <c r="AQ53" i="42"/>
  <c r="AO53" i="42"/>
  <c r="AM53" i="42"/>
  <c r="AK53" i="42"/>
  <c r="AI53" i="42"/>
  <c r="AG53" i="42"/>
  <c r="AE53" i="42"/>
  <c r="AC53" i="42"/>
  <c r="AA53" i="42"/>
  <c r="Y53" i="42"/>
  <c r="W53" i="42"/>
  <c r="U53" i="42"/>
  <c r="S53" i="42"/>
  <c r="Q53" i="42"/>
  <c r="O53" i="42"/>
  <c r="M53" i="42"/>
  <c r="K53" i="42"/>
  <c r="I53" i="42"/>
  <c r="G53" i="42"/>
  <c r="E53" i="42"/>
  <c r="AQ52" i="42"/>
  <c r="AO52" i="42"/>
  <c r="AM52" i="42"/>
  <c r="AK52" i="42"/>
  <c r="AI52" i="42"/>
  <c r="AG52" i="42"/>
  <c r="AE52" i="42"/>
  <c r="AC52" i="42"/>
  <c r="AA52" i="42"/>
  <c r="Y52" i="42"/>
  <c r="W52" i="42"/>
  <c r="U52" i="42"/>
  <c r="S52" i="42"/>
  <c r="Q52" i="42"/>
  <c r="O52" i="42"/>
  <c r="M52" i="42"/>
  <c r="K52" i="42"/>
  <c r="I52" i="42"/>
  <c r="G52" i="42"/>
  <c r="E52" i="42"/>
  <c r="AQ51" i="42"/>
  <c r="AO51" i="42"/>
  <c r="AM51" i="42"/>
  <c r="AK51" i="42"/>
  <c r="AI51" i="42"/>
  <c r="AG51" i="42"/>
  <c r="AE51" i="42"/>
  <c r="AC51" i="42"/>
  <c r="AA51" i="42"/>
  <c r="Y51" i="42"/>
  <c r="W51" i="42"/>
  <c r="U51" i="42"/>
  <c r="S51" i="42"/>
  <c r="Q51" i="42"/>
  <c r="O51" i="42"/>
  <c r="M51" i="42"/>
  <c r="K51" i="42"/>
  <c r="I51" i="42"/>
  <c r="G51" i="42"/>
  <c r="E51" i="42"/>
  <c r="AQ50" i="42"/>
  <c r="AO50" i="42"/>
  <c r="AM50" i="42"/>
  <c r="AK50" i="42"/>
  <c r="AI50" i="42"/>
  <c r="AG50" i="42"/>
  <c r="AE50" i="42"/>
  <c r="AC50" i="42"/>
  <c r="AA50" i="42"/>
  <c r="Y50" i="42"/>
  <c r="W50" i="42"/>
  <c r="U50" i="42"/>
  <c r="S50" i="42"/>
  <c r="Q50" i="42"/>
  <c r="O50" i="42"/>
  <c r="M50" i="42"/>
  <c r="K50" i="42"/>
  <c r="I50" i="42"/>
  <c r="G50" i="42"/>
  <c r="E50" i="42"/>
  <c r="AQ49" i="42"/>
  <c r="AO49" i="42"/>
  <c r="AM49" i="42"/>
  <c r="AK49" i="42"/>
  <c r="AI49" i="42"/>
  <c r="AG49" i="42"/>
  <c r="AE49" i="42"/>
  <c r="AC49" i="42"/>
  <c r="AA49" i="42"/>
  <c r="Y49" i="42"/>
  <c r="W49" i="42"/>
  <c r="U49" i="42"/>
  <c r="S49" i="42"/>
  <c r="Q49" i="42"/>
  <c r="O49" i="42"/>
  <c r="M49" i="42"/>
  <c r="K49" i="42"/>
  <c r="I49" i="42"/>
  <c r="G49" i="42"/>
  <c r="E49" i="42"/>
  <c r="AQ48" i="42"/>
  <c r="AO48" i="42"/>
  <c r="AM48" i="42"/>
  <c r="AK48" i="42"/>
  <c r="AI48" i="42"/>
  <c r="AG48" i="42"/>
  <c r="AE48" i="42"/>
  <c r="AC48" i="42"/>
  <c r="AA48" i="42"/>
  <c r="Y48" i="42"/>
  <c r="W48" i="42"/>
  <c r="U48" i="42"/>
  <c r="S48" i="42"/>
  <c r="Q48" i="42"/>
  <c r="O48" i="42"/>
  <c r="M48" i="42"/>
  <c r="K48" i="42"/>
  <c r="I48" i="42"/>
  <c r="G48" i="42"/>
  <c r="E48" i="42"/>
  <c r="AQ47" i="42"/>
  <c r="AO47" i="42"/>
  <c r="AM47" i="42"/>
  <c r="AK47" i="42"/>
  <c r="AI47" i="42"/>
  <c r="AG47" i="42"/>
  <c r="AE47" i="42"/>
  <c r="AC47" i="42"/>
  <c r="AA47" i="42"/>
  <c r="Y47" i="42"/>
  <c r="W47" i="42"/>
  <c r="U47" i="42"/>
  <c r="S47" i="42"/>
  <c r="Q47" i="42"/>
  <c r="O47" i="42"/>
  <c r="M47" i="42"/>
  <c r="K47" i="42"/>
  <c r="I47" i="42"/>
  <c r="G47" i="42"/>
  <c r="E47" i="42"/>
  <c r="AQ46" i="42"/>
  <c r="AO46" i="42"/>
  <c r="AM46" i="42"/>
  <c r="AK46" i="42"/>
  <c r="AI46" i="42"/>
  <c r="AG46" i="42"/>
  <c r="AE46" i="42"/>
  <c r="AC46" i="42"/>
  <c r="AA46" i="42"/>
  <c r="Y46" i="42"/>
  <c r="W46" i="42"/>
  <c r="U46" i="42"/>
  <c r="S46" i="42"/>
  <c r="Q46" i="42"/>
  <c r="O46" i="42"/>
  <c r="M46" i="42"/>
  <c r="K46" i="42"/>
  <c r="I46" i="42"/>
  <c r="G46" i="42"/>
  <c r="E46" i="42"/>
  <c r="AQ45" i="42"/>
  <c r="AO45" i="42"/>
  <c r="AM45" i="42"/>
  <c r="AK45" i="42"/>
  <c r="AI45" i="42"/>
  <c r="AG45" i="42"/>
  <c r="AE45" i="42"/>
  <c r="AC45" i="42"/>
  <c r="AA45" i="42"/>
  <c r="Y45" i="42"/>
  <c r="W45" i="42"/>
  <c r="U45" i="42"/>
  <c r="S45" i="42"/>
  <c r="Q45" i="42"/>
  <c r="O45" i="42"/>
  <c r="M45" i="42"/>
  <c r="K45" i="42"/>
  <c r="I45" i="42"/>
  <c r="G45" i="42"/>
  <c r="E45" i="42"/>
  <c r="AQ44" i="42"/>
  <c r="AO44" i="42"/>
  <c r="AM44" i="42"/>
  <c r="AK44" i="42"/>
  <c r="AI44" i="42"/>
  <c r="AG44" i="42"/>
  <c r="AE44" i="42"/>
  <c r="AC44" i="42"/>
  <c r="AA44" i="42"/>
  <c r="Y44" i="42"/>
  <c r="W44" i="42"/>
  <c r="U44" i="42"/>
  <c r="S44" i="42"/>
  <c r="Q44" i="42"/>
  <c r="O44" i="42"/>
  <c r="M44" i="42"/>
  <c r="K44" i="42"/>
  <c r="I44" i="42"/>
  <c r="G44" i="42"/>
  <c r="E44" i="42"/>
  <c r="AQ43" i="42"/>
  <c r="AO43" i="42"/>
  <c r="AM43" i="42"/>
  <c r="AK43" i="42"/>
  <c r="AI43" i="42"/>
  <c r="AG43" i="42"/>
  <c r="AE43" i="42"/>
  <c r="AC43" i="42"/>
  <c r="AA43" i="42"/>
  <c r="Y43" i="42"/>
  <c r="W43" i="42"/>
  <c r="U43" i="42"/>
  <c r="S43" i="42"/>
  <c r="Q43" i="42"/>
  <c r="O43" i="42"/>
  <c r="M43" i="42"/>
  <c r="K43" i="42"/>
  <c r="I43" i="42"/>
  <c r="G43" i="42"/>
  <c r="E43" i="42"/>
  <c r="AQ42" i="42"/>
  <c r="AO42" i="42"/>
  <c r="AM42" i="42"/>
  <c r="AK42" i="42"/>
  <c r="AI42" i="42"/>
  <c r="AG42" i="42"/>
  <c r="AE42" i="42"/>
  <c r="AC42" i="42"/>
  <c r="AA42" i="42"/>
  <c r="Y42" i="42"/>
  <c r="W42" i="42"/>
  <c r="U42" i="42"/>
  <c r="S42" i="42"/>
  <c r="Q42" i="42"/>
  <c r="O42" i="42"/>
  <c r="M42" i="42"/>
  <c r="K42" i="42"/>
  <c r="I42" i="42"/>
  <c r="G42" i="42"/>
  <c r="E42" i="42"/>
  <c r="AQ41" i="42"/>
  <c r="AO41" i="42"/>
  <c r="AM41" i="42"/>
  <c r="AK41" i="42"/>
  <c r="AI41" i="42"/>
  <c r="AG41" i="42"/>
  <c r="AE41" i="42"/>
  <c r="AC41" i="42"/>
  <c r="AA41" i="42"/>
  <c r="Y41" i="42"/>
  <c r="W41" i="42"/>
  <c r="U41" i="42"/>
  <c r="S41" i="42"/>
  <c r="Q41" i="42"/>
  <c r="O41" i="42"/>
  <c r="M41" i="42"/>
  <c r="K41" i="42"/>
  <c r="I41" i="42"/>
  <c r="G41" i="42"/>
  <c r="E41" i="42"/>
  <c r="AQ40" i="42"/>
  <c r="AO40" i="42"/>
  <c r="AM40" i="42"/>
  <c r="AK40" i="42"/>
  <c r="AI40" i="42"/>
  <c r="AG40" i="42"/>
  <c r="AE40" i="42"/>
  <c r="AC40" i="42"/>
  <c r="AA40" i="42"/>
  <c r="Y40" i="42"/>
  <c r="W40" i="42"/>
  <c r="U40" i="42"/>
  <c r="S40" i="42"/>
  <c r="Q40" i="42"/>
  <c r="O40" i="42"/>
  <c r="M40" i="42"/>
  <c r="K40" i="42"/>
  <c r="I40" i="42"/>
  <c r="G40" i="42"/>
  <c r="E40" i="42"/>
  <c r="AQ39" i="42"/>
  <c r="AO39" i="42"/>
  <c r="AM39" i="42"/>
  <c r="AK39" i="42"/>
  <c r="AI39" i="42"/>
  <c r="AG39" i="42"/>
  <c r="AE39" i="42"/>
  <c r="AC39" i="42"/>
  <c r="AA39" i="42"/>
  <c r="Y39" i="42"/>
  <c r="W39" i="42"/>
  <c r="U39" i="42"/>
  <c r="S39" i="42"/>
  <c r="Q39" i="42"/>
  <c r="O39" i="42"/>
  <c r="M39" i="42"/>
  <c r="K39" i="42"/>
  <c r="I39" i="42"/>
  <c r="G39" i="42"/>
  <c r="E39" i="42"/>
  <c r="AQ38" i="42"/>
  <c r="AO38" i="42"/>
  <c r="AM38" i="42"/>
  <c r="AK38" i="42"/>
  <c r="AI38" i="42"/>
  <c r="AG38" i="42"/>
  <c r="AE38" i="42"/>
  <c r="AC38" i="42"/>
  <c r="AA38" i="42"/>
  <c r="Y38" i="42"/>
  <c r="W38" i="42"/>
  <c r="U38" i="42"/>
  <c r="S38" i="42"/>
  <c r="Q38" i="42"/>
  <c r="O38" i="42"/>
  <c r="M38" i="42"/>
  <c r="K38" i="42"/>
  <c r="I38" i="42"/>
  <c r="G38" i="42"/>
  <c r="E38" i="42"/>
  <c r="AQ37" i="42"/>
  <c r="AO37" i="42"/>
  <c r="AM37" i="42"/>
  <c r="AK37" i="42"/>
  <c r="AI37" i="42"/>
  <c r="AG37" i="42"/>
  <c r="AE37" i="42"/>
  <c r="AC37" i="42"/>
  <c r="AA37" i="42"/>
  <c r="Y37" i="42"/>
  <c r="W37" i="42"/>
  <c r="U37" i="42"/>
  <c r="S37" i="42"/>
  <c r="Q37" i="42"/>
  <c r="O37" i="42"/>
  <c r="M37" i="42"/>
  <c r="K37" i="42"/>
  <c r="I37" i="42"/>
  <c r="G37" i="42"/>
  <c r="E37" i="42"/>
  <c r="AQ36" i="42"/>
  <c r="AO36" i="42"/>
  <c r="AM36" i="42"/>
  <c r="AK36" i="42"/>
  <c r="AI36" i="42"/>
  <c r="AG36" i="42"/>
  <c r="AE36" i="42"/>
  <c r="AC36" i="42"/>
  <c r="AA36" i="42"/>
  <c r="Y36" i="42"/>
  <c r="W36" i="42"/>
  <c r="U36" i="42"/>
  <c r="S36" i="42"/>
  <c r="Q36" i="42"/>
  <c r="O36" i="42"/>
  <c r="M36" i="42"/>
  <c r="K36" i="42"/>
  <c r="I36" i="42"/>
  <c r="G36" i="42"/>
  <c r="E36" i="42"/>
  <c r="AQ35" i="42"/>
  <c r="AO35" i="42"/>
  <c r="AM35" i="42"/>
  <c r="AK35" i="42"/>
  <c r="AI35" i="42"/>
  <c r="AG35" i="42"/>
  <c r="AE35" i="42"/>
  <c r="AC35" i="42"/>
  <c r="AA35" i="42"/>
  <c r="Y35" i="42"/>
  <c r="W35" i="42"/>
  <c r="U35" i="42"/>
  <c r="S35" i="42"/>
  <c r="Q35" i="42"/>
  <c r="O35" i="42"/>
  <c r="M35" i="42"/>
  <c r="K35" i="42"/>
  <c r="I35" i="42"/>
  <c r="G35" i="42"/>
  <c r="E35" i="42"/>
  <c r="AQ34" i="42"/>
  <c r="AO34" i="42"/>
  <c r="AM34" i="42"/>
  <c r="AK34" i="42"/>
  <c r="AI34" i="42"/>
  <c r="AG34" i="42"/>
  <c r="AE34" i="42"/>
  <c r="AC34" i="42"/>
  <c r="AA34" i="42"/>
  <c r="Y34" i="42"/>
  <c r="W34" i="42"/>
  <c r="U34" i="42"/>
  <c r="S34" i="42"/>
  <c r="Q34" i="42"/>
  <c r="O34" i="42"/>
  <c r="M34" i="42"/>
  <c r="K34" i="42"/>
  <c r="I34" i="42"/>
  <c r="G34" i="42"/>
  <c r="E34" i="42"/>
  <c r="AQ33" i="42"/>
  <c r="AO33" i="42"/>
  <c r="AM33" i="42"/>
  <c r="AK33" i="42"/>
  <c r="AI33" i="42"/>
  <c r="AG33" i="42"/>
  <c r="AE33" i="42"/>
  <c r="AC33" i="42"/>
  <c r="AA33" i="42"/>
  <c r="Y33" i="42"/>
  <c r="W33" i="42"/>
  <c r="U33" i="42"/>
  <c r="S33" i="42"/>
  <c r="Q33" i="42"/>
  <c r="O33" i="42"/>
  <c r="M33" i="42"/>
  <c r="K33" i="42"/>
  <c r="I33" i="42"/>
  <c r="G33" i="42"/>
  <c r="E33" i="42"/>
  <c r="AQ32" i="42"/>
  <c r="AO32" i="42"/>
  <c r="AM32" i="42"/>
  <c r="AK32" i="42"/>
  <c r="AI32" i="42"/>
  <c r="AG32" i="42"/>
  <c r="AE32" i="42"/>
  <c r="AC32" i="42"/>
  <c r="AA32" i="42"/>
  <c r="Y32" i="42"/>
  <c r="W32" i="42"/>
  <c r="U32" i="42"/>
  <c r="S32" i="42"/>
  <c r="Q32" i="42"/>
  <c r="O32" i="42"/>
  <c r="M32" i="42"/>
  <c r="K32" i="42"/>
  <c r="I32" i="42"/>
  <c r="G32" i="42"/>
  <c r="E32" i="42"/>
  <c r="AQ31" i="42"/>
  <c r="AO31" i="42"/>
  <c r="AM31" i="42"/>
  <c r="AK31" i="42"/>
  <c r="AI31" i="42"/>
  <c r="AG31" i="42"/>
  <c r="AE31" i="42"/>
  <c r="AC31" i="42"/>
  <c r="AA31" i="42"/>
  <c r="Y31" i="42"/>
  <c r="W31" i="42"/>
  <c r="U31" i="42"/>
  <c r="S31" i="42"/>
  <c r="Q31" i="42"/>
  <c r="O31" i="42"/>
  <c r="M31" i="42"/>
  <c r="K31" i="42"/>
  <c r="I31" i="42"/>
  <c r="G31" i="42"/>
  <c r="E31" i="42"/>
  <c r="AQ30" i="42"/>
  <c r="AO30" i="42"/>
  <c r="AM30" i="42"/>
  <c r="AK30" i="42"/>
  <c r="AI30" i="42"/>
  <c r="AG30" i="42"/>
  <c r="AE30" i="42"/>
  <c r="AC30" i="42"/>
  <c r="AA30" i="42"/>
  <c r="Y30" i="42"/>
  <c r="W30" i="42"/>
  <c r="U30" i="42"/>
  <c r="S30" i="42"/>
  <c r="Q30" i="42"/>
  <c r="O30" i="42"/>
  <c r="M30" i="42"/>
  <c r="K30" i="42"/>
  <c r="I30" i="42"/>
  <c r="G30" i="42"/>
  <c r="E30" i="42"/>
  <c r="AQ29" i="42"/>
  <c r="AO29" i="42"/>
  <c r="AM29" i="42"/>
  <c r="AK29" i="42"/>
  <c r="AI29" i="42"/>
  <c r="AG29" i="42"/>
  <c r="AE29" i="42"/>
  <c r="AC29" i="42"/>
  <c r="AA29" i="42"/>
  <c r="Y29" i="42"/>
  <c r="W29" i="42"/>
  <c r="U29" i="42"/>
  <c r="S29" i="42"/>
  <c r="Q29" i="42"/>
  <c r="O29" i="42"/>
  <c r="M29" i="42"/>
  <c r="K29" i="42"/>
  <c r="I29" i="42"/>
  <c r="G29" i="42"/>
  <c r="E29" i="42"/>
  <c r="AQ28" i="42"/>
  <c r="AO28" i="42"/>
  <c r="AM28" i="42"/>
  <c r="AK28" i="42"/>
  <c r="AI28" i="42"/>
  <c r="AG28" i="42"/>
  <c r="AE28" i="42"/>
  <c r="AC28" i="42"/>
  <c r="AA28" i="42"/>
  <c r="Y28" i="42"/>
  <c r="W28" i="42"/>
  <c r="U28" i="42"/>
  <c r="S28" i="42"/>
  <c r="Q28" i="42"/>
  <c r="O28" i="42"/>
  <c r="M28" i="42"/>
  <c r="K28" i="42"/>
  <c r="I28" i="42"/>
  <c r="G28" i="42"/>
  <c r="E28" i="42"/>
  <c r="AQ27" i="42"/>
  <c r="AO27" i="42"/>
  <c r="AM27" i="42"/>
  <c r="AK27" i="42"/>
  <c r="AI27" i="42"/>
  <c r="AG27" i="42"/>
  <c r="AE27" i="42"/>
  <c r="AC27" i="42"/>
  <c r="AA27" i="42"/>
  <c r="Y27" i="42"/>
  <c r="W27" i="42"/>
  <c r="U27" i="42"/>
  <c r="S27" i="42"/>
  <c r="Q27" i="42"/>
  <c r="O27" i="42"/>
  <c r="M27" i="42"/>
  <c r="K27" i="42"/>
  <c r="I27" i="42"/>
  <c r="G27" i="42"/>
  <c r="E27" i="42"/>
  <c r="AQ26" i="42"/>
  <c r="AO26" i="42"/>
  <c r="AM26" i="42"/>
  <c r="AK26" i="42"/>
  <c r="AI26" i="42"/>
  <c r="AG26" i="42"/>
  <c r="AE26" i="42"/>
  <c r="AC26" i="42"/>
  <c r="AA26" i="42"/>
  <c r="Y26" i="42"/>
  <c r="W26" i="42"/>
  <c r="U26" i="42"/>
  <c r="S26" i="42"/>
  <c r="Q26" i="42"/>
  <c r="O26" i="42"/>
  <c r="M26" i="42"/>
  <c r="K26" i="42"/>
  <c r="I26" i="42"/>
  <c r="G26" i="42"/>
  <c r="E26" i="42"/>
  <c r="AQ25" i="42"/>
  <c r="AO25" i="42"/>
  <c r="AM25" i="42"/>
  <c r="AK25" i="42"/>
  <c r="AI25" i="42"/>
  <c r="AG25" i="42"/>
  <c r="AE25" i="42"/>
  <c r="AC25" i="42"/>
  <c r="AA25" i="42"/>
  <c r="Y25" i="42"/>
  <c r="W25" i="42"/>
  <c r="U25" i="42"/>
  <c r="S25" i="42"/>
  <c r="Q25" i="42"/>
  <c r="O25" i="42"/>
  <c r="M25" i="42"/>
  <c r="K25" i="42"/>
  <c r="I25" i="42"/>
  <c r="G25" i="42"/>
  <c r="E25" i="42"/>
  <c r="AQ24" i="42"/>
  <c r="AO24" i="42"/>
  <c r="AM24" i="42"/>
  <c r="AK24" i="42"/>
  <c r="AI24" i="42"/>
  <c r="AG24" i="42"/>
  <c r="AE24" i="42"/>
  <c r="AC24" i="42"/>
  <c r="AA24" i="42"/>
  <c r="Y24" i="42"/>
  <c r="W24" i="42"/>
  <c r="U24" i="42"/>
  <c r="S24" i="42"/>
  <c r="Q24" i="42"/>
  <c r="O24" i="42"/>
  <c r="M24" i="42"/>
  <c r="K24" i="42"/>
  <c r="I24" i="42"/>
  <c r="G24" i="42"/>
  <c r="E24" i="42"/>
  <c r="AO23" i="42"/>
  <c r="AM23" i="42"/>
  <c r="AK23" i="42"/>
  <c r="AI23" i="42"/>
  <c r="AG23" i="42"/>
  <c r="AE23" i="42"/>
  <c r="AC23" i="42"/>
  <c r="AA23" i="42"/>
  <c r="Y23" i="42"/>
  <c r="W23" i="42"/>
  <c r="U23" i="42"/>
  <c r="S23" i="42"/>
  <c r="Q23" i="42"/>
  <c r="O23" i="42"/>
  <c r="M23" i="42"/>
  <c r="K23" i="42"/>
  <c r="I23" i="42"/>
  <c r="G23" i="42"/>
  <c r="E23" i="42"/>
  <c r="AQ22" i="42"/>
  <c r="AO22" i="42"/>
  <c r="AM22" i="42"/>
  <c r="AK22" i="42"/>
  <c r="AI22" i="42"/>
  <c r="AG22" i="42"/>
  <c r="AE22" i="42"/>
  <c r="AC22" i="42"/>
  <c r="AA22" i="42"/>
  <c r="Y22" i="42"/>
  <c r="W22" i="42"/>
  <c r="U22" i="42"/>
  <c r="S22" i="42"/>
  <c r="Q22" i="42"/>
  <c r="O22" i="42"/>
  <c r="M22" i="42"/>
  <c r="K22" i="42"/>
  <c r="I22" i="42"/>
  <c r="G22" i="42"/>
  <c r="E22" i="42"/>
  <c r="AO21" i="42"/>
  <c r="AM21" i="42"/>
  <c r="AK21" i="42"/>
  <c r="AI21" i="42"/>
  <c r="AG21" i="42"/>
  <c r="AE21" i="42"/>
  <c r="AC21" i="42"/>
  <c r="AA21" i="42"/>
  <c r="Y21" i="42"/>
  <c r="W21" i="42"/>
  <c r="U21" i="42"/>
  <c r="S21" i="42"/>
  <c r="Q21" i="42"/>
  <c r="O21" i="42"/>
  <c r="M21" i="42"/>
  <c r="K21" i="42"/>
  <c r="I21" i="42"/>
  <c r="G21" i="42"/>
  <c r="E21" i="42"/>
  <c r="AM20" i="42"/>
  <c r="AK20" i="42"/>
  <c r="AI20" i="42"/>
  <c r="AG20" i="42"/>
  <c r="AE20" i="42"/>
  <c r="AC20" i="42"/>
  <c r="AA20" i="42"/>
  <c r="Y20" i="42"/>
  <c r="W20" i="42"/>
  <c r="U20" i="42"/>
  <c r="S20" i="42"/>
  <c r="Q20" i="42"/>
  <c r="O20" i="42"/>
  <c r="M20" i="42"/>
  <c r="K20" i="42"/>
  <c r="I20" i="42"/>
  <c r="G20" i="42"/>
  <c r="E20" i="42"/>
  <c r="AO19" i="42"/>
  <c r="AM19" i="42"/>
  <c r="AK19" i="42"/>
  <c r="AI19" i="42"/>
  <c r="AG19" i="42"/>
  <c r="AE19" i="42"/>
  <c r="AC19" i="42"/>
  <c r="AA19" i="42"/>
  <c r="Y19" i="42"/>
  <c r="W19" i="42"/>
  <c r="U19" i="42"/>
  <c r="S19" i="42"/>
  <c r="Q19" i="42"/>
  <c r="O19" i="42"/>
  <c r="M19" i="42"/>
  <c r="M5" i="42"/>
  <c r="K19" i="42"/>
  <c r="I19" i="42"/>
  <c r="G19" i="42"/>
  <c r="E19" i="42"/>
  <c r="AR18" i="42"/>
  <c r="AO18" i="42"/>
  <c r="AM18" i="42"/>
  <c r="AK18" i="42"/>
  <c r="AE18" i="42"/>
  <c r="Y18" i="42"/>
  <c r="W18" i="42"/>
  <c r="U18" i="42"/>
  <c r="O18" i="42"/>
  <c r="M18" i="42"/>
  <c r="I18" i="42"/>
  <c r="G18" i="42"/>
  <c r="E18" i="42"/>
  <c r="B18" i="42"/>
  <c r="AI18" i="42"/>
  <c r="AQ17" i="42"/>
  <c r="AO17" i="42"/>
  <c r="AM17" i="42"/>
  <c r="AK17" i="42"/>
  <c r="AI17" i="42"/>
  <c r="AG17" i="42"/>
  <c r="AE17" i="42"/>
  <c r="AC17" i="42"/>
  <c r="AA17" i="42"/>
  <c r="Y17" i="42"/>
  <c r="W17" i="42"/>
  <c r="U17" i="42"/>
  <c r="S17" i="42"/>
  <c r="Q17" i="42"/>
  <c r="O17" i="42"/>
  <c r="M17" i="42"/>
  <c r="K17" i="42"/>
  <c r="I17" i="42"/>
  <c r="G17" i="42"/>
  <c r="E17" i="42"/>
  <c r="AQ16" i="42"/>
  <c r="AO16" i="42"/>
  <c r="AM16" i="42"/>
  <c r="AK16" i="42"/>
  <c r="AI16" i="42"/>
  <c r="AG16" i="42"/>
  <c r="AE16" i="42"/>
  <c r="AC16" i="42"/>
  <c r="AA16" i="42"/>
  <c r="Y16" i="42"/>
  <c r="W16" i="42"/>
  <c r="U16" i="42"/>
  <c r="S16" i="42"/>
  <c r="Q16" i="42"/>
  <c r="O16" i="42"/>
  <c r="M16" i="42"/>
  <c r="K16" i="42"/>
  <c r="I16" i="42"/>
  <c r="G16" i="42"/>
  <c r="E16" i="42"/>
  <c r="AQ15" i="42"/>
  <c r="AO15" i="42"/>
  <c r="AM15" i="42"/>
  <c r="AK15" i="42"/>
  <c r="AI15" i="42"/>
  <c r="AG15" i="42"/>
  <c r="AE15" i="42"/>
  <c r="AC15" i="42"/>
  <c r="AA15" i="42"/>
  <c r="Y15" i="42"/>
  <c r="W15" i="42"/>
  <c r="U15" i="42"/>
  <c r="S15" i="42"/>
  <c r="Q15" i="42"/>
  <c r="O15" i="42"/>
  <c r="M15" i="42"/>
  <c r="K15" i="42"/>
  <c r="I15" i="42"/>
  <c r="G15" i="42"/>
  <c r="E15" i="42"/>
  <c r="AQ14" i="42"/>
  <c r="AO14" i="42"/>
  <c r="AM14" i="42"/>
  <c r="AK14" i="42"/>
  <c r="AI14" i="42"/>
  <c r="AG14" i="42"/>
  <c r="AE14" i="42"/>
  <c r="AC14" i="42"/>
  <c r="AA14" i="42"/>
  <c r="Y14" i="42"/>
  <c r="W14" i="42"/>
  <c r="U14" i="42"/>
  <c r="S14" i="42"/>
  <c r="Q14" i="42"/>
  <c r="O14" i="42"/>
  <c r="M14" i="42"/>
  <c r="K14" i="42"/>
  <c r="I14" i="42"/>
  <c r="G14" i="42"/>
  <c r="E14" i="42"/>
  <c r="AQ13" i="42"/>
  <c r="AO13" i="42"/>
  <c r="AM13" i="42"/>
  <c r="AK13" i="42"/>
  <c r="AI13" i="42"/>
  <c r="AI6" i="42"/>
  <c r="AG13" i="42"/>
  <c r="AE13" i="42"/>
  <c r="AE6" i="42"/>
  <c r="AC13" i="42"/>
  <c r="AA13" i="42"/>
  <c r="Y13" i="42"/>
  <c r="W13" i="42"/>
  <c r="U13" i="42"/>
  <c r="S13" i="42"/>
  <c r="Q13" i="42"/>
  <c r="O13" i="42"/>
  <c r="M13" i="42"/>
  <c r="K13" i="42"/>
  <c r="I13" i="42"/>
  <c r="G13" i="42"/>
  <c r="E13" i="42"/>
  <c r="AQ12" i="42"/>
  <c r="AO12" i="42"/>
  <c r="AM12" i="42"/>
  <c r="AM5" i="42"/>
  <c r="AK12" i="42"/>
  <c r="AI12" i="42"/>
  <c r="AG12" i="42"/>
  <c r="AE12" i="42"/>
  <c r="AC12" i="42"/>
  <c r="AA12" i="42"/>
  <c r="Y12" i="42"/>
  <c r="Y5" i="42"/>
  <c r="W12" i="42"/>
  <c r="W5" i="42"/>
  <c r="U12" i="42"/>
  <c r="S12" i="42"/>
  <c r="Q12" i="42"/>
  <c r="O12" i="42"/>
  <c r="M12" i="42"/>
  <c r="K12" i="42"/>
  <c r="I12" i="42"/>
  <c r="I5" i="42"/>
  <c r="G12" i="42"/>
  <c r="E12" i="42"/>
  <c r="AQ10" i="42"/>
  <c r="AO10" i="42"/>
  <c r="AM10" i="42"/>
  <c r="AK10" i="42"/>
  <c r="AI10" i="42"/>
  <c r="AG10" i="42"/>
  <c r="AE10" i="42"/>
  <c r="AC10" i="42"/>
  <c r="AA10" i="42"/>
  <c r="Y10" i="42"/>
  <c r="W10" i="42"/>
  <c r="U10" i="42"/>
  <c r="S10" i="42"/>
  <c r="Q10" i="42"/>
  <c r="O10" i="42"/>
  <c r="M10" i="42"/>
  <c r="K10" i="42"/>
  <c r="I10" i="42"/>
  <c r="G10" i="42"/>
  <c r="E10" i="42"/>
  <c r="AM6" i="42"/>
  <c r="W6" i="42"/>
  <c r="I6" i="42"/>
  <c r="AE5" i="42"/>
  <c r="AM4" i="42"/>
  <c r="W4" i="42"/>
  <c r="I4" i="42"/>
  <c r="AE3" i="42"/>
  <c r="AM2" i="42"/>
  <c r="W2" i="42"/>
  <c r="I2" i="42"/>
  <c r="AE1" i="42"/>
  <c r="O1" i="42"/>
  <c r="O2" i="42" s="1"/>
  <c r="AG6" i="42"/>
  <c r="AA5" i="42"/>
  <c r="AI5" i="42"/>
  <c r="AI3" i="42"/>
  <c r="AI1" i="42"/>
  <c r="Y2" i="42"/>
  <c r="Y6" i="42"/>
  <c r="E1" i="42"/>
  <c r="E2" i="42" s="1"/>
  <c r="U1" i="42"/>
  <c r="U3" i="42" s="1"/>
  <c r="AK1" i="42"/>
  <c r="AK3" i="42" s="1"/>
  <c r="M2" i="42"/>
  <c r="M4" i="42"/>
  <c r="M6" i="42"/>
  <c r="K18" i="42"/>
  <c r="K5" i="42"/>
  <c r="AA18" i="42"/>
  <c r="AQ18" i="42"/>
  <c r="G1" i="42"/>
  <c r="G2" i="42" s="1"/>
  <c r="W1" i="42"/>
  <c r="AM1" i="42"/>
  <c r="AE2" i="42"/>
  <c r="W3" i="42"/>
  <c r="AM3" i="42"/>
  <c r="AE4" i="42"/>
  <c r="AC18" i="42"/>
  <c r="Y1" i="42"/>
  <c r="AO1" i="42"/>
  <c r="AO2" i="42" s="1"/>
  <c r="AA1" i="42"/>
  <c r="AQ1" i="42"/>
  <c r="AQ3" i="42" s="1"/>
  <c r="AI2" i="42"/>
  <c r="AA3" i="42"/>
  <c r="AI4" i="42"/>
  <c r="Q18" i="42"/>
  <c r="AG18" i="42"/>
  <c r="AG2" i="42"/>
  <c r="I1" i="42"/>
  <c r="I3" i="42"/>
  <c r="Y3" i="42"/>
  <c r="M1" i="42"/>
  <c r="M3" i="42"/>
  <c r="S18" i="42"/>
  <c r="S2" i="42"/>
  <c r="Q1" i="42"/>
  <c r="Q2" i="42" s="1"/>
  <c r="K4" i="42"/>
  <c r="K2" i="42"/>
  <c r="K6" i="42"/>
  <c r="AG4" i="42"/>
  <c r="S4" i="42"/>
  <c r="K1" i="42"/>
  <c r="AA2" i="42"/>
  <c r="AA6" i="42"/>
  <c r="AA4" i="42"/>
  <c r="AC1" i="42"/>
  <c r="AC2" i="42" s="1"/>
  <c r="K3" i="42"/>
  <c r="AG5" i="42"/>
  <c r="AG1" i="42"/>
  <c r="AG3" i="42"/>
  <c r="S1" i="42"/>
  <c r="S3" i="42"/>
  <c r="S5" i="42"/>
  <c r="S6" i="42"/>
  <c r="AQ300" i="41"/>
  <c r="AO300" i="41"/>
  <c r="AM300" i="41"/>
  <c r="AK300" i="41"/>
  <c r="AI300" i="41"/>
  <c r="AG300" i="41"/>
  <c r="AE300" i="41"/>
  <c r="AC300" i="41"/>
  <c r="AA300" i="41"/>
  <c r="Y300" i="41"/>
  <c r="W300" i="41"/>
  <c r="U300" i="41"/>
  <c r="S300" i="41"/>
  <c r="Q300" i="41"/>
  <c r="O300" i="41"/>
  <c r="M300" i="41"/>
  <c r="K300" i="41"/>
  <c r="I300" i="41"/>
  <c r="G300" i="41"/>
  <c r="E300" i="41"/>
  <c r="AQ299" i="41"/>
  <c r="AO299" i="41"/>
  <c r="AM299" i="41"/>
  <c r="AK299" i="41"/>
  <c r="AI299" i="41"/>
  <c r="AG299" i="41"/>
  <c r="AE299" i="41"/>
  <c r="AC299" i="41"/>
  <c r="AA299" i="41"/>
  <c r="Y299" i="41"/>
  <c r="W299" i="41"/>
  <c r="U299" i="41"/>
  <c r="S299" i="41"/>
  <c r="Q299" i="41"/>
  <c r="O299" i="41"/>
  <c r="M299" i="41"/>
  <c r="K299" i="41"/>
  <c r="I299" i="41"/>
  <c r="G299" i="41"/>
  <c r="E299" i="41"/>
  <c r="AQ298" i="41"/>
  <c r="AO298" i="41"/>
  <c r="AM298" i="41"/>
  <c r="AK298" i="41"/>
  <c r="AI298" i="41"/>
  <c r="AG298" i="41"/>
  <c r="AE298" i="41"/>
  <c r="AC298" i="41"/>
  <c r="AA298" i="41"/>
  <c r="Y298" i="41"/>
  <c r="W298" i="41"/>
  <c r="U298" i="41"/>
  <c r="S298" i="41"/>
  <c r="Q298" i="41"/>
  <c r="O298" i="41"/>
  <c r="M298" i="41"/>
  <c r="K298" i="41"/>
  <c r="I298" i="41"/>
  <c r="G298" i="41"/>
  <c r="E298" i="41"/>
  <c r="AQ297" i="41"/>
  <c r="AO297" i="41"/>
  <c r="AM297" i="41"/>
  <c r="AK297" i="41"/>
  <c r="AI297" i="41"/>
  <c r="AG297" i="41"/>
  <c r="AE297" i="41"/>
  <c r="AC297" i="41"/>
  <c r="AA297" i="41"/>
  <c r="Y297" i="41"/>
  <c r="W297" i="41"/>
  <c r="U297" i="41"/>
  <c r="S297" i="41"/>
  <c r="Q297" i="41"/>
  <c r="O297" i="41"/>
  <c r="M297" i="41"/>
  <c r="K297" i="41"/>
  <c r="I297" i="41"/>
  <c r="G297" i="41"/>
  <c r="E297" i="41"/>
  <c r="AQ296" i="41"/>
  <c r="AO296" i="41"/>
  <c r="AM296" i="41"/>
  <c r="AK296" i="41"/>
  <c r="AI296" i="41"/>
  <c r="AG296" i="41"/>
  <c r="AE296" i="41"/>
  <c r="AC296" i="41"/>
  <c r="AA296" i="41"/>
  <c r="Y296" i="41"/>
  <c r="W296" i="41"/>
  <c r="U296" i="41"/>
  <c r="S296" i="41"/>
  <c r="Q296" i="41"/>
  <c r="O296" i="41"/>
  <c r="M296" i="41"/>
  <c r="K296" i="41"/>
  <c r="I296" i="41"/>
  <c r="G296" i="41"/>
  <c r="E296" i="41"/>
  <c r="AQ295" i="41"/>
  <c r="AO295" i="41"/>
  <c r="AM295" i="41"/>
  <c r="AK295" i="41"/>
  <c r="AI295" i="41"/>
  <c r="AG295" i="41"/>
  <c r="AE295" i="41"/>
  <c r="AC295" i="41"/>
  <c r="AA295" i="41"/>
  <c r="Y295" i="41"/>
  <c r="W295" i="41"/>
  <c r="U295" i="41"/>
  <c r="S295" i="41"/>
  <c r="Q295" i="41"/>
  <c r="O295" i="41"/>
  <c r="M295" i="41"/>
  <c r="K295" i="41"/>
  <c r="I295" i="41"/>
  <c r="G295" i="41"/>
  <c r="E295" i="41"/>
  <c r="AQ294" i="41"/>
  <c r="AO294" i="41"/>
  <c r="AM294" i="41"/>
  <c r="AK294" i="41"/>
  <c r="AI294" i="41"/>
  <c r="AG294" i="41"/>
  <c r="AE294" i="41"/>
  <c r="AC294" i="41"/>
  <c r="AA294" i="41"/>
  <c r="Y294" i="41"/>
  <c r="W294" i="41"/>
  <c r="U294" i="41"/>
  <c r="S294" i="41"/>
  <c r="Q294" i="41"/>
  <c r="O294" i="41"/>
  <c r="M294" i="41"/>
  <c r="K294" i="41"/>
  <c r="I294" i="41"/>
  <c r="G294" i="41"/>
  <c r="E294" i="41"/>
  <c r="AQ293" i="41"/>
  <c r="AO293" i="41"/>
  <c r="AM293" i="41"/>
  <c r="AK293" i="41"/>
  <c r="AI293" i="41"/>
  <c r="AG293" i="41"/>
  <c r="AE293" i="41"/>
  <c r="AC293" i="41"/>
  <c r="AA293" i="41"/>
  <c r="Y293" i="41"/>
  <c r="W293" i="41"/>
  <c r="U293" i="41"/>
  <c r="S293" i="41"/>
  <c r="Q293" i="41"/>
  <c r="O293" i="41"/>
  <c r="M293" i="41"/>
  <c r="K293" i="41"/>
  <c r="I293" i="41"/>
  <c r="G293" i="41"/>
  <c r="E293" i="41"/>
  <c r="AQ292" i="41"/>
  <c r="AO292" i="41"/>
  <c r="AM292" i="41"/>
  <c r="AK292" i="41"/>
  <c r="AI292" i="41"/>
  <c r="AG292" i="41"/>
  <c r="AE292" i="41"/>
  <c r="AC292" i="41"/>
  <c r="AA292" i="41"/>
  <c r="Y292" i="41"/>
  <c r="W292" i="41"/>
  <c r="U292" i="41"/>
  <c r="S292" i="41"/>
  <c r="Q292" i="41"/>
  <c r="O292" i="41"/>
  <c r="M292" i="41"/>
  <c r="K292" i="41"/>
  <c r="I292" i="41"/>
  <c r="G292" i="41"/>
  <c r="E292" i="41"/>
  <c r="AQ291" i="41"/>
  <c r="AO291" i="41"/>
  <c r="AM291" i="41"/>
  <c r="AK291" i="41"/>
  <c r="AI291" i="41"/>
  <c r="AG291" i="41"/>
  <c r="AE291" i="41"/>
  <c r="AC291" i="41"/>
  <c r="AA291" i="41"/>
  <c r="Y291" i="41"/>
  <c r="W291" i="41"/>
  <c r="U291" i="41"/>
  <c r="S291" i="41"/>
  <c r="Q291" i="41"/>
  <c r="O291" i="41"/>
  <c r="M291" i="41"/>
  <c r="K291" i="41"/>
  <c r="I291" i="41"/>
  <c r="G291" i="41"/>
  <c r="E291" i="41"/>
  <c r="AQ290" i="41"/>
  <c r="AO290" i="41"/>
  <c r="AM290" i="41"/>
  <c r="AK290" i="41"/>
  <c r="AI290" i="41"/>
  <c r="AG290" i="41"/>
  <c r="AE290" i="41"/>
  <c r="AC290" i="41"/>
  <c r="AA290" i="41"/>
  <c r="Y290" i="41"/>
  <c r="W290" i="41"/>
  <c r="U290" i="41"/>
  <c r="S290" i="41"/>
  <c r="Q290" i="41"/>
  <c r="O290" i="41"/>
  <c r="M290" i="41"/>
  <c r="K290" i="41"/>
  <c r="I290" i="41"/>
  <c r="G290" i="41"/>
  <c r="E290" i="41"/>
  <c r="AQ289" i="41"/>
  <c r="AO289" i="41"/>
  <c r="AM289" i="41"/>
  <c r="AK289" i="41"/>
  <c r="AI289" i="41"/>
  <c r="AG289" i="41"/>
  <c r="AE289" i="41"/>
  <c r="AC289" i="41"/>
  <c r="AA289" i="41"/>
  <c r="Y289" i="41"/>
  <c r="W289" i="41"/>
  <c r="U289" i="41"/>
  <c r="S289" i="41"/>
  <c r="Q289" i="41"/>
  <c r="O289" i="41"/>
  <c r="M289" i="41"/>
  <c r="K289" i="41"/>
  <c r="I289" i="41"/>
  <c r="G289" i="41"/>
  <c r="E289" i="41"/>
  <c r="AQ288" i="41"/>
  <c r="AO288" i="41"/>
  <c r="AM288" i="41"/>
  <c r="AK288" i="41"/>
  <c r="AI288" i="41"/>
  <c r="AG288" i="41"/>
  <c r="AE288" i="41"/>
  <c r="AC288" i="41"/>
  <c r="AA288" i="41"/>
  <c r="Y288" i="41"/>
  <c r="W288" i="41"/>
  <c r="U288" i="41"/>
  <c r="S288" i="41"/>
  <c r="Q288" i="41"/>
  <c r="O288" i="41"/>
  <c r="M288" i="41"/>
  <c r="K288" i="41"/>
  <c r="I288" i="41"/>
  <c r="G288" i="41"/>
  <c r="E288" i="41"/>
  <c r="AQ287" i="41"/>
  <c r="AO287" i="41"/>
  <c r="AM287" i="41"/>
  <c r="AK287" i="41"/>
  <c r="AI287" i="41"/>
  <c r="AG287" i="41"/>
  <c r="AE287" i="41"/>
  <c r="AC287" i="41"/>
  <c r="AA287" i="41"/>
  <c r="Y287" i="41"/>
  <c r="W287" i="41"/>
  <c r="U287" i="41"/>
  <c r="S287" i="41"/>
  <c r="Q287" i="41"/>
  <c r="O287" i="41"/>
  <c r="M287" i="41"/>
  <c r="K287" i="41"/>
  <c r="I287" i="41"/>
  <c r="G287" i="41"/>
  <c r="E287" i="41"/>
  <c r="AQ286" i="41"/>
  <c r="AO286" i="41"/>
  <c r="AM286" i="41"/>
  <c r="AK286" i="41"/>
  <c r="AI286" i="41"/>
  <c r="AG286" i="41"/>
  <c r="AE286" i="41"/>
  <c r="AC286" i="41"/>
  <c r="AA286" i="41"/>
  <c r="Y286" i="41"/>
  <c r="W286" i="41"/>
  <c r="U286" i="41"/>
  <c r="S286" i="41"/>
  <c r="Q286" i="41"/>
  <c r="O286" i="41"/>
  <c r="M286" i="41"/>
  <c r="K286" i="41"/>
  <c r="I286" i="41"/>
  <c r="G286" i="41"/>
  <c r="E286" i="41"/>
  <c r="AQ285" i="41"/>
  <c r="AO285" i="41"/>
  <c r="AM285" i="41"/>
  <c r="AK285" i="41"/>
  <c r="AI285" i="41"/>
  <c r="AG285" i="41"/>
  <c r="AE285" i="41"/>
  <c r="AC285" i="41"/>
  <c r="AA285" i="41"/>
  <c r="Y285" i="41"/>
  <c r="W285" i="41"/>
  <c r="U285" i="41"/>
  <c r="S285" i="41"/>
  <c r="Q285" i="41"/>
  <c r="O285" i="41"/>
  <c r="M285" i="41"/>
  <c r="K285" i="41"/>
  <c r="I285" i="41"/>
  <c r="G285" i="41"/>
  <c r="E285" i="41"/>
  <c r="AQ284" i="41"/>
  <c r="AO284" i="41"/>
  <c r="AM284" i="41"/>
  <c r="AK284" i="41"/>
  <c r="AI284" i="41"/>
  <c r="AG284" i="41"/>
  <c r="AE284" i="41"/>
  <c r="AC284" i="41"/>
  <c r="AA284" i="41"/>
  <c r="Y284" i="41"/>
  <c r="W284" i="41"/>
  <c r="U284" i="41"/>
  <c r="S284" i="41"/>
  <c r="Q284" i="41"/>
  <c r="O284" i="41"/>
  <c r="M284" i="41"/>
  <c r="K284" i="41"/>
  <c r="I284" i="41"/>
  <c r="G284" i="41"/>
  <c r="E284" i="41"/>
  <c r="AQ283" i="41"/>
  <c r="AO283" i="41"/>
  <c r="AM283" i="41"/>
  <c r="AK283" i="41"/>
  <c r="AI283" i="41"/>
  <c r="AG283" i="41"/>
  <c r="AE283" i="41"/>
  <c r="AC283" i="41"/>
  <c r="AA283" i="41"/>
  <c r="Y283" i="41"/>
  <c r="W283" i="41"/>
  <c r="U283" i="41"/>
  <c r="S283" i="41"/>
  <c r="Q283" i="41"/>
  <c r="O283" i="41"/>
  <c r="M283" i="41"/>
  <c r="K283" i="41"/>
  <c r="I283" i="41"/>
  <c r="G283" i="41"/>
  <c r="E283" i="41"/>
  <c r="AQ282" i="41"/>
  <c r="AO282" i="41"/>
  <c r="AM282" i="41"/>
  <c r="AK282" i="41"/>
  <c r="AI282" i="41"/>
  <c r="AG282" i="41"/>
  <c r="AE282" i="41"/>
  <c r="AC282" i="41"/>
  <c r="AA282" i="41"/>
  <c r="Y282" i="41"/>
  <c r="W282" i="41"/>
  <c r="U282" i="41"/>
  <c r="S282" i="41"/>
  <c r="Q282" i="41"/>
  <c r="O282" i="41"/>
  <c r="M282" i="41"/>
  <c r="K282" i="41"/>
  <c r="I282" i="41"/>
  <c r="G282" i="41"/>
  <c r="E282" i="41"/>
  <c r="AQ281" i="41"/>
  <c r="AO281" i="41"/>
  <c r="AM281" i="41"/>
  <c r="AK281" i="41"/>
  <c r="AI281" i="41"/>
  <c r="AG281" i="41"/>
  <c r="AE281" i="41"/>
  <c r="AC281" i="41"/>
  <c r="AA281" i="41"/>
  <c r="Y281" i="41"/>
  <c r="W281" i="41"/>
  <c r="U281" i="41"/>
  <c r="S281" i="41"/>
  <c r="Q281" i="41"/>
  <c r="O281" i="41"/>
  <c r="M281" i="41"/>
  <c r="K281" i="41"/>
  <c r="I281" i="41"/>
  <c r="G281" i="41"/>
  <c r="E281" i="41"/>
  <c r="AQ280" i="41"/>
  <c r="AO280" i="41"/>
  <c r="AM280" i="41"/>
  <c r="AK280" i="41"/>
  <c r="AI280" i="41"/>
  <c r="AG280" i="41"/>
  <c r="AE280" i="41"/>
  <c r="AC280" i="41"/>
  <c r="AA280" i="41"/>
  <c r="Y280" i="41"/>
  <c r="W280" i="41"/>
  <c r="U280" i="41"/>
  <c r="S280" i="41"/>
  <c r="Q280" i="41"/>
  <c r="O280" i="41"/>
  <c r="M280" i="41"/>
  <c r="K280" i="41"/>
  <c r="I280" i="41"/>
  <c r="G280" i="41"/>
  <c r="E280" i="41"/>
  <c r="AQ279" i="41"/>
  <c r="AO279" i="41"/>
  <c r="AM279" i="41"/>
  <c r="AK279" i="41"/>
  <c r="AI279" i="41"/>
  <c r="AG279" i="41"/>
  <c r="AE279" i="41"/>
  <c r="AC279" i="41"/>
  <c r="AA279" i="41"/>
  <c r="Y279" i="41"/>
  <c r="W279" i="41"/>
  <c r="U279" i="41"/>
  <c r="S279" i="41"/>
  <c r="Q279" i="41"/>
  <c r="O279" i="41"/>
  <c r="M279" i="41"/>
  <c r="K279" i="41"/>
  <c r="I279" i="41"/>
  <c r="G279" i="41"/>
  <c r="E279" i="41"/>
  <c r="AQ278" i="41"/>
  <c r="AO278" i="41"/>
  <c r="AM278" i="41"/>
  <c r="AK278" i="41"/>
  <c r="AI278" i="41"/>
  <c r="AG278" i="41"/>
  <c r="AE278" i="41"/>
  <c r="AC278" i="41"/>
  <c r="AA278" i="41"/>
  <c r="Y278" i="41"/>
  <c r="W278" i="41"/>
  <c r="U278" i="41"/>
  <c r="S278" i="41"/>
  <c r="Q278" i="41"/>
  <c r="O278" i="41"/>
  <c r="M278" i="41"/>
  <c r="K278" i="41"/>
  <c r="I278" i="41"/>
  <c r="G278" i="41"/>
  <c r="E278" i="41"/>
  <c r="AQ277" i="41"/>
  <c r="AO277" i="41"/>
  <c r="AM277" i="41"/>
  <c r="AK277" i="41"/>
  <c r="AI277" i="41"/>
  <c r="AG277" i="41"/>
  <c r="AE277" i="41"/>
  <c r="AC277" i="41"/>
  <c r="AA277" i="41"/>
  <c r="Y277" i="41"/>
  <c r="W277" i="41"/>
  <c r="U277" i="41"/>
  <c r="S277" i="41"/>
  <c r="Q277" i="41"/>
  <c r="O277" i="41"/>
  <c r="M277" i="41"/>
  <c r="K277" i="41"/>
  <c r="I277" i="41"/>
  <c r="G277" i="41"/>
  <c r="E277" i="41"/>
  <c r="AQ276" i="41"/>
  <c r="AO276" i="41"/>
  <c r="AM276" i="41"/>
  <c r="AK276" i="41"/>
  <c r="AI276" i="41"/>
  <c r="AG276" i="41"/>
  <c r="AE276" i="41"/>
  <c r="AC276" i="41"/>
  <c r="AA276" i="41"/>
  <c r="Y276" i="41"/>
  <c r="W276" i="41"/>
  <c r="U276" i="41"/>
  <c r="S276" i="41"/>
  <c r="Q276" i="41"/>
  <c r="O276" i="41"/>
  <c r="M276" i="41"/>
  <c r="K276" i="41"/>
  <c r="I276" i="41"/>
  <c r="G276" i="41"/>
  <c r="E276" i="41"/>
  <c r="AQ275" i="41"/>
  <c r="AO275" i="41"/>
  <c r="AM275" i="41"/>
  <c r="AK275" i="41"/>
  <c r="AI275" i="41"/>
  <c r="AG275" i="41"/>
  <c r="AE275" i="41"/>
  <c r="AC275" i="41"/>
  <c r="AA275" i="41"/>
  <c r="Y275" i="41"/>
  <c r="W275" i="41"/>
  <c r="U275" i="41"/>
  <c r="S275" i="41"/>
  <c r="Q275" i="41"/>
  <c r="O275" i="41"/>
  <c r="M275" i="41"/>
  <c r="K275" i="41"/>
  <c r="I275" i="41"/>
  <c r="G275" i="41"/>
  <c r="E275" i="41"/>
  <c r="AQ274" i="41"/>
  <c r="AO274" i="41"/>
  <c r="AM274" i="41"/>
  <c r="AK274" i="41"/>
  <c r="AI274" i="41"/>
  <c r="AG274" i="41"/>
  <c r="AE274" i="41"/>
  <c r="AC274" i="41"/>
  <c r="AA274" i="41"/>
  <c r="Y274" i="41"/>
  <c r="W274" i="41"/>
  <c r="U274" i="41"/>
  <c r="S274" i="41"/>
  <c r="Q274" i="41"/>
  <c r="O274" i="41"/>
  <c r="M274" i="41"/>
  <c r="K274" i="41"/>
  <c r="I274" i="41"/>
  <c r="G274" i="41"/>
  <c r="E274" i="41"/>
  <c r="AQ273" i="41"/>
  <c r="AO273" i="41"/>
  <c r="AM273" i="41"/>
  <c r="AK273" i="41"/>
  <c r="AI273" i="41"/>
  <c r="AG273" i="41"/>
  <c r="AE273" i="41"/>
  <c r="AC273" i="41"/>
  <c r="AA273" i="41"/>
  <c r="Y273" i="41"/>
  <c r="W273" i="41"/>
  <c r="U273" i="41"/>
  <c r="S273" i="41"/>
  <c r="Q273" i="41"/>
  <c r="O273" i="41"/>
  <c r="M273" i="41"/>
  <c r="K273" i="41"/>
  <c r="I273" i="41"/>
  <c r="G273" i="41"/>
  <c r="E273" i="41"/>
  <c r="AQ272" i="41"/>
  <c r="AO272" i="41"/>
  <c r="AM272" i="41"/>
  <c r="AK272" i="41"/>
  <c r="AI272" i="41"/>
  <c r="AG272" i="41"/>
  <c r="AE272" i="41"/>
  <c r="AC272" i="41"/>
  <c r="AA272" i="41"/>
  <c r="Y272" i="41"/>
  <c r="W272" i="41"/>
  <c r="U272" i="41"/>
  <c r="S272" i="41"/>
  <c r="Q272" i="41"/>
  <c r="O272" i="41"/>
  <c r="M272" i="41"/>
  <c r="K272" i="41"/>
  <c r="I272" i="41"/>
  <c r="G272" i="41"/>
  <c r="E272" i="41"/>
  <c r="AQ271" i="41"/>
  <c r="AO271" i="41"/>
  <c r="AM271" i="41"/>
  <c r="AK271" i="41"/>
  <c r="AI271" i="41"/>
  <c r="AG271" i="41"/>
  <c r="AE271" i="41"/>
  <c r="AC271" i="41"/>
  <c r="AA271" i="41"/>
  <c r="Y271" i="41"/>
  <c r="W271" i="41"/>
  <c r="U271" i="41"/>
  <c r="S271" i="41"/>
  <c r="Q271" i="41"/>
  <c r="O271" i="41"/>
  <c r="M271" i="41"/>
  <c r="K271" i="41"/>
  <c r="I271" i="41"/>
  <c r="G271" i="41"/>
  <c r="E271" i="41"/>
  <c r="AQ270" i="41"/>
  <c r="AO270" i="41"/>
  <c r="AM270" i="41"/>
  <c r="AK270" i="41"/>
  <c r="AI270" i="41"/>
  <c r="AG270" i="41"/>
  <c r="AE270" i="41"/>
  <c r="AC270" i="41"/>
  <c r="AA270" i="41"/>
  <c r="Y270" i="41"/>
  <c r="W270" i="41"/>
  <c r="U270" i="41"/>
  <c r="S270" i="41"/>
  <c r="Q270" i="41"/>
  <c r="O270" i="41"/>
  <c r="M270" i="41"/>
  <c r="K270" i="41"/>
  <c r="I270" i="41"/>
  <c r="G270" i="41"/>
  <c r="E270" i="41"/>
  <c r="AQ269" i="41"/>
  <c r="AO269" i="41"/>
  <c r="AM269" i="41"/>
  <c r="AK269" i="41"/>
  <c r="AI269" i="41"/>
  <c r="AG269" i="41"/>
  <c r="AE269" i="41"/>
  <c r="AC269" i="41"/>
  <c r="AA269" i="41"/>
  <c r="Y269" i="41"/>
  <c r="W269" i="41"/>
  <c r="U269" i="41"/>
  <c r="S269" i="41"/>
  <c r="Q269" i="41"/>
  <c r="O269" i="41"/>
  <c r="M269" i="41"/>
  <c r="K269" i="41"/>
  <c r="I269" i="41"/>
  <c r="G269" i="41"/>
  <c r="E269" i="41"/>
  <c r="AQ268" i="41"/>
  <c r="AO268" i="41"/>
  <c r="AM268" i="41"/>
  <c r="AK268" i="41"/>
  <c r="AI268" i="41"/>
  <c r="AG268" i="41"/>
  <c r="AE268" i="41"/>
  <c r="AC268" i="41"/>
  <c r="AA268" i="41"/>
  <c r="Y268" i="41"/>
  <c r="W268" i="41"/>
  <c r="U268" i="41"/>
  <c r="S268" i="41"/>
  <c r="Q268" i="41"/>
  <c r="O268" i="41"/>
  <c r="M268" i="41"/>
  <c r="K268" i="41"/>
  <c r="I268" i="41"/>
  <c r="G268" i="41"/>
  <c r="E268" i="41"/>
  <c r="AQ267" i="41"/>
  <c r="AO267" i="41"/>
  <c r="AM267" i="41"/>
  <c r="AK267" i="41"/>
  <c r="AI267" i="41"/>
  <c r="AG267" i="41"/>
  <c r="AE267" i="41"/>
  <c r="AC267" i="41"/>
  <c r="AA267" i="41"/>
  <c r="Y267" i="41"/>
  <c r="W267" i="41"/>
  <c r="U267" i="41"/>
  <c r="S267" i="41"/>
  <c r="Q267" i="41"/>
  <c r="O267" i="41"/>
  <c r="M267" i="41"/>
  <c r="K267" i="41"/>
  <c r="I267" i="41"/>
  <c r="G267" i="41"/>
  <c r="E267" i="41"/>
  <c r="AQ266" i="41"/>
  <c r="AO266" i="41"/>
  <c r="AM266" i="41"/>
  <c r="AK266" i="41"/>
  <c r="AI266" i="41"/>
  <c r="AG266" i="41"/>
  <c r="AE266" i="41"/>
  <c r="AC266" i="41"/>
  <c r="AA266" i="41"/>
  <c r="Y266" i="41"/>
  <c r="W266" i="41"/>
  <c r="U266" i="41"/>
  <c r="S266" i="41"/>
  <c r="Q266" i="41"/>
  <c r="O266" i="41"/>
  <c r="M266" i="41"/>
  <c r="K266" i="41"/>
  <c r="I266" i="41"/>
  <c r="G266" i="41"/>
  <c r="E266" i="41"/>
  <c r="AQ265" i="41"/>
  <c r="AO265" i="41"/>
  <c r="AM265" i="41"/>
  <c r="AK265" i="41"/>
  <c r="AI265" i="41"/>
  <c r="AG265" i="41"/>
  <c r="AE265" i="41"/>
  <c r="AC265" i="41"/>
  <c r="AA265" i="41"/>
  <c r="Y265" i="41"/>
  <c r="W265" i="41"/>
  <c r="U265" i="41"/>
  <c r="S265" i="41"/>
  <c r="Q265" i="41"/>
  <c r="O265" i="41"/>
  <c r="M265" i="41"/>
  <c r="K265" i="41"/>
  <c r="I265" i="41"/>
  <c r="G265" i="41"/>
  <c r="E265" i="41"/>
  <c r="AQ264" i="41"/>
  <c r="AO264" i="41"/>
  <c r="AM264" i="41"/>
  <c r="AK264" i="41"/>
  <c r="AI264" i="41"/>
  <c r="AG264" i="41"/>
  <c r="AE264" i="41"/>
  <c r="AC264" i="41"/>
  <c r="AA264" i="41"/>
  <c r="Y264" i="41"/>
  <c r="W264" i="41"/>
  <c r="U264" i="41"/>
  <c r="S264" i="41"/>
  <c r="Q264" i="41"/>
  <c r="O264" i="41"/>
  <c r="M264" i="41"/>
  <c r="K264" i="41"/>
  <c r="I264" i="41"/>
  <c r="G264" i="41"/>
  <c r="E264" i="41"/>
  <c r="AQ263" i="41"/>
  <c r="AO263" i="41"/>
  <c r="AM263" i="41"/>
  <c r="AK263" i="41"/>
  <c r="AI263" i="41"/>
  <c r="AG263" i="41"/>
  <c r="AE263" i="41"/>
  <c r="AC263" i="41"/>
  <c r="AA263" i="41"/>
  <c r="Y263" i="41"/>
  <c r="W263" i="41"/>
  <c r="U263" i="41"/>
  <c r="S263" i="41"/>
  <c r="Q263" i="41"/>
  <c r="O263" i="41"/>
  <c r="M263" i="41"/>
  <c r="K263" i="41"/>
  <c r="I263" i="41"/>
  <c r="G263" i="41"/>
  <c r="E263" i="41"/>
  <c r="AQ262" i="41"/>
  <c r="AO262" i="41"/>
  <c r="AM262" i="41"/>
  <c r="AK262" i="41"/>
  <c r="AI262" i="41"/>
  <c r="AG262" i="41"/>
  <c r="AE262" i="41"/>
  <c r="AC262" i="41"/>
  <c r="AA262" i="41"/>
  <c r="Y262" i="41"/>
  <c r="W262" i="41"/>
  <c r="U262" i="41"/>
  <c r="S262" i="41"/>
  <c r="Q262" i="41"/>
  <c r="O262" i="41"/>
  <c r="M262" i="41"/>
  <c r="K262" i="41"/>
  <c r="I262" i="41"/>
  <c r="G262" i="41"/>
  <c r="E262" i="41"/>
  <c r="AQ261" i="41"/>
  <c r="AO261" i="41"/>
  <c r="AM261" i="41"/>
  <c r="AK261" i="41"/>
  <c r="AI261" i="41"/>
  <c r="AG261" i="41"/>
  <c r="AE261" i="41"/>
  <c r="AC261" i="41"/>
  <c r="AA261" i="41"/>
  <c r="Y261" i="41"/>
  <c r="W261" i="41"/>
  <c r="U261" i="41"/>
  <c r="S261" i="41"/>
  <c r="Q261" i="41"/>
  <c r="O261" i="41"/>
  <c r="M261" i="41"/>
  <c r="K261" i="41"/>
  <c r="I261" i="41"/>
  <c r="G261" i="41"/>
  <c r="E261" i="41"/>
  <c r="AQ260" i="41"/>
  <c r="AO260" i="41"/>
  <c r="AM260" i="41"/>
  <c r="AK260" i="41"/>
  <c r="AI260" i="41"/>
  <c r="AG260" i="41"/>
  <c r="AE260" i="41"/>
  <c r="AC260" i="41"/>
  <c r="AA260" i="41"/>
  <c r="Y260" i="41"/>
  <c r="W260" i="41"/>
  <c r="U260" i="41"/>
  <c r="S260" i="41"/>
  <c r="Q260" i="41"/>
  <c r="O260" i="41"/>
  <c r="M260" i="41"/>
  <c r="K260" i="41"/>
  <c r="I260" i="41"/>
  <c r="G260" i="41"/>
  <c r="E260" i="41"/>
  <c r="AQ259" i="41"/>
  <c r="AO259" i="41"/>
  <c r="AM259" i="41"/>
  <c r="AK259" i="41"/>
  <c r="AI259" i="41"/>
  <c r="AG259" i="41"/>
  <c r="AE259" i="41"/>
  <c r="AC259" i="41"/>
  <c r="AA259" i="41"/>
  <c r="Y259" i="41"/>
  <c r="W259" i="41"/>
  <c r="U259" i="41"/>
  <c r="S259" i="41"/>
  <c r="Q259" i="41"/>
  <c r="O259" i="41"/>
  <c r="M259" i="41"/>
  <c r="K259" i="41"/>
  <c r="I259" i="41"/>
  <c r="G259" i="41"/>
  <c r="E259" i="41"/>
  <c r="AQ258" i="41"/>
  <c r="AO258" i="41"/>
  <c r="AM258" i="41"/>
  <c r="AK258" i="41"/>
  <c r="AI258" i="41"/>
  <c r="AG258" i="41"/>
  <c r="AE258" i="41"/>
  <c r="AC258" i="41"/>
  <c r="AA258" i="41"/>
  <c r="Y258" i="41"/>
  <c r="W258" i="41"/>
  <c r="U258" i="41"/>
  <c r="S258" i="41"/>
  <c r="Q258" i="41"/>
  <c r="O258" i="41"/>
  <c r="M258" i="41"/>
  <c r="K258" i="41"/>
  <c r="I258" i="41"/>
  <c r="G258" i="41"/>
  <c r="E258" i="41"/>
  <c r="AQ257" i="41"/>
  <c r="AO257" i="41"/>
  <c r="AM257" i="41"/>
  <c r="AK257" i="41"/>
  <c r="AI257" i="41"/>
  <c r="AG257" i="41"/>
  <c r="AE257" i="41"/>
  <c r="AC257" i="41"/>
  <c r="AA257" i="41"/>
  <c r="Y257" i="41"/>
  <c r="W257" i="41"/>
  <c r="U257" i="41"/>
  <c r="S257" i="41"/>
  <c r="Q257" i="41"/>
  <c r="O257" i="41"/>
  <c r="M257" i="41"/>
  <c r="K257" i="41"/>
  <c r="I257" i="41"/>
  <c r="G257" i="41"/>
  <c r="E257" i="41"/>
  <c r="AQ256" i="41"/>
  <c r="AO256" i="41"/>
  <c r="AM256" i="41"/>
  <c r="AK256" i="41"/>
  <c r="AI256" i="41"/>
  <c r="AG256" i="41"/>
  <c r="AE256" i="41"/>
  <c r="AC256" i="41"/>
  <c r="AA256" i="41"/>
  <c r="Y256" i="41"/>
  <c r="W256" i="41"/>
  <c r="U256" i="41"/>
  <c r="S256" i="41"/>
  <c r="Q256" i="41"/>
  <c r="O256" i="41"/>
  <c r="M256" i="41"/>
  <c r="K256" i="41"/>
  <c r="I256" i="41"/>
  <c r="G256" i="41"/>
  <c r="E256" i="41"/>
  <c r="AQ255" i="41"/>
  <c r="AO255" i="41"/>
  <c r="AM255" i="41"/>
  <c r="AK255" i="41"/>
  <c r="AI255" i="41"/>
  <c r="AG255" i="41"/>
  <c r="AE255" i="41"/>
  <c r="AC255" i="41"/>
  <c r="AA255" i="41"/>
  <c r="Y255" i="41"/>
  <c r="W255" i="41"/>
  <c r="U255" i="41"/>
  <c r="S255" i="41"/>
  <c r="Q255" i="41"/>
  <c r="O255" i="41"/>
  <c r="M255" i="41"/>
  <c r="K255" i="41"/>
  <c r="I255" i="41"/>
  <c r="G255" i="41"/>
  <c r="E255" i="41"/>
  <c r="AQ254" i="41"/>
  <c r="AO254" i="41"/>
  <c r="AM254" i="41"/>
  <c r="AK254" i="41"/>
  <c r="AI254" i="41"/>
  <c r="AG254" i="41"/>
  <c r="AE254" i="41"/>
  <c r="AC254" i="41"/>
  <c r="AA254" i="41"/>
  <c r="Y254" i="41"/>
  <c r="W254" i="41"/>
  <c r="U254" i="41"/>
  <c r="S254" i="41"/>
  <c r="Q254" i="41"/>
  <c r="O254" i="41"/>
  <c r="M254" i="41"/>
  <c r="K254" i="41"/>
  <c r="I254" i="41"/>
  <c r="G254" i="41"/>
  <c r="E254" i="41"/>
  <c r="AQ253" i="41"/>
  <c r="AO253" i="41"/>
  <c r="AM253" i="41"/>
  <c r="AK253" i="41"/>
  <c r="AI253" i="41"/>
  <c r="AG253" i="41"/>
  <c r="AE253" i="41"/>
  <c r="AC253" i="41"/>
  <c r="AA253" i="41"/>
  <c r="Y253" i="41"/>
  <c r="W253" i="41"/>
  <c r="U253" i="41"/>
  <c r="S253" i="41"/>
  <c r="Q253" i="41"/>
  <c r="O253" i="41"/>
  <c r="M253" i="41"/>
  <c r="K253" i="41"/>
  <c r="I253" i="41"/>
  <c r="G253" i="41"/>
  <c r="E253" i="41"/>
  <c r="AQ252" i="41"/>
  <c r="AO252" i="41"/>
  <c r="AM252" i="41"/>
  <c r="AK252" i="41"/>
  <c r="AI252" i="41"/>
  <c r="AG252" i="41"/>
  <c r="AE252" i="41"/>
  <c r="AC252" i="41"/>
  <c r="AA252" i="41"/>
  <c r="Y252" i="41"/>
  <c r="W252" i="41"/>
  <c r="U252" i="41"/>
  <c r="S252" i="41"/>
  <c r="Q252" i="41"/>
  <c r="O252" i="41"/>
  <c r="M252" i="41"/>
  <c r="K252" i="41"/>
  <c r="I252" i="41"/>
  <c r="G252" i="41"/>
  <c r="E252" i="41"/>
  <c r="AQ251" i="41"/>
  <c r="AO251" i="41"/>
  <c r="AM251" i="41"/>
  <c r="AK251" i="41"/>
  <c r="AI251" i="41"/>
  <c r="AG251" i="41"/>
  <c r="AE251" i="41"/>
  <c r="AC251" i="41"/>
  <c r="AA251" i="41"/>
  <c r="Y251" i="41"/>
  <c r="W251" i="41"/>
  <c r="U251" i="41"/>
  <c r="S251" i="41"/>
  <c r="Q251" i="41"/>
  <c r="O251" i="41"/>
  <c r="M251" i="41"/>
  <c r="K251" i="41"/>
  <c r="I251" i="41"/>
  <c r="G251" i="41"/>
  <c r="E251" i="41"/>
  <c r="AQ250" i="41"/>
  <c r="AO250" i="41"/>
  <c r="AM250" i="41"/>
  <c r="AK250" i="41"/>
  <c r="AI250" i="41"/>
  <c r="AG250" i="41"/>
  <c r="AE250" i="41"/>
  <c r="AC250" i="41"/>
  <c r="AA250" i="41"/>
  <c r="Y250" i="41"/>
  <c r="W250" i="41"/>
  <c r="U250" i="41"/>
  <c r="S250" i="41"/>
  <c r="Q250" i="41"/>
  <c r="O250" i="41"/>
  <c r="M250" i="41"/>
  <c r="K250" i="41"/>
  <c r="I250" i="41"/>
  <c r="G250" i="41"/>
  <c r="E250" i="41"/>
  <c r="AQ249" i="41"/>
  <c r="AO249" i="41"/>
  <c r="AM249" i="41"/>
  <c r="AK249" i="41"/>
  <c r="AI249" i="41"/>
  <c r="AG249" i="41"/>
  <c r="AE249" i="41"/>
  <c r="AC249" i="41"/>
  <c r="AA249" i="41"/>
  <c r="Y249" i="41"/>
  <c r="W249" i="41"/>
  <c r="U249" i="41"/>
  <c r="S249" i="41"/>
  <c r="Q249" i="41"/>
  <c r="O249" i="41"/>
  <c r="M249" i="41"/>
  <c r="K249" i="41"/>
  <c r="I249" i="41"/>
  <c r="G249" i="41"/>
  <c r="E249" i="41"/>
  <c r="AQ248" i="41"/>
  <c r="AO248" i="41"/>
  <c r="AM248" i="41"/>
  <c r="AK248" i="41"/>
  <c r="AI248" i="41"/>
  <c r="AG248" i="41"/>
  <c r="AE248" i="41"/>
  <c r="AC248" i="41"/>
  <c r="AA248" i="41"/>
  <c r="Y248" i="41"/>
  <c r="W248" i="41"/>
  <c r="U248" i="41"/>
  <c r="S248" i="41"/>
  <c r="Q248" i="41"/>
  <c r="O248" i="41"/>
  <c r="M248" i="41"/>
  <c r="K248" i="41"/>
  <c r="I248" i="41"/>
  <c r="G248" i="41"/>
  <c r="E248" i="41"/>
  <c r="AQ247" i="41"/>
  <c r="AO247" i="41"/>
  <c r="AM247" i="41"/>
  <c r="AK247" i="41"/>
  <c r="AI247" i="41"/>
  <c r="AG247" i="41"/>
  <c r="AE247" i="41"/>
  <c r="AC247" i="41"/>
  <c r="AA247" i="41"/>
  <c r="Y247" i="41"/>
  <c r="W247" i="41"/>
  <c r="U247" i="41"/>
  <c r="S247" i="41"/>
  <c r="Q247" i="41"/>
  <c r="O247" i="41"/>
  <c r="M247" i="41"/>
  <c r="K247" i="41"/>
  <c r="I247" i="41"/>
  <c r="G247" i="41"/>
  <c r="E247" i="41"/>
  <c r="AQ246" i="41"/>
  <c r="AO246" i="41"/>
  <c r="AM246" i="41"/>
  <c r="AK246" i="41"/>
  <c r="AI246" i="41"/>
  <c r="AG246" i="41"/>
  <c r="AE246" i="41"/>
  <c r="AC246" i="41"/>
  <c r="AA246" i="41"/>
  <c r="Y246" i="41"/>
  <c r="W246" i="41"/>
  <c r="U246" i="41"/>
  <c r="S246" i="41"/>
  <c r="Q246" i="41"/>
  <c r="O246" i="41"/>
  <c r="M246" i="41"/>
  <c r="K246" i="41"/>
  <c r="I246" i="41"/>
  <c r="G246" i="41"/>
  <c r="E246" i="41"/>
  <c r="AQ245" i="41"/>
  <c r="AO245" i="41"/>
  <c r="AM245" i="41"/>
  <c r="AK245" i="41"/>
  <c r="AI245" i="41"/>
  <c r="AG245" i="41"/>
  <c r="AE245" i="41"/>
  <c r="AC245" i="41"/>
  <c r="AA245" i="41"/>
  <c r="Y245" i="41"/>
  <c r="W245" i="41"/>
  <c r="U245" i="41"/>
  <c r="S245" i="41"/>
  <c r="Q245" i="41"/>
  <c r="O245" i="41"/>
  <c r="M245" i="41"/>
  <c r="K245" i="41"/>
  <c r="I245" i="41"/>
  <c r="G245" i="41"/>
  <c r="E245" i="41"/>
  <c r="AQ244" i="41"/>
  <c r="AO244" i="41"/>
  <c r="AM244" i="41"/>
  <c r="AK244" i="41"/>
  <c r="AI244" i="41"/>
  <c r="AG244" i="41"/>
  <c r="AE244" i="41"/>
  <c r="AC244" i="41"/>
  <c r="AA244" i="41"/>
  <c r="Y244" i="41"/>
  <c r="W244" i="41"/>
  <c r="U244" i="41"/>
  <c r="S244" i="41"/>
  <c r="Q244" i="41"/>
  <c r="O244" i="41"/>
  <c r="M244" i="41"/>
  <c r="K244" i="41"/>
  <c r="I244" i="41"/>
  <c r="G244" i="41"/>
  <c r="E244" i="41"/>
  <c r="AQ243" i="41"/>
  <c r="AO243" i="41"/>
  <c r="AM243" i="41"/>
  <c r="AK243" i="41"/>
  <c r="AI243" i="41"/>
  <c r="AG243" i="41"/>
  <c r="AE243" i="41"/>
  <c r="AC243" i="41"/>
  <c r="AA243" i="41"/>
  <c r="Y243" i="41"/>
  <c r="W243" i="41"/>
  <c r="U243" i="41"/>
  <c r="S243" i="41"/>
  <c r="Q243" i="41"/>
  <c r="O243" i="41"/>
  <c r="M243" i="41"/>
  <c r="K243" i="41"/>
  <c r="I243" i="41"/>
  <c r="G243" i="41"/>
  <c r="E243" i="41"/>
  <c r="AQ242" i="41"/>
  <c r="AO242" i="41"/>
  <c r="AM242" i="41"/>
  <c r="AK242" i="41"/>
  <c r="AI242" i="41"/>
  <c r="AG242" i="41"/>
  <c r="AE242" i="41"/>
  <c r="AC242" i="41"/>
  <c r="AA242" i="41"/>
  <c r="Y242" i="41"/>
  <c r="W242" i="41"/>
  <c r="U242" i="41"/>
  <c r="S242" i="41"/>
  <c r="Q242" i="41"/>
  <c r="O242" i="41"/>
  <c r="M242" i="41"/>
  <c r="K242" i="41"/>
  <c r="I242" i="41"/>
  <c r="G242" i="41"/>
  <c r="E242" i="41"/>
  <c r="AQ241" i="41"/>
  <c r="AO241" i="41"/>
  <c r="AM241" i="41"/>
  <c r="AK241" i="41"/>
  <c r="AI241" i="41"/>
  <c r="AG241" i="41"/>
  <c r="AE241" i="41"/>
  <c r="AC241" i="41"/>
  <c r="AA241" i="41"/>
  <c r="Y241" i="41"/>
  <c r="W241" i="41"/>
  <c r="U241" i="41"/>
  <c r="S241" i="41"/>
  <c r="Q241" i="41"/>
  <c r="O241" i="41"/>
  <c r="M241" i="41"/>
  <c r="K241" i="41"/>
  <c r="I241" i="41"/>
  <c r="G241" i="41"/>
  <c r="E241" i="41"/>
  <c r="AQ240" i="41"/>
  <c r="AO240" i="41"/>
  <c r="AM240" i="41"/>
  <c r="AK240" i="41"/>
  <c r="AI240" i="41"/>
  <c r="AG240" i="41"/>
  <c r="AE240" i="41"/>
  <c r="AC240" i="41"/>
  <c r="AA240" i="41"/>
  <c r="Y240" i="41"/>
  <c r="W240" i="41"/>
  <c r="U240" i="41"/>
  <c r="S240" i="41"/>
  <c r="Q240" i="41"/>
  <c r="O240" i="41"/>
  <c r="M240" i="41"/>
  <c r="K240" i="41"/>
  <c r="I240" i="41"/>
  <c r="G240" i="41"/>
  <c r="E240" i="41"/>
  <c r="AQ239" i="41"/>
  <c r="AO239" i="41"/>
  <c r="AM239" i="41"/>
  <c r="AK239" i="41"/>
  <c r="AI239" i="41"/>
  <c r="AG239" i="41"/>
  <c r="AE239" i="41"/>
  <c r="AC239" i="41"/>
  <c r="AA239" i="41"/>
  <c r="Y239" i="41"/>
  <c r="W239" i="41"/>
  <c r="U239" i="41"/>
  <c r="S239" i="41"/>
  <c r="Q239" i="41"/>
  <c r="O239" i="41"/>
  <c r="M239" i="41"/>
  <c r="K239" i="41"/>
  <c r="I239" i="41"/>
  <c r="G239" i="41"/>
  <c r="E239" i="41"/>
  <c r="AQ238" i="41"/>
  <c r="AO238" i="41"/>
  <c r="AM238" i="41"/>
  <c r="AK238" i="41"/>
  <c r="AI238" i="41"/>
  <c r="AG238" i="41"/>
  <c r="AE238" i="41"/>
  <c r="AC238" i="41"/>
  <c r="AA238" i="41"/>
  <c r="Y238" i="41"/>
  <c r="W238" i="41"/>
  <c r="U238" i="41"/>
  <c r="S238" i="41"/>
  <c r="Q238" i="41"/>
  <c r="O238" i="41"/>
  <c r="M238" i="41"/>
  <c r="K238" i="41"/>
  <c r="I238" i="41"/>
  <c r="G238" i="41"/>
  <c r="E238" i="41"/>
  <c r="AQ237" i="41"/>
  <c r="AO237" i="41"/>
  <c r="AM237" i="41"/>
  <c r="AK237" i="41"/>
  <c r="AI237" i="41"/>
  <c r="AG237" i="41"/>
  <c r="AE237" i="41"/>
  <c r="AC237" i="41"/>
  <c r="AA237" i="41"/>
  <c r="Y237" i="41"/>
  <c r="W237" i="41"/>
  <c r="U237" i="41"/>
  <c r="S237" i="41"/>
  <c r="Q237" i="41"/>
  <c r="O237" i="41"/>
  <c r="M237" i="41"/>
  <c r="K237" i="41"/>
  <c r="I237" i="41"/>
  <c r="G237" i="41"/>
  <c r="E237" i="41"/>
  <c r="AQ236" i="41"/>
  <c r="AO236" i="41"/>
  <c r="AM236" i="41"/>
  <c r="AK236" i="41"/>
  <c r="AI236" i="41"/>
  <c r="AG236" i="41"/>
  <c r="AE236" i="41"/>
  <c r="AC236" i="41"/>
  <c r="AA236" i="41"/>
  <c r="Y236" i="41"/>
  <c r="W236" i="41"/>
  <c r="U236" i="41"/>
  <c r="S236" i="41"/>
  <c r="Q236" i="41"/>
  <c r="O236" i="41"/>
  <c r="M236" i="41"/>
  <c r="K236" i="41"/>
  <c r="I236" i="41"/>
  <c r="G236" i="41"/>
  <c r="E236" i="41"/>
  <c r="AQ235" i="41"/>
  <c r="AO235" i="41"/>
  <c r="AM235" i="41"/>
  <c r="AK235" i="41"/>
  <c r="AI235" i="41"/>
  <c r="AG235" i="41"/>
  <c r="AE235" i="41"/>
  <c r="AC235" i="41"/>
  <c r="AA235" i="41"/>
  <c r="Y235" i="41"/>
  <c r="W235" i="41"/>
  <c r="U235" i="41"/>
  <c r="S235" i="41"/>
  <c r="Q235" i="41"/>
  <c r="O235" i="41"/>
  <c r="M235" i="41"/>
  <c r="K235" i="41"/>
  <c r="I235" i="41"/>
  <c r="G235" i="41"/>
  <c r="E235" i="41"/>
  <c r="AQ234" i="41"/>
  <c r="AO234" i="41"/>
  <c r="AM234" i="41"/>
  <c r="AK234" i="41"/>
  <c r="AI234" i="41"/>
  <c r="AG234" i="41"/>
  <c r="AE234" i="41"/>
  <c r="AC234" i="41"/>
  <c r="AA234" i="41"/>
  <c r="Y234" i="41"/>
  <c r="W234" i="41"/>
  <c r="U234" i="41"/>
  <c r="S234" i="41"/>
  <c r="Q234" i="41"/>
  <c r="O234" i="41"/>
  <c r="M234" i="41"/>
  <c r="K234" i="41"/>
  <c r="I234" i="41"/>
  <c r="G234" i="41"/>
  <c r="E234" i="41"/>
  <c r="AQ233" i="41"/>
  <c r="AO233" i="41"/>
  <c r="AM233" i="41"/>
  <c r="AK233" i="41"/>
  <c r="AI233" i="41"/>
  <c r="AG233" i="41"/>
  <c r="AE233" i="41"/>
  <c r="AC233" i="41"/>
  <c r="AA233" i="41"/>
  <c r="Y233" i="41"/>
  <c r="W233" i="41"/>
  <c r="U233" i="41"/>
  <c r="S233" i="41"/>
  <c r="Q233" i="41"/>
  <c r="O233" i="41"/>
  <c r="M233" i="41"/>
  <c r="K233" i="41"/>
  <c r="I233" i="41"/>
  <c r="G233" i="41"/>
  <c r="E233" i="41"/>
  <c r="AQ232" i="41"/>
  <c r="AO232" i="41"/>
  <c r="AM232" i="41"/>
  <c r="AK232" i="41"/>
  <c r="AI232" i="41"/>
  <c r="AG232" i="41"/>
  <c r="AE232" i="41"/>
  <c r="AC232" i="41"/>
  <c r="AA232" i="41"/>
  <c r="Y232" i="41"/>
  <c r="W232" i="41"/>
  <c r="U232" i="41"/>
  <c r="S232" i="41"/>
  <c r="Q232" i="41"/>
  <c r="O232" i="41"/>
  <c r="M232" i="41"/>
  <c r="K232" i="41"/>
  <c r="I232" i="41"/>
  <c r="G232" i="41"/>
  <c r="E232" i="41"/>
  <c r="AQ231" i="41"/>
  <c r="AO231" i="41"/>
  <c r="AM231" i="41"/>
  <c r="AK231" i="41"/>
  <c r="AI231" i="41"/>
  <c r="AG231" i="41"/>
  <c r="AE231" i="41"/>
  <c r="AC231" i="41"/>
  <c r="AA231" i="41"/>
  <c r="Y231" i="41"/>
  <c r="W231" i="41"/>
  <c r="U231" i="41"/>
  <c r="S231" i="41"/>
  <c r="Q231" i="41"/>
  <c r="O231" i="41"/>
  <c r="M231" i="41"/>
  <c r="K231" i="41"/>
  <c r="I231" i="41"/>
  <c r="G231" i="41"/>
  <c r="E231" i="41"/>
  <c r="AQ230" i="41"/>
  <c r="AO230" i="41"/>
  <c r="AM230" i="41"/>
  <c r="AK230" i="41"/>
  <c r="AI230" i="41"/>
  <c r="AG230" i="41"/>
  <c r="AE230" i="41"/>
  <c r="AC230" i="41"/>
  <c r="AA230" i="41"/>
  <c r="Y230" i="41"/>
  <c r="W230" i="41"/>
  <c r="U230" i="41"/>
  <c r="S230" i="41"/>
  <c r="Q230" i="41"/>
  <c r="O230" i="41"/>
  <c r="M230" i="41"/>
  <c r="K230" i="41"/>
  <c r="I230" i="41"/>
  <c r="G230" i="41"/>
  <c r="E230" i="41"/>
  <c r="AQ229" i="41"/>
  <c r="AO229" i="41"/>
  <c r="AM229" i="41"/>
  <c r="AK229" i="41"/>
  <c r="AI229" i="41"/>
  <c r="AG229" i="41"/>
  <c r="AE229" i="41"/>
  <c r="AC229" i="41"/>
  <c r="AA229" i="41"/>
  <c r="Y229" i="41"/>
  <c r="W229" i="41"/>
  <c r="U229" i="41"/>
  <c r="S229" i="41"/>
  <c r="Q229" i="41"/>
  <c r="O229" i="41"/>
  <c r="M229" i="41"/>
  <c r="K229" i="41"/>
  <c r="I229" i="41"/>
  <c r="G229" i="41"/>
  <c r="E229" i="41"/>
  <c r="AQ228" i="41"/>
  <c r="AO228" i="41"/>
  <c r="AM228" i="41"/>
  <c r="AK228" i="41"/>
  <c r="AI228" i="41"/>
  <c r="AG228" i="41"/>
  <c r="AE228" i="41"/>
  <c r="AC228" i="41"/>
  <c r="AA228" i="41"/>
  <c r="Y228" i="41"/>
  <c r="W228" i="41"/>
  <c r="U228" i="41"/>
  <c r="S228" i="41"/>
  <c r="Q228" i="41"/>
  <c r="O228" i="41"/>
  <c r="M228" i="41"/>
  <c r="K228" i="41"/>
  <c r="I228" i="41"/>
  <c r="G228" i="41"/>
  <c r="E228" i="41"/>
  <c r="AQ227" i="41"/>
  <c r="AO227" i="41"/>
  <c r="AM227" i="41"/>
  <c r="AK227" i="41"/>
  <c r="AI227" i="41"/>
  <c r="AG227" i="41"/>
  <c r="AE227" i="41"/>
  <c r="AC227" i="41"/>
  <c r="AA227" i="41"/>
  <c r="Y227" i="41"/>
  <c r="W227" i="41"/>
  <c r="U227" i="41"/>
  <c r="S227" i="41"/>
  <c r="Q227" i="41"/>
  <c r="O227" i="41"/>
  <c r="M227" i="41"/>
  <c r="K227" i="41"/>
  <c r="I227" i="41"/>
  <c r="G227" i="41"/>
  <c r="E227" i="41"/>
  <c r="AQ226" i="41"/>
  <c r="AO226" i="41"/>
  <c r="AM226" i="41"/>
  <c r="AK226" i="41"/>
  <c r="AI226" i="41"/>
  <c r="AG226" i="41"/>
  <c r="AE226" i="41"/>
  <c r="AC226" i="41"/>
  <c r="AA226" i="41"/>
  <c r="Y226" i="41"/>
  <c r="W226" i="41"/>
  <c r="U226" i="41"/>
  <c r="S226" i="41"/>
  <c r="Q226" i="41"/>
  <c r="O226" i="41"/>
  <c r="M226" i="41"/>
  <c r="K226" i="41"/>
  <c r="I226" i="41"/>
  <c r="G226" i="41"/>
  <c r="E226" i="41"/>
  <c r="AQ225" i="41"/>
  <c r="AO225" i="41"/>
  <c r="AM225" i="41"/>
  <c r="AK225" i="41"/>
  <c r="AI225" i="41"/>
  <c r="AG225" i="41"/>
  <c r="AE225" i="41"/>
  <c r="AC225" i="41"/>
  <c r="AA225" i="41"/>
  <c r="Y225" i="41"/>
  <c r="W225" i="41"/>
  <c r="U225" i="41"/>
  <c r="S225" i="41"/>
  <c r="Q225" i="41"/>
  <c r="O225" i="41"/>
  <c r="M225" i="41"/>
  <c r="K225" i="41"/>
  <c r="I225" i="41"/>
  <c r="G225" i="41"/>
  <c r="E225" i="41"/>
  <c r="AQ224" i="41"/>
  <c r="AO224" i="41"/>
  <c r="AM224" i="41"/>
  <c r="AK224" i="41"/>
  <c r="AI224" i="41"/>
  <c r="AG224" i="41"/>
  <c r="AE224" i="41"/>
  <c r="AC224" i="41"/>
  <c r="AA224" i="41"/>
  <c r="Y224" i="41"/>
  <c r="W224" i="41"/>
  <c r="U224" i="41"/>
  <c r="S224" i="41"/>
  <c r="Q224" i="41"/>
  <c r="O224" i="41"/>
  <c r="M224" i="41"/>
  <c r="K224" i="41"/>
  <c r="I224" i="41"/>
  <c r="G224" i="41"/>
  <c r="E224" i="41"/>
  <c r="AQ223" i="41"/>
  <c r="AO223" i="41"/>
  <c r="AM223" i="41"/>
  <c r="AK223" i="41"/>
  <c r="AI223" i="41"/>
  <c r="AG223" i="41"/>
  <c r="AE223" i="41"/>
  <c r="AC223" i="41"/>
  <c r="AA223" i="41"/>
  <c r="Y223" i="41"/>
  <c r="W223" i="41"/>
  <c r="U223" i="41"/>
  <c r="S223" i="41"/>
  <c r="Q223" i="41"/>
  <c r="O223" i="41"/>
  <c r="M223" i="41"/>
  <c r="K223" i="41"/>
  <c r="I223" i="41"/>
  <c r="G223" i="41"/>
  <c r="E223" i="41"/>
  <c r="AQ222" i="41"/>
  <c r="AO222" i="41"/>
  <c r="AM222" i="41"/>
  <c r="AK222" i="41"/>
  <c r="AI222" i="41"/>
  <c r="AG222" i="41"/>
  <c r="AE222" i="41"/>
  <c r="AC222" i="41"/>
  <c r="AA222" i="41"/>
  <c r="Y222" i="41"/>
  <c r="W222" i="41"/>
  <c r="U222" i="41"/>
  <c r="S222" i="41"/>
  <c r="Q222" i="41"/>
  <c r="O222" i="41"/>
  <c r="M222" i="41"/>
  <c r="K222" i="41"/>
  <c r="I222" i="41"/>
  <c r="G222" i="41"/>
  <c r="E222" i="41"/>
  <c r="AQ221" i="41"/>
  <c r="AO221" i="41"/>
  <c r="AM221" i="41"/>
  <c r="AK221" i="41"/>
  <c r="AI221" i="41"/>
  <c r="AG221" i="41"/>
  <c r="AE221" i="41"/>
  <c r="AC221" i="41"/>
  <c r="AA221" i="41"/>
  <c r="Y221" i="41"/>
  <c r="W221" i="41"/>
  <c r="U221" i="41"/>
  <c r="S221" i="41"/>
  <c r="Q221" i="41"/>
  <c r="O221" i="41"/>
  <c r="M221" i="41"/>
  <c r="K221" i="41"/>
  <c r="I221" i="41"/>
  <c r="G221" i="41"/>
  <c r="E221" i="41"/>
  <c r="AQ220" i="41"/>
  <c r="AO220" i="41"/>
  <c r="AM220" i="41"/>
  <c r="AK220" i="41"/>
  <c r="AI220" i="41"/>
  <c r="AG220" i="41"/>
  <c r="AE220" i="41"/>
  <c r="AC220" i="41"/>
  <c r="AA220" i="41"/>
  <c r="Y220" i="41"/>
  <c r="W220" i="41"/>
  <c r="U220" i="41"/>
  <c r="S220" i="41"/>
  <c r="Q220" i="41"/>
  <c r="O220" i="41"/>
  <c r="M220" i="41"/>
  <c r="K220" i="41"/>
  <c r="I220" i="41"/>
  <c r="G220" i="41"/>
  <c r="E220" i="41"/>
  <c r="AQ219" i="41"/>
  <c r="AO219" i="41"/>
  <c r="AM219" i="41"/>
  <c r="AK219" i="41"/>
  <c r="AI219" i="41"/>
  <c r="AG219" i="41"/>
  <c r="AE219" i="41"/>
  <c r="AC219" i="41"/>
  <c r="AA219" i="41"/>
  <c r="Y219" i="41"/>
  <c r="W219" i="41"/>
  <c r="U219" i="41"/>
  <c r="S219" i="41"/>
  <c r="Q219" i="41"/>
  <c r="O219" i="41"/>
  <c r="M219" i="41"/>
  <c r="K219" i="41"/>
  <c r="I219" i="41"/>
  <c r="G219" i="41"/>
  <c r="E219" i="41"/>
  <c r="AQ218" i="41"/>
  <c r="AO218" i="41"/>
  <c r="AM218" i="41"/>
  <c r="AK218" i="41"/>
  <c r="AI218" i="41"/>
  <c r="AG218" i="41"/>
  <c r="AE218" i="41"/>
  <c r="AC218" i="41"/>
  <c r="AA218" i="41"/>
  <c r="Y218" i="41"/>
  <c r="W218" i="41"/>
  <c r="U218" i="41"/>
  <c r="S218" i="41"/>
  <c r="Q218" i="41"/>
  <c r="O218" i="41"/>
  <c r="M218" i="41"/>
  <c r="K218" i="41"/>
  <c r="I218" i="41"/>
  <c r="G218" i="41"/>
  <c r="E218" i="41"/>
  <c r="AQ217" i="41"/>
  <c r="AO217" i="41"/>
  <c r="AM217" i="41"/>
  <c r="AK217" i="41"/>
  <c r="AI217" i="41"/>
  <c r="AG217" i="41"/>
  <c r="AE217" i="41"/>
  <c r="AC217" i="41"/>
  <c r="AA217" i="41"/>
  <c r="Y217" i="41"/>
  <c r="W217" i="41"/>
  <c r="U217" i="41"/>
  <c r="S217" i="41"/>
  <c r="Q217" i="41"/>
  <c r="O217" i="41"/>
  <c r="M217" i="41"/>
  <c r="K217" i="41"/>
  <c r="I217" i="41"/>
  <c r="G217" i="41"/>
  <c r="E217" i="41"/>
  <c r="AQ216" i="41"/>
  <c r="AO216" i="41"/>
  <c r="AM216" i="41"/>
  <c r="AK216" i="41"/>
  <c r="AI216" i="41"/>
  <c r="AG216" i="41"/>
  <c r="AE216" i="41"/>
  <c r="AC216" i="41"/>
  <c r="AA216" i="41"/>
  <c r="Y216" i="41"/>
  <c r="W216" i="41"/>
  <c r="U216" i="41"/>
  <c r="S216" i="41"/>
  <c r="Q216" i="41"/>
  <c r="O216" i="41"/>
  <c r="M216" i="41"/>
  <c r="K216" i="41"/>
  <c r="I216" i="41"/>
  <c r="G216" i="41"/>
  <c r="E216" i="41"/>
  <c r="AQ215" i="41"/>
  <c r="AO215" i="41"/>
  <c r="AM215" i="41"/>
  <c r="AK215" i="41"/>
  <c r="AI215" i="41"/>
  <c r="AG215" i="41"/>
  <c r="AE215" i="41"/>
  <c r="AC215" i="41"/>
  <c r="AA215" i="41"/>
  <c r="Y215" i="41"/>
  <c r="W215" i="41"/>
  <c r="U215" i="41"/>
  <c r="S215" i="41"/>
  <c r="Q215" i="41"/>
  <c r="O215" i="41"/>
  <c r="M215" i="41"/>
  <c r="K215" i="41"/>
  <c r="I215" i="41"/>
  <c r="G215" i="41"/>
  <c r="E215" i="41"/>
  <c r="AQ214" i="41"/>
  <c r="AO214" i="41"/>
  <c r="AM214" i="41"/>
  <c r="AK214" i="41"/>
  <c r="AI214" i="41"/>
  <c r="AG214" i="41"/>
  <c r="AE214" i="41"/>
  <c r="AC214" i="41"/>
  <c r="AA214" i="41"/>
  <c r="Y214" i="41"/>
  <c r="W214" i="41"/>
  <c r="U214" i="41"/>
  <c r="S214" i="41"/>
  <c r="Q214" i="41"/>
  <c r="O214" i="41"/>
  <c r="M214" i="41"/>
  <c r="K214" i="41"/>
  <c r="I214" i="41"/>
  <c r="G214" i="41"/>
  <c r="E214" i="41"/>
  <c r="AQ213" i="41"/>
  <c r="AO213" i="41"/>
  <c r="AM213" i="41"/>
  <c r="AK213" i="41"/>
  <c r="AI213" i="41"/>
  <c r="AG213" i="41"/>
  <c r="AE213" i="41"/>
  <c r="AC213" i="41"/>
  <c r="AA213" i="41"/>
  <c r="Y213" i="41"/>
  <c r="W213" i="41"/>
  <c r="U213" i="41"/>
  <c r="S213" i="41"/>
  <c r="Q213" i="41"/>
  <c r="O213" i="41"/>
  <c r="M213" i="41"/>
  <c r="K213" i="41"/>
  <c r="I213" i="41"/>
  <c r="G213" i="41"/>
  <c r="E213" i="41"/>
  <c r="AQ212" i="41"/>
  <c r="AO212" i="41"/>
  <c r="AM212" i="41"/>
  <c r="AK212" i="41"/>
  <c r="AI212" i="41"/>
  <c r="AG212" i="41"/>
  <c r="AE212" i="41"/>
  <c r="AC212" i="41"/>
  <c r="AA212" i="41"/>
  <c r="Y212" i="41"/>
  <c r="W212" i="41"/>
  <c r="U212" i="41"/>
  <c r="S212" i="41"/>
  <c r="Q212" i="41"/>
  <c r="O212" i="41"/>
  <c r="M212" i="41"/>
  <c r="K212" i="41"/>
  <c r="I212" i="41"/>
  <c r="G212" i="41"/>
  <c r="E212" i="41"/>
  <c r="AQ211" i="41"/>
  <c r="AO211" i="41"/>
  <c r="AM211" i="41"/>
  <c r="AK211" i="41"/>
  <c r="AI211" i="41"/>
  <c r="AG211" i="41"/>
  <c r="AE211" i="41"/>
  <c r="AC211" i="41"/>
  <c r="AA211" i="41"/>
  <c r="Y211" i="41"/>
  <c r="W211" i="41"/>
  <c r="U211" i="41"/>
  <c r="S211" i="41"/>
  <c r="Q211" i="41"/>
  <c r="O211" i="41"/>
  <c r="M211" i="41"/>
  <c r="K211" i="41"/>
  <c r="I211" i="41"/>
  <c r="G211" i="41"/>
  <c r="E211" i="41"/>
  <c r="AQ210" i="41"/>
  <c r="AO210" i="41"/>
  <c r="AM210" i="41"/>
  <c r="AK210" i="41"/>
  <c r="AI210" i="41"/>
  <c r="AG210" i="41"/>
  <c r="AE210" i="41"/>
  <c r="AC210" i="41"/>
  <c r="AA210" i="41"/>
  <c r="Y210" i="41"/>
  <c r="W210" i="41"/>
  <c r="U210" i="41"/>
  <c r="S210" i="41"/>
  <c r="Q210" i="41"/>
  <c r="O210" i="41"/>
  <c r="M210" i="41"/>
  <c r="K210" i="41"/>
  <c r="I210" i="41"/>
  <c r="G210" i="41"/>
  <c r="E210" i="41"/>
  <c r="AQ209" i="41"/>
  <c r="AO209" i="41"/>
  <c r="AM209" i="41"/>
  <c r="AK209" i="41"/>
  <c r="AI209" i="41"/>
  <c r="AG209" i="41"/>
  <c r="AE209" i="41"/>
  <c r="AC209" i="41"/>
  <c r="AA209" i="41"/>
  <c r="Y209" i="41"/>
  <c r="W209" i="41"/>
  <c r="U209" i="41"/>
  <c r="S209" i="41"/>
  <c r="Q209" i="41"/>
  <c r="O209" i="41"/>
  <c r="M209" i="41"/>
  <c r="K209" i="41"/>
  <c r="I209" i="41"/>
  <c r="G209" i="41"/>
  <c r="E209" i="41"/>
  <c r="AQ208" i="41"/>
  <c r="AO208" i="41"/>
  <c r="AM208" i="41"/>
  <c r="AK208" i="41"/>
  <c r="AI208" i="41"/>
  <c r="AG208" i="41"/>
  <c r="AE208" i="41"/>
  <c r="AC208" i="41"/>
  <c r="AA208" i="41"/>
  <c r="Y208" i="41"/>
  <c r="W208" i="41"/>
  <c r="U208" i="41"/>
  <c r="S208" i="41"/>
  <c r="Q208" i="41"/>
  <c r="O208" i="41"/>
  <c r="M208" i="41"/>
  <c r="K208" i="41"/>
  <c r="I208" i="41"/>
  <c r="G208" i="41"/>
  <c r="E208" i="41"/>
  <c r="AQ207" i="41"/>
  <c r="AO207" i="41"/>
  <c r="AM207" i="41"/>
  <c r="AK207" i="41"/>
  <c r="AI207" i="41"/>
  <c r="AG207" i="41"/>
  <c r="AE207" i="41"/>
  <c r="AC207" i="41"/>
  <c r="AA207" i="41"/>
  <c r="Y207" i="41"/>
  <c r="W207" i="41"/>
  <c r="U207" i="41"/>
  <c r="S207" i="41"/>
  <c r="Q207" i="41"/>
  <c r="O207" i="41"/>
  <c r="M207" i="41"/>
  <c r="K207" i="41"/>
  <c r="I207" i="41"/>
  <c r="G207" i="41"/>
  <c r="E207" i="41"/>
  <c r="AQ206" i="41"/>
  <c r="AO206" i="41"/>
  <c r="AM206" i="41"/>
  <c r="AK206" i="41"/>
  <c r="AI206" i="41"/>
  <c r="AG206" i="41"/>
  <c r="AE206" i="41"/>
  <c r="AC206" i="41"/>
  <c r="AA206" i="41"/>
  <c r="Y206" i="41"/>
  <c r="W206" i="41"/>
  <c r="U206" i="41"/>
  <c r="S206" i="41"/>
  <c r="Q206" i="41"/>
  <c r="O206" i="41"/>
  <c r="M206" i="41"/>
  <c r="K206" i="41"/>
  <c r="I206" i="41"/>
  <c r="G206" i="41"/>
  <c r="E206" i="41"/>
  <c r="AQ205" i="41"/>
  <c r="AO205" i="41"/>
  <c r="AM205" i="41"/>
  <c r="AK205" i="41"/>
  <c r="AI205" i="41"/>
  <c r="AG205" i="41"/>
  <c r="AE205" i="41"/>
  <c r="AC205" i="41"/>
  <c r="AA205" i="41"/>
  <c r="Y205" i="41"/>
  <c r="W205" i="41"/>
  <c r="U205" i="41"/>
  <c r="S205" i="41"/>
  <c r="Q205" i="41"/>
  <c r="O205" i="41"/>
  <c r="M205" i="41"/>
  <c r="K205" i="41"/>
  <c r="I205" i="41"/>
  <c r="G205" i="41"/>
  <c r="E205" i="41"/>
  <c r="AQ204" i="41"/>
  <c r="AO204" i="41"/>
  <c r="AM204" i="41"/>
  <c r="AK204" i="41"/>
  <c r="AI204" i="41"/>
  <c r="AG204" i="41"/>
  <c r="AE204" i="41"/>
  <c r="AC204" i="41"/>
  <c r="AA204" i="41"/>
  <c r="Y204" i="41"/>
  <c r="W204" i="41"/>
  <c r="U204" i="41"/>
  <c r="S204" i="41"/>
  <c r="Q204" i="41"/>
  <c r="O204" i="41"/>
  <c r="M204" i="41"/>
  <c r="K204" i="41"/>
  <c r="I204" i="41"/>
  <c r="G204" i="41"/>
  <c r="E204" i="41"/>
  <c r="AQ203" i="41"/>
  <c r="AO203" i="41"/>
  <c r="AM203" i="41"/>
  <c r="AK203" i="41"/>
  <c r="AI203" i="41"/>
  <c r="AG203" i="41"/>
  <c r="AE203" i="41"/>
  <c r="AC203" i="41"/>
  <c r="AA203" i="41"/>
  <c r="Y203" i="41"/>
  <c r="W203" i="41"/>
  <c r="U203" i="41"/>
  <c r="S203" i="41"/>
  <c r="Q203" i="41"/>
  <c r="O203" i="41"/>
  <c r="M203" i="41"/>
  <c r="K203" i="41"/>
  <c r="I203" i="41"/>
  <c r="G203" i="41"/>
  <c r="E203" i="41"/>
  <c r="AQ202" i="41"/>
  <c r="AO202" i="41"/>
  <c r="AM202" i="41"/>
  <c r="AK202" i="41"/>
  <c r="AI202" i="41"/>
  <c r="AG202" i="41"/>
  <c r="AE202" i="41"/>
  <c r="AC202" i="41"/>
  <c r="AA202" i="41"/>
  <c r="Y202" i="41"/>
  <c r="W202" i="41"/>
  <c r="U202" i="41"/>
  <c r="S202" i="41"/>
  <c r="Q202" i="41"/>
  <c r="O202" i="41"/>
  <c r="M202" i="41"/>
  <c r="K202" i="41"/>
  <c r="I202" i="41"/>
  <c r="G202" i="41"/>
  <c r="E202" i="41"/>
  <c r="AQ201" i="41"/>
  <c r="AO201" i="41"/>
  <c r="AM201" i="41"/>
  <c r="AK201" i="41"/>
  <c r="AI201" i="41"/>
  <c r="AG201" i="41"/>
  <c r="AE201" i="41"/>
  <c r="AC201" i="41"/>
  <c r="AA201" i="41"/>
  <c r="Y201" i="41"/>
  <c r="W201" i="41"/>
  <c r="U201" i="41"/>
  <c r="S201" i="41"/>
  <c r="Q201" i="41"/>
  <c r="O201" i="41"/>
  <c r="M201" i="41"/>
  <c r="K201" i="41"/>
  <c r="I201" i="41"/>
  <c r="G201" i="41"/>
  <c r="E201" i="41"/>
  <c r="AQ200" i="41"/>
  <c r="AO200" i="41"/>
  <c r="AM200" i="41"/>
  <c r="AK200" i="41"/>
  <c r="AI200" i="41"/>
  <c r="AG200" i="41"/>
  <c r="AE200" i="41"/>
  <c r="AC200" i="41"/>
  <c r="AA200" i="41"/>
  <c r="Y200" i="41"/>
  <c r="W200" i="41"/>
  <c r="U200" i="41"/>
  <c r="S200" i="41"/>
  <c r="Q200" i="41"/>
  <c r="O200" i="41"/>
  <c r="M200" i="41"/>
  <c r="K200" i="41"/>
  <c r="I200" i="41"/>
  <c r="G200" i="41"/>
  <c r="E200" i="41"/>
  <c r="AQ199" i="41"/>
  <c r="AO199" i="41"/>
  <c r="AM199" i="41"/>
  <c r="AK199" i="41"/>
  <c r="AI199" i="41"/>
  <c r="AG199" i="41"/>
  <c r="AE199" i="41"/>
  <c r="AC199" i="41"/>
  <c r="AA199" i="41"/>
  <c r="Y199" i="41"/>
  <c r="W199" i="41"/>
  <c r="U199" i="41"/>
  <c r="S199" i="41"/>
  <c r="Q199" i="41"/>
  <c r="O199" i="41"/>
  <c r="M199" i="41"/>
  <c r="K199" i="41"/>
  <c r="I199" i="41"/>
  <c r="G199" i="41"/>
  <c r="E199" i="41"/>
  <c r="AQ198" i="41"/>
  <c r="AO198" i="41"/>
  <c r="AM198" i="41"/>
  <c r="AK198" i="41"/>
  <c r="AI198" i="41"/>
  <c r="AG198" i="41"/>
  <c r="AE198" i="41"/>
  <c r="AC198" i="41"/>
  <c r="AA198" i="41"/>
  <c r="Y198" i="41"/>
  <c r="W198" i="41"/>
  <c r="U198" i="41"/>
  <c r="S198" i="41"/>
  <c r="Q198" i="41"/>
  <c r="O198" i="41"/>
  <c r="M198" i="41"/>
  <c r="K198" i="41"/>
  <c r="I198" i="41"/>
  <c r="G198" i="41"/>
  <c r="E198" i="41"/>
  <c r="AQ197" i="41"/>
  <c r="AO197" i="41"/>
  <c r="AM197" i="41"/>
  <c r="AK197" i="41"/>
  <c r="AI197" i="41"/>
  <c r="AG197" i="41"/>
  <c r="AE197" i="41"/>
  <c r="AC197" i="41"/>
  <c r="AA197" i="41"/>
  <c r="Y197" i="41"/>
  <c r="W197" i="41"/>
  <c r="U197" i="41"/>
  <c r="S197" i="41"/>
  <c r="Q197" i="41"/>
  <c r="O197" i="41"/>
  <c r="M197" i="41"/>
  <c r="K197" i="41"/>
  <c r="I197" i="41"/>
  <c r="G197" i="41"/>
  <c r="E197" i="41"/>
  <c r="AQ196" i="41"/>
  <c r="AO196" i="41"/>
  <c r="AM196" i="41"/>
  <c r="AK196" i="41"/>
  <c r="AI196" i="41"/>
  <c r="AG196" i="41"/>
  <c r="AE196" i="41"/>
  <c r="AC196" i="41"/>
  <c r="AA196" i="41"/>
  <c r="Y196" i="41"/>
  <c r="W196" i="41"/>
  <c r="U196" i="41"/>
  <c r="S196" i="41"/>
  <c r="Q196" i="41"/>
  <c r="O196" i="41"/>
  <c r="M196" i="41"/>
  <c r="K196" i="41"/>
  <c r="I196" i="41"/>
  <c r="G196" i="41"/>
  <c r="E196" i="41"/>
  <c r="AQ195" i="41"/>
  <c r="AO195" i="41"/>
  <c r="AM195" i="41"/>
  <c r="AK195" i="41"/>
  <c r="AI195" i="41"/>
  <c r="AG195" i="41"/>
  <c r="AE195" i="41"/>
  <c r="AC195" i="41"/>
  <c r="AA195" i="41"/>
  <c r="Y195" i="41"/>
  <c r="W195" i="41"/>
  <c r="U195" i="41"/>
  <c r="S195" i="41"/>
  <c r="Q195" i="41"/>
  <c r="O195" i="41"/>
  <c r="M195" i="41"/>
  <c r="K195" i="41"/>
  <c r="I195" i="41"/>
  <c r="G195" i="41"/>
  <c r="E195" i="41"/>
  <c r="AQ194" i="41"/>
  <c r="AO194" i="41"/>
  <c r="AM194" i="41"/>
  <c r="AK194" i="41"/>
  <c r="AI194" i="41"/>
  <c r="AG194" i="41"/>
  <c r="AE194" i="41"/>
  <c r="AC194" i="41"/>
  <c r="AA194" i="41"/>
  <c r="Y194" i="41"/>
  <c r="W194" i="41"/>
  <c r="U194" i="41"/>
  <c r="S194" i="41"/>
  <c r="Q194" i="41"/>
  <c r="O194" i="41"/>
  <c r="M194" i="41"/>
  <c r="K194" i="41"/>
  <c r="I194" i="41"/>
  <c r="G194" i="41"/>
  <c r="E194" i="41"/>
  <c r="AQ193" i="41"/>
  <c r="AO193" i="41"/>
  <c r="AM193" i="41"/>
  <c r="AK193" i="41"/>
  <c r="AI193" i="41"/>
  <c r="AG193" i="41"/>
  <c r="AE193" i="41"/>
  <c r="AC193" i="41"/>
  <c r="AA193" i="41"/>
  <c r="Y193" i="41"/>
  <c r="W193" i="41"/>
  <c r="U193" i="41"/>
  <c r="S193" i="41"/>
  <c r="Q193" i="41"/>
  <c r="O193" i="41"/>
  <c r="M193" i="41"/>
  <c r="K193" i="41"/>
  <c r="I193" i="41"/>
  <c r="G193" i="41"/>
  <c r="E193" i="41"/>
  <c r="AQ192" i="41"/>
  <c r="AO192" i="41"/>
  <c r="AM192" i="41"/>
  <c r="AK192" i="41"/>
  <c r="AI192" i="41"/>
  <c r="AG192" i="41"/>
  <c r="AE192" i="41"/>
  <c r="AC192" i="41"/>
  <c r="AA192" i="41"/>
  <c r="Y192" i="41"/>
  <c r="W192" i="41"/>
  <c r="U192" i="41"/>
  <c r="S192" i="41"/>
  <c r="Q192" i="41"/>
  <c r="O192" i="41"/>
  <c r="M192" i="41"/>
  <c r="K192" i="41"/>
  <c r="I192" i="41"/>
  <c r="G192" i="41"/>
  <c r="E192" i="41"/>
  <c r="AQ191" i="41"/>
  <c r="AO191" i="41"/>
  <c r="AM191" i="41"/>
  <c r="AK191" i="41"/>
  <c r="AI191" i="41"/>
  <c r="AG191" i="41"/>
  <c r="AE191" i="41"/>
  <c r="AC191" i="41"/>
  <c r="AA191" i="41"/>
  <c r="Y191" i="41"/>
  <c r="W191" i="41"/>
  <c r="U191" i="41"/>
  <c r="S191" i="41"/>
  <c r="Q191" i="41"/>
  <c r="O191" i="41"/>
  <c r="M191" i="41"/>
  <c r="K191" i="41"/>
  <c r="I191" i="41"/>
  <c r="G191" i="41"/>
  <c r="E191" i="41"/>
  <c r="AQ190" i="41"/>
  <c r="AO190" i="41"/>
  <c r="AM190" i="41"/>
  <c r="AK190" i="41"/>
  <c r="AI190" i="41"/>
  <c r="AG190" i="41"/>
  <c r="AE190" i="41"/>
  <c r="AC190" i="41"/>
  <c r="AA190" i="41"/>
  <c r="Y190" i="41"/>
  <c r="W190" i="41"/>
  <c r="U190" i="41"/>
  <c r="S190" i="41"/>
  <c r="Q190" i="41"/>
  <c r="O190" i="41"/>
  <c r="M190" i="41"/>
  <c r="K190" i="41"/>
  <c r="I190" i="41"/>
  <c r="G190" i="41"/>
  <c r="E190" i="41"/>
  <c r="AQ189" i="41"/>
  <c r="AO189" i="41"/>
  <c r="AM189" i="41"/>
  <c r="AK189" i="41"/>
  <c r="AI189" i="41"/>
  <c r="AG189" i="41"/>
  <c r="AE189" i="41"/>
  <c r="AC189" i="41"/>
  <c r="AA189" i="41"/>
  <c r="Y189" i="41"/>
  <c r="W189" i="41"/>
  <c r="U189" i="41"/>
  <c r="S189" i="41"/>
  <c r="Q189" i="41"/>
  <c r="O189" i="41"/>
  <c r="M189" i="41"/>
  <c r="K189" i="41"/>
  <c r="I189" i="41"/>
  <c r="G189" i="41"/>
  <c r="E189" i="41"/>
  <c r="AQ188" i="41"/>
  <c r="AO188" i="41"/>
  <c r="AM188" i="41"/>
  <c r="AK188" i="41"/>
  <c r="AI188" i="41"/>
  <c r="AG188" i="41"/>
  <c r="AE188" i="41"/>
  <c r="AC188" i="41"/>
  <c r="AA188" i="41"/>
  <c r="Y188" i="41"/>
  <c r="W188" i="41"/>
  <c r="U188" i="41"/>
  <c r="S188" i="41"/>
  <c r="Q188" i="41"/>
  <c r="O188" i="41"/>
  <c r="M188" i="41"/>
  <c r="K188" i="41"/>
  <c r="I188" i="41"/>
  <c r="G188" i="41"/>
  <c r="E188" i="41"/>
  <c r="AQ187" i="41"/>
  <c r="AO187" i="41"/>
  <c r="AM187" i="41"/>
  <c r="AK187" i="41"/>
  <c r="AI187" i="41"/>
  <c r="AG187" i="41"/>
  <c r="AE187" i="41"/>
  <c r="AC187" i="41"/>
  <c r="AA187" i="41"/>
  <c r="Y187" i="41"/>
  <c r="W187" i="41"/>
  <c r="U187" i="41"/>
  <c r="S187" i="41"/>
  <c r="Q187" i="41"/>
  <c r="O187" i="41"/>
  <c r="M187" i="41"/>
  <c r="K187" i="41"/>
  <c r="I187" i="41"/>
  <c r="G187" i="41"/>
  <c r="E187" i="41"/>
  <c r="AQ186" i="41"/>
  <c r="AO186" i="41"/>
  <c r="AM186" i="41"/>
  <c r="AK186" i="41"/>
  <c r="AI186" i="41"/>
  <c r="AG186" i="41"/>
  <c r="AE186" i="41"/>
  <c r="AC186" i="41"/>
  <c r="AA186" i="41"/>
  <c r="Y186" i="41"/>
  <c r="W186" i="41"/>
  <c r="U186" i="41"/>
  <c r="S186" i="41"/>
  <c r="Q186" i="41"/>
  <c r="O186" i="41"/>
  <c r="M186" i="41"/>
  <c r="K186" i="41"/>
  <c r="I186" i="41"/>
  <c r="G186" i="41"/>
  <c r="E186" i="41"/>
  <c r="AQ185" i="41"/>
  <c r="AO185" i="41"/>
  <c r="AM185" i="41"/>
  <c r="AK185" i="41"/>
  <c r="AI185" i="41"/>
  <c r="AG185" i="41"/>
  <c r="AE185" i="41"/>
  <c r="AC185" i="41"/>
  <c r="AA185" i="41"/>
  <c r="Y185" i="41"/>
  <c r="W185" i="41"/>
  <c r="U185" i="41"/>
  <c r="S185" i="41"/>
  <c r="Q185" i="41"/>
  <c r="O185" i="41"/>
  <c r="M185" i="41"/>
  <c r="K185" i="41"/>
  <c r="I185" i="41"/>
  <c r="G185" i="41"/>
  <c r="E185" i="41"/>
  <c r="AQ184" i="41"/>
  <c r="AO184" i="41"/>
  <c r="AM184" i="41"/>
  <c r="AK184" i="41"/>
  <c r="AI184" i="41"/>
  <c r="AG184" i="41"/>
  <c r="AE184" i="41"/>
  <c r="AC184" i="41"/>
  <c r="AA184" i="41"/>
  <c r="Y184" i="41"/>
  <c r="W184" i="41"/>
  <c r="U184" i="41"/>
  <c r="S184" i="41"/>
  <c r="Q184" i="41"/>
  <c r="O184" i="41"/>
  <c r="M184" i="41"/>
  <c r="K184" i="41"/>
  <c r="I184" i="41"/>
  <c r="G184" i="41"/>
  <c r="E184" i="41"/>
  <c r="AQ183" i="41"/>
  <c r="AO183" i="41"/>
  <c r="AM183" i="41"/>
  <c r="AK183" i="41"/>
  <c r="AI183" i="41"/>
  <c r="AG183" i="41"/>
  <c r="AE183" i="41"/>
  <c r="AC183" i="41"/>
  <c r="AA183" i="41"/>
  <c r="Y183" i="41"/>
  <c r="W183" i="41"/>
  <c r="U183" i="41"/>
  <c r="S183" i="41"/>
  <c r="Q183" i="41"/>
  <c r="O183" i="41"/>
  <c r="M183" i="41"/>
  <c r="K183" i="41"/>
  <c r="I183" i="41"/>
  <c r="G183" i="41"/>
  <c r="E183" i="41"/>
  <c r="AQ182" i="41"/>
  <c r="AO182" i="41"/>
  <c r="AM182" i="41"/>
  <c r="AK182" i="41"/>
  <c r="AI182" i="41"/>
  <c r="AG182" i="41"/>
  <c r="AE182" i="41"/>
  <c r="AC182" i="41"/>
  <c r="AA182" i="41"/>
  <c r="Y182" i="41"/>
  <c r="W182" i="41"/>
  <c r="U182" i="41"/>
  <c r="S182" i="41"/>
  <c r="Q182" i="41"/>
  <c r="O182" i="41"/>
  <c r="M182" i="41"/>
  <c r="K182" i="41"/>
  <c r="I182" i="41"/>
  <c r="G182" i="41"/>
  <c r="E182" i="41"/>
  <c r="AQ181" i="41"/>
  <c r="AO181" i="41"/>
  <c r="AM181" i="41"/>
  <c r="AK181" i="41"/>
  <c r="AI181" i="41"/>
  <c r="AG181" i="41"/>
  <c r="AE181" i="41"/>
  <c r="AC181" i="41"/>
  <c r="AA181" i="41"/>
  <c r="Y181" i="41"/>
  <c r="W181" i="41"/>
  <c r="U181" i="41"/>
  <c r="S181" i="41"/>
  <c r="Q181" i="41"/>
  <c r="O181" i="41"/>
  <c r="M181" i="41"/>
  <c r="K181" i="41"/>
  <c r="I181" i="41"/>
  <c r="G181" i="41"/>
  <c r="E181" i="41"/>
  <c r="AQ180" i="41"/>
  <c r="AO180" i="41"/>
  <c r="AM180" i="41"/>
  <c r="AK180" i="41"/>
  <c r="AI180" i="41"/>
  <c r="AG180" i="41"/>
  <c r="AE180" i="41"/>
  <c r="AC180" i="41"/>
  <c r="AA180" i="41"/>
  <c r="Y180" i="41"/>
  <c r="W180" i="41"/>
  <c r="U180" i="41"/>
  <c r="S180" i="41"/>
  <c r="Q180" i="41"/>
  <c r="O180" i="41"/>
  <c r="M180" i="41"/>
  <c r="K180" i="41"/>
  <c r="I180" i="41"/>
  <c r="G180" i="41"/>
  <c r="E180" i="41"/>
  <c r="AQ179" i="41"/>
  <c r="AO179" i="41"/>
  <c r="AM179" i="41"/>
  <c r="AK179" i="41"/>
  <c r="AI179" i="41"/>
  <c r="AG179" i="41"/>
  <c r="AE179" i="41"/>
  <c r="AC179" i="41"/>
  <c r="AA179" i="41"/>
  <c r="Y179" i="41"/>
  <c r="W179" i="41"/>
  <c r="U179" i="41"/>
  <c r="S179" i="41"/>
  <c r="Q179" i="41"/>
  <c r="O179" i="41"/>
  <c r="M179" i="41"/>
  <c r="K179" i="41"/>
  <c r="I179" i="41"/>
  <c r="G179" i="41"/>
  <c r="E179" i="41"/>
  <c r="AQ178" i="41"/>
  <c r="AO178" i="41"/>
  <c r="AM178" i="41"/>
  <c r="AK178" i="41"/>
  <c r="AI178" i="41"/>
  <c r="AG178" i="41"/>
  <c r="AE178" i="41"/>
  <c r="AC178" i="41"/>
  <c r="AA178" i="41"/>
  <c r="Y178" i="41"/>
  <c r="W178" i="41"/>
  <c r="U178" i="41"/>
  <c r="S178" i="41"/>
  <c r="Q178" i="41"/>
  <c r="O178" i="41"/>
  <c r="M178" i="41"/>
  <c r="K178" i="41"/>
  <c r="I178" i="41"/>
  <c r="G178" i="41"/>
  <c r="E178" i="41"/>
  <c r="AQ177" i="41"/>
  <c r="AO177" i="41"/>
  <c r="AM177" i="41"/>
  <c r="AK177" i="41"/>
  <c r="AI177" i="41"/>
  <c r="AG177" i="41"/>
  <c r="AE177" i="41"/>
  <c r="AC177" i="41"/>
  <c r="AA177" i="41"/>
  <c r="Y177" i="41"/>
  <c r="W177" i="41"/>
  <c r="U177" i="41"/>
  <c r="S177" i="41"/>
  <c r="Q177" i="41"/>
  <c r="O177" i="41"/>
  <c r="M177" i="41"/>
  <c r="K177" i="41"/>
  <c r="I177" i="41"/>
  <c r="G177" i="41"/>
  <c r="E177" i="41"/>
  <c r="AQ176" i="41"/>
  <c r="AO176" i="41"/>
  <c r="AM176" i="41"/>
  <c r="AK176" i="41"/>
  <c r="AI176" i="41"/>
  <c r="AG176" i="41"/>
  <c r="AE176" i="41"/>
  <c r="AC176" i="41"/>
  <c r="AA176" i="41"/>
  <c r="Y176" i="41"/>
  <c r="W176" i="41"/>
  <c r="U176" i="41"/>
  <c r="S176" i="41"/>
  <c r="Q176" i="41"/>
  <c r="O176" i="41"/>
  <c r="M176" i="41"/>
  <c r="K176" i="41"/>
  <c r="I176" i="41"/>
  <c r="G176" i="41"/>
  <c r="E176" i="41"/>
  <c r="AQ175" i="41"/>
  <c r="AO175" i="41"/>
  <c r="AM175" i="41"/>
  <c r="AK175" i="41"/>
  <c r="AI175" i="41"/>
  <c r="AG175" i="41"/>
  <c r="AE175" i="41"/>
  <c r="AC175" i="41"/>
  <c r="AA175" i="41"/>
  <c r="Y175" i="41"/>
  <c r="W175" i="41"/>
  <c r="U175" i="41"/>
  <c r="S175" i="41"/>
  <c r="Q175" i="41"/>
  <c r="O175" i="41"/>
  <c r="M175" i="41"/>
  <c r="K175" i="41"/>
  <c r="I175" i="41"/>
  <c r="G175" i="41"/>
  <c r="E175" i="41"/>
  <c r="AQ174" i="41"/>
  <c r="AO174" i="41"/>
  <c r="AM174" i="41"/>
  <c r="AK174" i="41"/>
  <c r="AI174" i="41"/>
  <c r="AG174" i="41"/>
  <c r="AE174" i="41"/>
  <c r="AC174" i="41"/>
  <c r="AA174" i="41"/>
  <c r="Y174" i="41"/>
  <c r="W174" i="41"/>
  <c r="U174" i="41"/>
  <c r="S174" i="41"/>
  <c r="Q174" i="41"/>
  <c r="O174" i="41"/>
  <c r="M174" i="41"/>
  <c r="K174" i="41"/>
  <c r="I174" i="41"/>
  <c r="G174" i="41"/>
  <c r="E174" i="41"/>
  <c r="AQ173" i="41"/>
  <c r="AO173" i="41"/>
  <c r="AM173" i="41"/>
  <c r="AK173" i="41"/>
  <c r="AI173" i="41"/>
  <c r="AG173" i="41"/>
  <c r="AE173" i="41"/>
  <c r="AC173" i="41"/>
  <c r="AA173" i="41"/>
  <c r="Y173" i="41"/>
  <c r="W173" i="41"/>
  <c r="U173" i="41"/>
  <c r="S173" i="41"/>
  <c r="Q173" i="41"/>
  <c r="O173" i="41"/>
  <c r="M173" i="41"/>
  <c r="K173" i="41"/>
  <c r="I173" i="41"/>
  <c r="G173" i="41"/>
  <c r="E173" i="41"/>
  <c r="AQ172" i="41"/>
  <c r="AO172" i="41"/>
  <c r="AM172" i="41"/>
  <c r="AK172" i="41"/>
  <c r="AI172" i="41"/>
  <c r="AG172" i="41"/>
  <c r="AE172" i="41"/>
  <c r="AC172" i="41"/>
  <c r="AA172" i="41"/>
  <c r="Y172" i="41"/>
  <c r="W172" i="41"/>
  <c r="U172" i="41"/>
  <c r="S172" i="41"/>
  <c r="Q172" i="41"/>
  <c r="O172" i="41"/>
  <c r="M172" i="41"/>
  <c r="K172" i="41"/>
  <c r="I172" i="41"/>
  <c r="G172" i="41"/>
  <c r="E172" i="41"/>
  <c r="AQ171" i="41"/>
  <c r="AO171" i="41"/>
  <c r="AM171" i="41"/>
  <c r="AK171" i="41"/>
  <c r="AI171" i="41"/>
  <c r="AG171" i="41"/>
  <c r="AE171" i="41"/>
  <c r="AC171" i="41"/>
  <c r="AA171" i="41"/>
  <c r="Y171" i="41"/>
  <c r="W171" i="41"/>
  <c r="U171" i="41"/>
  <c r="S171" i="41"/>
  <c r="Q171" i="41"/>
  <c r="O171" i="41"/>
  <c r="M171" i="41"/>
  <c r="K171" i="41"/>
  <c r="I171" i="41"/>
  <c r="G171" i="41"/>
  <c r="E171" i="41"/>
  <c r="AQ170" i="41"/>
  <c r="AO170" i="41"/>
  <c r="AM170" i="41"/>
  <c r="AK170" i="41"/>
  <c r="AI170" i="41"/>
  <c r="AG170" i="41"/>
  <c r="AE170" i="41"/>
  <c r="AC170" i="41"/>
  <c r="AA170" i="41"/>
  <c r="Y170" i="41"/>
  <c r="W170" i="41"/>
  <c r="U170" i="41"/>
  <c r="S170" i="41"/>
  <c r="Q170" i="41"/>
  <c r="O170" i="41"/>
  <c r="M170" i="41"/>
  <c r="K170" i="41"/>
  <c r="I170" i="41"/>
  <c r="G170" i="41"/>
  <c r="E170" i="41"/>
  <c r="AQ169" i="41"/>
  <c r="AO169" i="41"/>
  <c r="AM169" i="41"/>
  <c r="AK169" i="41"/>
  <c r="AI169" i="41"/>
  <c r="AG169" i="41"/>
  <c r="AE169" i="41"/>
  <c r="AC169" i="41"/>
  <c r="AA169" i="41"/>
  <c r="Y169" i="41"/>
  <c r="W169" i="41"/>
  <c r="U169" i="41"/>
  <c r="S169" i="41"/>
  <c r="Q169" i="41"/>
  <c r="O169" i="41"/>
  <c r="M169" i="41"/>
  <c r="K169" i="41"/>
  <c r="I169" i="41"/>
  <c r="G169" i="41"/>
  <c r="E169" i="41"/>
  <c r="AQ168" i="41"/>
  <c r="AO168" i="41"/>
  <c r="AM168" i="41"/>
  <c r="AK168" i="41"/>
  <c r="AI168" i="41"/>
  <c r="AG168" i="41"/>
  <c r="AE168" i="41"/>
  <c r="AC168" i="41"/>
  <c r="AA168" i="41"/>
  <c r="Y168" i="41"/>
  <c r="W168" i="41"/>
  <c r="U168" i="41"/>
  <c r="S168" i="41"/>
  <c r="Q168" i="41"/>
  <c r="O168" i="41"/>
  <c r="M168" i="41"/>
  <c r="K168" i="41"/>
  <c r="I168" i="41"/>
  <c r="G168" i="41"/>
  <c r="E168" i="41"/>
  <c r="AQ167" i="41"/>
  <c r="AO167" i="41"/>
  <c r="AM167" i="41"/>
  <c r="AK167" i="41"/>
  <c r="AI167" i="41"/>
  <c r="AG167" i="41"/>
  <c r="AE167" i="41"/>
  <c r="AC167" i="41"/>
  <c r="AA167" i="41"/>
  <c r="Y167" i="41"/>
  <c r="W167" i="41"/>
  <c r="U167" i="41"/>
  <c r="S167" i="41"/>
  <c r="Q167" i="41"/>
  <c r="O167" i="41"/>
  <c r="M167" i="41"/>
  <c r="K167" i="41"/>
  <c r="I167" i="41"/>
  <c r="G167" i="41"/>
  <c r="E167" i="41"/>
  <c r="AQ166" i="41"/>
  <c r="AO166" i="41"/>
  <c r="AM166" i="41"/>
  <c r="AK166" i="41"/>
  <c r="AI166" i="41"/>
  <c r="AG166" i="41"/>
  <c r="AE166" i="41"/>
  <c r="AC166" i="41"/>
  <c r="AA166" i="41"/>
  <c r="Y166" i="41"/>
  <c r="W166" i="41"/>
  <c r="U166" i="41"/>
  <c r="S166" i="41"/>
  <c r="Q166" i="41"/>
  <c r="O166" i="41"/>
  <c r="M166" i="41"/>
  <c r="K166" i="41"/>
  <c r="I166" i="41"/>
  <c r="G166" i="41"/>
  <c r="E166" i="41"/>
  <c r="AQ165" i="41"/>
  <c r="AO165" i="41"/>
  <c r="AM165" i="41"/>
  <c r="AK165" i="41"/>
  <c r="AI165" i="41"/>
  <c r="AG165" i="41"/>
  <c r="AE165" i="41"/>
  <c r="AC165" i="41"/>
  <c r="AA165" i="41"/>
  <c r="Y165" i="41"/>
  <c r="W165" i="41"/>
  <c r="U165" i="41"/>
  <c r="S165" i="41"/>
  <c r="Q165" i="41"/>
  <c r="O165" i="41"/>
  <c r="M165" i="41"/>
  <c r="K165" i="41"/>
  <c r="I165" i="41"/>
  <c r="G165" i="41"/>
  <c r="E165" i="41"/>
  <c r="AQ164" i="41"/>
  <c r="AO164" i="41"/>
  <c r="AM164" i="41"/>
  <c r="AK164" i="41"/>
  <c r="AI164" i="41"/>
  <c r="AG164" i="41"/>
  <c r="AE164" i="41"/>
  <c r="AC164" i="41"/>
  <c r="AA164" i="41"/>
  <c r="Y164" i="41"/>
  <c r="W164" i="41"/>
  <c r="U164" i="41"/>
  <c r="S164" i="41"/>
  <c r="Q164" i="41"/>
  <c r="O164" i="41"/>
  <c r="M164" i="41"/>
  <c r="K164" i="41"/>
  <c r="I164" i="41"/>
  <c r="G164" i="41"/>
  <c r="E164" i="41"/>
  <c r="AQ163" i="41"/>
  <c r="AO163" i="41"/>
  <c r="AM163" i="41"/>
  <c r="AK163" i="41"/>
  <c r="AI163" i="41"/>
  <c r="AG163" i="41"/>
  <c r="AE163" i="41"/>
  <c r="AC163" i="41"/>
  <c r="AA163" i="41"/>
  <c r="Y163" i="41"/>
  <c r="W163" i="41"/>
  <c r="U163" i="41"/>
  <c r="S163" i="41"/>
  <c r="Q163" i="41"/>
  <c r="O163" i="41"/>
  <c r="M163" i="41"/>
  <c r="K163" i="41"/>
  <c r="I163" i="41"/>
  <c r="G163" i="41"/>
  <c r="E163" i="41"/>
  <c r="AQ162" i="41"/>
  <c r="AO162" i="41"/>
  <c r="AM162" i="41"/>
  <c r="AK162" i="41"/>
  <c r="AI162" i="41"/>
  <c r="AG162" i="41"/>
  <c r="AE162" i="41"/>
  <c r="AC162" i="41"/>
  <c r="AA162" i="41"/>
  <c r="Y162" i="41"/>
  <c r="W162" i="41"/>
  <c r="U162" i="41"/>
  <c r="S162" i="41"/>
  <c r="Q162" i="41"/>
  <c r="O162" i="41"/>
  <c r="M162" i="41"/>
  <c r="K162" i="41"/>
  <c r="I162" i="41"/>
  <c r="G162" i="41"/>
  <c r="E162" i="41"/>
  <c r="AQ161" i="41"/>
  <c r="AO161" i="41"/>
  <c r="AM161" i="41"/>
  <c r="AK161" i="41"/>
  <c r="AI161" i="41"/>
  <c r="AG161" i="41"/>
  <c r="AE161" i="41"/>
  <c r="AC161" i="41"/>
  <c r="AA161" i="41"/>
  <c r="Y161" i="41"/>
  <c r="W161" i="41"/>
  <c r="U161" i="41"/>
  <c r="S161" i="41"/>
  <c r="Q161" i="41"/>
  <c r="O161" i="41"/>
  <c r="M161" i="41"/>
  <c r="K161" i="41"/>
  <c r="I161" i="41"/>
  <c r="G161" i="41"/>
  <c r="E161" i="41"/>
  <c r="AQ160" i="41"/>
  <c r="AO160" i="41"/>
  <c r="AM160" i="41"/>
  <c r="AK160" i="41"/>
  <c r="AI160" i="41"/>
  <c r="AG160" i="41"/>
  <c r="AE160" i="41"/>
  <c r="AC160" i="41"/>
  <c r="AA160" i="41"/>
  <c r="Y160" i="41"/>
  <c r="W160" i="41"/>
  <c r="U160" i="41"/>
  <c r="S160" i="41"/>
  <c r="Q160" i="41"/>
  <c r="O160" i="41"/>
  <c r="M160" i="41"/>
  <c r="K160" i="41"/>
  <c r="I160" i="41"/>
  <c r="G160" i="41"/>
  <c r="E160" i="41"/>
  <c r="AQ159" i="41"/>
  <c r="AO159" i="41"/>
  <c r="AM159" i="41"/>
  <c r="AK159" i="41"/>
  <c r="AI159" i="41"/>
  <c r="AG159" i="41"/>
  <c r="AE159" i="41"/>
  <c r="AC159" i="41"/>
  <c r="AA159" i="41"/>
  <c r="Y159" i="41"/>
  <c r="W159" i="41"/>
  <c r="U159" i="41"/>
  <c r="S159" i="41"/>
  <c r="Q159" i="41"/>
  <c r="O159" i="41"/>
  <c r="M159" i="41"/>
  <c r="K159" i="41"/>
  <c r="I159" i="41"/>
  <c r="G159" i="41"/>
  <c r="E159" i="41"/>
  <c r="AQ158" i="41"/>
  <c r="AO158" i="41"/>
  <c r="AM158" i="41"/>
  <c r="AK158" i="41"/>
  <c r="AI158" i="41"/>
  <c r="AG158" i="41"/>
  <c r="AE158" i="41"/>
  <c r="AC158" i="41"/>
  <c r="AA158" i="41"/>
  <c r="Y158" i="41"/>
  <c r="W158" i="41"/>
  <c r="U158" i="41"/>
  <c r="S158" i="41"/>
  <c r="Q158" i="41"/>
  <c r="O158" i="41"/>
  <c r="M158" i="41"/>
  <c r="K158" i="41"/>
  <c r="I158" i="41"/>
  <c r="G158" i="41"/>
  <c r="E158" i="41"/>
  <c r="AQ157" i="41"/>
  <c r="AO157" i="41"/>
  <c r="AM157" i="41"/>
  <c r="AK157" i="41"/>
  <c r="AI157" i="41"/>
  <c r="AG157" i="41"/>
  <c r="AE157" i="41"/>
  <c r="AC157" i="41"/>
  <c r="AA157" i="41"/>
  <c r="Y157" i="41"/>
  <c r="W157" i="41"/>
  <c r="U157" i="41"/>
  <c r="S157" i="41"/>
  <c r="Q157" i="41"/>
  <c r="O157" i="41"/>
  <c r="M157" i="41"/>
  <c r="K157" i="41"/>
  <c r="I157" i="41"/>
  <c r="G157" i="41"/>
  <c r="E157" i="41"/>
  <c r="AQ156" i="41"/>
  <c r="AO156" i="41"/>
  <c r="AM156" i="41"/>
  <c r="AK156" i="41"/>
  <c r="AI156" i="41"/>
  <c r="AG156" i="41"/>
  <c r="AE156" i="41"/>
  <c r="AC156" i="41"/>
  <c r="AA156" i="41"/>
  <c r="Y156" i="41"/>
  <c r="W156" i="41"/>
  <c r="U156" i="41"/>
  <c r="S156" i="41"/>
  <c r="Q156" i="41"/>
  <c r="O156" i="41"/>
  <c r="M156" i="41"/>
  <c r="K156" i="41"/>
  <c r="I156" i="41"/>
  <c r="G156" i="41"/>
  <c r="E156" i="41"/>
  <c r="AQ155" i="41"/>
  <c r="AO155" i="41"/>
  <c r="AM155" i="41"/>
  <c r="AK155" i="41"/>
  <c r="AI155" i="41"/>
  <c r="AG155" i="41"/>
  <c r="AE155" i="41"/>
  <c r="AC155" i="41"/>
  <c r="AA155" i="41"/>
  <c r="Y155" i="41"/>
  <c r="W155" i="41"/>
  <c r="U155" i="41"/>
  <c r="S155" i="41"/>
  <c r="Q155" i="41"/>
  <c r="O155" i="41"/>
  <c r="M155" i="41"/>
  <c r="K155" i="41"/>
  <c r="I155" i="41"/>
  <c r="G155" i="41"/>
  <c r="E155" i="41"/>
  <c r="AQ154" i="41"/>
  <c r="AO154" i="41"/>
  <c r="AM154" i="41"/>
  <c r="AK154" i="41"/>
  <c r="AI154" i="41"/>
  <c r="AG154" i="41"/>
  <c r="AE154" i="41"/>
  <c r="AC154" i="41"/>
  <c r="AA154" i="41"/>
  <c r="Y154" i="41"/>
  <c r="W154" i="41"/>
  <c r="U154" i="41"/>
  <c r="S154" i="41"/>
  <c r="Q154" i="41"/>
  <c r="O154" i="41"/>
  <c r="M154" i="41"/>
  <c r="K154" i="41"/>
  <c r="I154" i="41"/>
  <c r="G154" i="41"/>
  <c r="E154" i="41"/>
  <c r="AQ153" i="41"/>
  <c r="AO153" i="41"/>
  <c r="AM153" i="41"/>
  <c r="AK153" i="41"/>
  <c r="AI153" i="41"/>
  <c r="AG153" i="41"/>
  <c r="AE153" i="41"/>
  <c r="AC153" i="41"/>
  <c r="AA153" i="41"/>
  <c r="Y153" i="41"/>
  <c r="W153" i="41"/>
  <c r="U153" i="41"/>
  <c r="S153" i="41"/>
  <c r="Q153" i="41"/>
  <c r="O153" i="41"/>
  <c r="M153" i="41"/>
  <c r="K153" i="41"/>
  <c r="I153" i="41"/>
  <c r="G153" i="41"/>
  <c r="E153" i="41"/>
  <c r="AQ152" i="41"/>
  <c r="AO152" i="41"/>
  <c r="AM152" i="41"/>
  <c r="AK152" i="41"/>
  <c r="AI152" i="41"/>
  <c r="AG152" i="41"/>
  <c r="AE152" i="41"/>
  <c r="AC152" i="41"/>
  <c r="AA152" i="41"/>
  <c r="Y152" i="41"/>
  <c r="W152" i="41"/>
  <c r="U152" i="41"/>
  <c r="S152" i="41"/>
  <c r="Q152" i="41"/>
  <c r="O152" i="41"/>
  <c r="M152" i="41"/>
  <c r="K152" i="41"/>
  <c r="I152" i="41"/>
  <c r="G152" i="41"/>
  <c r="E152" i="41"/>
  <c r="AQ151" i="41"/>
  <c r="AO151" i="41"/>
  <c r="AM151" i="41"/>
  <c r="AK151" i="41"/>
  <c r="AI151" i="41"/>
  <c r="AG151" i="41"/>
  <c r="AE151" i="41"/>
  <c r="AC151" i="41"/>
  <c r="AA151" i="41"/>
  <c r="Y151" i="41"/>
  <c r="W151" i="41"/>
  <c r="U151" i="41"/>
  <c r="S151" i="41"/>
  <c r="Q151" i="41"/>
  <c r="O151" i="41"/>
  <c r="M151" i="41"/>
  <c r="K151" i="41"/>
  <c r="I151" i="41"/>
  <c r="G151" i="41"/>
  <c r="E151" i="41"/>
  <c r="AQ150" i="41"/>
  <c r="AO150" i="41"/>
  <c r="AM150" i="41"/>
  <c r="AK150" i="41"/>
  <c r="AI150" i="41"/>
  <c r="AG150" i="41"/>
  <c r="AE150" i="41"/>
  <c r="AC150" i="41"/>
  <c r="AA150" i="41"/>
  <c r="Y150" i="41"/>
  <c r="W150" i="41"/>
  <c r="U150" i="41"/>
  <c r="S150" i="41"/>
  <c r="Q150" i="41"/>
  <c r="O150" i="41"/>
  <c r="M150" i="41"/>
  <c r="K150" i="41"/>
  <c r="I150" i="41"/>
  <c r="G150" i="41"/>
  <c r="E150" i="41"/>
  <c r="AQ149" i="41"/>
  <c r="AO149" i="41"/>
  <c r="AM149" i="41"/>
  <c r="AK149" i="41"/>
  <c r="AI149" i="41"/>
  <c r="AG149" i="41"/>
  <c r="AE149" i="41"/>
  <c r="AC149" i="41"/>
  <c r="AA149" i="41"/>
  <c r="Y149" i="41"/>
  <c r="W149" i="41"/>
  <c r="U149" i="41"/>
  <c r="S149" i="41"/>
  <c r="Q149" i="41"/>
  <c r="O149" i="41"/>
  <c r="M149" i="41"/>
  <c r="K149" i="41"/>
  <c r="I149" i="41"/>
  <c r="G149" i="41"/>
  <c r="E149" i="41"/>
  <c r="AQ148" i="41"/>
  <c r="AO148" i="41"/>
  <c r="AM148" i="41"/>
  <c r="AK148" i="41"/>
  <c r="AI148" i="41"/>
  <c r="AG148" i="41"/>
  <c r="AE148" i="41"/>
  <c r="AC148" i="41"/>
  <c r="AA148" i="41"/>
  <c r="Y148" i="41"/>
  <c r="W148" i="41"/>
  <c r="U148" i="41"/>
  <c r="S148" i="41"/>
  <c r="Q148" i="41"/>
  <c r="O148" i="41"/>
  <c r="M148" i="41"/>
  <c r="K148" i="41"/>
  <c r="I148" i="41"/>
  <c r="G148" i="41"/>
  <c r="E148" i="41"/>
  <c r="AQ147" i="41"/>
  <c r="AO147" i="41"/>
  <c r="AM147" i="41"/>
  <c r="AK147" i="41"/>
  <c r="AI147" i="41"/>
  <c r="AG147" i="41"/>
  <c r="AE147" i="41"/>
  <c r="AC147" i="41"/>
  <c r="AA147" i="41"/>
  <c r="Y147" i="41"/>
  <c r="W147" i="41"/>
  <c r="U147" i="41"/>
  <c r="S147" i="41"/>
  <c r="Q147" i="41"/>
  <c r="O147" i="41"/>
  <c r="M147" i="41"/>
  <c r="K147" i="41"/>
  <c r="I147" i="41"/>
  <c r="G147" i="41"/>
  <c r="E147" i="41"/>
  <c r="AQ146" i="41"/>
  <c r="AO146" i="41"/>
  <c r="AM146" i="41"/>
  <c r="AK146" i="41"/>
  <c r="AI146" i="41"/>
  <c r="AG146" i="41"/>
  <c r="AE146" i="41"/>
  <c r="AC146" i="41"/>
  <c r="AA146" i="41"/>
  <c r="Y146" i="41"/>
  <c r="W146" i="41"/>
  <c r="U146" i="41"/>
  <c r="S146" i="41"/>
  <c r="Q146" i="41"/>
  <c r="O146" i="41"/>
  <c r="M146" i="41"/>
  <c r="K146" i="41"/>
  <c r="I146" i="41"/>
  <c r="G146" i="41"/>
  <c r="E146" i="41"/>
  <c r="AQ145" i="41"/>
  <c r="AO145" i="41"/>
  <c r="AM145" i="41"/>
  <c r="AK145" i="41"/>
  <c r="AI145" i="41"/>
  <c r="AG145" i="41"/>
  <c r="AE145" i="41"/>
  <c r="AC145" i="41"/>
  <c r="AA145" i="41"/>
  <c r="Y145" i="41"/>
  <c r="W145" i="41"/>
  <c r="U145" i="41"/>
  <c r="S145" i="41"/>
  <c r="Q145" i="41"/>
  <c r="O145" i="41"/>
  <c r="M145" i="41"/>
  <c r="K145" i="41"/>
  <c r="I145" i="41"/>
  <c r="G145" i="41"/>
  <c r="E145" i="41"/>
  <c r="AQ144" i="41"/>
  <c r="AO144" i="41"/>
  <c r="AM144" i="41"/>
  <c r="AK144" i="41"/>
  <c r="AI144" i="41"/>
  <c r="AG144" i="41"/>
  <c r="AE144" i="41"/>
  <c r="AC144" i="41"/>
  <c r="AA144" i="41"/>
  <c r="Y144" i="41"/>
  <c r="W144" i="41"/>
  <c r="U144" i="41"/>
  <c r="S144" i="41"/>
  <c r="Q144" i="41"/>
  <c r="O144" i="41"/>
  <c r="M144" i="41"/>
  <c r="K144" i="41"/>
  <c r="I144" i="41"/>
  <c r="G144" i="41"/>
  <c r="E144" i="41"/>
  <c r="AQ143" i="41"/>
  <c r="AO143" i="41"/>
  <c r="AM143" i="41"/>
  <c r="AK143" i="41"/>
  <c r="AI143" i="41"/>
  <c r="AG143" i="41"/>
  <c r="AE143" i="41"/>
  <c r="AC143" i="41"/>
  <c r="AA143" i="41"/>
  <c r="Y143" i="41"/>
  <c r="W143" i="41"/>
  <c r="U143" i="41"/>
  <c r="S143" i="41"/>
  <c r="Q143" i="41"/>
  <c r="O143" i="41"/>
  <c r="M143" i="41"/>
  <c r="K143" i="41"/>
  <c r="I143" i="41"/>
  <c r="G143" i="41"/>
  <c r="E143" i="41"/>
  <c r="AQ142" i="41"/>
  <c r="AO142" i="41"/>
  <c r="AM142" i="41"/>
  <c r="AK142" i="41"/>
  <c r="AI142" i="41"/>
  <c r="AG142" i="41"/>
  <c r="AE142" i="41"/>
  <c r="AC142" i="41"/>
  <c r="AA142" i="41"/>
  <c r="Y142" i="41"/>
  <c r="W142" i="41"/>
  <c r="U142" i="41"/>
  <c r="S142" i="41"/>
  <c r="Q142" i="41"/>
  <c r="O142" i="41"/>
  <c r="M142" i="41"/>
  <c r="K142" i="41"/>
  <c r="I142" i="41"/>
  <c r="G142" i="41"/>
  <c r="E142" i="41"/>
  <c r="AQ141" i="41"/>
  <c r="AO141" i="41"/>
  <c r="AM141" i="41"/>
  <c r="AK141" i="41"/>
  <c r="AI141" i="41"/>
  <c r="AG141" i="41"/>
  <c r="AE141" i="41"/>
  <c r="AC141" i="41"/>
  <c r="AA141" i="41"/>
  <c r="Y141" i="41"/>
  <c r="W141" i="41"/>
  <c r="U141" i="41"/>
  <c r="S141" i="41"/>
  <c r="Q141" i="41"/>
  <c r="O141" i="41"/>
  <c r="M141" i="41"/>
  <c r="K141" i="41"/>
  <c r="I141" i="41"/>
  <c r="G141" i="41"/>
  <c r="E141" i="41"/>
  <c r="AQ140" i="41"/>
  <c r="AO140" i="41"/>
  <c r="AM140" i="41"/>
  <c r="AK140" i="41"/>
  <c r="AI140" i="41"/>
  <c r="AG140" i="41"/>
  <c r="AE140" i="41"/>
  <c r="AC140" i="41"/>
  <c r="AA140" i="41"/>
  <c r="Y140" i="41"/>
  <c r="W140" i="41"/>
  <c r="U140" i="41"/>
  <c r="S140" i="41"/>
  <c r="Q140" i="41"/>
  <c r="O140" i="41"/>
  <c r="M140" i="41"/>
  <c r="K140" i="41"/>
  <c r="I140" i="41"/>
  <c r="G140" i="41"/>
  <c r="E140" i="41"/>
  <c r="AQ139" i="41"/>
  <c r="AO139" i="41"/>
  <c r="AM139" i="41"/>
  <c r="AK139" i="41"/>
  <c r="AI139" i="41"/>
  <c r="AG139" i="41"/>
  <c r="AE139" i="41"/>
  <c r="AC139" i="41"/>
  <c r="AA139" i="41"/>
  <c r="Y139" i="41"/>
  <c r="W139" i="41"/>
  <c r="U139" i="41"/>
  <c r="S139" i="41"/>
  <c r="Q139" i="41"/>
  <c r="O139" i="41"/>
  <c r="M139" i="41"/>
  <c r="K139" i="41"/>
  <c r="I139" i="41"/>
  <c r="G139" i="41"/>
  <c r="E139" i="41"/>
  <c r="AQ138" i="41"/>
  <c r="AO138" i="41"/>
  <c r="AM138" i="41"/>
  <c r="AK138" i="41"/>
  <c r="AI138" i="41"/>
  <c r="AG138" i="41"/>
  <c r="AE138" i="41"/>
  <c r="AC138" i="41"/>
  <c r="AA138" i="41"/>
  <c r="Y138" i="41"/>
  <c r="W138" i="41"/>
  <c r="U138" i="41"/>
  <c r="S138" i="41"/>
  <c r="Q138" i="41"/>
  <c r="O138" i="41"/>
  <c r="M138" i="41"/>
  <c r="K138" i="41"/>
  <c r="I138" i="41"/>
  <c r="G138" i="41"/>
  <c r="E138" i="41"/>
  <c r="AQ137" i="41"/>
  <c r="AO137" i="41"/>
  <c r="AM137" i="41"/>
  <c r="AK137" i="41"/>
  <c r="AI137" i="41"/>
  <c r="AG137" i="41"/>
  <c r="AE137" i="41"/>
  <c r="AC137" i="41"/>
  <c r="AA137" i="41"/>
  <c r="Y137" i="41"/>
  <c r="W137" i="41"/>
  <c r="U137" i="41"/>
  <c r="S137" i="41"/>
  <c r="Q137" i="41"/>
  <c r="O137" i="41"/>
  <c r="M137" i="41"/>
  <c r="K137" i="41"/>
  <c r="I137" i="41"/>
  <c r="G137" i="41"/>
  <c r="E137" i="41"/>
  <c r="AQ136" i="41"/>
  <c r="AO136" i="41"/>
  <c r="AM136" i="41"/>
  <c r="AK136" i="41"/>
  <c r="AI136" i="41"/>
  <c r="AG136" i="41"/>
  <c r="AE136" i="41"/>
  <c r="AC136" i="41"/>
  <c r="AA136" i="41"/>
  <c r="Y136" i="41"/>
  <c r="W136" i="41"/>
  <c r="U136" i="41"/>
  <c r="S136" i="41"/>
  <c r="Q136" i="41"/>
  <c r="O136" i="41"/>
  <c r="M136" i="41"/>
  <c r="K136" i="41"/>
  <c r="I136" i="41"/>
  <c r="G136" i="41"/>
  <c r="E136" i="41"/>
  <c r="AQ135" i="41"/>
  <c r="AO135" i="41"/>
  <c r="AM135" i="41"/>
  <c r="AK135" i="41"/>
  <c r="AI135" i="41"/>
  <c r="AG135" i="41"/>
  <c r="AE135" i="41"/>
  <c r="AC135" i="41"/>
  <c r="AA135" i="41"/>
  <c r="Y135" i="41"/>
  <c r="W135" i="41"/>
  <c r="U135" i="41"/>
  <c r="S135" i="41"/>
  <c r="Q135" i="41"/>
  <c r="O135" i="41"/>
  <c r="M135" i="41"/>
  <c r="K135" i="41"/>
  <c r="I135" i="41"/>
  <c r="G135" i="41"/>
  <c r="E135" i="41"/>
  <c r="AQ134" i="41"/>
  <c r="AO134" i="41"/>
  <c r="AM134" i="41"/>
  <c r="AK134" i="41"/>
  <c r="AI134" i="41"/>
  <c r="AG134" i="41"/>
  <c r="AE134" i="41"/>
  <c r="AC134" i="41"/>
  <c r="AA134" i="41"/>
  <c r="Y134" i="41"/>
  <c r="W134" i="41"/>
  <c r="U134" i="41"/>
  <c r="S134" i="41"/>
  <c r="Q134" i="41"/>
  <c r="O134" i="41"/>
  <c r="M134" i="41"/>
  <c r="K134" i="41"/>
  <c r="I134" i="41"/>
  <c r="G134" i="41"/>
  <c r="E134" i="41"/>
  <c r="AQ133" i="41"/>
  <c r="AO133" i="41"/>
  <c r="AM133" i="41"/>
  <c r="AK133" i="41"/>
  <c r="AI133" i="41"/>
  <c r="AG133" i="41"/>
  <c r="AE133" i="41"/>
  <c r="AC133" i="41"/>
  <c r="AA133" i="41"/>
  <c r="Y133" i="41"/>
  <c r="W133" i="41"/>
  <c r="U133" i="41"/>
  <c r="S133" i="41"/>
  <c r="Q133" i="41"/>
  <c r="O133" i="41"/>
  <c r="M133" i="41"/>
  <c r="K133" i="41"/>
  <c r="I133" i="41"/>
  <c r="G133" i="41"/>
  <c r="E133" i="41"/>
  <c r="AQ132" i="41"/>
  <c r="AO132" i="41"/>
  <c r="AM132" i="41"/>
  <c r="AK132" i="41"/>
  <c r="AI132" i="41"/>
  <c r="AG132" i="41"/>
  <c r="AE132" i="41"/>
  <c r="AC132" i="41"/>
  <c r="AA132" i="41"/>
  <c r="Y132" i="41"/>
  <c r="W132" i="41"/>
  <c r="U132" i="41"/>
  <c r="S132" i="41"/>
  <c r="Q132" i="41"/>
  <c r="O132" i="41"/>
  <c r="M132" i="41"/>
  <c r="K132" i="41"/>
  <c r="I132" i="41"/>
  <c r="G132" i="41"/>
  <c r="E132" i="41"/>
  <c r="AQ131" i="41"/>
  <c r="AO131" i="41"/>
  <c r="AM131" i="41"/>
  <c r="AK131" i="41"/>
  <c r="AI131" i="41"/>
  <c r="AG131" i="41"/>
  <c r="AE131" i="41"/>
  <c r="AC131" i="41"/>
  <c r="AA131" i="41"/>
  <c r="Y131" i="41"/>
  <c r="W131" i="41"/>
  <c r="U131" i="41"/>
  <c r="S131" i="41"/>
  <c r="Q131" i="41"/>
  <c r="O131" i="41"/>
  <c r="M131" i="41"/>
  <c r="K131" i="41"/>
  <c r="I131" i="41"/>
  <c r="G131" i="41"/>
  <c r="E131" i="41"/>
  <c r="AQ130" i="41"/>
  <c r="AO130" i="41"/>
  <c r="AM130" i="41"/>
  <c r="AK130" i="41"/>
  <c r="AI130" i="41"/>
  <c r="AG130" i="41"/>
  <c r="AE130" i="41"/>
  <c r="AC130" i="41"/>
  <c r="AA130" i="41"/>
  <c r="Y130" i="41"/>
  <c r="W130" i="41"/>
  <c r="U130" i="41"/>
  <c r="S130" i="41"/>
  <c r="Q130" i="41"/>
  <c r="O130" i="41"/>
  <c r="M130" i="41"/>
  <c r="K130" i="41"/>
  <c r="I130" i="41"/>
  <c r="G130" i="41"/>
  <c r="E130" i="41"/>
  <c r="AQ129" i="41"/>
  <c r="AO129" i="41"/>
  <c r="AM129" i="41"/>
  <c r="AK129" i="41"/>
  <c r="AI129" i="41"/>
  <c r="AG129" i="41"/>
  <c r="AE129" i="41"/>
  <c r="AC129" i="41"/>
  <c r="AA129" i="41"/>
  <c r="Y129" i="41"/>
  <c r="W129" i="41"/>
  <c r="U129" i="41"/>
  <c r="S129" i="41"/>
  <c r="Q129" i="41"/>
  <c r="O129" i="41"/>
  <c r="M129" i="41"/>
  <c r="K129" i="41"/>
  <c r="I129" i="41"/>
  <c r="G129" i="41"/>
  <c r="E129" i="41"/>
  <c r="AQ128" i="41"/>
  <c r="AO128" i="41"/>
  <c r="AM128" i="41"/>
  <c r="AK128" i="41"/>
  <c r="AI128" i="41"/>
  <c r="AG128" i="41"/>
  <c r="AE128" i="41"/>
  <c r="AC128" i="41"/>
  <c r="AA128" i="41"/>
  <c r="Y128" i="41"/>
  <c r="W128" i="41"/>
  <c r="U128" i="41"/>
  <c r="S128" i="41"/>
  <c r="Q128" i="41"/>
  <c r="O128" i="41"/>
  <c r="M128" i="41"/>
  <c r="K128" i="41"/>
  <c r="I128" i="41"/>
  <c r="G128" i="41"/>
  <c r="E128" i="41"/>
  <c r="AQ127" i="41"/>
  <c r="AO127" i="41"/>
  <c r="AM127" i="41"/>
  <c r="AK127" i="41"/>
  <c r="AI127" i="41"/>
  <c r="AG127" i="41"/>
  <c r="AE127" i="41"/>
  <c r="AC127" i="41"/>
  <c r="AA127" i="41"/>
  <c r="Y127" i="41"/>
  <c r="W127" i="41"/>
  <c r="U127" i="41"/>
  <c r="S127" i="41"/>
  <c r="Q127" i="41"/>
  <c r="O127" i="41"/>
  <c r="M127" i="41"/>
  <c r="K127" i="41"/>
  <c r="I127" i="41"/>
  <c r="G127" i="41"/>
  <c r="E127" i="41"/>
  <c r="AQ126" i="41"/>
  <c r="AO126" i="41"/>
  <c r="AM126" i="41"/>
  <c r="AK126" i="41"/>
  <c r="AI126" i="41"/>
  <c r="AG126" i="41"/>
  <c r="AE126" i="41"/>
  <c r="AC126" i="41"/>
  <c r="AA126" i="41"/>
  <c r="Y126" i="41"/>
  <c r="W126" i="41"/>
  <c r="U126" i="41"/>
  <c r="S126" i="41"/>
  <c r="Q126" i="41"/>
  <c r="O126" i="41"/>
  <c r="M126" i="41"/>
  <c r="K126" i="41"/>
  <c r="I126" i="41"/>
  <c r="G126" i="41"/>
  <c r="E126" i="41"/>
  <c r="AQ125" i="41"/>
  <c r="AO125" i="41"/>
  <c r="AM125" i="41"/>
  <c r="AK125" i="41"/>
  <c r="AI125" i="41"/>
  <c r="AG125" i="41"/>
  <c r="AE125" i="41"/>
  <c r="AC125" i="41"/>
  <c r="AA125" i="41"/>
  <c r="Y125" i="41"/>
  <c r="W125" i="41"/>
  <c r="U125" i="41"/>
  <c r="S125" i="41"/>
  <c r="Q125" i="41"/>
  <c r="O125" i="41"/>
  <c r="M125" i="41"/>
  <c r="K125" i="41"/>
  <c r="I125" i="41"/>
  <c r="G125" i="41"/>
  <c r="E125" i="41"/>
  <c r="AQ124" i="41"/>
  <c r="AO124" i="41"/>
  <c r="AM124" i="41"/>
  <c r="AK124" i="41"/>
  <c r="AI124" i="41"/>
  <c r="AG124" i="41"/>
  <c r="AE124" i="41"/>
  <c r="AC124" i="41"/>
  <c r="AA124" i="41"/>
  <c r="Y124" i="41"/>
  <c r="W124" i="41"/>
  <c r="U124" i="41"/>
  <c r="S124" i="41"/>
  <c r="Q124" i="41"/>
  <c r="O124" i="41"/>
  <c r="M124" i="41"/>
  <c r="K124" i="41"/>
  <c r="I124" i="41"/>
  <c r="G124" i="41"/>
  <c r="E124" i="41"/>
  <c r="AQ123" i="41"/>
  <c r="AO123" i="41"/>
  <c r="AM123" i="41"/>
  <c r="AK123" i="41"/>
  <c r="AI123" i="41"/>
  <c r="AG123" i="41"/>
  <c r="AE123" i="41"/>
  <c r="AC123" i="41"/>
  <c r="AA123" i="41"/>
  <c r="Y123" i="41"/>
  <c r="W123" i="41"/>
  <c r="U123" i="41"/>
  <c r="S123" i="41"/>
  <c r="Q123" i="41"/>
  <c r="O123" i="41"/>
  <c r="M123" i="41"/>
  <c r="K123" i="41"/>
  <c r="I123" i="41"/>
  <c r="G123" i="41"/>
  <c r="E123" i="41"/>
  <c r="AQ122" i="41"/>
  <c r="AO122" i="41"/>
  <c r="AM122" i="41"/>
  <c r="AK122" i="41"/>
  <c r="AI122" i="41"/>
  <c r="AG122" i="41"/>
  <c r="AE122" i="41"/>
  <c r="AC122" i="41"/>
  <c r="AA122" i="41"/>
  <c r="Y122" i="41"/>
  <c r="W122" i="41"/>
  <c r="U122" i="41"/>
  <c r="S122" i="41"/>
  <c r="Q122" i="41"/>
  <c r="O122" i="41"/>
  <c r="M122" i="41"/>
  <c r="K122" i="41"/>
  <c r="I122" i="41"/>
  <c r="G122" i="41"/>
  <c r="E122" i="41"/>
  <c r="AQ121" i="41"/>
  <c r="AO121" i="41"/>
  <c r="AM121" i="41"/>
  <c r="AK121" i="41"/>
  <c r="AI121" i="41"/>
  <c r="AG121" i="41"/>
  <c r="AE121" i="41"/>
  <c r="AC121" i="41"/>
  <c r="AA121" i="41"/>
  <c r="Y121" i="41"/>
  <c r="W121" i="41"/>
  <c r="U121" i="41"/>
  <c r="S121" i="41"/>
  <c r="Q121" i="41"/>
  <c r="O121" i="41"/>
  <c r="M121" i="41"/>
  <c r="K121" i="41"/>
  <c r="I121" i="41"/>
  <c r="G121" i="41"/>
  <c r="E121" i="41"/>
  <c r="AQ120" i="41"/>
  <c r="AO120" i="41"/>
  <c r="AM120" i="41"/>
  <c r="AK120" i="41"/>
  <c r="AI120" i="41"/>
  <c r="AG120" i="41"/>
  <c r="AE120" i="41"/>
  <c r="AC120" i="41"/>
  <c r="AA120" i="41"/>
  <c r="Y120" i="41"/>
  <c r="W120" i="41"/>
  <c r="U120" i="41"/>
  <c r="S120" i="41"/>
  <c r="Q120" i="41"/>
  <c r="O120" i="41"/>
  <c r="M120" i="41"/>
  <c r="K120" i="41"/>
  <c r="I120" i="41"/>
  <c r="G120" i="41"/>
  <c r="E120" i="41"/>
  <c r="AQ119" i="41"/>
  <c r="AO119" i="41"/>
  <c r="AM119" i="41"/>
  <c r="AK119" i="41"/>
  <c r="AI119" i="41"/>
  <c r="AG119" i="41"/>
  <c r="AE119" i="41"/>
  <c r="AC119" i="41"/>
  <c r="AA119" i="41"/>
  <c r="Y119" i="41"/>
  <c r="W119" i="41"/>
  <c r="U119" i="41"/>
  <c r="S119" i="41"/>
  <c r="Q119" i="41"/>
  <c r="O119" i="41"/>
  <c r="M119" i="41"/>
  <c r="K119" i="41"/>
  <c r="I119" i="41"/>
  <c r="G119" i="41"/>
  <c r="E119" i="41"/>
  <c r="AQ118" i="41"/>
  <c r="AO118" i="41"/>
  <c r="AM118" i="41"/>
  <c r="AK118" i="41"/>
  <c r="AI118" i="41"/>
  <c r="AG118" i="41"/>
  <c r="AE118" i="41"/>
  <c r="AC118" i="41"/>
  <c r="AA118" i="41"/>
  <c r="Y118" i="41"/>
  <c r="W118" i="41"/>
  <c r="U118" i="41"/>
  <c r="S118" i="41"/>
  <c r="Q118" i="41"/>
  <c r="O118" i="41"/>
  <c r="M118" i="41"/>
  <c r="K118" i="41"/>
  <c r="I118" i="41"/>
  <c r="G118" i="41"/>
  <c r="E118" i="41"/>
  <c r="AQ117" i="41"/>
  <c r="AO117" i="41"/>
  <c r="AM117" i="41"/>
  <c r="AK117" i="41"/>
  <c r="AI117" i="41"/>
  <c r="AG117" i="41"/>
  <c r="AE117" i="41"/>
  <c r="AC117" i="41"/>
  <c r="AA117" i="41"/>
  <c r="Y117" i="41"/>
  <c r="W117" i="41"/>
  <c r="U117" i="41"/>
  <c r="S117" i="41"/>
  <c r="Q117" i="41"/>
  <c r="O117" i="41"/>
  <c r="M117" i="41"/>
  <c r="K117" i="41"/>
  <c r="I117" i="41"/>
  <c r="G117" i="41"/>
  <c r="E117" i="41"/>
  <c r="AQ116" i="41"/>
  <c r="AO116" i="41"/>
  <c r="AM116" i="41"/>
  <c r="AK116" i="41"/>
  <c r="AI116" i="41"/>
  <c r="AG116" i="41"/>
  <c r="AE116" i="41"/>
  <c r="AC116" i="41"/>
  <c r="AA116" i="41"/>
  <c r="Y116" i="41"/>
  <c r="W116" i="41"/>
  <c r="U116" i="41"/>
  <c r="S116" i="41"/>
  <c r="Q116" i="41"/>
  <c r="O116" i="41"/>
  <c r="M116" i="41"/>
  <c r="K116" i="41"/>
  <c r="I116" i="41"/>
  <c r="G116" i="41"/>
  <c r="E116" i="41"/>
  <c r="AQ115" i="41"/>
  <c r="AO115" i="41"/>
  <c r="AM115" i="41"/>
  <c r="AK115" i="41"/>
  <c r="AI115" i="41"/>
  <c r="AG115" i="41"/>
  <c r="AE115" i="41"/>
  <c r="AC115" i="41"/>
  <c r="AA115" i="41"/>
  <c r="Y115" i="41"/>
  <c r="W115" i="41"/>
  <c r="U115" i="41"/>
  <c r="S115" i="41"/>
  <c r="Q115" i="41"/>
  <c r="O115" i="41"/>
  <c r="M115" i="41"/>
  <c r="K115" i="41"/>
  <c r="I115" i="41"/>
  <c r="G115" i="41"/>
  <c r="E115" i="41"/>
  <c r="AQ114" i="41"/>
  <c r="AO114" i="41"/>
  <c r="AM114" i="41"/>
  <c r="AK114" i="41"/>
  <c r="AI114" i="41"/>
  <c r="AG114" i="41"/>
  <c r="AE114" i="41"/>
  <c r="AC114" i="41"/>
  <c r="AA114" i="41"/>
  <c r="Y114" i="41"/>
  <c r="W114" i="41"/>
  <c r="U114" i="41"/>
  <c r="S114" i="41"/>
  <c r="Q114" i="41"/>
  <c r="O114" i="41"/>
  <c r="M114" i="41"/>
  <c r="K114" i="41"/>
  <c r="I114" i="41"/>
  <c r="G114" i="41"/>
  <c r="E114" i="41"/>
  <c r="AQ113" i="41"/>
  <c r="AO113" i="41"/>
  <c r="AM113" i="41"/>
  <c r="AK113" i="41"/>
  <c r="AI113" i="41"/>
  <c r="AG113" i="41"/>
  <c r="AE113" i="41"/>
  <c r="AC113" i="41"/>
  <c r="AA113" i="41"/>
  <c r="Y113" i="41"/>
  <c r="W113" i="41"/>
  <c r="U113" i="41"/>
  <c r="S113" i="41"/>
  <c r="Q113" i="41"/>
  <c r="O113" i="41"/>
  <c r="M113" i="41"/>
  <c r="K113" i="41"/>
  <c r="I113" i="41"/>
  <c r="G113" i="41"/>
  <c r="E113" i="41"/>
  <c r="AQ112" i="41"/>
  <c r="AO112" i="41"/>
  <c r="AM112" i="41"/>
  <c r="AK112" i="41"/>
  <c r="AI112" i="41"/>
  <c r="AG112" i="41"/>
  <c r="AE112" i="41"/>
  <c r="AC112" i="41"/>
  <c r="AA112" i="41"/>
  <c r="Y112" i="41"/>
  <c r="W112" i="41"/>
  <c r="U112" i="41"/>
  <c r="S112" i="41"/>
  <c r="Q112" i="41"/>
  <c r="O112" i="41"/>
  <c r="M112" i="41"/>
  <c r="K112" i="41"/>
  <c r="I112" i="41"/>
  <c r="G112" i="41"/>
  <c r="E112" i="41"/>
  <c r="AQ111" i="41"/>
  <c r="AO111" i="41"/>
  <c r="AM111" i="41"/>
  <c r="AK111" i="41"/>
  <c r="AI111" i="41"/>
  <c r="AG111" i="41"/>
  <c r="AE111" i="41"/>
  <c r="AC111" i="41"/>
  <c r="AA111" i="41"/>
  <c r="Y111" i="41"/>
  <c r="W111" i="41"/>
  <c r="U111" i="41"/>
  <c r="S111" i="41"/>
  <c r="Q111" i="41"/>
  <c r="O111" i="41"/>
  <c r="M111" i="41"/>
  <c r="K111" i="41"/>
  <c r="I111" i="41"/>
  <c r="G111" i="41"/>
  <c r="E111" i="41"/>
  <c r="AQ110" i="41"/>
  <c r="AO110" i="41"/>
  <c r="AM110" i="41"/>
  <c r="AK110" i="41"/>
  <c r="AI110" i="41"/>
  <c r="AG110" i="41"/>
  <c r="AE110" i="41"/>
  <c r="AC110" i="41"/>
  <c r="AA110" i="41"/>
  <c r="Y110" i="41"/>
  <c r="W110" i="41"/>
  <c r="U110" i="41"/>
  <c r="S110" i="41"/>
  <c r="Q110" i="41"/>
  <c r="O110" i="41"/>
  <c r="M110" i="41"/>
  <c r="K110" i="41"/>
  <c r="I110" i="41"/>
  <c r="G110" i="41"/>
  <c r="E110" i="41"/>
  <c r="AQ109" i="41"/>
  <c r="AO109" i="41"/>
  <c r="AM109" i="41"/>
  <c r="AK109" i="41"/>
  <c r="AI109" i="41"/>
  <c r="AG109" i="41"/>
  <c r="AE109" i="41"/>
  <c r="AC109" i="41"/>
  <c r="AA109" i="41"/>
  <c r="Y109" i="41"/>
  <c r="W109" i="41"/>
  <c r="U109" i="41"/>
  <c r="S109" i="41"/>
  <c r="Q109" i="41"/>
  <c r="O109" i="41"/>
  <c r="M109" i="41"/>
  <c r="K109" i="41"/>
  <c r="I109" i="41"/>
  <c r="G109" i="41"/>
  <c r="E109" i="41"/>
  <c r="AQ108" i="41"/>
  <c r="AO108" i="41"/>
  <c r="AM108" i="41"/>
  <c r="AK108" i="41"/>
  <c r="AI108" i="41"/>
  <c r="AG108" i="41"/>
  <c r="AE108" i="41"/>
  <c r="AC108" i="41"/>
  <c r="AA108" i="41"/>
  <c r="Y108" i="41"/>
  <c r="W108" i="41"/>
  <c r="U108" i="41"/>
  <c r="S108" i="41"/>
  <c r="Q108" i="41"/>
  <c r="O108" i="41"/>
  <c r="M108" i="41"/>
  <c r="K108" i="41"/>
  <c r="I108" i="41"/>
  <c r="G108" i="41"/>
  <c r="E108" i="41"/>
  <c r="AQ107" i="41"/>
  <c r="AO107" i="41"/>
  <c r="AM107" i="41"/>
  <c r="AK107" i="41"/>
  <c r="AI107" i="41"/>
  <c r="AG107" i="41"/>
  <c r="AE107" i="41"/>
  <c r="AC107" i="41"/>
  <c r="AA107" i="41"/>
  <c r="Y107" i="41"/>
  <c r="W107" i="41"/>
  <c r="U107" i="41"/>
  <c r="S107" i="41"/>
  <c r="Q107" i="41"/>
  <c r="O107" i="41"/>
  <c r="M107" i="41"/>
  <c r="K107" i="41"/>
  <c r="I107" i="41"/>
  <c r="G107" i="41"/>
  <c r="E107" i="41"/>
  <c r="AQ106" i="41"/>
  <c r="AO106" i="41"/>
  <c r="AM106" i="41"/>
  <c r="AK106" i="41"/>
  <c r="AI106" i="41"/>
  <c r="AG106" i="41"/>
  <c r="AE106" i="41"/>
  <c r="AC106" i="41"/>
  <c r="AA106" i="41"/>
  <c r="Y106" i="41"/>
  <c r="W106" i="41"/>
  <c r="U106" i="41"/>
  <c r="S106" i="41"/>
  <c r="Q106" i="41"/>
  <c r="O106" i="41"/>
  <c r="M106" i="41"/>
  <c r="K106" i="41"/>
  <c r="I106" i="41"/>
  <c r="G106" i="41"/>
  <c r="E106" i="41"/>
  <c r="AQ105" i="41"/>
  <c r="AO105" i="41"/>
  <c r="AM105" i="41"/>
  <c r="AK105" i="41"/>
  <c r="AI105" i="41"/>
  <c r="AG105" i="41"/>
  <c r="AE105" i="41"/>
  <c r="AC105" i="41"/>
  <c r="AA105" i="41"/>
  <c r="Y105" i="41"/>
  <c r="W105" i="41"/>
  <c r="U105" i="41"/>
  <c r="S105" i="41"/>
  <c r="Q105" i="41"/>
  <c r="O105" i="41"/>
  <c r="M105" i="41"/>
  <c r="K105" i="41"/>
  <c r="I105" i="41"/>
  <c r="G105" i="41"/>
  <c r="E105" i="41"/>
  <c r="AQ104" i="41"/>
  <c r="AO104" i="41"/>
  <c r="AM104" i="41"/>
  <c r="AK104" i="41"/>
  <c r="AI104" i="41"/>
  <c r="AG104" i="41"/>
  <c r="AE104" i="41"/>
  <c r="AC104" i="41"/>
  <c r="AA104" i="41"/>
  <c r="Y104" i="41"/>
  <c r="W104" i="41"/>
  <c r="U104" i="41"/>
  <c r="S104" i="41"/>
  <c r="Q104" i="41"/>
  <c r="O104" i="41"/>
  <c r="M104" i="41"/>
  <c r="K104" i="41"/>
  <c r="I104" i="41"/>
  <c r="G104" i="41"/>
  <c r="E104" i="41"/>
  <c r="AQ103" i="41"/>
  <c r="AO103" i="41"/>
  <c r="AM103" i="41"/>
  <c r="AK103" i="41"/>
  <c r="AI103" i="41"/>
  <c r="AG103" i="41"/>
  <c r="AE103" i="41"/>
  <c r="AC103" i="41"/>
  <c r="AA103" i="41"/>
  <c r="Y103" i="41"/>
  <c r="W103" i="41"/>
  <c r="U103" i="41"/>
  <c r="S103" i="41"/>
  <c r="Q103" i="41"/>
  <c r="O103" i="41"/>
  <c r="M103" i="41"/>
  <c r="K103" i="41"/>
  <c r="I103" i="41"/>
  <c r="G103" i="41"/>
  <c r="E103" i="41"/>
  <c r="AQ102" i="41"/>
  <c r="AO102" i="41"/>
  <c r="AM102" i="41"/>
  <c r="AK102" i="41"/>
  <c r="AI102" i="41"/>
  <c r="AG102" i="41"/>
  <c r="AE102" i="41"/>
  <c r="AC102" i="41"/>
  <c r="AA102" i="41"/>
  <c r="Y102" i="41"/>
  <c r="W102" i="41"/>
  <c r="U102" i="41"/>
  <c r="S102" i="41"/>
  <c r="Q102" i="41"/>
  <c r="O102" i="41"/>
  <c r="M102" i="41"/>
  <c r="K102" i="41"/>
  <c r="I102" i="41"/>
  <c r="G102" i="41"/>
  <c r="E102" i="41"/>
  <c r="AQ101" i="41"/>
  <c r="AO101" i="41"/>
  <c r="AM101" i="41"/>
  <c r="AK101" i="41"/>
  <c r="AI101" i="41"/>
  <c r="AG101" i="41"/>
  <c r="AE101" i="41"/>
  <c r="AC101" i="41"/>
  <c r="AA101" i="41"/>
  <c r="Y101" i="41"/>
  <c r="W101" i="41"/>
  <c r="U101" i="41"/>
  <c r="S101" i="41"/>
  <c r="Q101" i="41"/>
  <c r="O101" i="41"/>
  <c r="M101" i="41"/>
  <c r="K101" i="41"/>
  <c r="I101" i="41"/>
  <c r="G101" i="41"/>
  <c r="E101" i="41"/>
  <c r="AQ100" i="41"/>
  <c r="AO100" i="41"/>
  <c r="AM100" i="41"/>
  <c r="AK100" i="41"/>
  <c r="AI100" i="41"/>
  <c r="AG100" i="41"/>
  <c r="AE100" i="41"/>
  <c r="AC100" i="41"/>
  <c r="AA100" i="41"/>
  <c r="Y100" i="41"/>
  <c r="W100" i="41"/>
  <c r="U100" i="41"/>
  <c r="S100" i="41"/>
  <c r="Q100" i="41"/>
  <c r="O100" i="41"/>
  <c r="M100" i="41"/>
  <c r="K100" i="41"/>
  <c r="I100" i="41"/>
  <c r="G100" i="41"/>
  <c r="E100" i="41"/>
  <c r="AQ99" i="41"/>
  <c r="AO99" i="41"/>
  <c r="AM99" i="41"/>
  <c r="AK99" i="41"/>
  <c r="AI99" i="41"/>
  <c r="AG99" i="41"/>
  <c r="AE99" i="41"/>
  <c r="AC99" i="41"/>
  <c r="AA99" i="41"/>
  <c r="Y99" i="41"/>
  <c r="W99" i="41"/>
  <c r="U99" i="41"/>
  <c r="S99" i="41"/>
  <c r="Q99" i="41"/>
  <c r="O99" i="41"/>
  <c r="M99" i="41"/>
  <c r="K99" i="41"/>
  <c r="I99" i="41"/>
  <c r="G99" i="41"/>
  <c r="E99" i="41"/>
  <c r="AQ98" i="41"/>
  <c r="AO98" i="41"/>
  <c r="AM98" i="41"/>
  <c r="AK98" i="41"/>
  <c r="AI98" i="41"/>
  <c r="AG98" i="41"/>
  <c r="AE98" i="41"/>
  <c r="AC98" i="41"/>
  <c r="AA98" i="41"/>
  <c r="Y98" i="41"/>
  <c r="W98" i="41"/>
  <c r="U98" i="41"/>
  <c r="S98" i="41"/>
  <c r="Q98" i="41"/>
  <c r="O98" i="41"/>
  <c r="M98" i="41"/>
  <c r="K98" i="41"/>
  <c r="I98" i="41"/>
  <c r="G98" i="41"/>
  <c r="E98" i="41"/>
  <c r="AQ97" i="41"/>
  <c r="AO97" i="41"/>
  <c r="AM97" i="41"/>
  <c r="AK97" i="41"/>
  <c r="AI97" i="41"/>
  <c r="AG97" i="41"/>
  <c r="AE97" i="41"/>
  <c r="AC97" i="41"/>
  <c r="AA97" i="41"/>
  <c r="Y97" i="41"/>
  <c r="W97" i="41"/>
  <c r="U97" i="41"/>
  <c r="S97" i="41"/>
  <c r="Q97" i="41"/>
  <c r="O97" i="41"/>
  <c r="M97" i="41"/>
  <c r="K97" i="41"/>
  <c r="I97" i="41"/>
  <c r="G97" i="41"/>
  <c r="E97" i="41"/>
  <c r="AQ96" i="41"/>
  <c r="AO96" i="41"/>
  <c r="AM96" i="41"/>
  <c r="AK96" i="41"/>
  <c r="AI96" i="41"/>
  <c r="AG96" i="41"/>
  <c r="AE96" i="41"/>
  <c r="AC96" i="41"/>
  <c r="AA96" i="41"/>
  <c r="Y96" i="41"/>
  <c r="W96" i="41"/>
  <c r="U96" i="41"/>
  <c r="S96" i="41"/>
  <c r="Q96" i="41"/>
  <c r="O96" i="41"/>
  <c r="M96" i="41"/>
  <c r="K96" i="41"/>
  <c r="I96" i="41"/>
  <c r="G96" i="41"/>
  <c r="E96" i="41"/>
  <c r="AQ95" i="41"/>
  <c r="AO95" i="41"/>
  <c r="AM95" i="41"/>
  <c r="AK95" i="41"/>
  <c r="AI95" i="41"/>
  <c r="AG95" i="41"/>
  <c r="AE95" i="41"/>
  <c r="AC95" i="41"/>
  <c r="AA95" i="41"/>
  <c r="Y95" i="41"/>
  <c r="W95" i="41"/>
  <c r="U95" i="41"/>
  <c r="S95" i="41"/>
  <c r="Q95" i="41"/>
  <c r="O95" i="41"/>
  <c r="M95" i="41"/>
  <c r="K95" i="41"/>
  <c r="I95" i="41"/>
  <c r="G95" i="41"/>
  <c r="E95" i="41"/>
  <c r="AQ94" i="41"/>
  <c r="AO94" i="41"/>
  <c r="AM94" i="41"/>
  <c r="AK94" i="41"/>
  <c r="AI94" i="41"/>
  <c r="AG94" i="41"/>
  <c r="AE94" i="41"/>
  <c r="AC94" i="41"/>
  <c r="AA94" i="41"/>
  <c r="Y94" i="41"/>
  <c r="W94" i="41"/>
  <c r="U94" i="41"/>
  <c r="S94" i="41"/>
  <c r="Q94" i="41"/>
  <c r="O94" i="41"/>
  <c r="M94" i="41"/>
  <c r="K94" i="41"/>
  <c r="I94" i="41"/>
  <c r="G94" i="41"/>
  <c r="E94" i="41"/>
  <c r="AQ93" i="41"/>
  <c r="AO93" i="41"/>
  <c r="AM93" i="41"/>
  <c r="AK93" i="41"/>
  <c r="AI93" i="41"/>
  <c r="AG93" i="41"/>
  <c r="AE93" i="41"/>
  <c r="AC93" i="41"/>
  <c r="AA93" i="41"/>
  <c r="Y93" i="41"/>
  <c r="W93" i="41"/>
  <c r="U93" i="41"/>
  <c r="S93" i="41"/>
  <c r="Q93" i="41"/>
  <c r="O93" i="41"/>
  <c r="M93" i="41"/>
  <c r="K93" i="41"/>
  <c r="I93" i="41"/>
  <c r="G93" i="41"/>
  <c r="E93" i="41"/>
  <c r="AQ92" i="41"/>
  <c r="AO92" i="41"/>
  <c r="AM92" i="41"/>
  <c r="AK92" i="41"/>
  <c r="AI92" i="41"/>
  <c r="AG92" i="41"/>
  <c r="AE92" i="41"/>
  <c r="AC92" i="41"/>
  <c r="AA92" i="41"/>
  <c r="Y92" i="41"/>
  <c r="W92" i="41"/>
  <c r="U92" i="41"/>
  <c r="S92" i="41"/>
  <c r="Q92" i="41"/>
  <c r="O92" i="41"/>
  <c r="M92" i="41"/>
  <c r="K92" i="41"/>
  <c r="I92" i="41"/>
  <c r="G92" i="41"/>
  <c r="E92" i="41"/>
  <c r="AQ91" i="41"/>
  <c r="AO91" i="41"/>
  <c r="AM91" i="41"/>
  <c r="AK91" i="41"/>
  <c r="AI91" i="41"/>
  <c r="AG91" i="41"/>
  <c r="AE91" i="41"/>
  <c r="AC91" i="41"/>
  <c r="AA91" i="41"/>
  <c r="Y91" i="41"/>
  <c r="W91" i="41"/>
  <c r="U91" i="41"/>
  <c r="S91" i="41"/>
  <c r="Q91" i="41"/>
  <c r="O91" i="41"/>
  <c r="M91" i="41"/>
  <c r="K91" i="41"/>
  <c r="I91" i="41"/>
  <c r="G91" i="41"/>
  <c r="E91" i="41"/>
  <c r="AQ90" i="41"/>
  <c r="AO90" i="41"/>
  <c r="AM90" i="41"/>
  <c r="AK90" i="41"/>
  <c r="AI90" i="41"/>
  <c r="AG90" i="41"/>
  <c r="AE90" i="41"/>
  <c r="AC90" i="41"/>
  <c r="AA90" i="41"/>
  <c r="Y90" i="41"/>
  <c r="W90" i="41"/>
  <c r="U90" i="41"/>
  <c r="S90" i="41"/>
  <c r="Q90" i="41"/>
  <c r="O90" i="41"/>
  <c r="M90" i="41"/>
  <c r="K90" i="41"/>
  <c r="I90" i="41"/>
  <c r="G90" i="41"/>
  <c r="E90" i="41"/>
  <c r="AQ89" i="41"/>
  <c r="AO89" i="41"/>
  <c r="AM89" i="41"/>
  <c r="AK89" i="41"/>
  <c r="AI89" i="41"/>
  <c r="AG89" i="41"/>
  <c r="AE89" i="41"/>
  <c r="AC89" i="41"/>
  <c r="AA89" i="41"/>
  <c r="Y89" i="41"/>
  <c r="W89" i="41"/>
  <c r="U89" i="41"/>
  <c r="S89" i="41"/>
  <c r="Q89" i="41"/>
  <c r="O89" i="41"/>
  <c r="M89" i="41"/>
  <c r="K89" i="41"/>
  <c r="I89" i="41"/>
  <c r="G89" i="41"/>
  <c r="E89" i="41"/>
  <c r="AQ88" i="41"/>
  <c r="AO88" i="41"/>
  <c r="AM88" i="41"/>
  <c r="AK88" i="41"/>
  <c r="AI88" i="41"/>
  <c r="AG88" i="41"/>
  <c r="AE88" i="41"/>
  <c r="AC88" i="41"/>
  <c r="AA88" i="41"/>
  <c r="Y88" i="41"/>
  <c r="W88" i="41"/>
  <c r="U88" i="41"/>
  <c r="S88" i="41"/>
  <c r="Q88" i="41"/>
  <c r="O88" i="41"/>
  <c r="M88" i="41"/>
  <c r="K88" i="41"/>
  <c r="I88" i="41"/>
  <c r="G88" i="41"/>
  <c r="E88" i="41"/>
  <c r="AQ87" i="41"/>
  <c r="AO87" i="41"/>
  <c r="AM87" i="41"/>
  <c r="AK87" i="41"/>
  <c r="AI87" i="41"/>
  <c r="AG87" i="41"/>
  <c r="AE87" i="41"/>
  <c r="AC87" i="41"/>
  <c r="AA87" i="41"/>
  <c r="Y87" i="41"/>
  <c r="W87" i="41"/>
  <c r="U87" i="41"/>
  <c r="S87" i="41"/>
  <c r="Q87" i="41"/>
  <c r="O87" i="41"/>
  <c r="M87" i="41"/>
  <c r="K87" i="41"/>
  <c r="I87" i="41"/>
  <c r="G87" i="41"/>
  <c r="E87" i="41"/>
  <c r="AQ86" i="41"/>
  <c r="AO86" i="41"/>
  <c r="AM86" i="41"/>
  <c r="AK86" i="41"/>
  <c r="AI86" i="41"/>
  <c r="AG86" i="41"/>
  <c r="AE86" i="41"/>
  <c r="AC86" i="41"/>
  <c r="AA86" i="41"/>
  <c r="Y86" i="41"/>
  <c r="W86" i="41"/>
  <c r="U86" i="41"/>
  <c r="S86" i="41"/>
  <c r="Q86" i="41"/>
  <c r="O86" i="41"/>
  <c r="M86" i="41"/>
  <c r="K86" i="41"/>
  <c r="I86" i="41"/>
  <c r="G86" i="41"/>
  <c r="E86" i="41"/>
  <c r="AQ85" i="41"/>
  <c r="AO85" i="41"/>
  <c r="AM85" i="41"/>
  <c r="AK85" i="41"/>
  <c r="AI85" i="41"/>
  <c r="AG85" i="41"/>
  <c r="AE85" i="41"/>
  <c r="AC85" i="41"/>
  <c r="AA85" i="41"/>
  <c r="Y85" i="41"/>
  <c r="W85" i="41"/>
  <c r="U85" i="41"/>
  <c r="S85" i="41"/>
  <c r="Q85" i="41"/>
  <c r="O85" i="41"/>
  <c r="M85" i="41"/>
  <c r="K85" i="41"/>
  <c r="I85" i="41"/>
  <c r="G85" i="41"/>
  <c r="E85" i="41"/>
  <c r="AQ84" i="41"/>
  <c r="AO84" i="41"/>
  <c r="AM84" i="41"/>
  <c r="AK84" i="41"/>
  <c r="AI84" i="41"/>
  <c r="AG84" i="41"/>
  <c r="AE84" i="41"/>
  <c r="AC84" i="41"/>
  <c r="AA84" i="41"/>
  <c r="Y84" i="41"/>
  <c r="W84" i="41"/>
  <c r="U84" i="41"/>
  <c r="S84" i="41"/>
  <c r="Q84" i="41"/>
  <c r="O84" i="41"/>
  <c r="M84" i="41"/>
  <c r="K84" i="41"/>
  <c r="I84" i="41"/>
  <c r="G84" i="41"/>
  <c r="E84" i="41"/>
  <c r="AQ83" i="41"/>
  <c r="AO83" i="41"/>
  <c r="AM83" i="41"/>
  <c r="AK83" i="41"/>
  <c r="AI83" i="41"/>
  <c r="AG83" i="41"/>
  <c r="AE83" i="41"/>
  <c r="AC83" i="41"/>
  <c r="AA83" i="41"/>
  <c r="Y83" i="41"/>
  <c r="W83" i="41"/>
  <c r="U83" i="41"/>
  <c r="S83" i="41"/>
  <c r="Q83" i="41"/>
  <c r="O83" i="41"/>
  <c r="M83" i="41"/>
  <c r="K83" i="41"/>
  <c r="I83" i="41"/>
  <c r="G83" i="41"/>
  <c r="E83" i="41"/>
  <c r="AQ82" i="41"/>
  <c r="AO82" i="41"/>
  <c r="AM82" i="41"/>
  <c r="AK82" i="41"/>
  <c r="AI82" i="41"/>
  <c r="AG82" i="41"/>
  <c r="AE82" i="41"/>
  <c r="AC82" i="41"/>
  <c r="AA82" i="41"/>
  <c r="Y82" i="41"/>
  <c r="W82" i="41"/>
  <c r="U82" i="41"/>
  <c r="S82" i="41"/>
  <c r="Q82" i="41"/>
  <c r="O82" i="41"/>
  <c r="M82" i="41"/>
  <c r="K82" i="41"/>
  <c r="I82" i="41"/>
  <c r="G82" i="41"/>
  <c r="E82" i="41"/>
  <c r="AQ81" i="41"/>
  <c r="AO81" i="41"/>
  <c r="AM81" i="41"/>
  <c r="AK81" i="41"/>
  <c r="AI81" i="41"/>
  <c r="AG81" i="41"/>
  <c r="AE81" i="41"/>
  <c r="AC81" i="41"/>
  <c r="AA81" i="41"/>
  <c r="Y81" i="41"/>
  <c r="W81" i="41"/>
  <c r="U81" i="41"/>
  <c r="S81" i="41"/>
  <c r="Q81" i="41"/>
  <c r="O81" i="41"/>
  <c r="M81" i="41"/>
  <c r="K81" i="41"/>
  <c r="I81" i="41"/>
  <c r="G81" i="41"/>
  <c r="E81" i="41"/>
  <c r="AQ80" i="41"/>
  <c r="AO80" i="41"/>
  <c r="AM80" i="41"/>
  <c r="AK80" i="41"/>
  <c r="AI80" i="41"/>
  <c r="AG80" i="41"/>
  <c r="AE80" i="41"/>
  <c r="AC80" i="41"/>
  <c r="AA80" i="41"/>
  <c r="Y80" i="41"/>
  <c r="W80" i="41"/>
  <c r="U80" i="41"/>
  <c r="S80" i="41"/>
  <c r="Q80" i="41"/>
  <c r="O80" i="41"/>
  <c r="M80" i="41"/>
  <c r="K80" i="41"/>
  <c r="I80" i="41"/>
  <c r="G80" i="41"/>
  <c r="E80" i="41"/>
  <c r="AQ79" i="41"/>
  <c r="AO79" i="41"/>
  <c r="AM79" i="41"/>
  <c r="AK79" i="41"/>
  <c r="AI79" i="41"/>
  <c r="AG79" i="41"/>
  <c r="AE79" i="41"/>
  <c r="AC79" i="41"/>
  <c r="AA79" i="41"/>
  <c r="Y79" i="41"/>
  <c r="W79" i="41"/>
  <c r="U79" i="41"/>
  <c r="S79" i="41"/>
  <c r="Q79" i="41"/>
  <c r="O79" i="41"/>
  <c r="M79" i="41"/>
  <c r="K79" i="41"/>
  <c r="I79" i="41"/>
  <c r="G79" i="41"/>
  <c r="E79" i="41"/>
  <c r="AQ78" i="41"/>
  <c r="AO78" i="41"/>
  <c r="AM78" i="41"/>
  <c r="AK78" i="41"/>
  <c r="AI78" i="41"/>
  <c r="AG78" i="41"/>
  <c r="AE78" i="41"/>
  <c r="AC78" i="41"/>
  <c r="AA78" i="41"/>
  <c r="Y78" i="41"/>
  <c r="W78" i="41"/>
  <c r="U78" i="41"/>
  <c r="S78" i="41"/>
  <c r="Q78" i="41"/>
  <c r="O78" i="41"/>
  <c r="M78" i="41"/>
  <c r="K78" i="41"/>
  <c r="I78" i="41"/>
  <c r="G78" i="41"/>
  <c r="E78" i="41"/>
  <c r="AQ77" i="41"/>
  <c r="AO77" i="41"/>
  <c r="AM77" i="41"/>
  <c r="AK77" i="41"/>
  <c r="AI77" i="41"/>
  <c r="AG77" i="41"/>
  <c r="AE77" i="41"/>
  <c r="AC77" i="41"/>
  <c r="AA77" i="41"/>
  <c r="Y77" i="41"/>
  <c r="W77" i="41"/>
  <c r="U77" i="41"/>
  <c r="S77" i="41"/>
  <c r="Q77" i="41"/>
  <c r="O77" i="41"/>
  <c r="M77" i="41"/>
  <c r="K77" i="41"/>
  <c r="I77" i="41"/>
  <c r="G77" i="41"/>
  <c r="E77" i="41"/>
  <c r="AQ76" i="41"/>
  <c r="AO76" i="41"/>
  <c r="AM76" i="41"/>
  <c r="AK76" i="41"/>
  <c r="AI76" i="41"/>
  <c r="AG76" i="41"/>
  <c r="AE76" i="41"/>
  <c r="AC76" i="41"/>
  <c r="AA76" i="41"/>
  <c r="Y76" i="41"/>
  <c r="W76" i="41"/>
  <c r="U76" i="41"/>
  <c r="S76" i="41"/>
  <c r="Q76" i="41"/>
  <c r="O76" i="41"/>
  <c r="M76" i="41"/>
  <c r="K76" i="41"/>
  <c r="I76" i="41"/>
  <c r="G76" i="41"/>
  <c r="E76" i="41"/>
  <c r="AQ75" i="41"/>
  <c r="AO75" i="41"/>
  <c r="AM75" i="41"/>
  <c r="AK75" i="41"/>
  <c r="AI75" i="41"/>
  <c r="AG75" i="41"/>
  <c r="AE75" i="41"/>
  <c r="AC75" i="41"/>
  <c r="AA75" i="41"/>
  <c r="Y75" i="41"/>
  <c r="W75" i="41"/>
  <c r="U75" i="41"/>
  <c r="S75" i="41"/>
  <c r="Q75" i="41"/>
  <c r="O75" i="41"/>
  <c r="M75" i="41"/>
  <c r="K75" i="41"/>
  <c r="I75" i="41"/>
  <c r="G75" i="41"/>
  <c r="E75" i="41"/>
  <c r="AQ74" i="41"/>
  <c r="AO74" i="41"/>
  <c r="AM74" i="41"/>
  <c r="AK74" i="41"/>
  <c r="AI74" i="41"/>
  <c r="AG74" i="41"/>
  <c r="AE74" i="41"/>
  <c r="AC74" i="41"/>
  <c r="AA74" i="41"/>
  <c r="Y74" i="41"/>
  <c r="W74" i="41"/>
  <c r="U74" i="41"/>
  <c r="S74" i="41"/>
  <c r="Q74" i="41"/>
  <c r="O74" i="41"/>
  <c r="M74" i="41"/>
  <c r="K74" i="41"/>
  <c r="I74" i="41"/>
  <c r="G74" i="41"/>
  <c r="E74" i="41"/>
  <c r="AQ73" i="41"/>
  <c r="AO73" i="41"/>
  <c r="AM73" i="41"/>
  <c r="AK73" i="41"/>
  <c r="AI73" i="41"/>
  <c r="AG73" i="41"/>
  <c r="AE73" i="41"/>
  <c r="AC73" i="41"/>
  <c r="AA73" i="41"/>
  <c r="Y73" i="41"/>
  <c r="W73" i="41"/>
  <c r="U73" i="41"/>
  <c r="S73" i="41"/>
  <c r="Q73" i="41"/>
  <c r="O73" i="41"/>
  <c r="M73" i="41"/>
  <c r="K73" i="41"/>
  <c r="I73" i="41"/>
  <c r="G73" i="41"/>
  <c r="E73" i="41"/>
  <c r="AQ72" i="41"/>
  <c r="AO72" i="41"/>
  <c r="AM72" i="41"/>
  <c r="AK72" i="41"/>
  <c r="AI72" i="41"/>
  <c r="AG72" i="41"/>
  <c r="AE72" i="41"/>
  <c r="AC72" i="41"/>
  <c r="AA72" i="41"/>
  <c r="Y72" i="41"/>
  <c r="W72" i="41"/>
  <c r="U72" i="41"/>
  <c r="S72" i="41"/>
  <c r="Q72" i="41"/>
  <c r="O72" i="41"/>
  <c r="M72" i="41"/>
  <c r="K72" i="41"/>
  <c r="I72" i="41"/>
  <c r="G72" i="41"/>
  <c r="E72" i="41"/>
  <c r="AQ71" i="41"/>
  <c r="AO71" i="41"/>
  <c r="AM71" i="41"/>
  <c r="AK71" i="41"/>
  <c r="AI71" i="41"/>
  <c r="AG71" i="41"/>
  <c r="AE71" i="41"/>
  <c r="AC71" i="41"/>
  <c r="AA71" i="41"/>
  <c r="Y71" i="41"/>
  <c r="W71" i="41"/>
  <c r="U71" i="41"/>
  <c r="S71" i="41"/>
  <c r="Q71" i="41"/>
  <c r="O71" i="41"/>
  <c r="M71" i="41"/>
  <c r="K71" i="41"/>
  <c r="I71" i="41"/>
  <c r="G71" i="41"/>
  <c r="E71" i="41"/>
  <c r="AQ70" i="41"/>
  <c r="AO70" i="41"/>
  <c r="AM70" i="41"/>
  <c r="AK70" i="41"/>
  <c r="AI70" i="41"/>
  <c r="AG70" i="41"/>
  <c r="AE70" i="41"/>
  <c r="AC70" i="41"/>
  <c r="AA70" i="41"/>
  <c r="Y70" i="41"/>
  <c r="W70" i="41"/>
  <c r="U70" i="41"/>
  <c r="S70" i="41"/>
  <c r="Q70" i="41"/>
  <c r="O70" i="41"/>
  <c r="M70" i="41"/>
  <c r="K70" i="41"/>
  <c r="I70" i="41"/>
  <c r="G70" i="41"/>
  <c r="E70" i="41"/>
  <c r="AQ69" i="41"/>
  <c r="AO69" i="41"/>
  <c r="AM69" i="41"/>
  <c r="AK69" i="41"/>
  <c r="AI69" i="41"/>
  <c r="AG69" i="41"/>
  <c r="AE69" i="41"/>
  <c r="AC69" i="41"/>
  <c r="AA69" i="41"/>
  <c r="Y69" i="41"/>
  <c r="W69" i="41"/>
  <c r="U69" i="41"/>
  <c r="S69" i="41"/>
  <c r="Q69" i="41"/>
  <c r="O69" i="41"/>
  <c r="M69" i="41"/>
  <c r="K69" i="41"/>
  <c r="I69" i="41"/>
  <c r="G69" i="41"/>
  <c r="E69" i="41"/>
  <c r="AQ68" i="41"/>
  <c r="AO68" i="41"/>
  <c r="AM68" i="41"/>
  <c r="AK68" i="41"/>
  <c r="AI68" i="41"/>
  <c r="AG68" i="41"/>
  <c r="AE68" i="41"/>
  <c r="AC68" i="41"/>
  <c r="AA68" i="41"/>
  <c r="Y68" i="41"/>
  <c r="W68" i="41"/>
  <c r="U68" i="41"/>
  <c r="S68" i="41"/>
  <c r="Q68" i="41"/>
  <c r="O68" i="41"/>
  <c r="M68" i="41"/>
  <c r="K68" i="41"/>
  <c r="I68" i="41"/>
  <c r="G68" i="41"/>
  <c r="E68" i="41"/>
  <c r="AQ67" i="41"/>
  <c r="AO67" i="41"/>
  <c r="AM67" i="41"/>
  <c r="AK67" i="41"/>
  <c r="AI67" i="41"/>
  <c r="AG67" i="41"/>
  <c r="AE67" i="41"/>
  <c r="AC67" i="41"/>
  <c r="AA67" i="41"/>
  <c r="Y67" i="41"/>
  <c r="W67" i="41"/>
  <c r="U67" i="41"/>
  <c r="S67" i="41"/>
  <c r="Q67" i="41"/>
  <c r="O67" i="41"/>
  <c r="M67" i="41"/>
  <c r="K67" i="41"/>
  <c r="I67" i="41"/>
  <c r="G67" i="41"/>
  <c r="E67" i="41"/>
  <c r="AQ66" i="41"/>
  <c r="AO66" i="41"/>
  <c r="AM66" i="41"/>
  <c r="AK66" i="41"/>
  <c r="AI66" i="41"/>
  <c r="AG66" i="41"/>
  <c r="AE66" i="41"/>
  <c r="AC66" i="41"/>
  <c r="AA66" i="41"/>
  <c r="Y66" i="41"/>
  <c r="W66" i="41"/>
  <c r="U66" i="41"/>
  <c r="S66" i="41"/>
  <c r="Q66" i="41"/>
  <c r="O66" i="41"/>
  <c r="M66" i="41"/>
  <c r="K66" i="41"/>
  <c r="I66" i="41"/>
  <c r="G66" i="41"/>
  <c r="E66" i="41"/>
  <c r="AQ65" i="41"/>
  <c r="AO65" i="41"/>
  <c r="AM65" i="41"/>
  <c r="AK65" i="41"/>
  <c r="AI65" i="41"/>
  <c r="AG65" i="41"/>
  <c r="AE65" i="41"/>
  <c r="AC65" i="41"/>
  <c r="AA65" i="41"/>
  <c r="Y65" i="41"/>
  <c r="W65" i="41"/>
  <c r="U65" i="41"/>
  <c r="S65" i="41"/>
  <c r="Q65" i="41"/>
  <c r="O65" i="41"/>
  <c r="M65" i="41"/>
  <c r="K65" i="41"/>
  <c r="I65" i="41"/>
  <c r="G65" i="41"/>
  <c r="E65" i="41"/>
  <c r="AQ64" i="41"/>
  <c r="AO64" i="41"/>
  <c r="AM64" i="41"/>
  <c r="AK64" i="41"/>
  <c r="AI64" i="41"/>
  <c r="AG64" i="41"/>
  <c r="AE64" i="41"/>
  <c r="AC64" i="41"/>
  <c r="AA64" i="41"/>
  <c r="Y64" i="41"/>
  <c r="W64" i="41"/>
  <c r="U64" i="41"/>
  <c r="S64" i="41"/>
  <c r="Q64" i="41"/>
  <c r="O64" i="41"/>
  <c r="M64" i="41"/>
  <c r="K64" i="41"/>
  <c r="I64" i="41"/>
  <c r="G64" i="41"/>
  <c r="E64" i="41"/>
  <c r="AQ63" i="41"/>
  <c r="AO63" i="41"/>
  <c r="AM63" i="41"/>
  <c r="AK63" i="41"/>
  <c r="AI63" i="41"/>
  <c r="AG63" i="41"/>
  <c r="AE63" i="41"/>
  <c r="AC63" i="41"/>
  <c r="AA63" i="41"/>
  <c r="Y63" i="41"/>
  <c r="W63" i="41"/>
  <c r="U63" i="41"/>
  <c r="S63" i="41"/>
  <c r="Q63" i="41"/>
  <c r="O63" i="41"/>
  <c r="M63" i="41"/>
  <c r="K63" i="41"/>
  <c r="I63" i="41"/>
  <c r="G63" i="41"/>
  <c r="E63" i="41"/>
  <c r="AQ62" i="41"/>
  <c r="AO62" i="41"/>
  <c r="AM62" i="41"/>
  <c r="AK62" i="41"/>
  <c r="AI62" i="41"/>
  <c r="AG62" i="41"/>
  <c r="AE62" i="41"/>
  <c r="AC62" i="41"/>
  <c r="AA62" i="41"/>
  <c r="Y62" i="41"/>
  <c r="W62" i="41"/>
  <c r="U62" i="41"/>
  <c r="S62" i="41"/>
  <c r="Q62" i="41"/>
  <c r="O62" i="41"/>
  <c r="M62" i="41"/>
  <c r="K62" i="41"/>
  <c r="I62" i="41"/>
  <c r="G62" i="41"/>
  <c r="E62" i="41"/>
  <c r="AQ61" i="41"/>
  <c r="AO61" i="41"/>
  <c r="AM61" i="41"/>
  <c r="AK61" i="41"/>
  <c r="AI61" i="41"/>
  <c r="AG61" i="41"/>
  <c r="AE61" i="41"/>
  <c r="AC61" i="41"/>
  <c r="AA61" i="41"/>
  <c r="Y61" i="41"/>
  <c r="W61" i="41"/>
  <c r="U61" i="41"/>
  <c r="S61" i="41"/>
  <c r="Q61" i="41"/>
  <c r="O61" i="41"/>
  <c r="M61" i="41"/>
  <c r="K61" i="41"/>
  <c r="I61" i="41"/>
  <c r="G61" i="41"/>
  <c r="E61" i="41"/>
  <c r="AQ60" i="41"/>
  <c r="AO60" i="41"/>
  <c r="AM60" i="41"/>
  <c r="AK60" i="41"/>
  <c r="AI60" i="41"/>
  <c r="AG60" i="41"/>
  <c r="AE60" i="41"/>
  <c r="AC60" i="41"/>
  <c r="AA60" i="41"/>
  <c r="Y60" i="41"/>
  <c r="W60" i="41"/>
  <c r="U60" i="41"/>
  <c r="S60" i="41"/>
  <c r="Q60" i="41"/>
  <c r="O60" i="41"/>
  <c r="M60" i="41"/>
  <c r="K60" i="41"/>
  <c r="I60" i="41"/>
  <c r="G60" i="41"/>
  <c r="E60" i="41"/>
  <c r="AQ59" i="41"/>
  <c r="AO59" i="41"/>
  <c r="AM59" i="41"/>
  <c r="AK59" i="41"/>
  <c r="AI59" i="41"/>
  <c r="AG59" i="41"/>
  <c r="AE59" i="41"/>
  <c r="AC59" i="41"/>
  <c r="AA59" i="41"/>
  <c r="Y59" i="41"/>
  <c r="W59" i="41"/>
  <c r="U59" i="41"/>
  <c r="S59" i="41"/>
  <c r="Q59" i="41"/>
  <c r="O59" i="41"/>
  <c r="M59" i="41"/>
  <c r="K59" i="41"/>
  <c r="I59" i="41"/>
  <c r="G59" i="41"/>
  <c r="E59" i="41"/>
  <c r="AQ58" i="41"/>
  <c r="AO58" i="41"/>
  <c r="AM58" i="41"/>
  <c r="AK58" i="41"/>
  <c r="AI58" i="41"/>
  <c r="AG58" i="41"/>
  <c r="AE58" i="41"/>
  <c r="AC58" i="41"/>
  <c r="AA58" i="41"/>
  <c r="Y58" i="41"/>
  <c r="W58" i="41"/>
  <c r="U58" i="41"/>
  <c r="S58" i="41"/>
  <c r="Q58" i="41"/>
  <c r="O58" i="41"/>
  <c r="M58" i="41"/>
  <c r="K58" i="41"/>
  <c r="I58" i="41"/>
  <c r="G58" i="41"/>
  <c r="E58" i="41"/>
  <c r="AQ57" i="41"/>
  <c r="AO57" i="41"/>
  <c r="AM57" i="41"/>
  <c r="AK57" i="41"/>
  <c r="AI57" i="41"/>
  <c r="AG57" i="41"/>
  <c r="AE57" i="41"/>
  <c r="AC57" i="41"/>
  <c r="AA57" i="41"/>
  <c r="Y57" i="41"/>
  <c r="W57" i="41"/>
  <c r="U57" i="41"/>
  <c r="S57" i="41"/>
  <c r="Q57" i="41"/>
  <c r="O57" i="41"/>
  <c r="M57" i="41"/>
  <c r="K57" i="41"/>
  <c r="I57" i="41"/>
  <c r="G57" i="41"/>
  <c r="E57" i="41"/>
  <c r="AQ56" i="41"/>
  <c r="AO56" i="41"/>
  <c r="AM56" i="41"/>
  <c r="AK56" i="41"/>
  <c r="AI56" i="41"/>
  <c r="AG56" i="41"/>
  <c r="AE56" i="41"/>
  <c r="AC56" i="41"/>
  <c r="AA56" i="41"/>
  <c r="Y56" i="41"/>
  <c r="W56" i="41"/>
  <c r="U56" i="41"/>
  <c r="S56" i="41"/>
  <c r="Q56" i="41"/>
  <c r="O56" i="41"/>
  <c r="M56" i="41"/>
  <c r="K56" i="41"/>
  <c r="I56" i="41"/>
  <c r="G56" i="41"/>
  <c r="E56" i="41"/>
  <c r="AQ55" i="41"/>
  <c r="AO55" i="41"/>
  <c r="AM55" i="41"/>
  <c r="AK55" i="41"/>
  <c r="AI55" i="41"/>
  <c r="AG55" i="41"/>
  <c r="AE55" i="41"/>
  <c r="AC55" i="41"/>
  <c r="AA55" i="41"/>
  <c r="Y55" i="41"/>
  <c r="W55" i="41"/>
  <c r="U55" i="41"/>
  <c r="S55" i="41"/>
  <c r="Q55" i="41"/>
  <c r="O55" i="41"/>
  <c r="M55" i="41"/>
  <c r="K55" i="41"/>
  <c r="I55" i="41"/>
  <c r="G55" i="41"/>
  <c r="E55" i="41"/>
  <c r="AQ54" i="41"/>
  <c r="AO54" i="41"/>
  <c r="AM54" i="41"/>
  <c r="AK54" i="41"/>
  <c r="AI54" i="41"/>
  <c r="AG54" i="41"/>
  <c r="AE54" i="41"/>
  <c r="AC54" i="41"/>
  <c r="AA54" i="41"/>
  <c r="Y54" i="41"/>
  <c r="W54" i="41"/>
  <c r="U54" i="41"/>
  <c r="S54" i="41"/>
  <c r="Q54" i="41"/>
  <c r="O54" i="41"/>
  <c r="M54" i="41"/>
  <c r="K54" i="41"/>
  <c r="I54" i="41"/>
  <c r="G54" i="41"/>
  <c r="E54" i="41"/>
  <c r="AQ53" i="41"/>
  <c r="AO53" i="41"/>
  <c r="AM53" i="41"/>
  <c r="AK53" i="41"/>
  <c r="AI53" i="41"/>
  <c r="AG53" i="41"/>
  <c r="AE53" i="41"/>
  <c r="AC53" i="41"/>
  <c r="AA53" i="41"/>
  <c r="Y53" i="41"/>
  <c r="W53" i="41"/>
  <c r="U53" i="41"/>
  <c r="S53" i="41"/>
  <c r="Q53" i="41"/>
  <c r="O53" i="41"/>
  <c r="M53" i="41"/>
  <c r="K53" i="41"/>
  <c r="I53" i="41"/>
  <c r="G53" i="41"/>
  <c r="E53" i="41"/>
  <c r="AQ52" i="41"/>
  <c r="AO52" i="41"/>
  <c r="AM52" i="41"/>
  <c r="AK52" i="41"/>
  <c r="AI52" i="41"/>
  <c r="AG52" i="41"/>
  <c r="AE52" i="41"/>
  <c r="AC52" i="41"/>
  <c r="AA52" i="41"/>
  <c r="Y52" i="41"/>
  <c r="W52" i="41"/>
  <c r="U52" i="41"/>
  <c r="S52" i="41"/>
  <c r="Q52" i="41"/>
  <c r="O52" i="41"/>
  <c r="M52" i="41"/>
  <c r="K52" i="41"/>
  <c r="I52" i="41"/>
  <c r="G52" i="41"/>
  <c r="E52" i="41"/>
  <c r="AQ51" i="41"/>
  <c r="AO51" i="41"/>
  <c r="AM51" i="41"/>
  <c r="AK51" i="41"/>
  <c r="AI51" i="41"/>
  <c r="AG51" i="41"/>
  <c r="AE51" i="41"/>
  <c r="AC51" i="41"/>
  <c r="AA51" i="41"/>
  <c r="Y51" i="41"/>
  <c r="W51" i="41"/>
  <c r="U51" i="41"/>
  <c r="S51" i="41"/>
  <c r="Q51" i="41"/>
  <c r="O51" i="41"/>
  <c r="M51" i="41"/>
  <c r="K51" i="41"/>
  <c r="I51" i="41"/>
  <c r="G51" i="41"/>
  <c r="E51" i="41"/>
  <c r="AQ50" i="41"/>
  <c r="AO50" i="41"/>
  <c r="AM50" i="41"/>
  <c r="AK50" i="41"/>
  <c r="AI50" i="41"/>
  <c r="AG50" i="41"/>
  <c r="AE50" i="41"/>
  <c r="AC50" i="41"/>
  <c r="AA50" i="41"/>
  <c r="Y50" i="41"/>
  <c r="W50" i="41"/>
  <c r="U50" i="41"/>
  <c r="S50" i="41"/>
  <c r="Q50" i="41"/>
  <c r="O50" i="41"/>
  <c r="M50" i="41"/>
  <c r="K50" i="41"/>
  <c r="I50" i="41"/>
  <c r="G50" i="41"/>
  <c r="E50" i="41"/>
  <c r="AQ49" i="41"/>
  <c r="AO49" i="41"/>
  <c r="AM49" i="41"/>
  <c r="AK49" i="41"/>
  <c r="AI49" i="41"/>
  <c r="AG49" i="41"/>
  <c r="AE49" i="41"/>
  <c r="AC49" i="41"/>
  <c r="AA49" i="41"/>
  <c r="Y49" i="41"/>
  <c r="W49" i="41"/>
  <c r="U49" i="41"/>
  <c r="S49" i="41"/>
  <c r="Q49" i="41"/>
  <c r="O49" i="41"/>
  <c r="M49" i="41"/>
  <c r="K49" i="41"/>
  <c r="I49" i="41"/>
  <c r="G49" i="41"/>
  <c r="E49" i="41"/>
  <c r="AQ48" i="41"/>
  <c r="AO48" i="41"/>
  <c r="AM48" i="41"/>
  <c r="AK48" i="41"/>
  <c r="AI48" i="41"/>
  <c r="AG48" i="41"/>
  <c r="AE48" i="41"/>
  <c r="AC48" i="41"/>
  <c r="AA48" i="41"/>
  <c r="Y48" i="41"/>
  <c r="W48" i="41"/>
  <c r="U48" i="41"/>
  <c r="S48" i="41"/>
  <c r="Q48" i="41"/>
  <c r="O48" i="41"/>
  <c r="M48" i="41"/>
  <c r="K48" i="41"/>
  <c r="I48" i="41"/>
  <c r="G48" i="41"/>
  <c r="E48" i="41"/>
  <c r="AQ47" i="41"/>
  <c r="AO47" i="41"/>
  <c r="AM47" i="41"/>
  <c r="AK47" i="41"/>
  <c r="AI47" i="41"/>
  <c r="AG47" i="41"/>
  <c r="AE47" i="41"/>
  <c r="AC47" i="41"/>
  <c r="AA47" i="41"/>
  <c r="Y47" i="41"/>
  <c r="W47" i="41"/>
  <c r="U47" i="41"/>
  <c r="S47" i="41"/>
  <c r="Q47" i="41"/>
  <c r="O47" i="41"/>
  <c r="M47" i="41"/>
  <c r="K47" i="41"/>
  <c r="I47" i="41"/>
  <c r="G47" i="41"/>
  <c r="E47" i="41"/>
  <c r="AQ46" i="41"/>
  <c r="AO46" i="41"/>
  <c r="AM46" i="41"/>
  <c r="AK46" i="41"/>
  <c r="AI46" i="41"/>
  <c r="AG46" i="41"/>
  <c r="AE46" i="41"/>
  <c r="AC46" i="41"/>
  <c r="AA46" i="41"/>
  <c r="Y46" i="41"/>
  <c r="W46" i="41"/>
  <c r="U46" i="41"/>
  <c r="S46" i="41"/>
  <c r="Q46" i="41"/>
  <c r="O46" i="41"/>
  <c r="M46" i="41"/>
  <c r="K46" i="41"/>
  <c r="I46" i="41"/>
  <c r="G46" i="41"/>
  <c r="E46" i="41"/>
  <c r="AQ45" i="41"/>
  <c r="AO45" i="41"/>
  <c r="AM45" i="41"/>
  <c r="AK45" i="41"/>
  <c r="AI45" i="41"/>
  <c r="AG45" i="41"/>
  <c r="AE45" i="41"/>
  <c r="AC45" i="41"/>
  <c r="AA45" i="41"/>
  <c r="Y45" i="41"/>
  <c r="W45" i="41"/>
  <c r="U45" i="41"/>
  <c r="S45" i="41"/>
  <c r="Q45" i="41"/>
  <c r="O45" i="41"/>
  <c r="M45" i="41"/>
  <c r="K45" i="41"/>
  <c r="I45" i="41"/>
  <c r="G45" i="41"/>
  <c r="E45" i="41"/>
  <c r="AQ44" i="41"/>
  <c r="AO44" i="41"/>
  <c r="AM44" i="41"/>
  <c r="AK44" i="41"/>
  <c r="AI44" i="41"/>
  <c r="AG44" i="41"/>
  <c r="AE44" i="41"/>
  <c r="AC44" i="41"/>
  <c r="AA44" i="41"/>
  <c r="Y44" i="41"/>
  <c r="W44" i="41"/>
  <c r="U44" i="41"/>
  <c r="S44" i="41"/>
  <c r="Q44" i="41"/>
  <c r="O44" i="41"/>
  <c r="M44" i="41"/>
  <c r="K44" i="41"/>
  <c r="I44" i="41"/>
  <c r="G44" i="41"/>
  <c r="E44" i="41"/>
  <c r="AQ43" i="41"/>
  <c r="AO43" i="41"/>
  <c r="AM43" i="41"/>
  <c r="AK43" i="41"/>
  <c r="AI43" i="41"/>
  <c r="AG43" i="41"/>
  <c r="AE43" i="41"/>
  <c r="AC43" i="41"/>
  <c r="AA43" i="41"/>
  <c r="Y43" i="41"/>
  <c r="W43" i="41"/>
  <c r="U43" i="41"/>
  <c r="S43" i="41"/>
  <c r="Q43" i="41"/>
  <c r="O43" i="41"/>
  <c r="M43" i="41"/>
  <c r="K43" i="41"/>
  <c r="I43" i="41"/>
  <c r="G43" i="41"/>
  <c r="E43" i="41"/>
  <c r="AQ42" i="41"/>
  <c r="AO42" i="41"/>
  <c r="AM42" i="41"/>
  <c r="AK42" i="41"/>
  <c r="AI42" i="41"/>
  <c r="AG42" i="41"/>
  <c r="AE42" i="41"/>
  <c r="AC42" i="41"/>
  <c r="AA42" i="41"/>
  <c r="Y42" i="41"/>
  <c r="W42" i="41"/>
  <c r="U42" i="41"/>
  <c r="S42" i="41"/>
  <c r="Q42" i="41"/>
  <c r="O42" i="41"/>
  <c r="M42" i="41"/>
  <c r="K42" i="41"/>
  <c r="I42" i="41"/>
  <c r="G42" i="41"/>
  <c r="E42" i="41"/>
  <c r="AQ41" i="41"/>
  <c r="AO41" i="41"/>
  <c r="AM41" i="41"/>
  <c r="AK41" i="41"/>
  <c r="AI41" i="41"/>
  <c r="AG41" i="41"/>
  <c r="AE41" i="41"/>
  <c r="AC41" i="41"/>
  <c r="AA41" i="41"/>
  <c r="Y41" i="41"/>
  <c r="W41" i="41"/>
  <c r="U41" i="41"/>
  <c r="S41" i="41"/>
  <c r="Q41" i="41"/>
  <c r="O41" i="41"/>
  <c r="M41" i="41"/>
  <c r="K41" i="41"/>
  <c r="I41" i="41"/>
  <c r="G41" i="41"/>
  <c r="E41" i="41"/>
  <c r="AQ40" i="41"/>
  <c r="AO40" i="41"/>
  <c r="AM40" i="41"/>
  <c r="AK40" i="41"/>
  <c r="AI40" i="41"/>
  <c r="AG40" i="41"/>
  <c r="AE40" i="41"/>
  <c r="AC40" i="41"/>
  <c r="AA40" i="41"/>
  <c r="Y40" i="41"/>
  <c r="W40" i="41"/>
  <c r="U40" i="41"/>
  <c r="S40" i="41"/>
  <c r="Q40" i="41"/>
  <c r="O40" i="41"/>
  <c r="M40" i="41"/>
  <c r="K40" i="41"/>
  <c r="I40" i="41"/>
  <c r="G40" i="41"/>
  <c r="E40" i="41"/>
  <c r="AQ39" i="41"/>
  <c r="AO39" i="41"/>
  <c r="AM39" i="41"/>
  <c r="AK39" i="41"/>
  <c r="AI39" i="41"/>
  <c r="AG39" i="41"/>
  <c r="AE39" i="41"/>
  <c r="AC39" i="41"/>
  <c r="AA39" i="41"/>
  <c r="Y39" i="41"/>
  <c r="W39" i="41"/>
  <c r="U39" i="41"/>
  <c r="S39" i="41"/>
  <c r="Q39" i="41"/>
  <c r="O39" i="41"/>
  <c r="M39" i="41"/>
  <c r="K39" i="41"/>
  <c r="I39" i="41"/>
  <c r="G39" i="41"/>
  <c r="E39" i="41"/>
  <c r="AQ38" i="41"/>
  <c r="AO38" i="41"/>
  <c r="AM38" i="41"/>
  <c r="AK38" i="41"/>
  <c r="AI38" i="41"/>
  <c r="AG38" i="41"/>
  <c r="AE38" i="41"/>
  <c r="AC38" i="41"/>
  <c r="AA38" i="41"/>
  <c r="Y38" i="41"/>
  <c r="W38" i="41"/>
  <c r="U38" i="41"/>
  <c r="S38" i="41"/>
  <c r="Q38" i="41"/>
  <c r="O38" i="41"/>
  <c r="M38" i="41"/>
  <c r="K38" i="41"/>
  <c r="I38" i="41"/>
  <c r="G38" i="41"/>
  <c r="E38" i="41"/>
  <c r="AQ37" i="41"/>
  <c r="AO37" i="41"/>
  <c r="AM37" i="41"/>
  <c r="AK37" i="41"/>
  <c r="AI37" i="41"/>
  <c r="AG37" i="41"/>
  <c r="AE37" i="41"/>
  <c r="AC37" i="41"/>
  <c r="AA37" i="41"/>
  <c r="Y37" i="41"/>
  <c r="W37" i="41"/>
  <c r="U37" i="41"/>
  <c r="S37" i="41"/>
  <c r="Q37" i="41"/>
  <c r="O37" i="41"/>
  <c r="M37" i="41"/>
  <c r="K37" i="41"/>
  <c r="I37" i="41"/>
  <c r="G37" i="41"/>
  <c r="E37" i="41"/>
  <c r="AQ36" i="41"/>
  <c r="AO36" i="41"/>
  <c r="AM36" i="41"/>
  <c r="AK36" i="41"/>
  <c r="AI36" i="41"/>
  <c r="AG36" i="41"/>
  <c r="AE36" i="41"/>
  <c r="AC36" i="41"/>
  <c r="AA36" i="41"/>
  <c r="Y36" i="41"/>
  <c r="W36" i="41"/>
  <c r="U36" i="41"/>
  <c r="S36" i="41"/>
  <c r="Q36" i="41"/>
  <c r="O36" i="41"/>
  <c r="M36" i="41"/>
  <c r="K36" i="41"/>
  <c r="I36" i="41"/>
  <c r="G36" i="41"/>
  <c r="E36" i="41"/>
  <c r="AQ35" i="41"/>
  <c r="AO35" i="41"/>
  <c r="AM35" i="41"/>
  <c r="AK35" i="41"/>
  <c r="AI35" i="41"/>
  <c r="AG35" i="41"/>
  <c r="AE35" i="41"/>
  <c r="AC35" i="41"/>
  <c r="AA35" i="41"/>
  <c r="Y35" i="41"/>
  <c r="W35" i="41"/>
  <c r="U35" i="41"/>
  <c r="S35" i="41"/>
  <c r="Q35" i="41"/>
  <c r="O35" i="41"/>
  <c r="M35" i="41"/>
  <c r="K35" i="41"/>
  <c r="I35" i="41"/>
  <c r="G35" i="41"/>
  <c r="E35" i="41"/>
  <c r="AQ34" i="41"/>
  <c r="AO34" i="41"/>
  <c r="AM34" i="41"/>
  <c r="AK34" i="41"/>
  <c r="AI34" i="41"/>
  <c r="AG34" i="41"/>
  <c r="AE34" i="41"/>
  <c r="AC34" i="41"/>
  <c r="AA34" i="41"/>
  <c r="Y34" i="41"/>
  <c r="W34" i="41"/>
  <c r="U34" i="41"/>
  <c r="S34" i="41"/>
  <c r="Q34" i="41"/>
  <c r="O34" i="41"/>
  <c r="M34" i="41"/>
  <c r="K34" i="41"/>
  <c r="I34" i="41"/>
  <c r="G34" i="41"/>
  <c r="E34" i="41"/>
  <c r="AQ33" i="41"/>
  <c r="AO33" i="41"/>
  <c r="AM33" i="41"/>
  <c r="AK33" i="41"/>
  <c r="AI33" i="41"/>
  <c r="AG33" i="41"/>
  <c r="AE33" i="41"/>
  <c r="AC33" i="41"/>
  <c r="AA33" i="41"/>
  <c r="Y33" i="41"/>
  <c r="W33" i="41"/>
  <c r="U33" i="41"/>
  <c r="S33" i="41"/>
  <c r="Q33" i="41"/>
  <c r="O33" i="41"/>
  <c r="M33" i="41"/>
  <c r="K33" i="41"/>
  <c r="I33" i="41"/>
  <c r="G33" i="41"/>
  <c r="E33" i="41"/>
  <c r="AQ32" i="41"/>
  <c r="AO32" i="41"/>
  <c r="AM32" i="41"/>
  <c r="AK32" i="41"/>
  <c r="AI32" i="41"/>
  <c r="AG32" i="41"/>
  <c r="AE32" i="41"/>
  <c r="AC32" i="41"/>
  <c r="AA32" i="41"/>
  <c r="Y32" i="41"/>
  <c r="W32" i="41"/>
  <c r="U32" i="41"/>
  <c r="S32" i="41"/>
  <c r="Q32" i="41"/>
  <c r="O32" i="41"/>
  <c r="M32" i="41"/>
  <c r="K32" i="41"/>
  <c r="I32" i="41"/>
  <c r="G32" i="41"/>
  <c r="E32" i="41"/>
  <c r="AQ31" i="41"/>
  <c r="AO31" i="41"/>
  <c r="AM31" i="41"/>
  <c r="AK31" i="41"/>
  <c r="AI31" i="41"/>
  <c r="AG31" i="41"/>
  <c r="AE31" i="41"/>
  <c r="AC31" i="41"/>
  <c r="AA31" i="41"/>
  <c r="Y31" i="41"/>
  <c r="W31" i="41"/>
  <c r="U31" i="41"/>
  <c r="S31" i="41"/>
  <c r="Q31" i="41"/>
  <c r="O31" i="41"/>
  <c r="M31" i="41"/>
  <c r="K31" i="41"/>
  <c r="I31" i="41"/>
  <c r="G31" i="41"/>
  <c r="E31" i="41"/>
  <c r="AQ30" i="41"/>
  <c r="AO30" i="41"/>
  <c r="AM30" i="41"/>
  <c r="AK30" i="41"/>
  <c r="AI30" i="41"/>
  <c r="AG30" i="41"/>
  <c r="AE30" i="41"/>
  <c r="AC30" i="41"/>
  <c r="AA30" i="41"/>
  <c r="Y30" i="41"/>
  <c r="W30" i="41"/>
  <c r="U30" i="41"/>
  <c r="S30" i="41"/>
  <c r="Q30" i="41"/>
  <c r="O30" i="41"/>
  <c r="M30" i="41"/>
  <c r="K30" i="41"/>
  <c r="I30" i="41"/>
  <c r="G30" i="41"/>
  <c r="E30" i="41"/>
  <c r="AQ29" i="41"/>
  <c r="AO29" i="41"/>
  <c r="AM29" i="41"/>
  <c r="AK29" i="41"/>
  <c r="AI29" i="41"/>
  <c r="AG29" i="41"/>
  <c r="AE29" i="41"/>
  <c r="AC29" i="41"/>
  <c r="AA29" i="41"/>
  <c r="Y29" i="41"/>
  <c r="W29" i="41"/>
  <c r="U29" i="41"/>
  <c r="S29" i="41"/>
  <c r="Q29" i="41"/>
  <c r="O29" i="41"/>
  <c r="M29" i="41"/>
  <c r="K29" i="41"/>
  <c r="I29" i="41"/>
  <c r="G29" i="41"/>
  <c r="E29" i="41"/>
  <c r="AQ28" i="41"/>
  <c r="AO28" i="41"/>
  <c r="AM28" i="41"/>
  <c r="AK28" i="41"/>
  <c r="AI28" i="41"/>
  <c r="AG28" i="41"/>
  <c r="AE28" i="41"/>
  <c r="AC28" i="41"/>
  <c r="AA28" i="41"/>
  <c r="Y28" i="41"/>
  <c r="W28" i="41"/>
  <c r="U28" i="41"/>
  <c r="S28" i="41"/>
  <c r="Q28" i="41"/>
  <c r="O28" i="41"/>
  <c r="M28" i="41"/>
  <c r="K28" i="41"/>
  <c r="I28" i="41"/>
  <c r="G28" i="41"/>
  <c r="E28" i="41"/>
  <c r="AQ27" i="41"/>
  <c r="AO27" i="41"/>
  <c r="AM27" i="41"/>
  <c r="AK27" i="41"/>
  <c r="AI27" i="41"/>
  <c r="AG27" i="41"/>
  <c r="AE27" i="41"/>
  <c r="AC27" i="41"/>
  <c r="AA27" i="41"/>
  <c r="Y27" i="41"/>
  <c r="W27" i="41"/>
  <c r="U27" i="41"/>
  <c r="S27" i="41"/>
  <c r="Q27" i="41"/>
  <c r="O27" i="41"/>
  <c r="M27" i="41"/>
  <c r="K27" i="41"/>
  <c r="I27" i="41"/>
  <c r="G27" i="41"/>
  <c r="E27" i="41"/>
  <c r="AQ26" i="41"/>
  <c r="AO26" i="41"/>
  <c r="AM26" i="41"/>
  <c r="AK26" i="41"/>
  <c r="AI26" i="41"/>
  <c r="AG26" i="41"/>
  <c r="AE26" i="41"/>
  <c r="AC26" i="41"/>
  <c r="AA26" i="41"/>
  <c r="Y26" i="41"/>
  <c r="W26" i="41"/>
  <c r="U26" i="41"/>
  <c r="S26" i="41"/>
  <c r="Q26" i="41"/>
  <c r="O26" i="41"/>
  <c r="M26" i="41"/>
  <c r="K26" i="41"/>
  <c r="I26" i="41"/>
  <c r="G26" i="41"/>
  <c r="E26" i="41"/>
  <c r="AQ25" i="41"/>
  <c r="AO25" i="41"/>
  <c r="AM25" i="41"/>
  <c r="AK25" i="41"/>
  <c r="AI25" i="41"/>
  <c r="AG25" i="41"/>
  <c r="AE25" i="41"/>
  <c r="AC25" i="41"/>
  <c r="AA25" i="41"/>
  <c r="Y25" i="41"/>
  <c r="W25" i="41"/>
  <c r="U25" i="41"/>
  <c r="S25" i="41"/>
  <c r="Q25" i="41"/>
  <c r="O25" i="41"/>
  <c r="M25" i="41"/>
  <c r="K25" i="41"/>
  <c r="I25" i="41"/>
  <c r="G25" i="41"/>
  <c r="E25" i="41"/>
  <c r="AQ24" i="41"/>
  <c r="AO24" i="41"/>
  <c r="AM24" i="41"/>
  <c r="AK24" i="41"/>
  <c r="AI24" i="41"/>
  <c r="AG24" i="41"/>
  <c r="AE24" i="41"/>
  <c r="AC24" i="41"/>
  <c r="AA24" i="41"/>
  <c r="Y24" i="41"/>
  <c r="W24" i="41"/>
  <c r="U24" i="41"/>
  <c r="S24" i="41"/>
  <c r="Q24" i="41"/>
  <c r="O24" i="41"/>
  <c r="M24" i="41"/>
  <c r="K24" i="41"/>
  <c r="I24" i="41"/>
  <c r="G24" i="41"/>
  <c r="E24" i="41"/>
  <c r="AQ23" i="41"/>
  <c r="AO23" i="41"/>
  <c r="AM23" i="41"/>
  <c r="AK23" i="41"/>
  <c r="AI23" i="41"/>
  <c r="AG23" i="41"/>
  <c r="AE23" i="41"/>
  <c r="AC23" i="41"/>
  <c r="AA23" i="41"/>
  <c r="Y23" i="41"/>
  <c r="W23" i="41"/>
  <c r="U23" i="41"/>
  <c r="S23" i="41"/>
  <c r="Q23" i="41"/>
  <c r="O23" i="41"/>
  <c r="M23" i="41"/>
  <c r="K23" i="41"/>
  <c r="I23" i="41"/>
  <c r="G23" i="41"/>
  <c r="E23" i="41"/>
  <c r="AQ22" i="41"/>
  <c r="AO22" i="41"/>
  <c r="AM22" i="41"/>
  <c r="AK22" i="41"/>
  <c r="AI22" i="41"/>
  <c r="AG22" i="41"/>
  <c r="AE22" i="41"/>
  <c r="AC22" i="41"/>
  <c r="AA22" i="41"/>
  <c r="Y22" i="41"/>
  <c r="W22" i="41"/>
  <c r="U22" i="41"/>
  <c r="S22" i="41"/>
  <c r="Q22" i="41"/>
  <c r="O22" i="41"/>
  <c r="M22" i="41"/>
  <c r="K22" i="41"/>
  <c r="I22" i="41"/>
  <c r="G22" i="41"/>
  <c r="E22" i="41"/>
  <c r="AQ21" i="41"/>
  <c r="AO21" i="41"/>
  <c r="AM21" i="41"/>
  <c r="AK21" i="41"/>
  <c r="AI21" i="41"/>
  <c r="AG21" i="41"/>
  <c r="AE21" i="41"/>
  <c r="AC21" i="41"/>
  <c r="AA21" i="41"/>
  <c r="Y21" i="41"/>
  <c r="W21" i="41"/>
  <c r="U21" i="41"/>
  <c r="S21" i="41"/>
  <c r="Q21" i="41"/>
  <c r="O21" i="41"/>
  <c r="M21" i="41"/>
  <c r="K21" i="41"/>
  <c r="I21" i="41"/>
  <c r="G21" i="41"/>
  <c r="E21" i="41"/>
  <c r="AQ20" i="41"/>
  <c r="AO20" i="41"/>
  <c r="AM20" i="41"/>
  <c r="AK20" i="41"/>
  <c r="AI20" i="41"/>
  <c r="AG20" i="41"/>
  <c r="AE20" i="41"/>
  <c r="AC20" i="41"/>
  <c r="AA20" i="41"/>
  <c r="Y20" i="41"/>
  <c r="W20" i="41"/>
  <c r="U20" i="41"/>
  <c r="S20" i="41"/>
  <c r="Q20" i="41"/>
  <c r="O20" i="41"/>
  <c r="M20" i="41"/>
  <c r="K20" i="41"/>
  <c r="I20" i="41"/>
  <c r="G20" i="41"/>
  <c r="E20" i="41"/>
  <c r="AQ19" i="41"/>
  <c r="AO19" i="41"/>
  <c r="AM19" i="41"/>
  <c r="AK19" i="41"/>
  <c r="AI19" i="41"/>
  <c r="AG19" i="41"/>
  <c r="AE19" i="41"/>
  <c r="AC19" i="41"/>
  <c r="AA19" i="41"/>
  <c r="Y19" i="41"/>
  <c r="W19" i="41"/>
  <c r="U19" i="41"/>
  <c r="S19" i="41"/>
  <c r="Q19" i="41"/>
  <c r="O19" i="41"/>
  <c r="M19" i="41"/>
  <c r="K19" i="41"/>
  <c r="I19" i="41"/>
  <c r="G19" i="41"/>
  <c r="E19" i="41"/>
  <c r="AQ18" i="41"/>
  <c r="AO18" i="41"/>
  <c r="AM18" i="41"/>
  <c r="AK18" i="41"/>
  <c r="AI18" i="41"/>
  <c r="AG18" i="41"/>
  <c r="AE18" i="41"/>
  <c r="AC18" i="41"/>
  <c r="AA18" i="41"/>
  <c r="Y18" i="41"/>
  <c r="W18" i="41"/>
  <c r="U18" i="41"/>
  <c r="S18" i="41"/>
  <c r="Q18" i="41"/>
  <c r="O18" i="41"/>
  <c r="M18" i="41"/>
  <c r="K18" i="41"/>
  <c r="I18" i="41"/>
  <c r="G18" i="41"/>
  <c r="E18" i="41"/>
  <c r="AQ17" i="41"/>
  <c r="AO17" i="41"/>
  <c r="AM17" i="41"/>
  <c r="AK17" i="41"/>
  <c r="AI17" i="41"/>
  <c r="AG17" i="41"/>
  <c r="AE17" i="41"/>
  <c r="AC17" i="41"/>
  <c r="AA17" i="41"/>
  <c r="Y17" i="41"/>
  <c r="W17" i="41"/>
  <c r="U17" i="41"/>
  <c r="S17" i="41"/>
  <c r="Q17" i="41"/>
  <c r="O17" i="41"/>
  <c r="M17" i="41"/>
  <c r="K17" i="41"/>
  <c r="I17" i="41"/>
  <c r="G17" i="41"/>
  <c r="E17" i="41"/>
  <c r="AQ16" i="41"/>
  <c r="AO16" i="41"/>
  <c r="AM16" i="41"/>
  <c r="AK16" i="41"/>
  <c r="AI16" i="41"/>
  <c r="AG16" i="41"/>
  <c r="AE16" i="41"/>
  <c r="AC16" i="41"/>
  <c r="AA16" i="41"/>
  <c r="Y16" i="41"/>
  <c r="W16" i="41"/>
  <c r="U16" i="41"/>
  <c r="S16" i="41"/>
  <c r="Q16" i="41"/>
  <c r="O16" i="41"/>
  <c r="M16" i="41"/>
  <c r="K16" i="41"/>
  <c r="I16" i="41"/>
  <c r="G16" i="41"/>
  <c r="E16" i="41"/>
  <c r="AQ15" i="41"/>
  <c r="AO15" i="41"/>
  <c r="AM15" i="41"/>
  <c r="AK15" i="41"/>
  <c r="AI15" i="41"/>
  <c r="AG15" i="41"/>
  <c r="AE15" i="41"/>
  <c r="AC15" i="41"/>
  <c r="AA15" i="41"/>
  <c r="Y15" i="41"/>
  <c r="W15" i="41"/>
  <c r="U15" i="41"/>
  <c r="S15" i="41"/>
  <c r="Q15" i="41"/>
  <c r="O15" i="41"/>
  <c r="M15" i="41"/>
  <c r="K15" i="41"/>
  <c r="I15" i="41"/>
  <c r="G15" i="41"/>
  <c r="E15" i="41"/>
  <c r="AQ14" i="41"/>
  <c r="AO14" i="41"/>
  <c r="AM14" i="41"/>
  <c r="AK14" i="41"/>
  <c r="AI14" i="41"/>
  <c r="AG14" i="41"/>
  <c r="AE14" i="41"/>
  <c r="AC14" i="41"/>
  <c r="AA14" i="41"/>
  <c r="Y14" i="41"/>
  <c r="W14" i="41"/>
  <c r="U14" i="41"/>
  <c r="S14" i="41"/>
  <c r="Q14" i="41"/>
  <c r="O14" i="41"/>
  <c r="M14" i="41"/>
  <c r="K14" i="41"/>
  <c r="I14" i="41"/>
  <c r="G14" i="41"/>
  <c r="E14" i="41"/>
  <c r="AQ13" i="41"/>
  <c r="AO13" i="41"/>
  <c r="AM13" i="41"/>
  <c r="AK13" i="41"/>
  <c r="AI13" i="41"/>
  <c r="AG13" i="41"/>
  <c r="AE13" i="41"/>
  <c r="AC13" i="41"/>
  <c r="AA13" i="41"/>
  <c r="Y13" i="41"/>
  <c r="Y6" i="41"/>
  <c r="W13" i="41"/>
  <c r="U13" i="41"/>
  <c r="S13" i="41"/>
  <c r="Q13" i="41"/>
  <c r="O13" i="41"/>
  <c r="M13" i="41"/>
  <c r="K13" i="41"/>
  <c r="I13" i="41"/>
  <c r="I6" i="41"/>
  <c r="G13" i="41"/>
  <c r="E13" i="41"/>
  <c r="AQ12" i="41"/>
  <c r="AO12" i="41"/>
  <c r="AM12" i="41"/>
  <c r="AK12" i="41"/>
  <c r="AI12" i="41"/>
  <c r="AG12" i="41"/>
  <c r="AG5" i="41"/>
  <c r="AE12" i="41"/>
  <c r="AC12" i="41"/>
  <c r="AA12" i="41"/>
  <c r="Y12" i="41"/>
  <c r="W12" i="41"/>
  <c r="U12" i="41"/>
  <c r="S12" i="41"/>
  <c r="Q12" i="41"/>
  <c r="O12" i="41"/>
  <c r="M12" i="41"/>
  <c r="K12" i="41"/>
  <c r="I12" i="41"/>
  <c r="G12" i="41"/>
  <c r="E12" i="41"/>
  <c r="AQ10" i="41"/>
  <c r="AO10" i="41"/>
  <c r="AM10" i="41"/>
  <c r="AK10" i="41"/>
  <c r="AI10" i="41"/>
  <c r="AG10" i="41"/>
  <c r="AE10" i="41"/>
  <c r="AC10" i="41"/>
  <c r="AA10" i="41"/>
  <c r="Y10" i="41"/>
  <c r="W10" i="41"/>
  <c r="U10" i="41"/>
  <c r="S10" i="41"/>
  <c r="Q10" i="41"/>
  <c r="O10" i="41"/>
  <c r="M10" i="41"/>
  <c r="K10" i="41"/>
  <c r="I10" i="41"/>
  <c r="G10" i="41"/>
  <c r="E10" i="41"/>
  <c r="AM6" i="41"/>
  <c r="AI6" i="41"/>
  <c r="AG6" i="41"/>
  <c r="AE6" i="41"/>
  <c r="AA6" i="41"/>
  <c r="W6" i="41"/>
  <c r="S6" i="41"/>
  <c r="M6" i="41"/>
  <c r="K6" i="41"/>
  <c r="G6" i="41"/>
  <c r="AM5" i="41"/>
  <c r="AI5" i="41"/>
  <c r="AE5" i="41"/>
  <c r="AA5" i="41"/>
  <c r="Y5" i="41"/>
  <c r="W5" i="41"/>
  <c r="S5" i="41"/>
  <c r="M5" i="41"/>
  <c r="K5" i="41"/>
  <c r="I5" i="41"/>
  <c r="G5" i="41"/>
  <c r="AM4" i="41"/>
  <c r="AI4" i="41"/>
  <c r="AG4" i="41"/>
  <c r="AE4" i="41"/>
  <c r="AA4" i="41"/>
  <c r="W4" i="41"/>
  <c r="S4" i="41"/>
  <c r="M4" i="41"/>
  <c r="K4" i="41"/>
  <c r="G4" i="41"/>
  <c r="AM3" i="41"/>
  <c r="AI3" i="41"/>
  <c r="AE3" i="41"/>
  <c r="AA3" i="41"/>
  <c r="Y3" i="41"/>
  <c r="W3" i="41"/>
  <c r="S3" i="41"/>
  <c r="M3" i="41"/>
  <c r="K3" i="41"/>
  <c r="I3" i="41"/>
  <c r="G3" i="41"/>
  <c r="AM2" i="41"/>
  <c r="AI2" i="41"/>
  <c r="AG2" i="41"/>
  <c r="AE2" i="41"/>
  <c r="AA2" i="41"/>
  <c r="W2" i="41"/>
  <c r="S2" i="41"/>
  <c r="M2" i="41"/>
  <c r="K2" i="41"/>
  <c r="G2" i="41"/>
  <c r="AQ1" i="41"/>
  <c r="AQ2" i="41" s="1"/>
  <c r="AO1" i="41"/>
  <c r="AO3" i="41" s="1"/>
  <c r="AM1" i="41"/>
  <c r="AK1" i="41"/>
  <c r="AK2" i="41" s="1"/>
  <c r="AI1" i="41"/>
  <c r="AE1" i="41"/>
  <c r="AC1" i="41"/>
  <c r="AC3" i="41" s="1"/>
  <c r="AA1" i="41"/>
  <c r="Y1" i="41"/>
  <c r="W1" i="41"/>
  <c r="U1" i="41"/>
  <c r="U2" i="41" s="1"/>
  <c r="S1" i="41"/>
  <c r="O1" i="41"/>
  <c r="O3" i="41" s="1"/>
  <c r="M1" i="41"/>
  <c r="K1" i="41"/>
  <c r="I1" i="41"/>
  <c r="G1" i="41"/>
  <c r="E1" i="41"/>
  <c r="E2" i="41" s="1"/>
  <c r="Q1" i="41"/>
  <c r="Q2" i="41" s="1"/>
  <c r="AG1" i="41"/>
  <c r="I2" i="41"/>
  <c r="Y2" i="41"/>
  <c r="AG3" i="41"/>
  <c r="I4" i="41"/>
  <c r="Y4" i="41"/>
  <c r="O34" i="28"/>
  <c r="E32" i="28"/>
  <c r="E10" i="29"/>
  <c r="B7" i="29"/>
  <c r="B6" i="29"/>
  <c r="C52" i="39"/>
  <c r="C51" i="39"/>
  <c r="C50" i="39"/>
  <c r="C46" i="39"/>
  <c r="C38" i="39"/>
  <c r="C36" i="39"/>
  <c r="C33" i="39"/>
  <c r="C34" i="39" s="1"/>
  <c r="C29" i="39"/>
  <c r="C30" i="39" s="1"/>
  <c r="C27" i="39"/>
  <c r="C28" i="39" s="1"/>
  <c r="C25" i="39"/>
  <c r="C26" i="39" s="1"/>
  <c r="C23" i="39"/>
  <c r="C24" i="39" s="1"/>
  <c r="C19" i="39"/>
  <c r="C20" i="39" s="1"/>
  <c r="C17" i="39"/>
  <c r="C18" i="39" s="1"/>
  <c r="C13" i="39"/>
  <c r="C14" i="39" s="1"/>
  <c r="C11" i="39"/>
  <c r="C12" i="39" s="1"/>
  <c r="C6" i="39"/>
  <c r="C47" i="39"/>
  <c r="E12" i="27"/>
  <c r="F12" i="27" s="1"/>
  <c r="F19" i="27" s="1"/>
  <c r="D7" i="29"/>
  <c r="B22" i="35"/>
  <c r="B23" i="35"/>
  <c r="D24" i="35"/>
  <c r="AN24" i="35"/>
  <c r="F24" i="35"/>
  <c r="H24" i="35"/>
  <c r="N24" i="35"/>
  <c r="P24" i="35"/>
  <c r="R24" i="35"/>
  <c r="T24" i="35"/>
  <c r="AJ24" i="35"/>
  <c r="D23" i="22"/>
  <c r="C23" i="22"/>
  <c r="D25" i="35"/>
  <c r="C7" i="29"/>
  <c r="AU23" i="35"/>
  <c r="AT23" i="35"/>
  <c r="AS23" i="35"/>
  <c r="AR23" i="35"/>
  <c r="AS28" i="35"/>
  <c r="AS30" i="35"/>
  <c r="AV22" i="35"/>
  <c r="AS29" i="35"/>
  <c r="G24" i="35"/>
  <c r="AQ300" i="35"/>
  <c r="AO300" i="35"/>
  <c r="AM300" i="35"/>
  <c r="AK300" i="35"/>
  <c r="AI300" i="35"/>
  <c r="AG300" i="35"/>
  <c r="AE300" i="35"/>
  <c r="AC300" i="35"/>
  <c r="AA300" i="35"/>
  <c r="Y300" i="35"/>
  <c r="W300" i="35"/>
  <c r="U300" i="35"/>
  <c r="S300" i="35"/>
  <c r="Q300" i="35"/>
  <c r="O300" i="35"/>
  <c r="M300" i="35"/>
  <c r="K300" i="35"/>
  <c r="I300" i="35"/>
  <c r="G300" i="35"/>
  <c r="E300" i="35"/>
  <c r="AQ299" i="35"/>
  <c r="AO299" i="35"/>
  <c r="AM299" i="35"/>
  <c r="AK299" i="35"/>
  <c r="AI299" i="35"/>
  <c r="AG299" i="35"/>
  <c r="AE299" i="35"/>
  <c r="AC299" i="35"/>
  <c r="AA299" i="35"/>
  <c r="Y299" i="35"/>
  <c r="W299" i="35"/>
  <c r="U299" i="35"/>
  <c r="S299" i="35"/>
  <c r="Q299" i="35"/>
  <c r="O299" i="35"/>
  <c r="M299" i="35"/>
  <c r="K299" i="35"/>
  <c r="I299" i="35"/>
  <c r="G299" i="35"/>
  <c r="E299" i="35"/>
  <c r="AQ298" i="35"/>
  <c r="AO298" i="35"/>
  <c r="AM298" i="35"/>
  <c r="AK298" i="35"/>
  <c r="AI298" i="35"/>
  <c r="AG298" i="35"/>
  <c r="AE298" i="35"/>
  <c r="AC298" i="35"/>
  <c r="AA298" i="35"/>
  <c r="Y298" i="35"/>
  <c r="W298" i="35"/>
  <c r="U298" i="35"/>
  <c r="S298" i="35"/>
  <c r="Q298" i="35"/>
  <c r="O298" i="35"/>
  <c r="M298" i="35"/>
  <c r="K298" i="35"/>
  <c r="I298" i="35"/>
  <c r="G298" i="35"/>
  <c r="E298" i="35"/>
  <c r="AQ297" i="35"/>
  <c r="AO297" i="35"/>
  <c r="AM297" i="35"/>
  <c r="AK297" i="35"/>
  <c r="AI297" i="35"/>
  <c r="AG297" i="35"/>
  <c r="AE297" i="35"/>
  <c r="AC297" i="35"/>
  <c r="AA297" i="35"/>
  <c r="Y297" i="35"/>
  <c r="W297" i="35"/>
  <c r="U297" i="35"/>
  <c r="S297" i="35"/>
  <c r="Q297" i="35"/>
  <c r="O297" i="35"/>
  <c r="M297" i="35"/>
  <c r="K297" i="35"/>
  <c r="I297" i="35"/>
  <c r="G297" i="35"/>
  <c r="E297" i="35"/>
  <c r="AQ296" i="35"/>
  <c r="AO296" i="35"/>
  <c r="AM296" i="35"/>
  <c r="AK296" i="35"/>
  <c r="AI296" i="35"/>
  <c r="AG296" i="35"/>
  <c r="AE296" i="35"/>
  <c r="AC296" i="35"/>
  <c r="AA296" i="35"/>
  <c r="Y296" i="35"/>
  <c r="W296" i="35"/>
  <c r="U296" i="35"/>
  <c r="S296" i="35"/>
  <c r="Q296" i="35"/>
  <c r="O296" i="35"/>
  <c r="M296" i="35"/>
  <c r="K296" i="35"/>
  <c r="I296" i="35"/>
  <c r="G296" i="35"/>
  <c r="E296" i="35"/>
  <c r="AQ295" i="35"/>
  <c r="AO295" i="35"/>
  <c r="AM295" i="35"/>
  <c r="AK295" i="35"/>
  <c r="AI295" i="35"/>
  <c r="AG295" i="35"/>
  <c r="AE295" i="35"/>
  <c r="AC295" i="35"/>
  <c r="AA295" i="35"/>
  <c r="Y295" i="35"/>
  <c r="W295" i="35"/>
  <c r="U295" i="35"/>
  <c r="S295" i="35"/>
  <c r="Q295" i="35"/>
  <c r="O295" i="35"/>
  <c r="M295" i="35"/>
  <c r="K295" i="35"/>
  <c r="I295" i="35"/>
  <c r="G295" i="35"/>
  <c r="E295" i="35"/>
  <c r="AQ294" i="35"/>
  <c r="AO294" i="35"/>
  <c r="AM294" i="35"/>
  <c r="AK294" i="35"/>
  <c r="AI294" i="35"/>
  <c r="AG294" i="35"/>
  <c r="AE294" i="35"/>
  <c r="AC294" i="35"/>
  <c r="AA294" i="35"/>
  <c r="Y294" i="35"/>
  <c r="W294" i="35"/>
  <c r="U294" i="35"/>
  <c r="S294" i="35"/>
  <c r="Q294" i="35"/>
  <c r="O294" i="35"/>
  <c r="M294" i="35"/>
  <c r="K294" i="35"/>
  <c r="I294" i="35"/>
  <c r="G294" i="35"/>
  <c r="E294" i="35"/>
  <c r="AQ293" i="35"/>
  <c r="AO293" i="35"/>
  <c r="AM293" i="35"/>
  <c r="AK293" i="35"/>
  <c r="AI293" i="35"/>
  <c r="AG293" i="35"/>
  <c r="AE293" i="35"/>
  <c r="AC293" i="35"/>
  <c r="AA293" i="35"/>
  <c r="Y293" i="35"/>
  <c r="W293" i="35"/>
  <c r="U293" i="35"/>
  <c r="S293" i="35"/>
  <c r="Q293" i="35"/>
  <c r="O293" i="35"/>
  <c r="M293" i="35"/>
  <c r="K293" i="35"/>
  <c r="I293" i="35"/>
  <c r="G293" i="35"/>
  <c r="E293" i="35"/>
  <c r="AQ292" i="35"/>
  <c r="AO292" i="35"/>
  <c r="AM292" i="35"/>
  <c r="AK292" i="35"/>
  <c r="AI292" i="35"/>
  <c r="AG292" i="35"/>
  <c r="AE292" i="35"/>
  <c r="AC292" i="35"/>
  <c r="AA292" i="35"/>
  <c r="Y292" i="35"/>
  <c r="W292" i="35"/>
  <c r="U292" i="35"/>
  <c r="S292" i="35"/>
  <c r="Q292" i="35"/>
  <c r="O292" i="35"/>
  <c r="M292" i="35"/>
  <c r="K292" i="35"/>
  <c r="I292" i="35"/>
  <c r="G292" i="35"/>
  <c r="E292" i="35"/>
  <c r="AQ291" i="35"/>
  <c r="AO291" i="35"/>
  <c r="AM291" i="35"/>
  <c r="AK291" i="35"/>
  <c r="AI291" i="35"/>
  <c r="AG291" i="35"/>
  <c r="AE291" i="35"/>
  <c r="AC291" i="35"/>
  <c r="AA291" i="35"/>
  <c r="Y291" i="35"/>
  <c r="W291" i="35"/>
  <c r="U291" i="35"/>
  <c r="S291" i="35"/>
  <c r="Q291" i="35"/>
  <c r="O291" i="35"/>
  <c r="M291" i="35"/>
  <c r="K291" i="35"/>
  <c r="I291" i="35"/>
  <c r="G291" i="35"/>
  <c r="E291" i="35"/>
  <c r="AQ290" i="35"/>
  <c r="AO290" i="35"/>
  <c r="AM290" i="35"/>
  <c r="AK290" i="35"/>
  <c r="AI290" i="35"/>
  <c r="AG290" i="35"/>
  <c r="AE290" i="35"/>
  <c r="AC290" i="35"/>
  <c r="AA290" i="35"/>
  <c r="Y290" i="35"/>
  <c r="W290" i="35"/>
  <c r="U290" i="35"/>
  <c r="S290" i="35"/>
  <c r="Q290" i="35"/>
  <c r="O290" i="35"/>
  <c r="M290" i="35"/>
  <c r="K290" i="35"/>
  <c r="I290" i="35"/>
  <c r="G290" i="35"/>
  <c r="E290" i="35"/>
  <c r="AQ289" i="35"/>
  <c r="AO289" i="35"/>
  <c r="AM289" i="35"/>
  <c r="AK289" i="35"/>
  <c r="AI289" i="35"/>
  <c r="AG289" i="35"/>
  <c r="AE289" i="35"/>
  <c r="AC289" i="35"/>
  <c r="AA289" i="35"/>
  <c r="Y289" i="35"/>
  <c r="W289" i="35"/>
  <c r="U289" i="35"/>
  <c r="S289" i="35"/>
  <c r="Q289" i="35"/>
  <c r="O289" i="35"/>
  <c r="M289" i="35"/>
  <c r="K289" i="35"/>
  <c r="I289" i="35"/>
  <c r="G289" i="35"/>
  <c r="E289" i="35"/>
  <c r="AQ288" i="35"/>
  <c r="AO288" i="35"/>
  <c r="AM288" i="35"/>
  <c r="AK288" i="35"/>
  <c r="AI288" i="35"/>
  <c r="AG288" i="35"/>
  <c r="AE288" i="35"/>
  <c r="AC288" i="35"/>
  <c r="AA288" i="35"/>
  <c r="Y288" i="35"/>
  <c r="W288" i="35"/>
  <c r="U288" i="35"/>
  <c r="S288" i="35"/>
  <c r="Q288" i="35"/>
  <c r="O288" i="35"/>
  <c r="M288" i="35"/>
  <c r="K288" i="35"/>
  <c r="I288" i="35"/>
  <c r="G288" i="35"/>
  <c r="E288" i="35"/>
  <c r="AQ287" i="35"/>
  <c r="AO287" i="35"/>
  <c r="AM287" i="35"/>
  <c r="AK287" i="35"/>
  <c r="AI287" i="35"/>
  <c r="AG287" i="35"/>
  <c r="AE287" i="35"/>
  <c r="AC287" i="35"/>
  <c r="AA287" i="35"/>
  <c r="Y287" i="35"/>
  <c r="W287" i="35"/>
  <c r="U287" i="35"/>
  <c r="S287" i="35"/>
  <c r="Q287" i="35"/>
  <c r="O287" i="35"/>
  <c r="M287" i="35"/>
  <c r="K287" i="35"/>
  <c r="I287" i="35"/>
  <c r="G287" i="35"/>
  <c r="E287" i="35"/>
  <c r="AQ286" i="35"/>
  <c r="AO286" i="35"/>
  <c r="AM286" i="35"/>
  <c r="AK286" i="35"/>
  <c r="AI286" i="35"/>
  <c r="AG286" i="35"/>
  <c r="AE286" i="35"/>
  <c r="AC286" i="35"/>
  <c r="AA286" i="35"/>
  <c r="Y286" i="35"/>
  <c r="W286" i="35"/>
  <c r="U286" i="35"/>
  <c r="S286" i="35"/>
  <c r="Q286" i="35"/>
  <c r="O286" i="35"/>
  <c r="M286" i="35"/>
  <c r="K286" i="35"/>
  <c r="I286" i="35"/>
  <c r="G286" i="35"/>
  <c r="E286" i="35"/>
  <c r="AQ285" i="35"/>
  <c r="AO285" i="35"/>
  <c r="AM285" i="35"/>
  <c r="AK285" i="35"/>
  <c r="AI285" i="35"/>
  <c r="AG285" i="35"/>
  <c r="AE285" i="35"/>
  <c r="AC285" i="35"/>
  <c r="AA285" i="35"/>
  <c r="Y285" i="35"/>
  <c r="W285" i="35"/>
  <c r="U285" i="35"/>
  <c r="S285" i="35"/>
  <c r="Q285" i="35"/>
  <c r="O285" i="35"/>
  <c r="M285" i="35"/>
  <c r="K285" i="35"/>
  <c r="I285" i="35"/>
  <c r="G285" i="35"/>
  <c r="E285" i="35"/>
  <c r="AQ284" i="35"/>
  <c r="AO284" i="35"/>
  <c r="AM284" i="35"/>
  <c r="AK284" i="35"/>
  <c r="AI284" i="35"/>
  <c r="AG284" i="35"/>
  <c r="AE284" i="35"/>
  <c r="AC284" i="35"/>
  <c r="AA284" i="35"/>
  <c r="Y284" i="35"/>
  <c r="W284" i="35"/>
  <c r="U284" i="35"/>
  <c r="S284" i="35"/>
  <c r="Q284" i="35"/>
  <c r="O284" i="35"/>
  <c r="M284" i="35"/>
  <c r="K284" i="35"/>
  <c r="I284" i="35"/>
  <c r="G284" i="35"/>
  <c r="E284" i="35"/>
  <c r="AQ283" i="35"/>
  <c r="AO283" i="35"/>
  <c r="AM283" i="35"/>
  <c r="AK283" i="35"/>
  <c r="AI283" i="35"/>
  <c r="AG283" i="35"/>
  <c r="AE283" i="35"/>
  <c r="AC283" i="35"/>
  <c r="AA283" i="35"/>
  <c r="Y283" i="35"/>
  <c r="W283" i="35"/>
  <c r="U283" i="35"/>
  <c r="S283" i="35"/>
  <c r="Q283" i="35"/>
  <c r="O283" i="35"/>
  <c r="M283" i="35"/>
  <c r="K283" i="35"/>
  <c r="I283" i="35"/>
  <c r="G283" i="35"/>
  <c r="E283" i="35"/>
  <c r="AQ282" i="35"/>
  <c r="AO282" i="35"/>
  <c r="AM282" i="35"/>
  <c r="AK282" i="35"/>
  <c r="AI282" i="35"/>
  <c r="AG282" i="35"/>
  <c r="AE282" i="35"/>
  <c r="AC282" i="35"/>
  <c r="AA282" i="35"/>
  <c r="Y282" i="35"/>
  <c r="W282" i="35"/>
  <c r="U282" i="35"/>
  <c r="S282" i="35"/>
  <c r="Q282" i="35"/>
  <c r="O282" i="35"/>
  <c r="M282" i="35"/>
  <c r="K282" i="35"/>
  <c r="I282" i="35"/>
  <c r="G282" i="35"/>
  <c r="E282" i="35"/>
  <c r="AQ281" i="35"/>
  <c r="AO281" i="35"/>
  <c r="AM281" i="35"/>
  <c r="AK281" i="35"/>
  <c r="AI281" i="35"/>
  <c r="AG281" i="35"/>
  <c r="AE281" i="35"/>
  <c r="AC281" i="35"/>
  <c r="AA281" i="35"/>
  <c r="Y281" i="35"/>
  <c r="W281" i="35"/>
  <c r="U281" i="35"/>
  <c r="S281" i="35"/>
  <c r="Q281" i="35"/>
  <c r="O281" i="35"/>
  <c r="M281" i="35"/>
  <c r="K281" i="35"/>
  <c r="I281" i="35"/>
  <c r="G281" i="35"/>
  <c r="E281" i="35"/>
  <c r="AQ280" i="35"/>
  <c r="AO280" i="35"/>
  <c r="AM280" i="35"/>
  <c r="AK280" i="35"/>
  <c r="AI280" i="35"/>
  <c r="AG280" i="35"/>
  <c r="AE280" i="35"/>
  <c r="AC280" i="35"/>
  <c r="AA280" i="35"/>
  <c r="Y280" i="35"/>
  <c r="W280" i="35"/>
  <c r="U280" i="35"/>
  <c r="S280" i="35"/>
  <c r="Q280" i="35"/>
  <c r="O280" i="35"/>
  <c r="M280" i="35"/>
  <c r="K280" i="35"/>
  <c r="I280" i="35"/>
  <c r="G280" i="35"/>
  <c r="E280" i="35"/>
  <c r="AQ279" i="35"/>
  <c r="AO279" i="35"/>
  <c r="AM279" i="35"/>
  <c r="AK279" i="35"/>
  <c r="AI279" i="35"/>
  <c r="AG279" i="35"/>
  <c r="AE279" i="35"/>
  <c r="AC279" i="35"/>
  <c r="AA279" i="35"/>
  <c r="Y279" i="35"/>
  <c r="W279" i="35"/>
  <c r="U279" i="35"/>
  <c r="S279" i="35"/>
  <c r="Q279" i="35"/>
  <c r="O279" i="35"/>
  <c r="M279" i="35"/>
  <c r="K279" i="35"/>
  <c r="I279" i="35"/>
  <c r="G279" i="35"/>
  <c r="E279" i="35"/>
  <c r="AQ278" i="35"/>
  <c r="AO278" i="35"/>
  <c r="AM278" i="35"/>
  <c r="AK278" i="35"/>
  <c r="AI278" i="35"/>
  <c r="AG278" i="35"/>
  <c r="AE278" i="35"/>
  <c r="AC278" i="35"/>
  <c r="AA278" i="35"/>
  <c r="Y278" i="35"/>
  <c r="W278" i="35"/>
  <c r="U278" i="35"/>
  <c r="S278" i="35"/>
  <c r="Q278" i="35"/>
  <c r="O278" i="35"/>
  <c r="M278" i="35"/>
  <c r="K278" i="35"/>
  <c r="I278" i="35"/>
  <c r="G278" i="35"/>
  <c r="E278" i="35"/>
  <c r="AQ277" i="35"/>
  <c r="AO277" i="35"/>
  <c r="AM277" i="35"/>
  <c r="AK277" i="35"/>
  <c r="AI277" i="35"/>
  <c r="AG277" i="35"/>
  <c r="AE277" i="35"/>
  <c r="AC277" i="35"/>
  <c r="AA277" i="35"/>
  <c r="Y277" i="35"/>
  <c r="W277" i="35"/>
  <c r="U277" i="35"/>
  <c r="S277" i="35"/>
  <c r="Q277" i="35"/>
  <c r="O277" i="35"/>
  <c r="M277" i="35"/>
  <c r="K277" i="35"/>
  <c r="I277" i="35"/>
  <c r="G277" i="35"/>
  <c r="E277" i="35"/>
  <c r="AQ276" i="35"/>
  <c r="AO276" i="35"/>
  <c r="AM276" i="35"/>
  <c r="AK276" i="35"/>
  <c r="AI276" i="35"/>
  <c r="AG276" i="35"/>
  <c r="AE276" i="35"/>
  <c r="AC276" i="35"/>
  <c r="AA276" i="35"/>
  <c r="Y276" i="35"/>
  <c r="W276" i="35"/>
  <c r="U276" i="35"/>
  <c r="S276" i="35"/>
  <c r="Q276" i="35"/>
  <c r="O276" i="35"/>
  <c r="M276" i="35"/>
  <c r="K276" i="35"/>
  <c r="I276" i="35"/>
  <c r="G276" i="35"/>
  <c r="E276" i="35"/>
  <c r="AQ275" i="35"/>
  <c r="AO275" i="35"/>
  <c r="AM275" i="35"/>
  <c r="AK275" i="35"/>
  <c r="AI275" i="35"/>
  <c r="AG275" i="35"/>
  <c r="AE275" i="35"/>
  <c r="AC275" i="35"/>
  <c r="AA275" i="35"/>
  <c r="Y275" i="35"/>
  <c r="W275" i="35"/>
  <c r="U275" i="35"/>
  <c r="S275" i="35"/>
  <c r="Q275" i="35"/>
  <c r="O275" i="35"/>
  <c r="M275" i="35"/>
  <c r="K275" i="35"/>
  <c r="I275" i="35"/>
  <c r="G275" i="35"/>
  <c r="E275" i="35"/>
  <c r="AQ274" i="35"/>
  <c r="AO274" i="35"/>
  <c r="AM274" i="35"/>
  <c r="AK274" i="35"/>
  <c r="AI274" i="35"/>
  <c r="AG274" i="35"/>
  <c r="AE274" i="35"/>
  <c r="AC274" i="35"/>
  <c r="AA274" i="35"/>
  <c r="Y274" i="35"/>
  <c r="W274" i="35"/>
  <c r="U274" i="35"/>
  <c r="S274" i="35"/>
  <c r="Q274" i="35"/>
  <c r="O274" i="35"/>
  <c r="M274" i="35"/>
  <c r="K274" i="35"/>
  <c r="I274" i="35"/>
  <c r="G274" i="35"/>
  <c r="E274" i="35"/>
  <c r="AQ273" i="35"/>
  <c r="AO273" i="35"/>
  <c r="AM273" i="35"/>
  <c r="AK273" i="35"/>
  <c r="AI273" i="35"/>
  <c r="AG273" i="35"/>
  <c r="AE273" i="35"/>
  <c r="AC273" i="35"/>
  <c r="AA273" i="35"/>
  <c r="Y273" i="35"/>
  <c r="W273" i="35"/>
  <c r="U273" i="35"/>
  <c r="S273" i="35"/>
  <c r="Q273" i="35"/>
  <c r="O273" i="35"/>
  <c r="M273" i="35"/>
  <c r="K273" i="35"/>
  <c r="I273" i="35"/>
  <c r="G273" i="35"/>
  <c r="E273" i="35"/>
  <c r="AQ272" i="35"/>
  <c r="AO272" i="35"/>
  <c r="AM272" i="35"/>
  <c r="AK272" i="35"/>
  <c r="AI272" i="35"/>
  <c r="AG272" i="35"/>
  <c r="AE272" i="35"/>
  <c r="AC272" i="35"/>
  <c r="AA272" i="35"/>
  <c r="Y272" i="35"/>
  <c r="W272" i="35"/>
  <c r="U272" i="35"/>
  <c r="S272" i="35"/>
  <c r="Q272" i="35"/>
  <c r="O272" i="35"/>
  <c r="M272" i="35"/>
  <c r="K272" i="35"/>
  <c r="I272" i="35"/>
  <c r="G272" i="35"/>
  <c r="E272" i="35"/>
  <c r="AQ271" i="35"/>
  <c r="AO271" i="35"/>
  <c r="AM271" i="35"/>
  <c r="AK271" i="35"/>
  <c r="AI271" i="35"/>
  <c r="AG271" i="35"/>
  <c r="AE271" i="35"/>
  <c r="AC271" i="35"/>
  <c r="AA271" i="35"/>
  <c r="Y271" i="35"/>
  <c r="W271" i="35"/>
  <c r="U271" i="35"/>
  <c r="S271" i="35"/>
  <c r="Q271" i="35"/>
  <c r="O271" i="35"/>
  <c r="M271" i="35"/>
  <c r="K271" i="35"/>
  <c r="I271" i="35"/>
  <c r="G271" i="35"/>
  <c r="E271" i="35"/>
  <c r="AQ270" i="35"/>
  <c r="AO270" i="35"/>
  <c r="AM270" i="35"/>
  <c r="AK270" i="35"/>
  <c r="AI270" i="35"/>
  <c r="AG270" i="35"/>
  <c r="AE270" i="35"/>
  <c r="AC270" i="35"/>
  <c r="AA270" i="35"/>
  <c r="Y270" i="35"/>
  <c r="W270" i="35"/>
  <c r="U270" i="35"/>
  <c r="S270" i="35"/>
  <c r="Q270" i="35"/>
  <c r="O270" i="35"/>
  <c r="M270" i="35"/>
  <c r="K270" i="35"/>
  <c r="I270" i="35"/>
  <c r="G270" i="35"/>
  <c r="E270" i="35"/>
  <c r="AQ269" i="35"/>
  <c r="AO269" i="35"/>
  <c r="AM269" i="35"/>
  <c r="AK269" i="35"/>
  <c r="AI269" i="35"/>
  <c r="AG269" i="35"/>
  <c r="AE269" i="35"/>
  <c r="AC269" i="35"/>
  <c r="AA269" i="35"/>
  <c r="Y269" i="35"/>
  <c r="W269" i="35"/>
  <c r="U269" i="35"/>
  <c r="S269" i="35"/>
  <c r="Q269" i="35"/>
  <c r="O269" i="35"/>
  <c r="M269" i="35"/>
  <c r="K269" i="35"/>
  <c r="I269" i="35"/>
  <c r="G269" i="35"/>
  <c r="E269" i="35"/>
  <c r="AQ268" i="35"/>
  <c r="AO268" i="35"/>
  <c r="AM268" i="35"/>
  <c r="AK268" i="35"/>
  <c r="AI268" i="35"/>
  <c r="AG268" i="35"/>
  <c r="AE268" i="35"/>
  <c r="AC268" i="35"/>
  <c r="AA268" i="35"/>
  <c r="Y268" i="35"/>
  <c r="W268" i="35"/>
  <c r="U268" i="35"/>
  <c r="S268" i="35"/>
  <c r="Q268" i="35"/>
  <c r="O268" i="35"/>
  <c r="M268" i="35"/>
  <c r="K268" i="35"/>
  <c r="I268" i="35"/>
  <c r="G268" i="35"/>
  <c r="E268" i="35"/>
  <c r="AQ267" i="35"/>
  <c r="AO267" i="35"/>
  <c r="AM267" i="35"/>
  <c r="AK267" i="35"/>
  <c r="AI267" i="35"/>
  <c r="AG267" i="35"/>
  <c r="AE267" i="35"/>
  <c r="AC267" i="35"/>
  <c r="AA267" i="35"/>
  <c r="Y267" i="35"/>
  <c r="W267" i="35"/>
  <c r="U267" i="35"/>
  <c r="S267" i="35"/>
  <c r="Q267" i="35"/>
  <c r="O267" i="35"/>
  <c r="M267" i="35"/>
  <c r="K267" i="35"/>
  <c r="I267" i="35"/>
  <c r="G267" i="35"/>
  <c r="E267" i="35"/>
  <c r="AQ266" i="35"/>
  <c r="AO266" i="35"/>
  <c r="AM266" i="35"/>
  <c r="AK266" i="35"/>
  <c r="AI266" i="35"/>
  <c r="AG266" i="35"/>
  <c r="AE266" i="35"/>
  <c r="AC266" i="35"/>
  <c r="AA266" i="35"/>
  <c r="Y266" i="35"/>
  <c r="W266" i="35"/>
  <c r="U266" i="35"/>
  <c r="S266" i="35"/>
  <c r="Q266" i="35"/>
  <c r="O266" i="35"/>
  <c r="M266" i="35"/>
  <c r="K266" i="35"/>
  <c r="I266" i="35"/>
  <c r="G266" i="35"/>
  <c r="E266" i="35"/>
  <c r="AQ265" i="35"/>
  <c r="AO265" i="35"/>
  <c r="AM265" i="35"/>
  <c r="AK265" i="35"/>
  <c r="AI265" i="35"/>
  <c r="AG265" i="35"/>
  <c r="AE265" i="35"/>
  <c r="AC265" i="35"/>
  <c r="AA265" i="35"/>
  <c r="Y265" i="35"/>
  <c r="W265" i="35"/>
  <c r="U265" i="35"/>
  <c r="S265" i="35"/>
  <c r="Q265" i="35"/>
  <c r="O265" i="35"/>
  <c r="M265" i="35"/>
  <c r="K265" i="35"/>
  <c r="I265" i="35"/>
  <c r="G265" i="35"/>
  <c r="E265" i="35"/>
  <c r="AQ264" i="35"/>
  <c r="AO264" i="35"/>
  <c r="AM264" i="35"/>
  <c r="AK264" i="35"/>
  <c r="AI264" i="35"/>
  <c r="AG264" i="35"/>
  <c r="AE264" i="35"/>
  <c r="AC264" i="35"/>
  <c r="AA264" i="35"/>
  <c r="Y264" i="35"/>
  <c r="W264" i="35"/>
  <c r="U264" i="35"/>
  <c r="S264" i="35"/>
  <c r="Q264" i="35"/>
  <c r="O264" i="35"/>
  <c r="M264" i="35"/>
  <c r="K264" i="35"/>
  <c r="I264" i="35"/>
  <c r="G264" i="35"/>
  <c r="E264" i="35"/>
  <c r="AQ263" i="35"/>
  <c r="AO263" i="35"/>
  <c r="AM263" i="35"/>
  <c r="AK263" i="35"/>
  <c r="AI263" i="35"/>
  <c r="AG263" i="35"/>
  <c r="AE263" i="35"/>
  <c r="AC263" i="35"/>
  <c r="AA263" i="35"/>
  <c r="Y263" i="35"/>
  <c r="W263" i="35"/>
  <c r="U263" i="35"/>
  <c r="S263" i="35"/>
  <c r="Q263" i="35"/>
  <c r="O263" i="35"/>
  <c r="M263" i="35"/>
  <c r="K263" i="35"/>
  <c r="I263" i="35"/>
  <c r="G263" i="35"/>
  <c r="E263" i="35"/>
  <c r="AQ262" i="35"/>
  <c r="AO262" i="35"/>
  <c r="AM262" i="35"/>
  <c r="AK262" i="35"/>
  <c r="AI262" i="35"/>
  <c r="AG262" i="35"/>
  <c r="AE262" i="35"/>
  <c r="AC262" i="35"/>
  <c r="AA262" i="35"/>
  <c r="Y262" i="35"/>
  <c r="W262" i="35"/>
  <c r="U262" i="35"/>
  <c r="S262" i="35"/>
  <c r="Q262" i="35"/>
  <c r="O262" i="35"/>
  <c r="M262" i="35"/>
  <c r="K262" i="35"/>
  <c r="I262" i="35"/>
  <c r="G262" i="35"/>
  <c r="E262" i="35"/>
  <c r="AQ261" i="35"/>
  <c r="AO261" i="35"/>
  <c r="AM261" i="35"/>
  <c r="AK261" i="35"/>
  <c r="AI261" i="35"/>
  <c r="AG261" i="35"/>
  <c r="AE261" i="35"/>
  <c r="AC261" i="35"/>
  <c r="AA261" i="35"/>
  <c r="Y261" i="35"/>
  <c r="W261" i="35"/>
  <c r="U261" i="35"/>
  <c r="S261" i="35"/>
  <c r="Q261" i="35"/>
  <c r="O261" i="35"/>
  <c r="M261" i="35"/>
  <c r="K261" i="35"/>
  <c r="I261" i="35"/>
  <c r="G261" i="35"/>
  <c r="E261" i="35"/>
  <c r="AQ260" i="35"/>
  <c r="AO260" i="35"/>
  <c r="AM260" i="35"/>
  <c r="AK260" i="35"/>
  <c r="AI260" i="35"/>
  <c r="AG260" i="35"/>
  <c r="AE260" i="35"/>
  <c r="AC260" i="35"/>
  <c r="AA260" i="35"/>
  <c r="Y260" i="35"/>
  <c r="W260" i="35"/>
  <c r="U260" i="35"/>
  <c r="S260" i="35"/>
  <c r="Q260" i="35"/>
  <c r="O260" i="35"/>
  <c r="M260" i="35"/>
  <c r="K260" i="35"/>
  <c r="I260" i="35"/>
  <c r="G260" i="35"/>
  <c r="E260" i="35"/>
  <c r="AQ259" i="35"/>
  <c r="AO259" i="35"/>
  <c r="AM259" i="35"/>
  <c r="AK259" i="35"/>
  <c r="AI259" i="35"/>
  <c r="AG259" i="35"/>
  <c r="AE259" i="35"/>
  <c r="AC259" i="35"/>
  <c r="AA259" i="35"/>
  <c r="Y259" i="35"/>
  <c r="W259" i="35"/>
  <c r="U259" i="35"/>
  <c r="S259" i="35"/>
  <c r="Q259" i="35"/>
  <c r="O259" i="35"/>
  <c r="M259" i="35"/>
  <c r="K259" i="35"/>
  <c r="I259" i="35"/>
  <c r="G259" i="35"/>
  <c r="E259" i="35"/>
  <c r="AQ258" i="35"/>
  <c r="AO258" i="35"/>
  <c r="AM258" i="35"/>
  <c r="AK258" i="35"/>
  <c r="AI258" i="35"/>
  <c r="AG258" i="35"/>
  <c r="AE258" i="35"/>
  <c r="AC258" i="35"/>
  <c r="AA258" i="35"/>
  <c r="Y258" i="35"/>
  <c r="W258" i="35"/>
  <c r="U258" i="35"/>
  <c r="S258" i="35"/>
  <c r="Q258" i="35"/>
  <c r="O258" i="35"/>
  <c r="M258" i="35"/>
  <c r="K258" i="35"/>
  <c r="I258" i="35"/>
  <c r="G258" i="35"/>
  <c r="E258" i="35"/>
  <c r="AQ257" i="35"/>
  <c r="AO257" i="35"/>
  <c r="AM257" i="35"/>
  <c r="AK257" i="35"/>
  <c r="AI257" i="35"/>
  <c r="AG257" i="35"/>
  <c r="AE257" i="35"/>
  <c r="AC257" i="35"/>
  <c r="AA257" i="35"/>
  <c r="Y257" i="35"/>
  <c r="W257" i="35"/>
  <c r="U257" i="35"/>
  <c r="S257" i="35"/>
  <c r="Q257" i="35"/>
  <c r="O257" i="35"/>
  <c r="M257" i="35"/>
  <c r="K257" i="35"/>
  <c r="I257" i="35"/>
  <c r="G257" i="35"/>
  <c r="E257" i="35"/>
  <c r="AQ256" i="35"/>
  <c r="AO256" i="35"/>
  <c r="AM256" i="35"/>
  <c r="AK256" i="35"/>
  <c r="AI256" i="35"/>
  <c r="AG256" i="35"/>
  <c r="AE256" i="35"/>
  <c r="AC256" i="35"/>
  <c r="AA256" i="35"/>
  <c r="Y256" i="35"/>
  <c r="W256" i="35"/>
  <c r="U256" i="35"/>
  <c r="S256" i="35"/>
  <c r="Q256" i="35"/>
  <c r="O256" i="35"/>
  <c r="M256" i="35"/>
  <c r="K256" i="35"/>
  <c r="I256" i="35"/>
  <c r="G256" i="35"/>
  <c r="E256" i="35"/>
  <c r="AQ255" i="35"/>
  <c r="AO255" i="35"/>
  <c r="AM255" i="35"/>
  <c r="AK255" i="35"/>
  <c r="AI255" i="35"/>
  <c r="AG255" i="35"/>
  <c r="AE255" i="35"/>
  <c r="AC255" i="35"/>
  <c r="AA255" i="35"/>
  <c r="Y255" i="35"/>
  <c r="W255" i="35"/>
  <c r="U255" i="35"/>
  <c r="S255" i="35"/>
  <c r="Q255" i="35"/>
  <c r="O255" i="35"/>
  <c r="M255" i="35"/>
  <c r="K255" i="35"/>
  <c r="I255" i="35"/>
  <c r="G255" i="35"/>
  <c r="E255" i="35"/>
  <c r="AQ254" i="35"/>
  <c r="AO254" i="35"/>
  <c r="AM254" i="35"/>
  <c r="AK254" i="35"/>
  <c r="AI254" i="35"/>
  <c r="AG254" i="35"/>
  <c r="AE254" i="35"/>
  <c r="AC254" i="35"/>
  <c r="AA254" i="35"/>
  <c r="Y254" i="35"/>
  <c r="W254" i="35"/>
  <c r="U254" i="35"/>
  <c r="S254" i="35"/>
  <c r="Q254" i="35"/>
  <c r="O254" i="35"/>
  <c r="M254" i="35"/>
  <c r="K254" i="35"/>
  <c r="I254" i="35"/>
  <c r="G254" i="35"/>
  <c r="E254" i="35"/>
  <c r="AQ253" i="35"/>
  <c r="AO253" i="35"/>
  <c r="AM253" i="35"/>
  <c r="AK253" i="35"/>
  <c r="AI253" i="35"/>
  <c r="AG253" i="35"/>
  <c r="AE253" i="35"/>
  <c r="AC253" i="35"/>
  <c r="AA253" i="35"/>
  <c r="Y253" i="35"/>
  <c r="W253" i="35"/>
  <c r="U253" i="35"/>
  <c r="S253" i="35"/>
  <c r="Q253" i="35"/>
  <c r="O253" i="35"/>
  <c r="M253" i="35"/>
  <c r="K253" i="35"/>
  <c r="I253" i="35"/>
  <c r="G253" i="35"/>
  <c r="E253" i="35"/>
  <c r="AQ252" i="35"/>
  <c r="AO252" i="35"/>
  <c r="AM252" i="35"/>
  <c r="AK252" i="35"/>
  <c r="AI252" i="35"/>
  <c r="AG252" i="35"/>
  <c r="AE252" i="35"/>
  <c r="AC252" i="35"/>
  <c r="AA252" i="35"/>
  <c r="Y252" i="35"/>
  <c r="W252" i="35"/>
  <c r="U252" i="35"/>
  <c r="S252" i="35"/>
  <c r="Q252" i="35"/>
  <c r="O252" i="35"/>
  <c r="M252" i="35"/>
  <c r="K252" i="35"/>
  <c r="I252" i="35"/>
  <c r="G252" i="35"/>
  <c r="E252" i="35"/>
  <c r="AQ251" i="35"/>
  <c r="AO251" i="35"/>
  <c r="AM251" i="35"/>
  <c r="AK251" i="35"/>
  <c r="AI251" i="35"/>
  <c r="AG251" i="35"/>
  <c r="AE251" i="35"/>
  <c r="AC251" i="35"/>
  <c r="AA251" i="35"/>
  <c r="Y251" i="35"/>
  <c r="W251" i="35"/>
  <c r="U251" i="35"/>
  <c r="S251" i="35"/>
  <c r="Q251" i="35"/>
  <c r="O251" i="35"/>
  <c r="M251" i="35"/>
  <c r="K251" i="35"/>
  <c r="I251" i="35"/>
  <c r="G251" i="35"/>
  <c r="E251" i="35"/>
  <c r="AQ250" i="35"/>
  <c r="AO250" i="35"/>
  <c r="AM250" i="35"/>
  <c r="AK250" i="35"/>
  <c r="AI250" i="35"/>
  <c r="AG250" i="35"/>
  <c r="AE250" i="35"/>
  <c r="AC250" i="35"/>
  <c r="AA250" i="35"/>
  <c r="Y250" i="35"/>
  <c r="W250" i="35"/>
  <c r="U250" i="35"/>
  <c r="S250" i="35"/>
  <c r="Q250" i="35"/>
  <c r="O250" i="35"/>
  <c r="M250" i="35"/>
  <c r="K250" i="35"/>
  <c r="I250" i="35"/>
  <c r="G250" i="35"/>
  <c r="E250" i="35"/>
  <c r="AQ249" i="35"/>
  <c r="AO249" i="35"/>
  <c r="AM249" i="35"/>
  <c r="AK249" i="35"/>
  <c r="AI249" i="35"/>
  <c r="AG249" i="35"/>
  <c r="AE249" i="35"/>
  <c r="AC249" i="35"/>
  <c r="AA249" i="35"/>
  <c r="Y249" i="35"/>
  <c r="W249" i="35"/>
  <c r="U249" i="35"/>
  <c r="S249" i="35"/>
  <c r="Q249" i="35"/>
  <c r="O249" i="35"/>
  <c r="M249" i="35"/>
  <c r="K249" i="35"/>
  <c r="I249" i="35"/>
  <c r="G249" i="35"/>
  <c r="E249" i="35"/>
  <c r="AQ248" i="35"/>
  <c r="AO248" i="35"/>
  <c r="AM248" i="35"/>
  <c r="AK248" i="35"/>
  <c r="AI248" i="35"/>
  <c r="AG248" i="35"/>
  <c r="AE248" i="35"/>
  <c r="AC248" i="35"/>
  <c r="AA248" i="35"/>
  <c r="Y248" i="35"/>
  <c r="W248" i="35"/>
  <c r="U248" i="35"/>
  <c r="S248" i="35"/>
  <c r="Q248" i="35"/>
  <c r="O248" i="35"/>
  <c r="M248" i="35"/>
  <c r="K248" i="35"/>
  <c r="I248" i="35"/>
  <c r="G248" i="35"/>
  <c r="E248" i="35"/>
  <c r="AQ247" i="35"/>
  <c r="AO247" i="35"/>
  <c r="AM247" i="35"/>
  <c r="AK247" i="35"/>
  <c r="AI247" i="35"/>
  <c r="AG247" i="35"/>
  <c r="AE247" i="35"/>
  <c r="AC247" i="35"/>
  <c r="AA247" i="35"/>
  <c r="Y247" i="35"/>
  <c r="W247" i="35"/>
  <c r="U247" i="35"/>
  <c r="S247" i="35"/>
  <c r="Q247" i="35"/>
  <c r="O247" i="35"/>
  <c r="M247" i="35"/>
  <c r="K247" i="35"/>
  <c r="I247" i="35"/>
  <c r="G247" i="35"/>
  <c r="E247" i="35"/>
  <c r="AQ246" i="35"/>
  <c r="AO246" i="35"/>
  <c r="AM246" i="35"/>
  <c r="AK246" i="35"/>
  <c r="AI246" i="35"/>
  <c r="AG246" i="35"/>
  <c r="AE246" i="35"/>
  <c r="AC246" i="35"/>
  <c r="AA246" i="35"/>
  <c r="Y246" i="35"/>
  <c r="W246" i="35"/>
  <c r="U246" i="35"/>
  <c r="S246" i="35"/>
  <c r="Q246" i="35"/>
  <c r="O246" i="35"/>
  <c r="M246" i="35"/>
  <c r="K246" i="35"/>
  <c r="I246" i="35"/>
  <c r="G246" i="35"/>
  <c r="E246" i="35"/>
  <c r="AQ245" i="35"/>
  <c r="AO245" i="35"/>
  <c r="AM245" i="35"/>
  <c r="AK245" i="35"/>
  <c r="AI245" i="35"/>
  <c r="AG245" i="35"/>
  <c r="AE245" i="35"/>
  <c r="AC245" i="35"/>
  <c r="AA245" i="35"/>
  <c r="Y245" i="35"/>
  <c r="W245" i="35"/>
  <c r="U245" i="35"/>
  <c r="S245" i="35"/>
  <c r="Q245" i="35"/>
  <c r="O245" i="35"/>
  <c r="M245" i="35"/>
  <c r="K245" i="35"/>
  <c r="I245" i="35"/>
  <c r="G245" i="35"/>
  <c r="E245" i="35"/>
  <c r="AQ244" i="35"/>
  <c r="AO244" i="35"/>
  <c r="AM244" i="35"/>
  <c r="AK244" i="35"/>
  <c r="AI244" i="35"/>
  <c r="AG244" i="35"/>
  <c r="AE244" i="35"/>
  <c r="AC244" i="35"/>
  <c r="AA244" i="35"/>
  <c r="Y244" i="35"/>
  <c r="W244" i="35"/>
  <c r="U244" i="35"/>
  <c r="S244" i="35"/>
  <c r="Q244" i="35"/>
  <c r="O244" i="35"/>
  <c r="M244" i="35"/>
  <c r="K244" i="35"/>
  <c r="I244" i="35"/>
  <c r="G244" i="35"/>
  <c r="E244" i="35"/>
  <c r="AQ243" i="35"/>
  <c r="AO243" i="35"/>
  <c r="AM243" i="35"/>
  <c r="AK243" i="35"/>
  <c r="AI243" i="35"/>
  <c r="AG243" i="35"/>
  <c r="AE243" i="35"/>
  <c r="AC243" i="35"/>
  <c r="AA243" i="35"/>
  <c r="Y243" i="35"/>
  <c r="W243" i="35"/>
  <c r="U243" i="35"/>
  <c r="S243" i="35"/>
  <c r="Q243" i="35"/>
  <c r="O243" i="35"/>
  <c r="M243" i="35"/>
  <c r="K243" i="35"/>
  <c r="I243" i="35"/>
  <c r="G243" i="35"/>
  <c r="E243" i="35"/>
  <c r="AQ242" i="35"/>
  <c r="AO242" i="35"/>
  <c r="AM242" i="35"/>
  <c r="AK242" i="35"/>
  <c r="AI242" i="35"/>
  <c r="AG242" i="35"/>
  <c r="AE242" i="35"/>
  <c r="AC242" i="35"/>
  <c r="AA242" i="35"/>
  <c r="Y242" i="35"/>
  <c r="W242" i="35"/>
  <c r="U242" i="35"/>
  <c r="S242" i="35"/>
  <c r="Q242" i="35"/>
  <c r="O242" i="35"/>
  <c r="M242" i="35"/>
  <c r="K242" i="35"/>
  <c r="I242" i="35"/>
  <c r="G242" i="35"/>
  <c r="E242" i="35"/>
  <c r="AQ241" i="35"/>
  <c r="AO241" i="35"/>
  <c r="AM241" i="35"/>
  <c r="AK241" i="35"/>
  <c r="AI241" i="35"/>
  <c r="AG241" i="35"/>
  <c r="AE241" i="35"/>
  <c r="AC241" i="35"/>
  <c r="AA241" i="35"/>
  <c r="Y241" i="35"/>
  <c r="W241" i="35"/>
  <c r="U241" i="35"/>
  <c r="S241" i="35"/>
  <c r="Q241" i="35"/>
  <c r="O241" i="35"/>
  <c r="M241" i="35"/>
  <c r="K241" i="35"/>
  <c r="I241" i="35"/>
  <c r="G241" i="35"/>
  <c r="E241" i="35"/>
  <c r="AQ240" i="35"/>
  <c r="AO240" i="35"/>
  <c r="AM240" i="35"/>
  <c r="AK240" i="35"/>
  <c r="AI240" i="35"/>
  <c r="AG240" i="35"/>
  <c r="AE240" i="35"/>
  <c r="AC240" i="35"/>
  <c r="AA240" i="35"/>
  <c r="Y240" i="35"/>
  <c r="W240" i="35"/>
  <c r="U240" i="35"/>
  <c r="S240" i="35"/>
  <c r="Q240" i="35"/>
  <c r="O240" i="35"/>
  <c r="M240" i="35"/>
  <c r="K240" i="35"/>
  <c r="I240" i="35"/>
  <c r="G240" i="35"/>
  <c r="E240" i="35"/>
  <c r="AQ239" i="35"/>
  <c r="AO239" i="35"/>
  <c r="AM239" i="35"/>
  <c r="AK239" i="35"/>
  <c r="AI239" i="35"/>
  <c r="AG239" i="35"/>
  <c r="AE239" i="35"/>
  <c r="AC239" i="35"/>
  <c r="AA239" i="35"/>
  <c r="Y239" i="35"/>
  <c r="W239" i="35"/>
  <c r="U239" i="35"/>
  <c r="S239" i="35"/>
  <c r="Q239" i="35"/>
  <c r="O239" i="35"/>
  <c r="M239" i="35"/>
  <c r="K239" i="35"/>
  <c r="I239" i="35"/>
  <c r="G239" i="35"/>
  <c r="E239" i="35"/>
  <c r="AQ238" i="35"/>
  <c r="AO238" i="35"/>
  <c r="AM238" i="35"/>
  <c r="AK238" i="35"/>
  <c r="AI238" i="35"/>
  <c r="AG238" i="35"/>
  <c r="AE238" i="35"/>
  <c r="AC238" i="35"/>
  <c r="AA238" i="35"/>
  <c r="Y238" i="35"/>
  <c r="W238" i="35"/>
  <c r="U238" i="35"/>
  <c r="S238" i="35"/>
  <c r="Q238" i="35"/>
  <c r="O238" i="35"/>
  <c r="M238" i="35"/>
  <c r="K238" i="35"/>
  <c r="I238" i="35"/>
  <c r="G238" i="35"/>
  <c r="E238" i="35"/>
  <c r="AQ237" i="35"/>
  <c r="AO237" i="35"/>
  <c r="AM237" i="35"/>
  <c r="AK237" i="35"/>
  <c r="AI237" i="35"/>
  <c r="AG237" i="35"/>
  <c r="AE237" i="35"/>
  <c r="AC237" i="35"/>
  <c r="AA237" i="35"/>
  <c r="Y237" i="35"/>
  <c r="W237" i="35"/>
  <c r="U237" i="35"/>
  <c r="S237" i="35"/>
  <c r="Q237" i="35"/>
  <c r="O237" i="35"/>
  <c r="M237" i="35"/>
  <c r="K237" i="35"/>
  <c r="I237" i="35"/>
  <c r="G237" i="35"/>
  <c r="E237" i="35"/>
  <c r="AQ236" i="35"/>
  <c r="AO236" i="35"/>
  <c r="AM236" i="35"/>
  <c r="AK236" i="35"/>
  <c r="AI236" i="35"/>
  <c r="AG236" i="35"/>
  <c r="AE236" i="35"/>
  <c r="AC236" i="35"/>
  <c r="AA236" i="35"/>
  <c r="Y236" i="35"/>
  <c r="W236" i="35"/>
  <c r="U236" i="35"/>
  <c r="S236" i="35"/>
  <c r="Q236" i="35"/>
  <c r="O236" i="35"/>
  <c r="M236" i="35"/>
  <c r="K236" i="35"/>
  <c r="I236" i="35"/>
  <c r="G236" i="35"/>
  <c r="E236" i="35"/>
  <c r="AQ235" i="35"/>
  <c r="AO235" i="35"/>
  <c r="AM235" i="35"/>
  <c r="AK235" i="35"/>
  <c r="AI235" i="35"/>
  <c r="AG235" i="35"/>
  <c r="AE235" i="35"/>
  <c r="AC235" i="35"/>
  <c r="AA235" i="35"/>
  <c r="Y235" i="35"/>
  <c r="W235" i="35"/>
  <c r="U235" i="35"/>
  <c r="S235" i="35"/>
  <c r="Q235" i="35"/>
  <c r="O235" i="35"/>
  <c r="M235" i="35"/>
  <c r="K235" i="35"/>
  <c r="I235" i="35"/>
  <c r="G235" i="35"/>
  <c r="E235" i="35"/>
  <c r="AQ234" i="35"/>
  <c r="AO234" i="35"/>
  <c r="AM234" i="35"/>
  <c r="AK234" i="35"/>
  <c r="AI234" i="35"/>
  <c r="AG234" i="35"/>
  <c r="AE234" i="35"/>
  <c r="AC234" i="35"/>
  <c r="AA234" i="35"/>
  <c r="Y234" i="35"/>
  <c r="W234" i="35"/>
  <c r="U234" i="35"/>
  <c r="S234" i="35"/>
  <c r="Q234" i="35"/>
  <c r="O234" i="35"/>
  <c r="M234" i="35"/>
  <c r="K234" i="35"/>
  <c r="I234" i="35"/>
  <c r="G234" i="35"/>
  <c r="E234" i="35"/>
  <c r="AQ233" i="35"/>
  <c r="AO233" i="35"/>
  <c r="AM233" i="35"/>
  <c r="AK233" i="35"/>
  <c r="AI233" i="35"/>
  <c r="AG233" i="35"/>
  <c r="AE233" i="35"/>
  <c r="AC233" i="35"/>
  <c r="AA233" i="35"/>
  <c r="Y233" i="35"/>
  <c r="W233" i="35"/>
  <c r="U233" i="35"/>
  <c r="S233" i="35"/>
  <c r="Q233" i="35"/>
  <c r="O233" i="35"/>
  <c r="M233" i="35"/>
  <c r="K233" i="35"/>
  <c r="I233" i="35"/>
  <c r="G233" i="35"/>
  <c r="E233" i="35"/>
  <c r="AQ232" i="35"/>
  <c r="AO232" i="35"/>
  <c r="AM232" i="35"/>
  <c r="AK232" i="35"/>
  <c r="AI232" i="35"/>
  <c r="AG232" i="35"/>
  <c r="AE232" i="35"/>
  <c r="AC232" i="35"/>
  <c r="AA232" i="35"/>
  <c r="Y232" i="35"/>
  <c r="W232" i="35"/>
  <c r="U232" i="35"/>
  <c r="S232" i="35"/>
  <c r="Q232" i="35"/>
  <c r="O232" i="35"/>
  <c r="M232" i="35"/>
  <c r="K232" i="35"/>
  <c r="I232" i="35"/>
  <c r="G232" i="35"/>
  <c r="E232" i="35"/>
  <c r="AQ231" i="35"/>
  <c r="AO231" i="35"/>
  <c r="AM231" i="35"/>
  <c r="AK231" i="35"/>
  <c r="AI231" i="35"/>
  <c r="AG231" i="35"/>
  <c r="AE231" i="35"/>
  <c r="AC231" i="35"/>
  <c r="AA231" i="35"/>
  <c r="Y231" i="35"/>
  <c r="W231" i="35"/>
  <c r="U231" i="35"/>
  <c r="S231" i="35"/>
  <c r="Q231" i="35"/>
  <c r="O231" i="35"/>
  <c r="M231" i="35"/>
  <c r="K231" i="35"/>
  <c r="I231" i="35"/>
  <c r="G231" i="35"/>
  <c r="E231" i="35"/>
  <c r="AQ230" i="35"/>
  <c r="AO230" i="35"/>
  <c r="AM230" i="35"/>
  <c r="AK230" i="35"/>
  <c r="AI230" i="35"/>
  <c r="AG230" i="35"/>
  <c r="AE230" i="35"/>
  <c r="AC230" i="35"/>
  <c r="AA230" i="35"/>
  <c r="Y230" i="35"/>
  <c r="W230" i="35"/>
  <c r="U230" i="35"/>
  <c r="S230" i="35"/>
  <c r="Q230" i="35"/>
  <c r="O230" i="35"/>
  <c r="M230" i="35"/>
  <c r="K230" i="35"/>
  <c r="I230" i="35"/>
  <c r="G230" i="35"/>
  <c r="E230" i="35"/>
  <c r="AQ229" i="35"/>
  <c r="AO229" i="35"/>
  <c r="AM229" i="35"/>
  <c r="AK229" i="35"/>
  <c r="AI229" i="35"/>
  <c r="AG229" i="35"/>
  <c r="AE229" i="35"/>
  <c r="AC229" i="35"/>
  <c r="AA229" i="35"/>
  <c r="Y229" i="35"/>
  <c r="W229" i="35"/>
  <c r="U229" i="35"/>
  <c r="S229" i="35"/>
  <c r="Q229" i="35"/>
  <c r="O229" i="35"/>
  <c r="M229" i="35"/>
  <c r="K229" i="35"/>
  <c r="I229" i="35"/>
  <c r="G229" i="35"/>
  <c r="E229" i="35"/>
  <c r="AQ228" i="35"/>
  <c r="AO228" i="35"/>
  <c r="AM228" i="35"/>
  <c r="AK228" i="35"/>
  <c r="AI228" i="35"/>
  <c r="AG228" i="35"/>
  <c r="AE228" i="35"/>
  <c r="AC228" i="35"/>
  <c r="AA228" i="35"/>
  <c r="Y228" i="35"/>
  <c r="W228" i="35"/>
  <c r="U228" i="35"/>
  <c r="S228" i="35"/>
  <c r="Q228" i="35"/>
  <c r="O228" i="35"/>
  <c r="M228" i="35"/>
  <c r="K228" i="35"/>
  <c r="I228" i="35"/>
  <c r="G228" i="35"/>
  <c r="E228" i="35"/>
  <c r="AQ227" i="35"/>
  <c r="AO227" i="35"/>
  <c r="AM227" i="35"/>
  <c r="AK227" i="35"/>
  <c r="AI227" i="35"/>
  <c r="AG227" i="35"/>
  <c r="AE227" i="35"/>
  <c r="AC227" i="35"/>
  <c r="AA227" i="35"/>
  <c r="Y227" i="35"/>
  <c r="W227" i="35"/>
  <c r="U227" i="35"/>
  <c r="S227" i="35"/>
  <c r="Q227" i="35"/>
  <c r="O227" i="35"/>
  <c r="M227" i="35"/>
  <c r="K227" i="35"/>
  <c r="I227" i="35"/>
  <c r="G227" i="35"/>
  <c r="E227" i="35"/>
  <c r="AQ226" i="35"/>
  <c r="AO226" i="35"/>
  <c r="AM226" i="35"/>
  <c r="AK226" i="35"/>
  <c r="AI226" i="35"/>
  <c r="AG226" i="35"/>
  <c r="AE226" i="35"/>
  <c r="AC226" i="35"/>
  <c r="AA226" i="35"/>
  <c r="Y226" i="35"/>
  <c r="W226" i="35"/>
  <c r="U226" i="35"/>
  <c r="S226" i="35"/>
  <c r="Q226" i="35"/>
  <c r="O226" i="35"/>
  <c r="M226" i="35"/>
  <c r="K226" i="35"/>
  <c r="I226" i="35"/>
  <c r="G226" i="35"/>
  <c r="E226" i="35"/>
  <c r="AQ225" i="35"/>
  <c r="AO225" i="35"/>
  <c r="AM225" i="35"/>
  <c r="AK225" i="35"/>
  <c r="AI225" i="35"/>
  <c r="AG225" i="35"/>
  <c r="AE225" i="35"/>
  <c r="AC225" i="35"/>
  <c r="AA225" i="35"/>
  <c r="Y225" i="35"/>
  <c r="W225" i="35"/>
  <c r="U225" i="35"/>
  <c r="S225" i="35"/>
  <c r="Q225" i="35"/>
  <c r="O225" i="35"/>
  <c r="M225" i="35"/>
  <c r="K225" i="35"/>
  <c r="I225" i="35"/>
  <c r="G225" i="35"/>
  <c r="E225" i="35"/>
  <c r="AQ224" i="35"/>
  <c r="AO224" i="35"/>
  <c r="AM224" i="35"/>
  <c r="AK224" i="35"/>
  <c r="AI224" i="35"/>
  <c r="AG224" i="35"/>
  <c r="AE224" i="35"/>
  <c r="AC224" i="35"/>
  <c r="AA224" i="35"/>
  <c r="Y224" i="35"/>
  <c r="W224" i="35"/>
  <c r="U224" i="35"/>
  <c r="S224" i="35"/>
  <c r="Q224" i="35"/>
  <c r="O224" i="35"/>
  <c r="M224" i="35"/>
  <c r="K224" i="35"/>
  <c r="I224" i="35"/>
  <c r="G224" i="35"/>
  <c r="E224" i="35"/>
  <c r="AQ223" i="35"/>
  <c r="AO223" i="35"/>
  <c r="AM223" i="35"/>
  <c r="AK223" i="35"/>
  <c r="AI223" i="35"/>
  <c r="AG223" i="35"/>
  <c r="AE223" i="35"/>
  <c r="AC223" i="35"/>
  <c r="AA223" i="35"/>
  <c r="Y223" i="35"/>
  <c r="W223" i="35"/>
  <c r="U223" i="35"/>
  <c r="S223" i="35"/>
  <c r="Q223" i="35"/>
  <c r="O223" i="35"/>
  <c r="M223" i="35"/>
  <c r="K223" i="35"/>
  <c r="I223" i="35"/>
  <c r="G223" i="35"/>
  <c r="E223" i="35"/>
  <c r="AQ222" i="35"/>
  <c r="AO222" i="35"/>
  <c r="AM222" i="35"/>
  <c r="AK222" i="35"/>
  <c r="AI222" i="35"/>
  <c r="AG222" i="35"/>
  <c r="AE222" i="35"/>
  <c r="AC222" i="35"/>
  <c r="AA222" i="35"/>
  <c r="Y222" i="35"/>
  <c r="W222" i="35"/>
  <c r="U222" i="35"/>
  <c r="S222" i="35"/>
  <c r="Q222" i="35"/>
  <c r="O222" i="35"/>
  <c r="M222" i="35"/>
  <c r="K222" i="35"/>
  <c r="I222" i="35"/>
  <c r="G222" i="35"/>
  <c r="E222" i="35"/>
  <c r="AQ221" i="35"/>
  <c r="AO221" i="35"/>
  <c r="AM221" i="35"/>
  <c r="AK221" i="35"/>
  <c r="AI221" i="35"/>
  <c r="AG221" i="35"/>
  <c r="AE221" i="35"/>
  <c r="AC221" i="35"/>
  <c r="AA221" i="35"/>
  <c r="Y221" i="35"/>
  <c r="W221" i="35"/>
  <c r="U221" i="35"/>
  <c r="S221" i="35"/>
  <c r="Q221" i="35"/>
  <c r="O221" i="35"/>
  <c r="M221" i="35"/>
  <c r="K221" i="35"/>
  <c r="I221" i="35"/>
  <c r="G221" i="35"/>
  <c r="E221" i="35"/>
  <c r="AQ220" i="35"/>
  <c r="AO220" i="35"/>
  <c r="AM220" i="35"/>
  <c r="AK220" i="35"/>
  <c r="AI220" i="35"/>
  <c r="AG220" i="35"/>
  <c r="AE220" i="35"/>
  <c r="AC220" i="35"/>
  <c r="AA220" i="35"/>
  <c r="Y220" i="35"/>
  <c r="W220" i="35"/>
  <c r="U220" i="35"/>
  <c r="S220" i="35"/>
  <c r="Q220" i="35"/>
  <c r="O220" i="35"/>
  <c r="M220" i="35"/>
  <c r="K220" i="35"/>
  <c r="I220" i="35"/>
  <c r="G220" i="35"/>
  <c r="E220" i="35"/>
  <c r="AQ219" i="35"/>
  <c r="AO219" i="35"/>
  <c r="AM219" i="35"/>
  <c r="AK219" i="35"/>
  <c r="AI219" i="35"/>
  <c r="AG219" i="35"/>
  <c r="AE219" i="35"/>
  <c r="AC219" i="35"/>
  <c r="AA219" i="35"/>
  <c r="Y219" i="35"/>
  <c r="W219" i="35"/>
  <c r="U219" i="35"/>
  <c r="S219" i="35"/>
  <c r="Q219" i="35"/>
  <c r="O219" i="35"/>
  <c r="M219" i="35"/>
  <c r="K219" i="35"/>
  <c r="I219" i="35"/>
  <c r="G219" i="35"/>
  <c r="E219" i="35"/>
  <c r="AQ218" i="35"/>
  <c r="AO218" i="35"/>
  <c r="AM218" i="35"/>
  <c r="AK218" i="35"/>
  <c r="AI218" i="35"/>
  <c r="AG218" i="35"/>
  <c r="AE218" i="35"/>
  <c r="AC218" i="35"/>
  <c r="AA218" i="35"/>
  <c r="Y218" i="35"/>
  <c r="W218" i="35"/>
  <c r="U218" i="35"/>
  <c r="S218" i="35"/>
  <c r="Q218" i="35"/>
  <c r="O218" i="35"/>
  <c r="M218" i="35"/>
  <c r="K218" i="35"/>
  <c r="I218" i="35"/>
  <c r="G218" i="35"/>
  <c r="E218" i="35"/>
  <c r="AQ217" i="35"/>
  <c r="AO217" i="35"/>
  <c r="AM217" i="35"/>
  <c r="AK217" i="35"/>
  <c r="AI217" i="35"/>
  <c r="AG217" i="35"/>
  <c r="AE217" i="35"/>
  <c r="AC217" i="35"/>
  <c r="AA217" i="35"/>
  <c r="Y217" i="35"/>
  <c r="W217" i="35"/>
  <c r="U217" i="35"/>
  <c r="S217" i="35"/>
  <c r="Q217" i="35"/>
  <c r="O217" i="35"/>
  <c r="M217" i="35"/>
  <c r="K217" i="35"/>
  <c r="I217" i="35"/>
  <c r="G217" i="35"/>
  <c r="E217" i="35"/>
  <c r="AQ216" i="35"/>
  <c r="AO216" i="35"/>
  <c r="AM216" i="35"/>
  <c r="AK216" i="35"/>
  <c r="AI216" i="35"/>
  <c r="AG216" i="35"/>
  <c r="AE216" i="35"/>
  <c r="AC216" i="35"/>
  <c r="AA216" i="35"/>
  <c r="Y216" i="35"/>
  <c r="W216" i="35"/>
  <c r="U216" i="35"/>
  <c r="S216" i="35"/>
  <c r="Q216" i="35"/>
  <c r="O216" i="35"/>
  <c r="M216" i="35"/>
  <c r="K216" i="35"/>
  <c r="I216" i="35"/>
  <c r="G216" i="35"/>
  <c r="E216" i="35"/>
  <c r="AQ215" i="35"/>
  <c r="AO215" i="35"/>
  <c r="AM215" i="35"/>
  <c r="AK215" i="35"/>
  <c r="AI215" i="35"/>
  <c r="AG215" i="35"/>
  <c r="AE215" i="35"/>
  <c r="AC215" i="35"/>
  <c r="AA215" i="35"/>
  <c r="Y215" i="35"/>
  <c r="W215" i="35"/>
  <c r="U215" i="35"/>
  <c r="S215" i="35"/>
  <c r="Q215" i="35"/>
  <c r="O215" i="35"/>
  <c r="M215" i="35"/>
  <c r="K215" i="35"/>
  <c r="I215" i="35"/>
  <c r="G215" i="35"/>
  <c r="E215" i="35"/>
  <c r="AQ214" i="35"/>
  <c r="AO214" i="35"/>
  <c r="AM214" i="35"/>
  <c r="AK214" i="35"/>
  <c r="AI214" i="35"/>
  <c r="AG214" i="35"/>
  <c r="AE214" i="35"/>
  <c r="AC214" i="35"/>
  <c r="AA214" i="35"/>
  <c r="Y214" i="35"/>
  <c r="W214" i="35"/>
  <c r="U214" i="35"/>
  <c r="S214" i="35"/>
  <c r="Q214" i="35"/>
  <c r="O214" i="35"/>
  <c r="M214" i="35"/>
  <c r="K214" i="35"/>
  <c r="I214" i="35"/>
  <c r="G214" i="35"/>
  <c r="E214" i="35"/>
  <c r="AQ213" i="35"/>
  <c r="AO213" i="35"/>
  <c r="AM213" i="35"/>
  <c r="AK213" i="35"/>
  <c r="AI213" i="35"/>
  <c r="AG213" i="35"/>
  <c r="AE213" i="35"/>
  <c r="AC213" i="35"/>
  <c r="AA213" i="35"/>
  <c r="Y213" i="35"/>
  <c r="W213" i="35"/>
  <c r="U213" i="35"/>
  <c r="S213" i="35"/>
  <c r="Q213" i="35"/>
  <c r="O213" i="35"/>
  <c r="M213" i="35"/>
  <c r="K213" i="35"/>
  <c r="I213" i="35"/>
  <c r="G213" i="35"/>
  <c r="E213" i="35"/>
  <c r="AQ212" i="35"/>
  <c r="AO212" i="35"/>
  <c r="AM212" i="35"/>
  <c r="AK212" i="35"/>
  <c r="AI212" i="35"/>
  <c r="AG212" i="35"/>
  <c r="AE212" i="35"/>
  <c r="AC212" i="35"/>
  <c r="AA212" i="35"/>
  <c r="Y212" i="35"/>
  <c r="W212" i="35"/>
  <c r="U212" i="35"/>
  <c r="S212" i="35"/>
  <c r="Q212" i="35"/>
  <c r="O212" i="35"/>
  <c r="M212" i="35"/>
  <c r="K212" i="35"/>
  <c r="I212" i="35"/>
  <c r="G212" i="35"/>
  <c r="E212" i="35"/>
  <c r="AQ211" i="35"/>
  <c r="AO211" i="35"/>
  <c r="AM211" i="35"/>
  <c r="AK211" i="35"/>
  <c r="AI211" i="35"/>
  <c r="AG211" i="35"/>
  <c r="AE211" i="35"/>
  <c r="AC211" i="35"/>
  <c r="AA211" i="35"/>
  <c r="Y211" i="35"/>
  <c r="W211" i="35"/>
  <c r="U211" i="35"/>
  <c r="S211" i="35"/>
  <c r="Q211" i="35"/>
  <c r="O211" i="35"/>
  <c r="M211" i="35"/>
  <c r="K211" i="35"/>
  <c r="I211" i="35"/>
  <c r="G211" i="35"/>
  <c r="E211" i="35"/>
  <c r="AQ210" i="35"/>
  <c r="AO210" i="35"/>
  <c r="AM210" i="35"/>
  <c r="AK210" i="35"/>
  <c r="AI210" i="35"/>
  <c r="AG210" i="35"/>
  <c r="AE210" i="35"/>
  <c r="AC210" i="35"/>
  <c r="AA210" i="35"/>
  <c r="Y210" i="35"/>
  <c r="W210" i="35"/>
  <c r="U210" i="35"/>
  <c r="S210" i="35"/>
  <c r="Q210" i="35"/>
  <c r="O210" i="35"/>
  <c r="M210" i="35"/>
  <c r="K210" i="35"/>
  <c r="I210" i="35"/>
  <c r="G210" i="35"/>
  <c r="E210" i="35"/>
  <c r="AQ209" i="35"/>
  <c r="AO209" i="35"/>
  <c r="AM209" i="35"/>
  <c r="AK209" i="35"/>
  <c r="AI209" i="35"/>
  <c r="AG209" i="35"/>
  <c r="AE209" i="35"/>
  <c r="AC209" i="35"/>
  <c r="AA209" i="35"/>
  <c r="Y209" i="35"/>
  <c r="W209" i="35"/>
  <c r="U209" i="35"/>
  <c r="S209" i="35"/>
  <c r="Q209" i="35"/>
  <c r="O209" i="35"/>
  <c r="M209" i="35"/>
  <c r="K209" i="35"/>
  <c r="I209" i="35"/>
  <c r="G209" i="35"/>
  <c r="E209" i="35"/>
  <c r="AQ208" i="35"/>
  <c r="AO208" i="35"/>
  <c r="AM208" i="35"/>
  <c r="AK208" i="35"/>
  <c r="AI208" i="35"/>
  <c r="AG208" i="35"/>
  <c r="AE208" i="35"/>
  <c r="AC208" i="35"/>
  <c r="AA208" i="35"/>
  <c r="Y208" i="35"/>
  <c r="W208" i="35"/>
  <c r="U208" i="35"/>
  <c r="S208" i="35"/>
  <c r="Q208" i="35"/>
  <c r="O208" i="35"/>
  <c r="M208" i="35"/>
  <c r="K208" i="35"/>
  <c r="I208" i="35"/>
  <c r="G208" i="35"/>
  <c r="E208" i="35"/>
  <c r="AQ207" i="35"/>
  <c r="AO207" i="35"/>
  <c r="AM207" i="35"/>
  <c r="AK207" i="35"/>
  <c r="AI207" i="35"/>
  <c r="AG207" i="35"/>
  <c r="AE207" i="35"/>
  <c r="AC207" i="35"/>
  <c r="AA207" i="35"/>
  <c r="Y207" i="35"/>
  <c r="W207" i="35"/>
  <c r="U207" i="35"/>
  <c r="S207" i="35"/>
  <c r="Q207" i="35"/>
  <c r="O207" i="35"/>
  <c r="M207" i="35"/>
  <c r="K207" i="35"/>
  <c r="I207" i="35"/>
  <c r="G207" i="35"/>
  <c r="E207" i="35"/>
  <c r="AQ206" i="35"/>
  <c r="AO206" i="35"/>
  <c r="AM206" i="35"/>
  <c r="AK206" i="35"/>
  <c r="AI206" i="35"/>
  <c r="AG206" i="35"/>
  <c r="AE206" i="35"/>
  <c r="AC206" i="35"/>
  <c r="AA206" i="35"/>
  <c r="Y206" i="35"/>
  <c r="W206" i="35"/>
  <c r="U206" i="35"/>
  <c r="S206" i="35"/>
  <c r="Q206" i="35"/>
  <c r="O206" i="35"/>
  <c r="M206" i="35"/>
  <c r="K206" i="35"/>
  <c r="I206" i="35"/>
  <c r="G206" i="35"/>
  <c r="E206" i="35"/>
  <c r="AQ205" i="35"/>
  <c r="AO205" i="35"/>
  <c r="AM205" i="35"/>
  <c r="AK205" i="35"/>
  <c r="AI205" i="35"/>
  <c r="AG205" i="35"/>
  <c r="AE205" i="35"/>
  <c r="AC205" i="35"/>
  <c r="AA205" i="35"/>
  <c r="Y205" i="35"/>
  <c r="W205" i="35"/>
  <c r="U205" i="35"/>
  <c r="S205" i="35"/>
  <c r="Q205" i="35"/>
  <c r="O205" i="35"/>
  <c r="M205" i="35"/>
  <c r="K205" i="35"/>
  <c r="I205" i="35"/>
  <c r="G205" i="35"/>
  <c r="E205" i="35"/>
  <c r="AQ204" i="35"/>
  <c r="AO204" i="35"/>
  <c r="AM204" i="35"/>
  <c r="AK204" i="35"/>
  <c r="AI204" i="35"/>
  <c r="AG204" i="35"/>
  <c r="AE204" i="35"/>
  <c r="AC204" i="35"/>
  <c r="AA204" i="35"/>
  <c r="Y204" i="35"/>
  <c r="W204" i="35"/>
  <c r="U204" i="35"/>
  <c r="S204" i="35"/>
  <c r="Q204" i="35"/>
  <c r="O204" i="35"/>
  <c r="M204" i="35"/>
  <c r="K204" i="35"/>
  <c r="I204" i="35"/>
  <c r="G204" i="35"/>
  <c r="E204" i="35"/>
  <c r="AQ203" i="35"/>
  <c r="AO203" i="35"/>
  <c r="AM203" i="35"/>
  <c r="AK203" i="35"/>
  <c r="AI203" i="35"/>
  <c r="AG203" i="35"/>
  <c r="AE203" i="35"/>
  <c r="AC203" i="35"/>
  <c r="AA203" i="35"/>
  <c r="Y203" i="35"/>
  <c r="W203" i="35"/>
  <c r="U203" i="35"/>
  <c r="S203" i="35"/>
  <c r="Q203" i="35"/>
  <c r="O203" i="35"/>
  <c r="M203" i="35"/>
  <c r="K203" i="35"/>
  <c r="I203" i="35"/>
  <c r="G203" i="35"/>
  <c r="E203" i="35"/>
  <c r="AQ202" i="35"/>
  <c r="AO202" i="35"/>
  <c r="AM202" i="35"/>
  <c r="AK202" i="35"/>
  <c r="AI202" i="35"/>
  <c r="AG202" i="35"/>
  <c r="AE202" i="35"/>
  <c r="AC202" i="35"/>
  <c r="AA202" i="35"/>
  <c r="Y202" i="35"/>
  <c r="W202" i="35"/>
  <c r="U202" i="35"/>
  <c r="S202" i="35"/>
  <c r="Q202" i="35"/>
  <c r="O202" i="35"/>
  <c r="M202" i="35"/>
  <c r="K202" i="35"/>
  <c r="I202" i="35"/>
  <c r="G202" i="35"/>
  <c r="E202" i="35"/>
  <c r="AQ201" i="35"/>
  <c r="AO201" i="35"/>
  <c r="AM201" i="35"/>
  <c r="AK201" i="35"/>
  <c r="AI201" i="35"/>
  <c r="AG201" i="35"/>
  <c r="AE201" i="35"/>
  <c r="AC201" i="35"/>
  <c r="AA201" i="35"/>
  <c r="Y201" i="35"/>
  <c r="W201" i="35"/>
  <c r="U201" i="35"/>
  <c r="S201" i="35"/>
  <c r="Q201" i="35"/>
  <c r="O201" i="35"/>
  <c r="M201" i="35"/>
  <c r="K201" i="35"/>
  <c r="I201" i="35"/>
  <c r="G201" i="35"/>
  <c r="E201" i="35"/>
  <c r="AQ200" i="35"/>
  <c r="AO200" i="35"/>
  <c r="AM200" i="35"/>
  <c r="AK200" i="35"/>
  <c r="AI200" i="35"/>
  <c r="AG200" i="35"/>
  <c r="AE200" i="35"/>
  <c r="AC200" i="35"/>
  <c r="AA200" i="35"/>
  <c r="Y200" i="35"/>
  <c r="W200" i="35"/>
  <c r="U200" i="35"/>
  <c r="S200" i="35"/>
  <c r="Q200" i="35"/>
  <c r="O200" i="35"/>
  <c r="M200" i="35"/>
  <c r="K200" i="35"/>
  <c r="I200" i="35"/>
  <c r="G200" i="35"/>
  <c r="E200" i="35"/>
  <c r="AQ199" i="35"/>
  <c r="AO199" i="35"/>
  <c r="AM199" i="35"/>
  <c r="AK199" i="35"/>
  <c r="AI199" i="35"/>
  <c r="AG199" i="35"/>
  <c r="AE199" i="35"/>
  <c r="AC199" i="35"/>
  <c r="AA199" i="35"/>
  <c r="Y199" i="35"/>
  <c r="W199" i="35"/>
  <c r="U199" i="35"/>
  <c r="S199" i="35"/>
  <c r="Q199" i="35"/>
  <c r="O199" i="35"/>
  <c r="M199" i="35"/>
  <c r="K199" i="35"/>
  <c r="I199" i="35"/>
  <c r="G199" i="35"/>
  <c r="E199" i="35"/>
  <c r="AQ198" i="35"/>
  <c r="AO198" i="35"/>
  <c r="AM198" i="35"/>
  <c r="AK198" i="35"/>
  <c r="AI198" i="35"/>
  <c r="AG198" i="35"/>
  <c r="AE198" i="35"/>
  <c r="AC198" i="35"/>
  <c r="AA198" i="35"/>
  <c r="Y198" i="35"/>
  <c r="W198" i="35"/>
  <c r="U198" i="35"/>
  <c r="S198" i="35"/>
  <c r="Q198" i="35"/>
  <c r="O198" i="35"/>
  <c r="M198" i="35"/>
  <c r="K198" i="35"/>
  <c r="I198" i="35"/>
  <c r="G198" i="35"/>
  <c r="E198" i="35"/>
  <c r="AQ197" i="35"/>
  <c r="AO197" i="35"/>
  <c r="AM197" i="35"/>
  <c r="AK197" i="35"/>
  <c r="AI197" i="35"/>
  <c r="AG197" i="35"/>
  <c r="AE197" i="35"/>
  <c r="AC197" i="35"/>
  <c r="AA197" i="35"/>
  <c r="Y197" i="35"/>
  <c r="W197" i="35"/>
  <c r="U197" i="35"/>
  <c r="S197" i="35"/>
  <c r="Q197" i="35"/>
  <c r="O197" i="35"/>
  <c r="M197" i="35"/>
  <c r="K197" i="35"/>
  <c r="I197" i="35"/>
  <c r="G197" i="35"/>
  <c r="E197" i="35"/>
  <c r="AQ196" i="35"/>
  <c r="AO196" i="35"/>
  <c r="AM196" i="35"/>
  <c r="AK196" i="35"/>
  <c r="AI196" i="35"/>
  <c r="AG196" i="35"/>
  <c r="AE196" i="35"/>
  <c r="AC196" i="35"/>
  <c r="AA196" i="35"/>
  <c r="Y196" i="35"/>
  <c r="W196" i="35"/>
  <c r="U196" i="35"/>
  <c r="S196" i="35"/>
  <c r="Q196" i="35"/>
  <c r="O196" i="35"/>
  <c r="M196" i="35"/>
  <c r="K196" i="35"/>
  <c r="I196" i="35"/>
  <c r="G196" i="35"/>
  <c r="E196" i="35"/>
  <c r="AQ195" i="35"/>
  <c r="AO195" i="35"/>
  <c r="AM195" i="35"/>
  <c r="AK195" i="35"/>
  <c r="AI195" i="35"/>
  <c r="AG195" i="35"/>
  <c r="AE195" i="35"/>
  <c r="AC195" i="35"/>
  <c r="AA195" i="35"/>
  <c r="Y195" i="35"/>
  <c r="W195" i="35"/>
  <c r="U195" i="35"/>
  <c r="S195" i="35"/>
  <c r="Q195" i="35"/>
  <c r="O195" i="35"/>
  <c r="M195" i="35"/>
  <c r="K195" i="35"/>
  <c r="I195" i="35"/>
  <c r="G195" i="35"/>
  <c r="E195" i="35"/>
  <c r="AQ194" i="35"/>
  <c r="AO194" i="35"/>
  <c r="AM194" i="35"/>
  <c r="AK194" i="35"/>
  <c r="AI194" i="35"/>
  <c r="AG194" i="35"/>
  <c r="AE194" i="35"/>
  <c r="AC194" i="35"/>
  <c r="AA194" i="35"/>
  <c r="Y194" i="35"/>
  <c r="W194" i="35"/>
  <c r="U194" i="35"/>
  <c r="S194" i="35"/>
  <c r="Q194" i="35"/>
  <c r="O194" i="35"/>
  <c r="M194" i="35"/>
  <c r="K194" i="35"/>
  <c r="I194" i="35"/>
  <c r="G194" i="35"/>
  <c r="E194" i="35"/>
  <c r="AQ193" i="35"/>
  <c r="AO193" i="35"/>
  <c r="AM193" i="35"/>
  <c r="AK193" i="35"/>
  <c r="AI193" i="35"/>
  <c r="AG193" i="35"/>
  <c r="AE193" i="35"/>
  <c r="AC193" i="35"/>
  <c r="AA193" i="35"/>
  <c r="Y193" i="35"/>
  <c r="W193" i="35"/>
  <c r="U193" i="35"/>
  <c r="S193" i="35"/>
  <c r="Q193" i="35"/>
  <c r="O193" i="35"/>
  <c r="M193" i="35"/>
  <c r="K193" i="35"/>
  <c r="I193" i="35"/>
  <c r="G193" i="35"/>
  <c r="E193" i="35"/>
  <c r="AQ192" i="35"/>
  <c r="AO192" i="35"/>
  <c r="AM192" i="35"/>
  <c r="AK192" i="35"/>
  <c r="AI192" i="35"/>
  <c r="AG192" i="35"/>
  <c r="AE192" i="35"/>
  <c r="AC192" i="35"/>
  <c r="AA192" i="35"/>
  <c r="Y192" i="35"/>
  <c r="W192" i="35"/>
  <c r="U192" i="35"/>
  <c r="S192" i="35"/>
  <c r="Q192" i="35"/>
  <c r="O192" i="35"/>
  <c r="M192" i="35"/>
  <c r="K192" i="35"/>
  <c r="I192" i="35"/>
  <c r="G192" i="35"/>
  <c r="E192" i="35"/>
  <c r="AQ191" i="35"/>
  <c r="AO191" i="35"/>
  <c r="AM191" i="35"/>
  <c r="AK191" i="35"/>
  <c r="AI191" i="35"/>
  <c r="AG191" i="35"/>
  <c r="AE191" i="35"/>
  <c r="AC191" i="35"/>
  <c r="AA191" i="35"/>
  <c r="Y191" i="35"/>
  <c r="W191" i="35"/>
  <c r="U191" i="35"/>
  <c r="S191" i="35"/>
  <c r="Q191" i="35"/>
  <c r="O191" i="35"/>
  <c r="M191" i="35"/>
  <c r="K191" i="35"/>
  <c r="I191" i="35"/>
  <c r="G191" i="35"/>
  <c r="E191" i="35"/>
  <c r="AQ190" i="35"/>
  <c r="AO190" i="35"/>
  <c r="AM190" i="35"/>
  <c r="AK190" i="35"/>
  <c r="AI190" i="35"/>
  <c r="AG190" i="35"/>
  <c r="AE190" i="35"/>
  <c r="AC190" i="35"/>
  <c r="AA190" i="35"/>
  <c r="Y190" i="35"/>
  <c r="W190" i="35"/>
  <c r="U190" i="35"/>
  <c r="S190" i="35"/>
  <c r="Q190" i="35"/>
  <c r="O190" i="35"/>
  <c r="M190" i="35"/>
  <c r="K190" i="35"/>
  <c r="I190" i="35"/>
  <c r="G190" i="35"/>
  <c r="E190" i="35"/>
  <c r="AQ189" i="35"/>
  <c r="AO189" i="35"/>
  <c r="AM189" i="35"/>
  <c r="AK189" i="35"/>
  <c r="AI189" i="35"/>
  <c r="AG189" i="35"/>
  <c r="AE189" i="35"/>
  <c r="AC189" i="35"/>
  <c r="AA189" i="35"/>
  <c r="Y189" i="35"/>
  <c r="W189" i="35"/>
  <c r="U189" i="35"/>
  <c r="S189" i="35"/>
  <c r="Q189" i="35"/>
  <c r="O189" i="35"/>
  <c r="M189" i="35"/>
  <c r="K189" i="35"/>
  <c r="I189" i="35"/>
  <c r="G189" i="35"/>
  <c r="E189" i="35"/>
  <c r="AQ188" i="35"/>
  <c r="AO188" i="35"/>
  <c r="AM188" i="35"/>
  <c r="AK188" i="35"/>
  <c r="AI188" i="35"/>
  <c r="AG188" i="35"/>
  <c r="AE188" i="35"/>
  <c r="AC188" i="35"/>
  <c r="AA188" i="35"/>
  <c r="Y188" i="35"/>
  <c r="W188" i="35"/>
  <c r="U188" i="35"/>
  <c r="S188" i="35"/>
  <c r="Q188" i="35"/>
  <c r="O188" i="35"/>
  <c r="M188" i="35"/>
  <c r="K188" i="35"/>
  <c r="I188" i="35"/>
  <c r="G188" i="35"/>
  <c r="E188" i="35"/>
  <c r="AQ187" i="35"/>
  <c r="AO187" i="35"/>
  <c r="AM187" i="35"/>
  <c r="AK187" i="35"/>
  <c r="AI187" i="35"/>
  <c r="AG187" i="35"/>
  <c r="AE187" i="35"/>
  <c r="AC187" i="35"/>
  <c r="AA187" i="35"/>
  <c r="Y187" i="35"/>
  <c r="W187" i="35"/>
  <c r="U187" i="35"/>
  <c r="S187" i="35"/>
  <c r="Q187" i="35"/>
  <c r="O187" i="35"/>
  <c r="M187" i="35"/>
  <c r="K187" i="35"/>
  <c r="I187" i="35"/>
  <c r="G187" i="35"/>
  <c r="E187" i="35"/>
  <c r="AQ186" i="35"/>
  <c r="AO186" i="35"/>
  <c r="AM186" i="35"/>
  <c r="AK186" i="35"/>
  <c r="AI186" i="35"/>
  <c r="AG186" i="35"/>
  <c r="AE186" i="35"/>
  <c r="AC186" i="35"/>
  <c r="AA186" i="35"/>
  <c r="Y186" i="35"/>
  <c r="W186" i="35"/>
  <c r="U186" i="35"/>
  <c r="S186" i="35"/>
  <c r="Q186" i="35"/>
  <c r="O186" i="35"/>
  <c r="M186" i="35"/>
  <c r="K186" i="35"/>
  <c r="I186" i="35"/>
  <c r="G186" i="35"/>
  <c r="E186" i="35"/>
  <c r="AQ185" i="35"/>
  <c r="AO185" i="35"/>
  <c r="AM185" i="35"/>
  <c r="AK185" i="35"/>
  <c r="AI185" i="35"/>
  <c r="AG185" i="35"/>
  <c r="AE185" i="35"/>
  <c r="AC185" i="35"/>
  <c r="AA185" i="35"/>
  <c r="Y185" i="35"/>
  <c r="W185" i="35"/>
  <c r="U185" i="35"/>
  <c r="S185" i="35"/>
  <c r="Q185" i="35"/>
  <c r="O185" i="35"/>
  <c r="M185" i="35"/>
  <c r="K185" i="35"/>
  <c r="I185" i="35"/>
  <c r="G185" i="35"/>
  <c r="E185" i="35"/>
  <c r="AQ184" i="35"/>
  <c r="AO184" i="35"/>
  <c r="AM184" i="35"/>
  <c r="AK184" i="35"/>
  <c r="AI184" i="35"/>
  <c r="AG184" i="35"/>
  <c r="AE184" i="35"/>
  <c r="AC184" i="35"/>
  <c r="AA184" i="35"/>
  <c r="Y184" i="35"/>
  <c r="W184" i="35"/>
  <c r="U184" i="35"/>
  <c r="S184" i="35"/>
  <c r="Q184" i="35"/>
  <c r="O184" i="35"/>
  <c r="M184" i="35"/>
  <c r="K184" i="35"/>
  <c r="I184" i="35"/>
  <c r="G184" i="35"/>
  <c r="E184" i="35"/>
  <c r="AQ183" i="35"/>
  <c r="AO183" i="35"/>
  <c r="AM183" i="35"/>
  <c r="AK183" i="35"/>
  <c r="AI183" i="35"/>
  <c r="AG183" i="35"/>
  <c r="AE183" i="35"/>
  <c r="AC183" i="35"/>
  <c r="AA183" i="35"/>
  <c r="Y183" i="35"/>
  <c r="W183" i="35"/>
  <c r="U183" i="35"/>
  <c r="S183" i="35"/>
  <c r="Q183" i="35"/>
  <c r="O183" i="35"/>
  <c r="M183" i="35"/>
  <c r="K183" i="35"/>
  <c r="I183" i="35"/>
  <c r="G183" i="35"/>
  <c r="E183" i="35"/>
  <c r="AQ182" i="35"/>
  <c r="AO182" i="35"/>
  <c r="AM182" i="35"/>
  <c r="AK182" i="35"/>
  <c r="AI182" i="35"/>
  <c r="AG182" i="35"/>
  <c r="AE182" i="35"/>
  <c r="AC182" i="35"/>
  <c r="AA182" i="35"/>
  <c r="Y182" i="35"/>
  <c r="W182" i="35"/>
  <c r="U182" i="35"/>
  <c r="S182" i="35"/>
  <c r="Q182" i="35"/>
  <c r="O182" i="35"/>
  <c r="M182" i="35"/>
  <c r="K182" i="35"/>
  <c r="I182" i="35"/>
  <c r="G182" i="35"/>
  <c r="E182" i="35"/>
  <c r="AQ181" i="35"/>
  <c r="AO181" i="35"/>
  <c r="AM181" i="35"/>
  <c r="AK181" i="35"/>
  <c r="AI181" i="35"/>
  <c r="AG181" i="35"/>
  <c r="AE181" i="35"/>
  <c r="AC181" i="35"/>
  <c r="AA181" i="35"/>
  <c r="Y181" i="35"/>
  <c r="W181" i="35"/>
  <c r="U181" i="35"/>
  <c r="S181" i="35"/>
  <c r="Q181" i="35"/>
  <c r="O181" i="35"/>
  <c r="M181" i="35"/>
  <c r="K181" i="35"/>
  <c r="I181" i="35"/>
  <c r="G181" i="35"/>
  <c r="E181" i="35"/>
  <c r="AQ180" i="35"/>
  <c r="AO180" i="35"/>
  <c r="AM180" i="35"/>
  <c r="AK180" i="35"/>
  <c r="AI180" i="35"/>
  <c r="AG180" i="35"/>
  <c r="AE180" i="35"/>
  <c r="AC180" i="35"/>
  <c r="AA180" i="35"/>
  <c r="Y180" i="35"/>
  <c r="W180" i="35"/>
  <c r="U180" i="35"/>
  <c r="S180" i="35"/>
  <c r="Q180" i="35"/>
  <c r="O180" i="35"/>
  <c r="M180" i="35"/>
  <c r="K180" i="35"/>
  <c r="I180" i="35"/>
  <c r="G180" i="35"/>
  <c r="E180" i="35"/>
  <c r="AQ179" i="35"/>
  <c r="AO179" i="35"/>
  <c r="AM179" i="35"/>
  <c r="AK179" i="35"/>
  <c r="AI179" i="35"/>
  <c r="AG179" i="35"/>
  <c r="AE179" i="35"/>
  <c r="AC179" i="35"/>
  <c r="AA179" i="35"/>
  <c r="Y179" i="35"/>
  <c r="W179" i="35"/>
  <c r="U179" i="35"/>
  <c r="S179" i="35"/>
  <c r="Q179" i="35"/>
  <c r="O179" i="35"/>
  <c r="M179" i="35"/>
  <c r="K179" i="35"/>
  <c r="I179" i="35"/>
  <c r="G179" i="35"/>
  <c r="E179" i="35"/>
  <c r="AQ178" i="35"/>
  <c r="AO178" i="35"/>
  <c r="AM178" i="35"/>
  <c r="AK178" i="35"/>
  <c r="AI178" i="35"/>
  <c r="AG178" i="35"/>
  <c r="AE178" i="35"/>
  <c r="AC178" i="35"/>
  <c r="AA178" i="35"/>
  <c r="Y178" i="35"/>
  <c r="W178" i="35"/>
  <c r="U178" i="35"/>
  <c r="S178" i="35"/>
  <c r="Q178" i="35"/>
  <c r="O178" i="35"/>
  <c r="M178" i="35"/>
  <c r="K178" i="35"/>
  <c r="I178" i="35"/>
  <c r="G178" i="35"/>
  <c r="E178" i="35"/>
  <c r="AQ177" i="35"/>
  <c r="AO177" i="35"/>
  <c r="AM177" i="35"/>
  <c r="AK177" i="35"/>
  <c r="AI177" i="35"/>
  <c r="AG177" i="35"/>
  <c r="AE177" i="35"/>
  <c r="AC177" i="35"/>
  <c r="AA177" i="35"/>
  <c r="Y177" i="35"/>
  <c r="W177" i="35"/>
  <c r="U177" i="35"/>
  <c r="S177" i="35"/>
  <c r="Q177" i="35"/>
  <c r="O177" i="35"/>
  <c r="M177" i="35"/>
  <c r="K177" i="35"/>
  <c r="I177" i="35"/>
  <c r="G177" i="35"/>
  <c r="E177" i="35"/>
  <c r="AQ176" i="35"/>
  <c r="AO176" i="35"/>
  <c r="AM176" i="35"/>
  <c r="AK176" i="35"/>
  <c r="AI176" i="35"/>
  <c r="AG176" i="35"/>
  <c r="AE176" i="35"/>
  <c r="AC176" i="35"/>
  <c r="AA176" i="35"/>
  <c r="Y176" i="35"/>
  <c r="W176" i="35"/>
  <c r="U176" i="35"/>
  <c r="S176" i="35"/>
  <c r="Q176" i="35"/>
  <c r="O176" i="35"/>
  <c r="M176" i="35"/>
  <c r="K176" i="35"/>
  <c r="I176" i="35"/>
  <c r="G176" i="35"/>
  <c r="E176" i="35"/>
  <c r="AQ175" i="35"/>
  <c r="AO175" i="35"/>
  <c r="AM175" i="35"/>
  <c r="AK175" i="35"/>
  <c r="AI175" i="35"/>
  <c r="AG175" i="35"/>
  <c r="AE175" i="35"/>
  <c r="AC175" i="35"/>
  <c r="AA175" i="35"/>
  <c r="Y175" i="35"/>
  <c r="W175" i="35"/>
  <c r="U175" i="35"/>
  <c r="S175" i="35"/>
  <c r="Q175" i="35"/>
  <c r="O175" i="35"/>
  <c r="M175" i="35"/>
  <c r="K175" i="35"/>
  <c r="I175" i="35"/>
  <c r="G175" i="35"/>
  <c r="E175" i="35"/>
  <c r="AQ174" i="35"/>
  <c r="AO174" i="35"/>
  <c r="AM174" i="35"/>
  <c r="AK174" i="35"/>
  <c r="AI174" i="35"/>
  <c r="AG174" i="35"/>
  <c r="AE174" i="35"/>
  <c r="AC174" i="35"/>
  <c r="AA174" i="35"/>
  <c r="Y174" i="35"/>
  <c r="W174" i="35"/>
  <c r="U174" i="35"/>
  <c r="S174" i="35"/>
  <c r="Q174" i="35"/>
  <c r="O174" i="35"/>
  <c r="M174" i="35"/>
  <c r="K174" i="35"/>
  <c r="I174" i="35"/>
  <c r="G174" i="35"/>
  <c r="E174" i="35"/>
  <c r="AQ173" i="35"/>
  <c r="AO173" i="35"/>
  <c r="AM173" i="35"/>
  <c r="AK173" i="35"/>
  <c r="AI173" i="35"/>
  <c r="AG173" i="35"/>
  <c r="AE173" i="35"/>
  <c r="AC173" i="35"/>
  <c r="AA173" i="35"/>
  <c r="Y173" i="35"/>
  <c r="W173" i="35"/>
  <c r="U173" i="35"/>
  <c r="S173" i="35"/>
  <c r="Q173" i="35"/>
  <c r="O173" i="35"/>
  <c r="M173" i="35"/>
  <c r="K173" i="35"/>
  <c r="I173" i="35"/>
  <c r="G173" i="35"/>
  <c r="E173" i="35"/>
  <c r="AQ172" i="35"/>
  <c r="AO172" i="35"/>
  <c r="AM172" i="35"/>
  <c r="AK172" i="35"/>
  <c r="AI172" i="35"/>
  <c r="AG172" i="35"/>
  <c r="AE172" i="35"/>
  <c r="AC172" i="35"/>
  <c r="AA172" i="35"/>
  <c r="Y172" i="35"/>
  <c r="W172" i="35"/>
  <c r="U172" i="35"/>
  <c r="S172" i="35"/>
  <c r="Q172" i="35"/>
  <c r="O172" i="35"/>
  <c r="M172" i="35"/>
  <c r="K172" i="35"/>
  <c r="I172" i="35"/>
  <c r="G172" i="35"/>
  <c r="E172" i="35"/>
  <c r="AQ171" i="35"/>
  <c r="AO171" i="35"/>
  <c r="AM171" i="35"/>
  <c r="AK171" i="35"/>
  <c r="AI171" i="35"/>
  <c r="AG171" i="35"/>
  <c r="AE171" i="35"/>
  <c r="AC171" i="35"/>
  <c r="AA171" i="35"/>
  <c r="Y171" i="35"/>
  <c r="W171" i="35"/>
  <c r="U171" i="35"/>
  <c r="S171" i="35"/>
  <c r="Q171" i="35"/>
  <c r="O171" i="35"/>
  <c r="M171" i="35"/>
  <c r="K171" i="35"/>
  <c r="I171" i="35"/>
  <c r="G171" i="35"/>
  <c r="E171" i="35"/>
  <c r="AQ170" i="35"/>
  <c r="AO170" i="35"/>
  <c r="AM170" i="35"/>
  <c r="AK170" i="35"/>
  <c r="AI170" i="35"/>
  <c r="AG170" i="35"/>
  <c r="AE170" i="35"/>
  <c r="AC170" i="35"/>
  <c r="AA170" i="35"/>
  <c r="Y170" i="35"/>
  <c r="W170" i="35"/>
  <c r="U170" i="35"/>
  <c r="S170" i="35"/>
  <c r="Q170" i="35"/>
  <c r="O170" i="35"/>
  <c r="M170" i="35"/>
  <c r="K170" i="35"/>
  <c r="I170" i="35"/>
  <c r="G170" i="35"/>
  <c r="E170" i="35"/>
  <c r="AQ169" i="35"/>
  <c r="AO169" i="35"/>
  <c r="AM169" i="35"/>
  <c r="AK169" i="35"/>
  <c r="AI169" i="35"/>
  <c r="AG169" i="35"/>
  <c r="AE169" i="35"/>
  <c r="AC169" i="35"/>
  <c r="AA169" i="35"/>
  <c r="Y169" i="35"/>
  <c r="W169" i="35"/>
  <c r="U169" i="35"/>
  <c r="S169" i="35"/>
  <c r="Q169" i="35"/>
  <c r="O169" i="35"/>
  <c r="M169" i="35"/>
  <c r="K169" i="35"/>
  <c r="I169" i="35"/>
  <c r="G169" i="35"/>
  <c r="E169" i="35"/>
  <c r="AQ168" i="35"/>
  <c r="AO168" i="35"/>
  <c r="AM168" i="35"/>
  <c r="AK168" i="35"/>
  <c r="AI168" i="35"/>
  <c r="AG168" i="35"/>
  <c r="AE168" i="35"/>
  <c r="AC168" i="35"/>
  <c r="AA168" i="35"/>
  <c r="Y168" i="35"/>
  <c r="W168" i="35"/>
  <c r="U168" i="35"/>
  <c r="S168" i="35"/>
  <c r="Q168" i="35"/>
  <c r="O168" i="35"/>
  <c r="M168" i="35"/>
  <c r="K168" i="35"/>
  <c r="I168" i="35"/>
  <c r="G168" i="35"/>
  <c r="E168" i="35"/>
  <c r="AQ167" i="35"/>
  <c r="AO167" i="35"/>
  <c r="AM167" i="35"/>
  <c r="AK167" i="35"/>
  <c r="AI167" i="35"/>
  <c r="AG167" i="35"/>
  <c r="AE167" i="35"/>
  <c r="AC167" i="35"/>
  <c r="AA167" i="35"/>
  <c r="Y167" i="35"/>
  <c r="W167" i="35"/>
  <c r="U167" i="35"/>
  <c r="S167" i="35"/>
  <c r="Q167" i="35"/>
  <c r="O167" i="35"/>
  <c r="M167" i="35"/>
  <c r="K167" i="35"/>
  <c r="I167" i="35"/>
  <c r="G167" i="35"/>
  <c r="E167" i="35"/>
  <c r="AQ166" i="35"/>
  <c r="AO166" i="35"/>
  <c r="AM166" i="35"/>
  <c r="AK166" i="35"/>
  <c r="AI166" i="35"/>
  <c r="AG166" i="35"/>
  <c r="AE166" i="35"/>
  <c r="AC166" i="35"/>
  <c r="AA166" i="35"/>
  <c r="Y166" i="35"/>
  <c r="W166" i="35"/>
  <c r="U166" i="35"/>
  <c r="S166" i="35"/>
  <c r="Q166" i="35"/>
  <c r="O166" i="35"/>
  <c r="M166" i="35"/>
  <c r="K166" i="35"/>
  <c r="I166" i="35"/>
  <c r="G166" i="35"/>
  <c r="E166" i="35"/>
  <c r="AQ165" i="35"/>
  <c r="AO165" i="35"/>
  <c r="AM165" i="35"/>
  <c r="AK165" i="35"/>
  <c r="AI165" i="35"/>
  <c r="AG165" i="35"/>
  <c r="AE165" i="35"/>
  <c r="AC165" i="35"/>
  <c r="AA165" i="35"/>
  <c r="Y165" i="35"/>
  <c r="W165" i="35"/>
  <c r="U165" i="35"/>
  <c r="S165" i="35"/>
  <c r="Q165" i="35"/>
  <c r="O165" i="35"/>
  <c r="M165" i="35"/>
  <c r="K165" i="35"/>
  <c r="I165" i="35"/>
  <c r="G165" i="35"/>
  <c r="E165" i="35"/>
  <c r="AQ164" i="35"/>
  <c r="AO164" i="35"/>
  <c r="AM164" i="35"/>
  <c r="AK164" i="35"/>
  <c r="AI164" i="35"/>
  <c r="AG164" i="35"/>
  <c r="AE164" i="35"/>
  <c r="AC164" i="35"/>
  <c r="AA164" i="35"/>
  <c r="Y164" i="35"/>
  <c r="W164" i="35"/>
  <c r="U164" i="35"/>
  <c r="S164" i="35"/>
  <c r="Q164" i="35"/>
  <c r="O164" i="35"/>
  <c r="M164" i="35"/>
  <c r="K164" i="35"/>
  <c r="I164" i="35"/>
  <c r="G164" i="35"/>
  <c r="E164" i="35"/>
  <c r="AQ163" i="35"/>
  <c r="AO163" i="35"/>
  <c r="AM163" i="35"/>
  <c r="AK163" i="35"/>
  <c r="AI163" i="35"/>
  <c r="AG163" i="35"/>
  <c r="AE163" i="35"/>
  <c r="AC163" i="35"/>
  <c r="AA163" i="35"/>
  <c r="Y163" i="35"/>
  <c r="W163" i="35"/>
  <c r="U163" i="35"/>
  <c r="S163" i="35"/>
  <c r="Q163" i="35"/>
  <c r="O163" i="35"/>
  <c r="M163" i="35"/>
  <c r="K163" i="35"/>
  <c r="I163" i="35"/>
  <c r="G163" i="35"/>
  <c r="E163" i="35"/>
  <c r="AQ162" i="35"/>
  <c r="AO162" i="35"/>
  <c r="AM162" i="35"/>
  <c r="AK162" i="35"/>
  <c r="AI162" i="35"/>
  <c r="AG162" i="35"/>
  <c r="AE162" i="35"/>
  <c r="AC162" i="35"/>
  <c r="AA162" i="35"/>
  <c r="Y162" i="35"/>
  <c r="W162" i="35"/>
  <c r="U162" i="35"/>
  <c r="S162" i="35"/>
  <c r="Q162" i="35"/>
  <c r="O162" i="35"/>
  <c r="M162" i="35"/>
  <c r="K162" i="35"/>
  <c r="I162" i="35"/>
  <c r="G162" i="35"/>
  <c r="E162" i="35"/>
  <c r="AQ161" i="35"/>
  <c r="AO161" i="35"/>
  <c r="AM161" i="35"/>
  <c r="AK161" i="35"/>
  <c r="AI161" i="35"/>
  <c r="AG161" i="35"/>
  <c r="AE161" i="35"/>
  <c r="AC161" i="35"/>
  <c r="AA161" i="35"/>
  <c r="Y161" i="35"/>
  <c r="W161" i="35"/>
  <c r="U161" i="35"/>
  <c r="S161" i="35"/>
  <c r="Q161" i="35"/>
  <c r="O161" i="35"/>
  <c r="M161" i="35"/>
  <c r="K161" i="35"/>
  <c r="I161" i="35"/>
  <c r="G161" i="35"/>
  <c r="E161" i="35"/>
  <c r="AQ160" i="35"/>
  <c r="AO160" i="35"/>
  <c r="AM160" i="35"/>
  <c r="AK160" i="35"/>
  <c r="AI160" i="35"/>
  <c r="AG160" i="35"/>
  <c r="AE160" i="35"/>
  <c r="AC160" i="35"/>
  <c r="AA160" i="35"/>
  <c r="Y160" i="35"/>
  <c r="W160" i="35"/>
  <c r="U160" i="35"/>
  <c r="S160" i="35"/>
  <c r="Q160" i="35"/>
  <c r="O160" i="35"/>
  <c r="M160" i="35"/>
  <c r="K160" i="35"/>
  <c r="I160" i="35"/>
  <c r="G160" i="35"/>
  <c r="E160" i="35"/>
  <c r="AQ159" i="35"/>
  <c r="AO159" i="35"/>
  <c r="AM159" i="35"/>
  <c r="AK159" i="35"/>
  <c r="AI159" i="35"/>
  <c r="AG159" i="35"/>
  <c r="AE159" i="35"/>
  <c r="AC159" i="35"/>
  <c r="AA159" i="35"/>
  <c r="Y159" i="35"/>
  <c r="W159" i="35"/>
  <c r="U159" i="35"/>
  <c r="S159" i="35"/>
  <c r="Q159" i="35"/>
  <c r="O159" i="35"/>
  <c r="M159" i="35"/>
  <c r="K159" i="35"/>
  <c r="I159" i="35"/>
  <c r="G159" i="35"/>
  <c r="E159" i="35"/>
  <c r="AQ158" i="35"/>
  <c r="AO158" i="35"/>
  <c r="AM158" i="35"/>
  <c r="AK158" i="35"/>
  <c r="AI158" i="35"/>
  <c r="AG158" i="35"/>
  <c r="AE158" i="35"/>
  <c r="AC158" i="35"/>
  <c r="AA158" i="35"/>
  <c r="Y158" i="35"/>
  <c r="W158" i="35"/>
  <c r="U158" i="35"/>
  <c r="S158" i="35"/>
  <c r="Q158" i="35"/>
  <c r="O158" i="35"/>
  <c r="M158" i="35"/>
  <c r="K158" i="35"/>
  <c r="I158" i="35"/>
  <c r="G158" i="35"/>
  <c r="E158" i="35"/>
  <c r="AQ157" i="35"/>
  <c r="AO157" i="35"/>
  <c r="AM157" i="35"/>
  <c r="AK157" i="35"/>
  <c r="AI157" i="35"/>
  <c r="AG157" i="35"/>
  <c r="AE157" i="35"/>
  <c r="AC157" i="35"/>
  <c r="AA157" i="35"/>
  <c r="Y157" i="35"/>
  <c r="W157" i="35"/>
  <c r="U157" i="35"/>
  <c r="S157" i="35"/>
  <c r="Q157" i="35"/>
  <c r="O157" i="35"/>
  <c r="M157" i="35"/>
  <c r="K157" i="35"/>
  <c r="I157" i="35"/>
  <c r="G157" i="35"/>
  <c r="E157" i="35"/>
  <c r="AQ156" i="35"/>
  <c r="AO156" i="35"/>
  <c r="AM156" i="35"/>
  <c r="AK156" i="35"/>
  <c r="AI156" i="35"/>
  <c r="AG156" i="35"/>
  <c r="AE156" i="35"/>
  <c r="AC156" i="35"/>
  <c r="AA156" i="35"/>
  <c r="Y156" i="35"/>
  <c r="W156" i="35"/>
  <c r="U156" i="35"/>
  <c r="S156" i="35"/>
  <c r="Q156" i="35"/>
  <c r="O156" i="35"/>
  <c r="M156" i="35"/>
  <c r="K156" i="35"/>
  <c r="I156" i="35"/>
  <c r="G156" i="35"/>
  <c r="E156" i="35"/>
  <c r="AQ155" i="35"/>
  <c r="AO155" i="35"/>
  <c r="AM155" i="35"/>
  <c r="AK155" i="35"/>
  <c r="AI155" i="35"/>
  <c r="AG155" i="35"/>
  <c r="AE155" i="35"/>
  <c r="AC155" i="35"/>
  <c r="AA155" i="35"/>
  <c r="Y155" i="35"/>
  <c r="W155" i="35"/>
  <c r="U155" i="35"/>
  <c r="S155" i="35"/>
  <c r="Q155" i="35"/>
  <c r="O155" i="35"/>
  <c r="M155" i="35"/>
  <c r="K155" i="35"/>
  <c r="I155" i="35"/>
  <c r="G155" i="35"/>
  <c r="E155" i="35"/>
  <c r="AQ154" i="35"/>
  <c r="AO154" i="35"/>
  <c r="AM154" i="35"/>
  <c r="AK154" i="35"/>
  <c r="AI154" i="35"/>
  <c r="AG154" i="35"/>
  <c r="AE154" i="35"/>
  <c r="AC154" i="35"/>
  <c r="AA154" i="35"/>
  <c r="Y154" i="35"/>
  <c r="W154" i="35"/>
  <c r="U154" i="35"/>
  <c r="S154" i="35"/>
  <c r="Q154" i="35"/>
  <c r="O154" i="35"/>
  <c r="M154" i="35"/>
  <c r="K154" i="35"/>
  <c r="I154" i="35"/>
  <c r="G154" i="35"/>
  <c r="E154" i="35"/>
  <c r="AQ153" i="35"/>
  <c r="AO153" i="35"/>
  <c r="AM153" i="35"/>
  <c r="AK153" i="35"/>
  <c r="AI153" i="35"/>
  <c r="AG153" i="35"/>
  <c r="AE153" i="35"/>
  <c r="AC153" i="35"/>
  <c r="AA153" i="35"/>
  <c r="Y153" i="35"/>
  <c r="W153" i="35"/>
  <c r="U153" i="35"/>
  <c r="S153" i="35"/>
  <c r="Q153" i="35"/>
  <c r="O153" i="35"/>
  <c r="M153" i="35"/>
  <c r="K153" i="35"/>
  <c r="I153" i="35"/>
  <c r="G153" i="35"/>
  <c r="E153" i="35"/>
  <c r="AQ152" i="35"/>
  <c r="AO152" i="35"/>
  <c r="AM152" i="35"/>
  <c r="AK152" i="35"/>
  <c r="AI152" i="35"/>
  <c r="AG152" i="35"/>
  <c r="AE152" i="35"/>
  <c r="AC152" i="35"/>
  <c r="AA152" i="35"/>
  <c r="Y152" i="35"/>
  <c r="W152" i="35"/>
  <c r="U152" i="35"/>
  <c r="S152" i="35"/>
  <c r="Q152" i="35"/>
  <c r="O152" i="35"/>
  <c r="M152" i="35"/>
  <c r="K152" i="35"/>
  <c r="I152" i="35"/>
  <c r="G152" i="35"/>
  <c r="E152" i="35"/>
  <c r="AQ151" i="35"/>
  <c r="AO151" i="35"/>
  <c r="AM151" i="35"/>
  <c r="AK151" i="35"/>
  <c r="AI151" i="35"/>
  <c r="AG151" i="35"/>
  <c r="AE151" i="35"/>
  <c r="AC151" i="35"/>
  <c r="AA151" i="35"/>
  <c r="Y151" i="35"/>
  <c r="W151" i="35"/>
  <c r="U151" i="35"/>
  <c r="S151" i="35"/>
  <c r="Q151" i="35"/>
  <c r="O151" i="35"/>
  <c r="M151" i="35"/>
  <c r="K151" i="35"/>
  <c r="I151" i="35"/>
  <c r="G151" i="35"/>
  <c r="E151" i="35"/>
  <c r="AQ150" i="35"/>
  <c r="AO150" i="35"/>
  <c r="AM150" i="35"/>
  <c r="AK150" i="35"/>
  <c r="AI150" i="35"/>
  <c r="AG150" i="35"/>
  <c r="AE150" i="35"/>
  <c r="AC150" i="35"/>
  <c r="AA150" i="35"/>
  <c r="Y150" i="35"/>
  <c r="W150" i="35"/>
  <c r="U150" i="35"/>
  <c r="S150" i="35"/>
  <c r="Q150" i="35"/>
  <c r="O150" i="35"/>
  <c r="M150" i="35"/>
  <c r="K150" i="35"/>
  <c r="I150" i="35"/>
  <c r="G150" i="35"/>
  <c r="E150" i="35"/>
  <c r="AQ149" i="35"/>
  <c r="AO149" i="35"/>
  <c r="AM149" i="35"/>
  <c r="AK149" i="35"/>
  <c r="AI149" i="35"/>
  <c r="AG149" i="35"/>
  <c r="AE149" i="35"/>
  <c r="AC149" i="35"/>
  <c r="AA149" i="35"/>
  <c r="Y149" i="35"/>
  <c r="W149" i="35"/>
  <c r="U149" i="35"/>
  <c r="S149" i="35"/>
  <c r="Q149" i="35"/>
  <c r="O149" i="35"/>
  <c r="M149" i="35"/>
  <c r="K149" i="35"/>
  <c r="I149" i="35"/>
  <c r="G149" i="35"/>
  <c r="E149" i="35"/>
  <c r="AQ148" i="35"/>
  <c r="AO148" i="35"/>
  <c r="AM148" i="35"/>
  <c r="AK148" i="35"/>
  <c r="AI148" i="35"/>
  <c r="AG148" i="35"/>
  <c r="AE148" i="35"/>
  <c r="AC148" i="35"/>
  <c r="AA148" i="35"/>
  <c r="Y148" i="35"/>
  <c r="W148" i="35"/>
  <c r="U148" i="35"/>
  <c r="S148" i="35"/>
  <c r="Q148" i="35"/>
  <c r="O148" i="35"/>
  <c r="M148" i="35"/>
  <c r="K148" i="35"/>
  <c r="I148" i="35"/>
  <c r="G148" i="35"/>
  <c r="E148" i="35"/>
  <c r="AQ147" i="35"/>
  <c r="AO147" i="35"/>
  <c r="AM147" i="35"/>
  <c r="AK147" i="35"/>
  <c r="AI147" i="35"/>
  <c r="AG147" i="35"/>
  <c r="AE147" i="35"/>
  <c r="AC147" i="35"/>
  <c r="AA147" i="35"/>
  <c r="Y147" i="35"/>
  <c r="W147" i="35"/>
  <c r="U147" i="35"/>
  <c r="S147" i="35"/>
  <c r="Q147" i="35"/>
  <c r="O147" i="35"/>
  <c r="M147" i="35"/>
  <c r="K147" i="35"/>
  <c r="I147" i="35"/>
  <c r="G147" i="35"/>
  <c r="E147" i="35"/>
  <c r="AQ146" i="35"/>
  <c r="AO146" i="35"/>
  <c r="AM146" i="35"/>
  <c r="AK146" i="35"/>
  <c r="AI146" i="35"/>
  <c r="AG146" i="35"/>
  <c r="AE146" i="35"/>
  <c r="AC146" i="35"/>
  <c r="AA146" i="35"/>
  <c r="Y146" i="35"/>
  <c r="W146" i="35"/>
  <c r="U146" i="35"/>
  <c r="S146" i="35"/>
  <c r="Q146" i="35"/>
  <c r="O146" i="35"/>
  <c r="M146" i="35"/>
  <c r="K146" i="35"/>
  <c r="I146" i="35"/>
  <c r="G146" i="35"/>
  <c r="E146" i="35"/>
  <c r="AQ145" i="35"/>
  <c r="AO145" i="35"/>
  <c r="AM145" i="35"/>
  <c r="AK145" i="35"/>
  <c r="AI145" i="35"/>
  <c r="AG145" i="35"/>
  <c r="AE145" i="35"/>
  <c r="AC145" i="35"/>
  <c r="AA145" i="35"/>
  <c r="Y145" i="35"/>
  <c r="W145" i="35"/>
  <c r="U145" i="35"/>
  <c r="S145" i="35"/>
  <c r="Q145" i="35"/>
  <c r="O145" i="35"/>
  <c r="M145" i="35"/>
  <c r="K145" i="35"/>
  <c r="I145" i="35"/>
  <c r="G145" i="35"/>
  <c r="E145" i="35"/>
  <c r="AQ144" i="35"/>
  <c r="AO144" i="35"/>
  <c r="AM144" i="35"/>
  <c r="AK144" i="35"/>
  <c r="AI144" i="35"/>
  <c r="AG144" i="35"/>
  <c r="AE144" i="35"/>
  <c r="AC144" i="35"/>
  <c r="AA144" i="35"/>
  <c r="Y144" i="35"/>
  <c r="W144" i="35"/>
  <c r="U144" i="35"/>
  <c r="S144" i="35"/>
  <c r="Q144" i="35"/>
  <c r="O144" i="35"/>
  <c r="M144" i="35"/>
  <c r="K144" i="35"/>
  <c r="I144" i="35"/>
  <c r="G144" i="35"/>
  <c r="E144" i="35"/>
  <c r="AQ143" i="35"/>
  <c r="AO143" i="35"/>
  <c r="AM143" i="35"/>
  <c r="AK143" i="35"/>
  <c r="AI143" i="35"/>
  <c r="AG143" i="35"/>
  <c r="AE143" i="35"/>
  <c r="AC143" i="35"/>
  <c r="AA143" i="35"/>
  <c r="Y143" i="35"/>
  <c r="W143" i="35"/>
  <c r="U143" i="35"/>
  <c r="S143" i="35"/>
  <c r="Q143" i="35"/>
  <c r="O143" i="35"/>
  <c r="M143" i="35"/>
  <c r="K143" i="35"/>
  <c r="I143" i="35"/>
  <c r="G143" i="35"/>
  <c r="E143" i="35"/>
  <c r="AQ142" i="35"/>
  <c r="AO142" i="35"/>
  <c r="AM142" i="35"/>
  <c r="AK142" i="35"/>
  <c r="AI142" i="35"/>
  <c r="AG142" i="35"/>
  <c r="AE142" i="35"/>
  <c r="AC142" i="35"/>
  <c r="AA142" i="35"/>
  <c r="Y142" i="35"/>
  <c r="W142" i="35"/>
  <c r="U142" i="35"/>
  <c r="S142" i="35"/>
  <c r="Q142" i="35"/>
  <c r="O142" i="35"/>
  <c r="M142" i="35"/>
  <c r="K142" i="35"/>
  <c r="I142" i="35"/>
  <c r="G142" i="35"/>
  <c r="E142" i="35"/>
  <c r="AQ141" i="35"/>
  <c r="AO141" i="35"/>
  <c r="AM141" i="35"/>
  <c r="AK141" i="35"/>
  <c r="AI141" i="35"/>
  <c r="AG141" i="35"/>
  <c r="AE141" i="35"/>
  <c r="AC141" i="35"/>
  <c r="AA141" i="35"/>
  <c r="Y141" i="35"/>
  <c r="W141" i="35"/>
  <c r="U141" i="35"/>
  <c r="S141" i="35"/>
  <c r="Q141" i="35"/>
  <c r="O141" i="35"/>
  <c r="M141" i="35"/>
  <c r="K141" i="35"/>
  <c r="I141" i="35"/>
  <c r="G141" i="35"/>
  <c r="E141" i="35"/>
  <c r="AQ140" i="35"/>
  <c r="AO140" i="35"/>
  <c r="AM140" i="35"/>
  <c r="AK140" i="35"/>
  <c r="AI140" i="35"/>
  <c r="AG140" i="35"/>
  <c r="AE140" i="35"/>
  <c r="AC140" i="35"/>
  <c r="AA140" i="35"/>
  <c r="Y140" i="35"/>
  <c r="W140" i="35"/>
  <c r="U140" i="35"/>
  <c r="S140" i="35"/>
  <c r="Q140" i="35"/>
  <c r="O140" i="35"/>
  <c r="M140" i="35"/>
  <c r="K140" i="35"/>
  <c r="I140" i="35"/>
  <c r="G140" i="35"/>
  <c r="E140" i="35"/>
  <c r="AQ139" i="35"/>
  <c r="AO139" i="35"/>
  <c r="AM139" i="35"/>
  <c r="AK139" i="35"/>
  <c r="AI139" i="35"/>
  <c r="AG139" i="35"/>
  <c r="AE139" i="35"/>
  <c r="AC139" i="35"/>
  <c r="AA139" i="35"/>
  <c r="Y139" i="35"/>
  <c r="W139" i="35"/>
  <c r="U139" i="35"/>
  <c r="S139" i="35"/>
  <c r="Q139" i="35"/>
  <c r="O139" i="35"/>
  <c r="M139" i="35"/>
  <c r="K139" i="35"/>
  <c r="I139" i="35"/>
  <c r="G139" i="35"/>
  <c r="E139" i="35"/>
  <c r="AQ138" i="35"/>
  <c r="AO138" i="35"/>
  <c r="AM138" i="35"/>
  <c r="AK138" i="35"/>
  <c r="AI138" i="35"/>
  <c r="AG138" i="35"/>
  <c r="AE138" i="35"/>
  <c r="AC138" i="35"/>
  <c r="AA138" i="35"/>
  <c r="Y138" i="35"/>
  <c r="W138" i="35"/>
  <c r="U138" i="35"/>
  <c r="S138" i="35"/>
  <c r="Q138" i="35"/>
  <c r="O138" i="35"/>
  <c r="M138" i="35"/>
  <c r="K138" i="35"/>
  <c r="I138" i="35"/>
  <c r="G138" i="35"/>
  <c r="E138" i="35"/>
  <c r="AQ137" i="35"/>
  <c r="AO137" i="35"/>
  <c r="AM137" i="35"/>
  <c r="AK137" i="35"/>
  <c r="AI137" i="35"/>
  <c r="AG137" i="35"/>
  <c r="AE137" i="35"/>
  <c r="AC137" i="35"/>
  <c r="AA137" i="35"/>
  <c r="Y137" i="35"/>
  <c r="W137" i="35"/>
  <c r="U137" i="35"/>
  <c r="S137" i="35"/>
  <c r="Q137" i="35"/>
  <c r="O137" i="35"/>
  <c r="M137" i="35"/>
  <c r="K137" i="35"/>
  <c r="I137" i="35"/>
  <c r="G137" i="35"/>
  <c r="E137" i="35"/>
  <c r="AQ136" i="35"/>
  <c r="AO136" i="35"/>
  <c r="AM136" i="35"/>
  <c r="AK136" i="35"/>
  <c r="AI136" i="35"/>
  <c r="AG136" i="35"/>
  <c r="AE136" i="35"/>
  <c r="AC136" i="35"/>
  <c r="AA136" i="35"/>
  <c r="Y136" i="35"/>
  <c r="W136" i="35"/>
  <c r="U136" i="35"/>
  <c r="S136" i="35"/>
  <c r="Q136" i="35"/>
  <c r="O136" i="35"/>
  <c r="M136" i="35"/>
  <c r="K136" i="35"/>
  <c r="I136" i="35"/>
  <c r="G136" i="35"/>
  <c r="E136" i="35"/>
  <c r="AQ135" i="35"/>
  <c r="AO135" i="35"/>
  <c r="AM135" i="35"/>
  <c r="AK135" i="35"/>
  <c r="AI135" i="35"/>
  <c r="AG135" i="35"/>
  <c r="AE135" i="35"/>
  <c r="AC135" i="35"/>
  <c r="AA135" i="35"/>
  <c r="Y135" i="35"/>
  <c r="W135" i="35"/>
  <c r="U135" i="35"/>
  <c r="S135" i="35"/>
  <c r="Q135" i="35"/>
  <c r="O135" i="35"/>
  <c r="M135" i="35"/>
  <c r="K135" i="35"/>
  <c r="I135" i="35"/>
  <c r="G135" i="35"/>
  <c r="E135" i="35"/>
  <c r="AQ134" i="35"/>
  <c r="AO134" i="35"/>
  <c r="AM134" i="35"/>
  <c r="AK134" i="35"/>
  <c r="AI134" i="35"/>
  <c r="AG134" i="35"/>
  <c r="AE134" i="35"/>
  <c r="AC134" i="35"/>
  <c r="AA134" i="35"/>
  <c r="Y134" i="35"/>
  <c r="W134" i="35"/>
  <c r="U134" i="35"/>
  <c r="S134" i="35"/>
  <c r="Q134" i="35"/>
  <c r="O134" i="35"/>
  <c r="M134" i="35"/>
  <c r="K134" i="35"/>
  <c r="I134" i="35"/>
  <c r="G134" i="35"/>
  <c r="E134" i="35"/>
  <c r="AQ133" i="35"/>
  <c r="AO133" i="35"/>
  <c r="AM133" i="35"/>
  <c r="AK133" i="35"/>
  <c r="AI133" i="35"/>
  <c r="AG133" i="35"/>
  <c r="AE133" i="35"/>
  <c r="AC133" i="35"/>
  <c r="AA133" i="35"/>
  <c r="Y133" i="35"/>
  <c r="W133" i="35"/>
  <c r="U133" i="35"/>
  <c r="S133" i="35"/>
  <c r="Q133" i="35"/>
  <c r="O133" i="35"/>
  <c r="M133" i="35"/>
  <c r="K133" i="35"/>
  <c r="I133" i="35"/>
  <c r="G133" i="35"/>
  <c r="E133" i="35"/>
  <c r="AQ132" i="35"/>
  <c r="AO132" i="35"/>
  <c r="AM132" i="35"/>
  <c r="AK132" i="35"/>
  <c r="AI132" i="35"/>
  <c r="AG132" i="35"/>
  <c r="AE132" i="35"/>
  <c r="AC132" i="35"/>
  <c r="AA132" i="35"/>
  <c r="Y132" i="35"/>
  <c r="W132" i="35"/>
  <c r="U132" i="35"/>
  <c r="S132" i="35"/>
  <c r="Q132" i="35"/>
  <c r="O132" i="35"/>
  <c r="M132" i="35"/>
  <c r="K132" i="35"/>
  <c r="I132" i="35"/>
  <c r="G132" i="35"/>
  <c r="E132" i="35"/>
  <c r="AQ131" i="35"/>
  <c r="AO131" i="35"/>
  <c r="AM131" i="35"/>
  <c r="AK131" i="35"/>
  <c r="AI131" i="35"/>
  <c r="AG131" i="35"/>
  <c r="AE131" i="35"/>
  <c r="AC131" i="35"/>
  <c r="AA131" i="35"/>
  <c r="Y131" i="35"/>
  <c r="W131" i="35"/>
  <c r="U131" i="35"/>
  <c r="S131" i="35"/>
  <c r="Q131" i="35"/>
  <c r="O131" i="35"/>
  <c r="M131" i="35"/>
  <c r="K131" i="35"/>
  <c r="I131" i="35"/>
  <c r="G131" i="35"/>
  <c r="E131" i="35"/>
  <c r="AQ130" i="35"/>
  <c r="AO130" i="35"/>
  <c r="AM130" i="35"/>
  <c r="AK130" i="35"/>
  <c r="AI130" i="35"/>
  <c r="AG130" i="35"/>
  <c r="AE130" i="35"/>
  <c r="AC130" i="35"/>
  <c r="AA130" i="35"/>
  <c r="Y130" i="35"/>
  <c r="W130" i="35"/>
  <c r="U130" i="35"/>
  <c r="S130" i="35"/>
  <c r="Q130" i="35"/>
  <c r="O130" i="35"/>
  <c r="M130" i="35"/>
  <c r="K130" i="35"/>
  <c r="I130" i="35"/>
  <c r="G130" i="35"/>
  <c r="E130" i="35"/>
  <c r="AQ129" i="35"/>
  <c r="AO129" i="35"/>
  <c r="AM129" i="35"/>
  <c r="AK129" i="35"/>
  <c r="AI129" i="35"/>
  <c r="AG129" i="35"/>
  <c r="AE129" i="35"/>
  <c r="AC129" i="35"/>
  <c r="AA129" i="35"/>
  <c r="Y129" i="35"/>
  <c r="W129" i="35"/>
  <c r="U129" i="35"/>
  <c r="S129" i="35"/>
  <c r="Q129" i="35"/>
  <c r="O129" i="35"/>
  <c r="M129" i="35"/>
  <c r="K129" i="35"/>
  <c r="I129" i="35"/>
  <c r="G129" i="35"/>
  <c r="E129" i="35"/>
  <c r="AQ128" i="35"/>
  <c r="AO128" i="35"/>
  <c r="AM128" i="35"/>
  <c r="AK128" i="35"/>
  <c r="AI128" i="35"/>
  <c r="AG128" i="35"/>
  <c r="AE128" i="35"/>
  <c r="AC128" i="35"/>
  <c r="AA128" i="35"/>
  <c r="Y128" i="35"/>
  <c r="W128" i="35"/>
  <c r="U128" i="35"/>
  <c r="S128" i="35"/>
  <c r="Q128" i="35"/>
  <c r="O128" i="35"/>
  <c r="M128" i="35"/>
  <c r="K128" i="35"/>
  <c r="I128" i="35"/>
  <c r="G128" i="35"/>
  <c r="E128" i="35"/>
  <c r="AQ127" i="35"/>
  <c r="AO127" i="35"/>
  <c r="AM127" i="35"/>
  <c r="AK127" i="35"/>
  <c r="AI127" i="35"/>
  <c r="AG127" i="35"/>
  <c r="AE127" i="35"/>
  <c r="AC127" i="35"/>
  <c r="AA127" i="35"/>
  <c r="Y127" i="35"/>
  <c r="W127" i="35"/>
  <c r="U127" i="35"/>
  <c r="S127" i="35"/>
  <c r="Q127" i="35"/>
  <c r="O127" i="35"/>
  <c r="M127" i="35"/>
  <c r="K127" i="35"/>
  <c r="I127" i="35"/>
  <c r="G127" i="35"/>
  <c r="E127" i="35"/>
  <c r="AQ126" i="35"/>
  <c r="AO126" i="35"/>
  <c r="AM126" i="35"/>
  <c r="AK126" i="35"/>
  <c r="AI126" i="35"/>
  <c r="AG126" i="35"/>
  <c r="AE126" i="35"/>
  <c r="AC126" i="35"/>
  <c r="AA126" i="35"/>
  <c r="Y126" i="35"/>
  <c r="W126" i="35"/>
  <c r="U126" i="35"/>
  <c r="S126" i="35"/>
  <c r="Q126" i="35"/>
  <c r="O126" i="35"/>
  <c r="M126" i="35"/>
  <c r="K126" i="35"/>
  <c r="I126" i="35"/>
  <c r="G126" i="35"/>
  <c r="E126" i="35"/>
  <c r="AQ125" i="35"/>
  <c r="AO125" i="35"/>
  <c r="AM125" i="35"/>
  <c r="AK125" i="35"/>
  <c r="AI125" i="35"/>
  <c r="AG125" i="35"/>
  <c r="AE125" i="35"/>
  <c r="AC125" i="35"/>
  <c r="AA125" i="35"/>
  <c r="Y125" i="35"/>
  <c r="W125" i="35"/>
  <c r="U125" i="35"/>
  <c r="S125" i="35"/>
  <c r="Q125" i="35"/>
  <c r="O125" i="35"/>
  <c r="M125" i="35"/>
  <c r="K125" i="35"/>
  <c r="I125" i="35"/>
  <c r="G125" i="35"/>
  <c r="E125" i="35"/>
  <c r="AQ124" i="35"/>
  <c r="AO124" i="35"/>
  <c r="AM124" i="35"/>
  <c r="AK124" i="35"/>
  <c r="AI124" i="35"/>
  <c r="AG124" i="35"/>
  <c r="AE124" i="35"/>
  <c r="AC124" i="35"/>
  <c r="AA124" i="35"/>
  <c r="Y124" i="35"/>
  <c r="W124" i="35"/>
  <c r="U124" i="35"/>
  <c r="S124" i="35"/>
  <c r="Q124" i="35"/>
  <c r="O124" i="35"/>
  <c r="M124" i="35"/>
  <c r="K124" i="35"/>
  <c r="I124" i="35"/>
  <c r="G124" i="35"/>
  <c r="E124" i="35"/>
  <c r="AQ123" i="35"/>
  <c r="AO123" i="35"/>
  <c r="AM123" i="35"/>
  <c r="AK123" i="35"/>
  <c r="AI123" i="35"/>
  <c r="AG123" i="35"/>
  <c r="AE123" i="35"/>
  <c r="AC123" i="35"/>
  <c r="AA123" i="35"/>
  <c r="Y123" i="35"/>
  <c r="W123" i="35"/>
  <c r="U123" i="35"/>
  <c r="S123" i="35"/>
  <c r="Q123" i="35"/>
  <c r="O123" i="35"/>
  <c r="M123" i="35"/>
  <c r="K123" i="35"/>
  <c r="I123" i="35"/>
  <c r="G123" i="35"/>
  <c r="E123" i="35"/>
  <c r="AQ122" i="35"/>
  <c r="AO122" i="35"/>
  <c r="AM122" i="35"/>
  <c r="AK122" i="35"/>
  <c r="AI122" i="35"/>
  <c r="AG122" i="35"/>
  <c r="AE122" i="35"/>
  <c r="AC122" i="35"/>
  <c r="AA122" i="35"/>
  <c r="Y122" i="35"/>
  <c r="W122" i="35"/>
  <c r="U122" i="35"/>
  <c r="S122" i="35"/>
  <c r="Q122" i="35"/>
  <c r="O122" i="35"/>
  <c r="M122" i="35"/>
  <c r="K122" i="35"/>
  <c r="I122" i="35"/>
  <c r="G122" i="35"/>
  <c r="E122" i="35"/>
  <c r="AQ121" i="35"/>
  <c r="AO121" i="35"/>
  <c r="AM121" i="35"/>
  <c r="AK121" i="35"/>
  <c r="AI121" i="35"/>
  <c r="AG121" i="35"/>
  <c r="AE121" i="35"/>
  <c r="AC121" i="35"/>
  <c r="AA121" i="35"/>
  <c r="Y121" i="35"/>
  <c r="W121" i="35"/>
  <c r="U121" i="35"/>
  <c r="S121" i="35"/>
  <c r="Q121" i="35"/>
  <c r="O121" i="35"/>
  <c r="M121" i="35"/>
  <c r="K121" i="35"/>
  <c r="I121" i="35"/>
  <c r="G121" i="35"/>
  <c r="E121" i="35"/>
  <c r="AQ120" i="35"/>
  <c r="AO120" i="35"/>
  <c r="AM120" i="35"/>
  <c r="AK120" i="35"/>
  <c r="AI120" i="35"/>
  <c r="AG120" i="35"/>
  <c r="AE120" i="35"/>
  <c r="AC120" i="35"/>
  <c r="AA120" i="35"/>
  <c r="Y120" i="35"/>
  <c r="W120" i="35"/>
  <c r="U120" i="35"/>
  <c r="S120" i="35"/>
  <c r="Q120" i="35"/>
  <c r="O120" i="35"/>
  <c r="M120" i="35"/>
  <c r="K120" i="35"/>
  <c r="I120" i="35"/>
  <c r="G120" i="35"/>
  <c r="E120" i="35"/>
  <c r="AQ119" i="35"/>
  <c r="AO119" i="35"/>
  <c r="AM119" i="35"/>
  <c r="AK119" i="35"/>
  <c r="AI119" i="35"/>
  <c r="AG119" i="35"/>
  <c r="AE119" i="35"/>
  <c r="AC119" i="35"/>
  <c r="AA119" i="35"/>
  <c r="Y119" i="35"/>
  <c r="W119" i="35"/>
  <c r="U119" i="35"/>
  <c r="S119" i="35"/>
  <c r="Q119" i="35"/>
  <c r="O119" i="35"/>
  <c r="M119" i="35"/>
  <c r="K119" i="35"/>
  <c r="I119" i="35"/>
  <c r="G119" i="35"/>
  <c r="E119" i="35"/>
  <c r="AQ118" i="35"/>
  <c r="AO118" i="35"/>
  <c r="AM118" i="35"/>
  <c r="AK118" i="35"/>
  <c r="AI118" i="35"/>
  <c r="AG118" i="35"/>
  <c r="AE118" i="35"/>
  <c r="AC118" i="35"/>
  <c r="AA118" i="35"/>
  <c r="Y118" i="35"/>
  <c r="W118" i="35"/>
  <c r="U118" i="35"/>
  <c r="S118" i="35"/>
  <c r="Q118" i="35"/>
  <c r="O118" i="35"/>
  <c r="M118" i="35"/>
  <c r="K118" i="35"/>
  <c r="I118" i="35"/>
  <c r="G118" i="35"/>
  <c r="E118" i="35"/>
  <c r="AQ117" i="35"/>
  <c r="AO117" i="35"/>
  <c r="AM117" i="35"/>
  <c r="AK117" i="35"/>
  <c r="AI117" i="35"/>
  <c r="AG117" i="35"/>
  <c r="AE117" i="35"/>
  <c r="AC117" i="35"/>
  <c r="AA117" i="35"/>
  <c r="Y117" i="35"/>
  <c r="W117" i="35"/>
  <c r="U117" i="35"/>
  <c r="S117" i="35"/>
  <c r="Q117" i="35"/>
  <c r="O117" i="35"/>
  <c r="M117" i="35"/>
  <c r="K117" i="35"/>
  <c r="I117" i="35"/>
  <c r="G117" i="35"/>
  <c r="E117" i="35"/>
  <c r="AQ116" i="35"/>
  <c r="AO116" i="35"/>
  <c r="AM116" i="35"/>
  <c r="AK116" i="35"/>
  <c r="AI116" i="35"/>
  <c r="AG116" i="35"/>
  <c r="AE116" i="35"/>
  <c r="AC116" i="35"/>
  <c r="AA116" i="35"/>
  <c r="Y116" i="35"/>
  <c r="W116" i="35"/>
  <c r="U116" i="35"/>
  <c r="S116" i="35"/>
  <c r="Q116" i="35"/>
  <c r="O116" i="35"/>
  <c r="M116" i="35"/>
  <c r="K116" i="35"/>
  <c r="I116" i="35"/>
  <c r="G116" i="35"/>
  <c r="E116" i="35"/>
  <c r="AQ115" i="35"/>
  <c r="AO115" i="35"/>
  <c r="AM115" i="35"/>
  <c r="AK115" i="35"/>
  <c r="AI115" i="35"/>
  <c r="AG115" i="35"/>
  <c r="AE115" i="35"/>
  <c r="AC115" i="35"/>
  <c r="AA115" i="35"/>
  <c r="Y115" i="35"/>
  <c r="W115" i="35"/>
  <c r="U115" i="35"/>
  <c r="S115" i="35"/>
  <c r="Q115" i="35"/>
  <c r="O115" i="35"/>
  <c r="M115" i="35"/>
  <c r="K115" i="35"/>
  <c r="I115" i="35"/>
  <c r="G115" i="35"/>
  <c r="E115" i="35"/>
  <c r="AQ114" i="35"/>
  <c r="AO114" i="35"/>
  <c r="AM114" i="35"/>
  <c r="AK114" i="35"/>
  <c r="AI114" i="35"/>
  <c r="AG114" i="35"/>
  <c r="AE114" i="35"/>
  <c r="AC114" i="35"/>
  <c r="AA114" i="35"/>
  <c r="Y114" i="35"/>
  <c r="W114" i="35"/>
  <c r="U114" i="35"/>
  <c r="S114" i="35"/>
  <c r="Q114" i="35"/>
  <c r="O114" i="35"/>
  <c r="M114" i="35"/>
  <c r="K114" i="35"/>
  <c r="I114" i="35"/>
  <c r="G114" i="35"/>
  <c r="E114" i="35"/>
  <c r="AQ113" i="35"/>
  <c r="AO113" i="35"/>
  <c r="AM113" i="35"/>
  <c r="AK113" i="35"/>
  <c r="AI113" i="35"/>
  <c r="AG113" i="35"/>
  <c r="AE113" i="35"/>
  <c r="AC113" i="35"/>
  <c r="AA113" i="35"/>
  <c r="Y113" i="35"/>
  <c r="W113" i="35"/>
  <c r="U113" i="35"/>
  <c r="S113" i="35"/>
  <c r="Q113" i="35"/>
  <c r="O113" i="35"/>
  <c r="M113" i="35"/>
  <c r="K113" i="35"/>
  <c r="I113" i="35"/>
  <c r="G113" i="35"/>
  <c r="E113" i="35"/>
  <c r="AQ112" i="35"/>
  <c r="AO112" i="35"/>
  <c r="AM112" i="35"/>
  <c r="AK112" i="35"/>
  <c r="AI112" i="35"/>
  <c r="AG112" i="35"/>
  <c r="AE112" i="35"/>
  <c r="AC112" i="35"/>
  <c r="AA112" i="35"/>
  <c r="Y112" i="35"/>
  <c r="W112" i="35"/>
  <c r="U112" i="35"/>
  <c r="S112" i="35"/>
  <c r="Q112" i="35"/>
  <c r="O112" i="35"/>
  <c r="M112" i="35"/>
  <c r="K112" i="35"/>
  <c r="I112" i="35"/>
  <c r="G112" i="35"/>
  <c r="E112" i="35"/>
  <c r="AQ111" i="35"/>
  <c r="AO111" i="35"/>
  <c r="AM111" i="35"/>
  <c r="AK111" i="35"/>
  <c r="AI111" i="35"/>
  <c r="AG111" i="35"/>
  <c r="AE111" i="35"/>
  <c r="AC111" i="35"/>
  <c r="AA111" i="35"/>
  <c r="Y111" i="35"/>
  <c r="W111" i="35"/>
  <c r="U111" i="35"/>
  <c r="S111" i="35"/>
  <c r="Q111" i="35"/>
  <c r="O111" i="35"/>
  <c r="M111" i="35"/>
  <c r="K111" i="35"/>
  <c r="I111" i="35"/>
  <c r="G111" i="35"/>
  <c r="E111" i="35"/>
  <c r="AQ110" i="35"/>
  <c r="AO110" i="35"/>
  <c r="AM110" i="35"/>
  <c r="AK110" i="35"/>
  <c r="AI110" i="35"/>
  <c r="AG110" i="35"/>
  <c r="AE110" i="35"/>
  <c r="AC110" i="35"/>
  <c r="AA110" i="35"/>
  <c r="Y110" i="35"/>
  <c r="W110" i="35"/>
  <c r="U110" i="35"/>
  <c r="S110" i="35"/>
  <c r="Q110" i="35"/>
  <c r="O110" i="35"/>
  <c r="M110" i="35"/>
  <c r="K110" i="35"/>
  <c r="I110" i="35"/>
  <c r="G110" i="35"/>
  <c r="E110" i="35"/>
  <c r="AQ109" i="35"/>
  <c r="AO109" i="35"/>
  <c r="AM109" i="35"/>
  <c r="AK109" i="35"/>
  <c r="AI109" i="35"/>
  <c r="AG109" i="35"/>
  <c r="AE109" i="35"/>
  <c r="AC109" i="35"/>
  <c r="AA109" i="35"/>
  <c r="Y109" i="35"/>
  <c r="W109" i="35"/>
  <c r="U109" i="35"/>
  <c r="S109" i="35"/>
  <c r="Q109" i="35"/>
  <c r="O109" i="35"/>
  <c r="M109" i="35"/>
  <c r="K109" i="35"/>
  <c r="I109" i="35"/>
  <c r="G109" i="35"/>
  <c r="E109" i="35"/>
  <c r="AQ108" i="35"/>
  <c r="AO108" i="35"/>
  <c r="AM108" i="35"/>
  <c r="AK108" i="35"/>
  <c r="AI108" i="35"/>
  <c r="AG108" i="35"/>
  <c r="AE108" i="35"/>
  <c r="AC108" i="35"/>
  <c r="AA108" i="35"/>
  <c r="Y108" i="35"/>
  <c r="W108" i="35"/>
  <c r="U108" i="35"/>
  <c r="S108" i="35"/>
  <c r="Q108" i="35"/>
  <c r="O108" i="35"/>
  <c r="M108" i="35"/>
  <c r="K108" i="35"/>
  <c r="I108" i="35"/>
  <c r="G108" i="35"/>
  <c r="E108" i="35"/>
  <c r="AQ107" i="35"/>
  <c r="AO107" i="35"/>
  <c r="AM107" i="35"/>
  <c r="AK107" i="35"/>
  <c r="AI107" i="35"/>
  <c r="AG107" i="35"/>
  <c r="AE107" i="35"/>
  <c r="AC107" i="35"/>
  <c r="AA107" i="35"/>
  <c r="Y107" i="35"/>
  <c r="W107" i="35"/>
  <c r="U107" i="35"/>
  <c r="S107" i="35"/>
  <c r="Q107" i="35"/>
  <c r="O107" i="35"/>
  <c r="M107" i="35"/>
  <c r="K107" i="35"/>
  <c r="I107" i="35"/>
  <c r="G107" i="35"/>
  <c r="E107" i="35"/>
  <c r="AQ106" i="35"/>
  <c r="AO106" i="35"/>
  <c r="AM106" i="35"/>
  <c r="AK106" i="35"/>
  <c r="AI106" i="35"/>
  <c r="AG106" i="35"/>
  <c r="AE106" i="35"/>
  <c r="AC106" i="35"/>
  <c r="AA106" i="35"/>
  <c r="Y106" i="35"/>
  <c r="W106" i="35"/>
  <c r="U106" i="35"/>
  <c r="S106" i="35"/>
  <c r="Q106" i="35"/>
  <c r="O106" i="35"/>
  <c r="M106" i="35"/>
  <c r="K106" i="35"/>
  <c r="I106" i="35"/>
  <c r="G106" i="35"/>
  <c r="E106" i="35"/>
  <c r="AQ105" i="35"/>
  <c r="AO105" i="35"/>
  <c r="AM105" i="35"/>
  <c r="AK105" i="35"/>
  <c r="AI105" i="35"/>
  <c r="AG105" i="35"/>
  <c r="AE105" i="35"/>
  <c r="AC105" i="35"/>
  <c r="AA105" i="35"/>
  <c r="Y105" i="35"/>
  <c r="W105" i="35"/>
  <c r="U105" i="35"/>
  <c r="S105" i="35"/>
  <c r="Q105" i="35"/>
  <c r="O105" i="35"/>
  <c r="M105" i="35"/>
  <c r="K105" i="35"/>
  <c r="I105" i="35"/>
  <c r="G105" i="35"/>
  <c r="E105" i="35"/>
  <c r="AQ104" i="35"/>
  <c r="AO104" i="35"/>
  <c r="AM104" i="35"/>
  <c r="AK104" i="35"/>
  <c r="AI104" i="35"/>
  <c r="AG104" i="35"/>
  <c r="AE104" i="35"/>
  <c r="AC104" i="35"/>
  <c r="AA104" i="35"/>
  <c r="Y104" i="35"/>
  <c r="W104" i="35"/>
  <c r="U104" i="35"/>
  <c r="S104" i="35"/>
  <c r="Q104" i="35"/>
  <c r="O104" i="35"/>
  <c r="M104" i="35"/>
  <c r="K104" i="35"/>
  <c r="I104" i="35"/>
  <c r="G104" i="35"/>
  <c r="E104" i="35"/>
  <c r="AQ103" i="35"/>
  <c r="AO103" i="35"/>
  <c r="AM103" i="35"/>
  <c r="AK103" i="35"/>
  <c r="AI103" i="35"/>
  <c r="AG103" i="35"/>
  <c r="AE103" i="35"/>
  <c r="AC103" i="35"/>
  <c r="AA103" i="35"/>
  <c r="Y103" i="35"/>
  <c r="W103" i="35"/>
  <c r="U103" i="35"/>
  <c r="S103" i="35"/>
  <c r="Q103" i="35"/>
  <c r="O103" i="35"/>
  <c r="M103" i="35"/>
  <c r="K103" i="35"/>
  <c r="I103" i="35"/>
  <c r="G103" i="35"/>
  <c r="E103" i="35"/>
  <c r="AQ102" i="35"/>
  <c r="AO102" i="35"/>
  <c r="AM102" i="35"/>
  <c r="AK102" i="35"/>
  <c r="AI102" i="35"/>
  <c r="AG102" i="35"/>
  <c r="AE102" i="35"/>
  <c r="AC102" i="35"/>
  <c r="AA102" i="35"/>
  <c r="Y102" i="35"/>
  <c r="W102" i="35"/>
  <c r="U102" i="35"/>
  <c r="S102" i="35"/>
  <c r="Q102" i="35"/>
  <c r="O102" i="35"/>
  <c r="M102" i="35"/>
  <c r="K102" i="35"/>
  <c r="I102" i="35"/>
  <c r="G102" i="35"/>
  <c r="E102" i="35"/>
  <c r="AQ101" i="35"/>
  <c r="AO101" i="35"/>
  <c r="AM101" i="35"/>
  <c r="AK101" i="35"/>
  <c r="AI101" i="35"/>
  <c r="AG101" i="35"/>
  <c r="AE101" i="35"/>
  <c r="AC101" i="35"/>
  <c r="AA101" i="35"/>
  <c r="Y101" i="35"/>
  <c r="W101" i="35"/>
  <c r="U101" i="35"/>
  <c r="S101" i="35"/>
  <c r="Q101" i="35"/>
  <c r="O101" i="35"/>
  <c r="M101" i="35"/>
  <c r="K101" i="35"/>
  <c r="I101" i="35"/>
  <c r="G101" i="35"/>
  <c r="E101" i="35"/>
  <c r="AQ100" i="35"/>
  <c r="AO100" i="35"/>
  <c r="AM100" i="35"/>
  <c r="AK100" i="35"/>
  <c r="AI100" i="35"/>
  <c r="AG100" i="35"/>
  <c r="AE100" i="35"/>
  <c r="AC100" i="35"/>
  <c r="AA100" i="35"/>
  <c r="Y100" i="35"/>
  <c r="W100" i="35"/>
  <c r="U100" i="35"/>
  <c r="S100" i="35"/>
  <c r="Q100" i="35"/>
  <c r="O100" i="35"/>
  <c r="M100" i="35"/>
  <c r="K100" i="35"/>
  <c r="I100" i="35"/>
  <c r="G100" i="35"/>
  <c r="E100" i="35"/>
  <c r="AQ99" i="35"/>
  <c r="AO99" i="35"/>
  <c r="AM99" i="35"/>
  <c r="AK99" i="35"/>
  <c r="AI99" i="35"/>
  <c r="AG99" i="35"/>
  <c r="AE99" i="35"/>
  <c r="AC99" i="35"/>
  <c r="AA99" i="35"/>
  <c r="Y99" i="35"/>
  <c r="W99" i="35"/>
  <c r="U99" i="35"/>
  <c r="S99" i="35"/>
  <c r="Q99" i="35"/>
  <c r="O99" i="35"/>
  <c r="M99" i="35"/>
  <c r="K99" i="35"/>
  <c r="I99" i="35"/>
  <c r="G99" i="35"/>
  <c r="E99" i="35"/>
  <c r="AQ98" i="35"/>
  <c r="AO98" i="35"/>
  <c r="AM98" i="35"/>
  <c r="AK98" i="35"/>
  <c r="AI98" i="35"/>
  <c r="AG98" i="35"/>
  <c r="AE98" i="35"/>
  <c r="AC98" i="35"/>
  <c r="AA98" i="35"/>
  <c r="Y98" i="35"/>
  <c r="W98" i="35"/>
  <c r="U98" i="35"/>
  <c r="S98" i="35"/>
  <c r="Q98" i="35"/>
  <c r="O98" i="35"/>
  <c r="M98" i="35"/>
  <c r="K98" i="35"/>
  <c r="I98" i="35"/>
  <c r="G98" i="35"/>
  <c r="E98" i="35"/>
  <c r="AQ97" i="35"/>
  <c r="AO97" i="35"/>
  <c r="AM97" i="35"/>
  <c r="AK97" i="35"/>
  <c r="AI97" i="35"/>
  <c r="AG97" i="35"/>
  <c r="AE97" i="35"/>
  <c r="AC97" i="35"/>
  <c r="AA97" i="35"/>
  <c r="Y97" i="35"/>
  <c r="W97" i="35"/>
  <c r="U97" i="35"/>
  <c r="S97" i="35"/>
  <c r="Q97" i="35"/>
  <c r="O97" i="35"/>
  <c r="M97" i="35"/>
  <c r="K97" i="35"/>
  <c r="I97" i="35"/>
  <c r="G97" i="35"/>
  <c r="E97" i="35"/>
  <c r="AQ96" i="35"/>
  <c r="AO96" i="35"/>
  <c r="AM96" i="35"/>
  <c r="AK96" i="35"/>
  <c r="AI96" i="35"/>
  <c r="AG96" i="35"/>
  <c r="AE96" i="35"/>
  <c r="AC96" i="35"/>
  <c r="AA96" i="35"/>
  <c r="Y96" i="35"/>
  <c r="W96" i="35"/>
  <c r="U96" i="35"/>
  <c r="S96" i="35"/>
  <c r="Q96" i="35"/>
  <c r="O96" i="35"/>
  <c r="M96" i="35"/>
  <c r="K96" i="35"/>
  <c r="I96" i="35"/>
  <c r="G96" i="35"/>
  <c r="E96" i="35"/>
  <c r="AQ95" i="35"/>
  <c r="AO95" i="35"/>
  <c r="AM95" i="35"/>
  <c r="AK95" i="35"/>
  <c r="AI95" i="35"/>
  <c r="AG95" i="35"/>
  <c r="AE95" i="35"/>
  <c r="AC95" i="35"/>
  <c r="AA95" i="35"/>
  <c r="Y95" i="35"/>
  <c r="W95" i="35"/>
  <c r="U95" i="35"/>
  <c r="S95" i="35"/>
  <c r="Q95" i="35"/>
  <c r="O95" i="35"/>
  <c r="M95" i="35"/>
  <c r="K95" i="35"/>
  <c r="I95" i="35"/>
  <c r="G95" i="35"/>
  <c r="E95" i="35"/>
  <c r="AQ94" i="35"/>
  <c r="AO94" i="35"/>
  <c r="AM94" i="35"/>
  <c r="AK94" i="35"/>
  <c r="AI94" i="35"/>
  <c r="AG94" i="35"/>
  <c r="AE94" i="35"/>
  <c r="AC94" i="35"/>
  <c r="AA94" i="35"/>
  <c r="Y94" i="35"/>
  <c r="W94" i="35"/>
  <c r="U94" i="35"/>
  <c r="S94" i="35"/>
  <c r="Q94" i="35"/>
  <c r="O94" i="35"/>
  <c r="M94" i="35"/>
  <c r="K94" i="35"/>
  <c r="I94" i="35"/>
  <c r="G94" i="35"/>
  <c r="E94" i="35"/>
  <c r="AQ93" i="35"/>
  <c r="AO93" i="35"/>
  <c r="AM93" i="35"/>
  <c r="AK93" i="35"/>
  <c r="AI93" i="35"/>
  <c r="AG93" i="35"/>
  <c r="AE93" i="35"/>
  <c r="AC93" i="35"/>
  <c r="AA93" i="35"/>
  <c r="Y93" i="35"/>
  <c r="W93" i="35"/>
  <c r="U93" i="35"/>
  <c r="S93" i="35"/>
  <c r="Q93" i="35"/>
  <c r="O93" i="35"/>
  <c r="M93" i="35"/>
  <c r="K93" i="35"/>
  <c r="I93" i="35"/>
  <c r="G93" i="35"/>
  <c r="E93" i="35"/>
  <c r="AQ92" i="35"/>
  <c r="AO92" i="35"/>
  <c r="AM92" i="35"/>
  <c r="AK92" i="35"/>
  <c r="AI92" i="35"/>
  <c r="AG92" i="35"/>
  <c r="AE92" i="35"/>
  <c r="AC92" i="35"/>
  <c r="AA92" i="35"/>
  <c r="Y92" i="35"/>
  <c r="W92" i="35"/>
  <c r="U92" i="35"/>
  <c r="S92" i="35"/>
  <c r="Q92" i="35"/>
  <c r="O92" i="35"/>
  <c r="M92" i="35"/>
  <c r="K92" i="35"/>
  <c r="I92" i="35"/>
  <c r="G92" i="35"/>
  <c r="E92" i="35"/>
  <c r="AQ91" i="35"/>
  <c r="AO91" i="35"/>
  <c r="AM91" i="35"/>
  <c r="AK91" i="35"/>
  <c r="AI91" i="35"/>
  <c r="AG91" i="35"/>
  <c r="AE91" i="35"/>
  <c r="AC91" i="35"/>
  <c r="AA91" i="35"/>
  <c r="Y91" i="35"/>
  <c r="W91" i="35"/>
  <c r="U91" i="35"/>
  <c r="S91" i="35"/>
  <c r="Q91" i="35"/>
  <c r="O91" i="35"/>
  <c r="M91" i="35"/>
  <c r="K91" i="35"/>
  <c r="I91" i="35"/>
  <c r="G91" i="35"/>
  <c r="E91" i="35"/>
  <c r="AQ90" i="35"/>
  <c r="AO90" i="35"/>
  <c r="AM90" i="35"/>
  <c r="AK90" i="35"/>
  <c r="AI90" i="35"/>
  <c r="AG90" i="35"/>
  <c r="AE90" i="35"/>
  <c r="AC90" i="35"/>
  <c r="AA90" i="35"/>
  <c r="Y90" i="35"/>
  <c r="W90" i="35"/>
  <c r="U90" i="35"/>
  <c r="S90" i="35"/>
  <c r="Q90" i="35"/>
  <c r="O90" i="35"/>
  <c r="M90" i="35"/>
  <c r="K90" i="35"/>
  <c r="I90" i="35"/>
  <c r="G90" i="35"/>
  <c r="E90" i="35"/>
  <c r="AQ89" i="35"/>
  <c r="AO89" i="35"/>
  <c r="AM89" i="35"/>
  <c r="AK89" i="35"/>
  <c r="AI89" i="35"/>
  <c r="AG89" i="35"/>
  <c r="AE89" i="35"/>
  <c r="AC89" i="35"/>
  <c r="AA89" i="35"/>
  <c r="Y89" i="35"/>
  <c r="W89" i="35"/>
  <c r="U89" i="35"/>
  <c r="S89" i="35"/>
  <c r="Q89" i="35"/>
  <c r="O89" i="35"/>
  <c r="M89" i="35"/>
  <c r="K89" i="35"/>
  <c r="I89" i="35"/>
  <c r="G89" i="35"/>
  <c r="E89" i="35"/>
  <c r="AQ88" i="35"/>
  <c r="AO88" i="35"/>
  <c r="AM88" i="35"/>
  <c r="AK88" i="35"/>
  <c r="AI88" i="35"/>
  <c r="AG88" i="35"/>
  <c r="AE88" i="35"/>
  <c r="AC88" i="35"/>
  <c r="AA88" i="35"/>
  <c r="Y88" i="35"/>
  <c r="W88" i="35"/>
  <c r="U88" i="35"/>
  <c r="S88" i="35"/>
  <c r="Q88" i="35"/>
  <c r="O88" i="35"/>
  <c r="M88" i="35"/>
  <c r="K88" i="35"/>
  <c r="I88" i="35"/>
  <c r="G88" i="35"/>
  <c r="E88" i="35"/>
  <c r="AQ87" i="35"/>
  <c r="AO87" i="35"/>
  <c r="AM87" i="35"/>
  <c r="AK87" i="35"/>
  <c r="AI87" i="35"/>
  <c r="AG87" i="35"/>
  <c r="AE87" i="35"/>
  <c r="AC87" i="35"/>
  <c r="AA87" i="35"/>
  <c r="Y87" i="35"/>
  <c r="W87" i="35"/>
  <c r="U87" i="35"/>
  <c r="S87" i="35"/>
  <c r="Q87" i="35"/>
  <c r="O87" i="35"/>
  <c r="M87" i="35"/>
  <c r="K87" i="35"/>
  <c r="I87" i="35"/>
  <c r="G87" i="35"/>
  <c r="E87" i="35"/>
  <c r="AQ86" i="35"/>
  <c r="AO86" i="35"/>
  <c r="AM86" i="35"/>
  <c r="AK86" i="35"/>
  <c r="AI86" i="35"/>
  <c r="AG86" i="35"/>
  <c r="AE86" i="35"/>
  <c r="AC86" i="35"/>
  <c r="AA86" i="35"/>
  <c r="Y86" i="35"/>
  <c r="W86" i="35"/>
  <c r="U86" i="35"/>
  <c r="S86" i="35"/>
  <c r="Q86" i="35"/>
  <c r="O86" i="35"/>
  <c r="M86" i="35"/>
  <c r="K86" i="35"/>
  <c r="I86" i="35"/>
  <c r="G86" i="35"/>
  <c r="E86" i="35"/>
  <c r="AQ85" i="35"/>
  <c r="AO85" i="35"/>
  <c r="AM85" i="35"/>
  <c r="AK85" i="35"/>
  <c r="AI85" i="35"/>
  <c r="AG85" i="35"/>
  <c r="AE85" i="35"/>
  <c r="AC85" i="35"/>
  <c r="AA85" i="35"/>
  <c r="Y85" i="35"/>
  <c r="W85" i="35"/>
  <c r="U85" i="35"/>
  <c r="S85" i="35"/>
  <c r="Q85" i="35"/>
  <c r="O85" i="35"/>
  <c r="M85" i="35"/>
  <c r="K85" i="35"/>
  <c r="I85" i="35"/>
  <c r="G85" i="35"/>
  <c r="E85" i="35"/>
  <c r="AQ84" i="35"/>
  <c r="AO84" i="35"/>
  <c r="AM84" i="35"/>
  <c r="AK84" i="35"/>
  <c r="AI84" i="35"/>
  <c r="AG84" i="35"/>
  <c r="AE84" i="35"/>
  <c r="AC84" i="35"/>
  <c r="AA84" i="35"/>
  <c r="Y84" i="35"/>
  <c r="W84" i="35"/>
  <c r="U84" i="35"/>
  <c r="S84" i="35"/>
  <c r="Q84" i="35"/>
  <c r="O84" i="35"/>
  <c r="M84" i="35"/>
  <c r="K84" i="35"/>
  <c r="I84" i="35"/>
  <c r="G84" i="35"/>
  <c r="E84" i="35"/>
  <c r="AQ83" i="35"/>
  <c r="AO83" i="35"/>
  <c r="AM83" i="35"/>
  <c r="AK83" i="35"/>
  <c r="AI83" i="35"/>
  <c r="AG83" i="35"/>
  <c r="AE83" i="35"/>
  <c r="AC83" i="35"/>
  <c r="AA83" i="35"/>
  <c r="Y83" i="35"/>
  <c r="W83" i="35"/>
  <c r="U83" i="35"/>
  <c r="S83" i="35"/>
  <c r="Q83" i="35"/>
  <c r="O83" i="35"/>
  <c r="M83" i="35"/>
  <c r="K83" i="35"/>
  <c r="I83" i="35"/>
  <c r="G83" i="35"/>
  <c r="E83" i="35"/>
  <c r="AQ82" i="35"/>
  <c r="AO82" i="35"/>
  <c r="AM82" i="35"/>
  <c r="AK82" i="35"/>
  <c r="AI82" i="35"/>
  <c r="AG82" i="35"/>
  <c r="AE82" i="35"/>
  <c r="AC82" i="35"/>
  <c r="AA82" i="35"/>
  <c r="Y82" i="35"/>
  <c r="W82" i="35"/>
  <c r="U82" i="35"/>
  <c r="S82" i="35"/>
  <c r="Q82" i="35"/>
  <c r="O82" i="35"/>
  <c r="M82" i="35"/>
  <c r="K82" i="35"/>
  <c r="I82" i="35"/>
  <c r="G82" i="35"/>
  <c r="E82" i="35"/>
  <c r="AQ81" i="35"/>
  <c r="AO81" i="35"/>
  <c r="AM81" i="35"/>
  <c r="AK81" i="35"/>
  <c r="AI81" i="35"/>
  <c r="AG81" i="35"/>
  <c r="AE81" i="35"/>
  <c r="AC81" i="35"/>
  <c r="AA81" i="35"/>
  <c r="Y81" i="35"/>
  <c r="W81" i="35"/>
  <c r="U81" i="35"/>
  <c r="S81" i="35"/>
  <c r="Q81" i="35"/>
  <c r="O81" i="35"/>
  <c r="M81" i="35"/>
  <c r="K81" i="35"/>
  <c r="I81" i="35"/>
  <c r="G81" i="35"/>
  <c r="E81" i="35"/>
  <c r="AQ80" i="35"/>
  <c r="AO80" i="35"/>
  <c r="AM80" i="35"/>
  <c r="AK80" i="35"/>
  <c r="AI80" i="35"/>
  <c r="AG80" i="35"/>
  <c r="AE80" i="35"/>
  <c r="AC80" i="35"/>
  <c r="AA80" i="35"/>
  <c r="Y80" i="35"/>
  <c r="W80" i="35"/>
  <c r="U80" i="35"/>
  <c r="S80" i="35"/>
  <c r="Q80" i="35"/>
  <c r="O80" i="35"/>
  <c r="M80" i="35"/>
  <c r="K80" i="35"/>
  <c r="I80" i="35"/>
  <c r="G80" i="35"/>
  <c r="E80" i="35"/>
  <c r="AQ79" i="35"/>
  <c r="AO79" i="35"/>
  <c r="AM79" i="35"/>
  <c r="AK79" i="35"/>
  <c r="AI79" i="35"/>
  <c r="AG79" i="35"/>
  <c r="AE79" i="35"/>
  <c r="AC79" i="35"/>
  <c r="AA79" i="35"/>
  <c r="Y79" i="35"/>
  <c r="W79" i="35"/>
  <c r="U79" i="35"/>
  <c r="S79" i="35"/>
  <c r="Q79" i="35"/>
  <c r="O79" i="35"/>
  <c r="M79" i="35"/>
  <c r="K79" i="35"/>
  <c r="I79" i="35"/>
  <c r="G79" i="35"/>
  <c r="E79" i="35"/>
  <c r="AQ78" i="35"/>
  <c r="AO78" i="35"/>
  <c r="AM78" i="35"/>
  <c r="AK78" i="35"/>
  <c r="AI78" i="35"/>
  <c r="AG78" i="35"/>
  <c r="AE78" i="35"/>
  <c r="AC78" i="35"/>
  <c r="AA78" i="35"/>
  <c r="Y78" i="35"/>
  <c r="W78" i="35"/>
  <c r="U78" i="35"/>
  <c r="S78" i="35"/>
  <c r="Q78" i="35"/>
  <c r="O78" i="35"/>
  <c r="M78" i="35"/>
  <c r="K78" i="35"/>
  <c r="I78" i="35"/>
  <c r="G78" i="35"/>
  <c r="E78" i="35"/>
  <c r="AQ77" i="35"/>
  <c r="AO77" i="35"/>
  <c r="AM77" i="35"/>
  <c r="AK77" i="35"/>
  <c r="AI77" i="35"/>
  <c r="AG77" i="35"/>
  <c r="AE77" i="35"/>
  <c r="AC77" i="35"/>
  <c r="AA77" i="35"/>
  <c r="Y77" i="35"/>
  <c r="W77" i="35"/>
  <c r="U77" i="35"/>
  <c r="S77" i="35"/>
  <c r="Q77" i="35"/>
  <c r="O77" i="35"/>
  <c r="M77" i="35"/>
  <c r="K77" i="35"/>
  <c r="I77" i="35"/>
  <c r="G77" i="35"/>
  <c r="E77" i="35"/>
  <c r="AQ76" i="35"/>
  <c r="AO76" i="35"/>
  <c r="AM76" i="35"/>
  <c r="AK76" i="35"/>
  <c r="AI76" i="35"/>
  <c r="AG76" i="35"/>
  <c r="AE76" i="35"/>
  <c r="AC76" i="35"/>
  <c r="AA76" i="35"/>
  <c r="Y76" i="35"/>
  <c r="W76" i="35"/>
  <c r="U76" i="35"/>
  <c r="S76" i="35"/>
  <c r="Q76" i="35"/>
  <c r="O76" i="35"/>
  <c r="M76" i="35"/>
  <c r="K76" i="35"/>
  <c r="I76" i="35"/>
  <c r="G76" i="35"/>
  <c r="E76" i="35"/>
  <c r="AQ75" i="35"/>
  <c r="AO75" i="35"/>
  <c r="AM75" i="35"/>
  <c r="AK75" i="35"/>
  <c r="AI75" i="35"/>
  <c r="AG75" i="35"/>
  <c r="AE75" i="35"/>
  <c r="AC75" i="35"/>
  <c r="AA75" i="35"/>
  <c r="Y75" i="35"/>
  <c r="W75" i="35"/>
  <c r="U75" i="35"/>
  <c r="S75" i="35"/>
  <c r="Q75" i="35"/>
  <c r="O75" i="35"/>
  <c r="M75" i="35"/>
  <c r="K75" i="35"/>
  <c r="I75" i="35"/>
  <c r="G75" i="35"/>
  <c r="E75" i="35"/>
  <c r="AQ74" i="35"/>
  <c r="AO74" i="35"/>
  <c r="AM74" i="35"/>
  <c r="AK74" i="35"/>
  <c r="AI74" i="35"/>
  <c r="AG74" i="35"/>
  <c r="AE74" i="35"/>
  <c r="AC74" i="35"/>
  <c r="AA74" i="35"/>
  <c r="Y74" i="35"/>
  <c r="W74" i="35"/>
  <c r="U74" i="35"/>
  <c r="S74" i="35"/>
  <c r="Q74" i="35"/>
  <c r="O74" i="35"/>
  <c r="M74" i="35"/>
  <c r="K74" i="35"/>
  <c r="I74" i="35"/>
  <c r="G74" i="35"/>
  <c r="E74" i="35"/>
  <c r="AQ73" i="35"/>
  <c r="AO73" i="35"/>
  <c r="AM73" i="35"/>
  <c r="AK73" i="35"/>
  <c r="AI73" i="35"/>
  <c r="AG73" i="35"/>
  <c r="AE73" i="35"/>
  <c r="AC73" i="35"/>
  <c r="AA73" i="35"/>
  <c r="Y73" i="35"/>
  <c r="W73" i="35"/>
  <c r="U73" i="35"/>
  <c r="S73" i="35"/>
  <c r="Q73" i="35"/>
  <c r="O73" i="35"/>
  <c r="M73" i="35"/>
  <c r="K73" i="35"/>
  <c r="I73" i="35"/>
  <c r="G73" i="35"/>
  <c r="E73" i="35"/>
  <c r="AQ72" i="35"/>
  <c r="AO72" i="35"/>
  <c r="AM72" i="35"/>
  <c r="AK72" i="35"/>
  <c r="AI72" i="35"/>
  <c r="AG72" i="35"/>
  <c r="AE72" i="35"/>
  <c r="AC72" i="35"/>
  <c r="AA72" i="35"/>
  <c r="Y72" i="35"/>
  <c r="W72" i="35"/>
  <c r="U72" i="35"/>
  <c r="S72" i="35"/>
  <c r="Q72" i="35"/>
  <c r="O72" i="35"/>
  <c r="M72" i="35"/>
  <c r="K72" i="35"/>
  <c r="I72" i="35"/>
  <c r="G72" i="35"/>
  <c r="E72" i="35"/>
  <c r="AQ71" i="35"/>
  <c r="AO71" i="35"/>
  <c r="AM71" i="35"/>
  <c r="AK71" i="35"/>
  <c r="AI71" i="35"/>
  <c r="AG71" i="35"/>
  <c r="AE71" i="35"/>
  <c r="AC71" i="35"/>
  <c r="AA71" i="35"/>
  <c r="Y71" i="35"/>
  <c r="W71" i="35"/>
  <c r="U71" i="35"/>
  <c r="S71" i="35"/>
  <c r="Q71" i="35"/>
  <c r="O71" i="35"/>
  <c r="M71" i="35"/>
  <c r="K71" i="35"/>
  <c r="I71" i="35"/>
  <c r="G71" i="35"/>
  <c r="E71" i="35"/>
  <c r="AQ70" i="35"/>
  <c r="AO70" i="35"/>
  <c r="AM70" i="35"/>
  <c r="AK70" i="35"/>
  <c r="AI70" i="35"/>
  <c r="AG70" i="35"/>
  <c r="AE70" i="35"/>
  <c r="AC70" i="35"/>
  <c r="AA70" i="35"/>
  <c r="Y70" i="35"/>
  <c r="W70" i="35"/>
  <c r="U70" i="35"/>
  <c r="S70" i="35"/>
  <c r="Q70" i="35"/>
  <c r="O70" i="35"/>
  <c r="M70" i="35"/>
  <c r="K70" i="35"/>
  <c r="I70" i="35"/>
  <c r="G70" i="35"/>
  <c r="E70" i="35"/>
  <c r="AQ69" i="35"/>
  <c r="AO69" i="35"/>
  <c r="AM69" i="35"/>
  <c r="AK69" i="35"/>
  <c r="AI69" i="35"/>
  <c r="AG69" i="35"/>
  <c r="AE69" i="35"/>
  <c r="AC69" i="35"/>
  <c r="AA69" i="35"/>
  <c r="Y69" i="35"/>
  <c r="W69" i="35"/>
  <c r="U69" i="35"/>
  <c r="S69" i="35"/>
  <c r="Q69" i="35"/>
  <c r="O69" i="35"/>
  <c r="M69" i="35"/>
  <c r="K69" i="35"/>
  <c r="I69" i="35"/>
  <c r="G69" i="35"/>
  <c r="E69" i="35"/>
  <c r="AQ68" i="35"/>
  <c r="AO68" i="35"/>
  <c r="AM68" i="35"/>
  <c r="AK68" i="35"/>
  <c r="AI68" i="35"/>
  <c r="AG68" i="35"/>
  <c r="AE68" i="35"/>
  <c r="AC68" i="35"/>
  <c r="AA68" i="35"/>
  <c r="Y68" i="35"/>
  <c r="W68" i="35"/>
  <c r="U68" i="35"/>
  <c r="S68" i="35"/>
  <c r="Q68" i="35"/>
  <c r="O68" i="35"/>
  <c r="M68" i="35"/>
  <c r="K68" i="35"/>
  <c r="I68" i="35"/>
  <c r="G68" i="35"/>
  <c r="E68" i="35"/>
  <c r="AQ67" i="35"/>
  <c r="AO67" i="35"/>
  <c r="AM67" i="35"/>
  <c r="AK67" i="35"/>
  <c r="AI67" i="35"/>
  <c r="AG67" i="35"/>
  <c r="AE67" i="35"/>
  <c r="AC67" i="35"/>
  <c r="AA67" i="35"/>
  <c r="Y67" i="35"/>
  <c r="W67" i="35"/>
  <c r="U67" i="35"/>
  <c r="S67" i="35"/>
  <c r="Q67" i="35"/>
  <c r="O67" i="35"/>
  <c r="M67" i="35"/>
  <c r="K67" i="35"/>
  <c r="I67" i="35"/>
  <c r="G67" i="35"/>
  <c r="E67" i="35"/>
  <c r="AQ66" i="35"/>
  <c r="AO66" i="35"/>
  <c r="AM66" i="35"/>
  <c r="AK66" i="35"/>
  <c r="AI66" i="35"/>
  <c r="AG66" i="35"/>
  <c r="AE66" i="35"/>
  <c r="AC66" i="35"/>
  <c r="AA66" i="35"/>
  <c r="Y66" i="35"/>
  <c r="W66" i="35"/>
  <c r="U66" i="35"/>
  <c r="S66" i="35"/>
  <c r="Q66" i="35"/>
  <c r="O66" i="35"/>
  <c r="M66" i="35"/>
  <c r="K66" i="35"/>
  <c r="I66" i="35"/>
  <c r="G66" i="35"/>
  <c r="E66" i="35"/>
  <c r="AQ65" i="35"/>
  <c r="AO65" i="35"/>
  <c r="AM65" i="35"/>
  <c r="AK65" i="35"/>
  <c r="AI65" i="35"/>
  <c r="AG65" i="35"/>
  <c r="AE65" i="35"/>
  <c r="AC65" i="35"/>
  <c r="AA65" i="35"/>
  <c r="Y65" i="35"/>
  <c r="W65" i="35"/>
  <c r="U65" i="35"/>
  <c r="S65" i="35"/>
  <c r="Q65" i="35"/>
  <c r="O65" i="35"/>
  <c r="M65" i="35"/>
  <c r="K65" i="35"/>
  <c r="I65" i="35"/>
  <c r="G65" i="35"/>
  <c r="E65" i="35"/>
  <c r="AQ64" i="35"/>
  <c r="AO64" i="35"/>
  <c r="AM64" i="35"/>
  <c r="AK64" i="35"/>
  <c r="AI64" i="35"/>
  <c r="AG64" i="35"/>
  <c r="AE64" i="35"/>
  <c r="AC64" i="35"/>
  <c r="AA64" i="35"/>
  <c r="Y64" i="35"/>
  <c r="W64" i="35"/>
  <c r="U64" i="35"/>
  <c r="S64" i="35"/>
  <c r="Q64" i="35"/>
  <c r="O64" i="35"/>
  <c r="M64" i="35"/>
  <c r="K64" i="35"/>
  <c r="I64" i="35"/>
  <c r="G64" i="35"/>
  <c r="E64" i="35"/>
  <c r="AQ63" i="35"/>
  <c r="AO63" i="35"/>
  <c r="AM63" i="35"/>
  <c r="AK63" i="35"/>
  <c r="AI63" i="35"/>
  <c r="AG63" i="35"/>
  <c r="AE63" i="35"/>
  <c r="AC63" i="35"/>
  <c r="AA63" i="35"/>
  <c r="Y63" i="35"/>
  <c r="W63" i="35"/>
  <c r="U63" i="35"/>
  <c r="S63" i="35"/>
  <c r="Q63" i="35"/>
  <c r="O63" i="35"/>
  <c r="M63" i="35"/>
  <c r="K63" i="35"/>
  <c r="I63" i="35"/>
  <c r="G63" i="35"/>
  <c r="E63" i="35"/>
  <c r="AQ62" i="35"/>
  <c r="AO62" i="35"/>
  <c r="AM62" i="35"/>
  <c r="AK62" i="35"/>
  <c r="AI62" i="35"/>
  <c r="AG62" i="35"/>
  <c r="AE62" i="35"/>
  <c r="AC62" i="35"/>
  <c r="AA62" i="35"/>
  <c r="Y62" i="35"/>
  <c r="W62" i="35"/>
  <c r="U62" i="35"/>
  <c r="S62" i="35"/>
  <c r="Q62" i="35"/>
  <c r="O62" i="35"/>
  <c r="M62" i="35"/>
  <c r="K62" i="35"/>
  <c r="I62" i="35"/>
  <c r="G62" i="35"/>
  <c r="E62" i="35"/>
  <c r="AQ61" i="35"/>
  <c r="AO61" i="35"/>
  <c r="AM61" i="35"/>
  <c r="AK61" i="35"/>
  <c r="AI61" i="35"/>
  <c r="AG61" i="35"/>
  <c r="AE61" i="35"/>
  <c r="AC61" i="35"/>
  <c r="AA61" i="35"/>
  <c r="Y61" i="35"/>
  <c r="W61" i="35"/>
  <c r="U61" i="35"/>
  <c r="S61" i="35"/>
  <c r="Q61" i="35"/>
  <c r="O61" i="35"/>
  <c r="M61" i="35"/>
  <c r="K61" i="35"/>
  <c r="I61" i="35"/>
  <c r="G61" i="35"/>
  <c r="E61" i="35"/>
  <c r="AQ60" i="35"/>
  <c r="AO60" i="35"/>
  <c r="AM60" i="35"/>
  <c r="AK60" i="35"/>
  <c r="AI60" i="35"/>
  <c r="AG60" i="35"/>
  <c r="AE60" i="35"/>
  <c r="AC60" i="35"/>
  <c r="AA60" i="35"/>
  <c r="Y60" i="35"/>
  <c r="W60" i="35"/>
  <c r="U60" i="35"/>
  <c r="S60" i="35"/>
  <c r="Q60" i="35"/>
  <c r="O60" i="35"/>
  <c r="M60" i="35"/>
  <c r="K60" i="35"/>
  <c r="I60" i="35"/>
  <c r="G60" i="35"/>
  <c r="E60" i="35"/>
  <c r="AQ59" i="35"/>
  <c r="AO59" i="35"/>
  <c r="AM59" i="35"/>
  <c r="AK59" i="35"/>
  <c r="AI59" i="35"/>
  <c r="AG59" i="35"/>
  <c r="AE59" i="35"/>
  <c r="AC59" i="35"/>
  <c r="AA59" i="35"/>
  <c r="Y59" i="35"/>
  <c r="W59" i="35"/>
  <c r="U59" i="35"/>
  <c r="S59" i="35"/>
  <c r="Q59" i="35"/>
  <c r="O59" i="35"/>
  <c r="M59" i="35"/>
  <c r="K59" i="35"/>
  <c r="I59" i="35"/>
  <c r="G59" i="35"/>
  <c r="E59" i="35"/>
  <c r="AQ58" i="35"/>
  <c r="AO58" i="35"/>
  <c r="AM58" i="35"/>
  <c r="AK58" i="35"/>
  <c r="AI58" i="35"/>
  <c r="AG58" i="35"/>
  <c r="AE58" i="35"/>
  <c r="AC58" i="35"/>
  <c r="AA58" i="35"/>
  <c r="Y58" i="35"/>
  <c r="W58" i="35"/>
  <c r="U58" i="35"/>
  <c r="S58" i="35"/>
  <c r="Q58" i="35"/>
  <c r="O58" i="35"/>
  <c r="M58" i="35"/>
  <c r="K58" i="35"/>
  <c r="I58" i="35"/>
  <c r="G58" i="35"/>
  <c r="E58" i="35"/>
  <c r="AQ57" i="35"/>
  <c r="AO57" i="35"/>
  <c r="AM57" i="35"/>
  <c r="AK57" i="35"/>
  <c r="AI57" i="35"/>
  <c r="AG57" i="35"/>
  <c r="AE57" i="35"/>
  <c r="AC57" i="35"/>
  <c r="AA57" i="35"/>
  <c r="Y57" i="35"/>
  <c r="W57" i="35"/>
  <c r="U57" i="35"/>
  <c r="S57" i="35"/>
  <c r="Q57" i="35"/>
  <c r="O57" i="35"/>
  <c r="M57" i="35"/>
  <c r="K57" i="35"/>
  <c r="I57" i="35"/>
  <c r="G57" i="35"/>
  <c r="E57" i="35"/>
  <c r="AQ56" i="35"/>
  <c r="AO56" i="35"/>
  <c r="AM56" i="35"/>
  <c r="AK56" i="35"/>
  <c r="AI56" i="35"/>
  <c r="AG56" i="35"/>
  <c r="AE56" i="35"/>
  <c r="AC56" i="35"/>
  <c r="AA56" i="35"/>
  <c r="Y56" i="35"/>
  <c r="W56" i="35"/>
  <c r="U56" i="35"/>
  <c r="S56" i="35"/>
  <c r="Q56" i="35"/>
  <c r="O56" i="35"/>
  <c r="M56" i="35"/>
  <c r="K56" i="35"/>
  <c r="I56" i="35"/>
  <c r="G56" i="35"/>
  <c r="E56" i="35"/>
  <c r="AQ55" i="35"/>
  <c r="AO55" i="35"/>
  <c r="AM55" i="35"/>
  <c r="AK55" i="35"/>
  <c r="AI55" i="35"/>
  <c r="AG55" i="35"/>
  <c r="AE55" i="35"/>
  <c r="AC55" i="35"/>
  <c r="AA55" i="35"/>
  <c r="Y55" i="35"/>
  <c r="W55" i="35"/>
  <c r="U55" i="35"/>
  <c r="S55" i="35"/>
  <c r="Q55" i="35"/>
  <c r="O55" i="35"/>
  <c r="M55" i="35"/>
  <c r="K55" i="35"/>
  <c r="I55" i="35"/>
  <c r="G55" i="35"/>
  <c r="E55" i="35"/>
  <c r="AQ54" i="35"/>
  <c r="AO54" i="35"/>
  <c r="AM54" i="35"/>
  <c r="AK54" i="35"/>
  <c r="AI54" i="35"/>
  <c r="AG54" i="35"/>
  <c r="AE54" i="35"/>
  <c r="AC54" i="35"/>
  <c r="AA54" i="35"/>
  <c r="Y54" i="35"/>
  <c r="W54" i="35"/>
  <c r="U54" i="35"/>
  <c r="S54" i="35"/>
  <c r="Q54" i="35"/>
  <c r="O54" i="35"/>
  <c r="M54" i="35"/>
  <c r="K54" i="35"/>
  <c r="I54" i="35"/>
  <c r="G54" i="35"/>
  <c r="E54" i="35"/>
  <c r="AQ53" i="35"/>
  <c r="AO53" i="35"/>
  <c r="AM53" i="35"/>
  <c r="AK53" i="35"/>
  <c r="AI53" i="35"/>
  <c r="AG53" i="35"/>
  <c r="AE53" i="35"/>
  <c r="AC53" i="35"/>
  <c r="AA53" i="35"/>
  <c r="Y53" i="35"/>
  <c r="W53" i="35"/>
  <c r="U53" i="35"/>
  <c r="S53" i="35"/>
  <c r="Q53" i="35"/>
  <c r="O53" i="35"/>
  <c r="M53" i="35"/>
  <c r="K53" i="35"/>
  <c r="I53" i="35"/>
  <c r="G53" i="35"/>
  <c r="E53" i="35"/>
  <c r="AQ52" i="35"/>
  <c r="AO52" i="35"/>
  <c r="AM52" i="35"/>
  <c r="AK52" i="35"/>
  <c r="AI52" i="35"/>
  <c r="AG52" i="35"/>
  <c r="AE52" i="35"/>
  <c r="AC52" i="35"/>
  <c r="AA52" i="35"/>
  <c r="Y52" i="35"/>
  <c r="W52" i="35"/>
  <c r="U52" i="35"/>
  <c r="S52" i="35"/>
  <c r="Q52" i="35"/>
  <c r="O52" i="35"/>
  <c r="M52" i="35"/>
  <c r="K52" i="35"/>
  <c r="I52" i="35"/>
  <c r="G52" i="35"/>
  <c r="E52" i="35"/>
  <c r="AQ51" i="35"/>
  <c r="AO51" i="35"/>
  <c r="AM51" i="35"/>
  <c r="AK51" i="35"/>
  <c r="AI51" i="35"/>
  <c r="AG51" i="35"/>
  <c r="AE51" i="35"/>
  <c r="AC51" i="35"/>
  <c r="AA51" i="35"/>
  <c r="Y51" i="35"/>
  <c r="W51" i="35"/>
  <c r="U51" i="35"/>
  <c r="S51" i="35"/>
  <c r="Q51" i="35"/>
  <c r="O51" i="35"/>
  <c r="M51" i="35"/>
  <c r="K51" i="35"/>
  <c r="I51" i="35"/>
  <c r="G51" i="35"/>
  <c r="E51" i="35"/>
  <c r="AQ50" i="35"/>
  <c r="AO50" i="35"/>
  <c r="AM50" i="35"/>
  <c r="AK50" i="35"/>
  <c r="AI50" i="35"/>
  <c r="AG50" i="35"/>
  <c r="AE50" i="35"/>
  <c r="AC50" i="35"/>
  <c r="AA50" i="35"/>
  <c r="Y50" i="35"/>
  <c r="W50" i="35"/>
  <c r="U50" i="35"/>
  <c r="S50" i="35"/>
  <c r="Q50" i="35"/>
  <c r="O50" i="35"/>
  <c r="M50" i="35"/>
  <c r="K50" i="35"/>
  <c r="I50" i="35"/>
  <c r="G50" i="35"/>
  <c r="E50" i="35"/>
  <c r="AQ49" i="35"/>
  <c r="AO49" i="35"/>
  <c r="AM49" i="35"/>
  <c r="AK49" i="35"/>
  <c r="AI49" i="35"/>
  <c r="AG49" i="35"/>
  <c r="AE49" i="35"/>
  <c r="AC49" i="35"/>
  <c r="AA49" i="35"/>
  <c r="Y49" i="35"/>
  <c r="W49" i="35"/>
  <c r="U49" i="35"/>
  <c r="S49" i="35"/>
  <c r="Q49" i="35"/>
  <c r="O49" i="35"/>
  <c r="M49" i="35"/>
  <c r="K49" i="35"/>
  <c r="I49" i="35"/>
  <c r="G49" i="35"/>
  <c r="E49" i="35"/>
  <c r="AQ48" i="35"/>
  <c r="AO48" i="35"/>
  <c r="AM48" i="35"/>
  <c r="AK48" i="35"/>
  <c r="AI48" i="35"/>
  <c r="AG48" i="35"/>
  <c r="AE48" i="35"/>
  <c r="AC48" i="35"/>
  <c r="AA48" i="35"/>
  <c r="Y48" i="35"/>
  <c r="W48" i="35"/>
  <c r="U48" i="35"/>
  <c r="S48" i="35"/>
  <c r="Q48" i="35"/>
  <c r="O48" i="35"/>
  <c r="M48" i="35"/>
  <c r="K48" i="35"/>
  <c r="I48" i="35"/>
  <c r="G48" i="35"/>
  <c r="E48" i="35"/>
  <c r="AQ47" i="35"/>
  <c r="AO47" i="35"/>
  <c r="AM47" i="35"/>
  <c r="AK47" i="35"/>
  <c r="AI47" i="35"/>
  <c r="AG47" i="35"/>
  <c r="AE47" i="35"/>
  <c r="AC47" i="35"/>
  <c r="AA47" i="35"/>
  <c r="Y47" i="35"/>
  <c r="W47" i="35"/>
  <c r="U47" i="35"/>
  <c r="S47" i="35"/>
  <c r="Q47" i="35"/>
  <c r="O47" i="35"/>
  <c r="M47" i="35"/>
  <c r="K47" i="35"/>
  <c r="I47" i="35"/>
  <c r="G47" i="35"/>
  <c r="E47" i="35"/>
  <c r="AQ46" i="35"/>
  <c r="AO46" i="35"/>
  <c r="AM46" i="35"/>
  <c r="AK46" i="35"/>
  <c r="AI46" i="35"/>
  <c r="AG46" i="35"/>
  <c r="AE46" i="35"/>
  <c r="AC46" i="35"/>
  <c r="AA46" i="35"/>
  <c r="Y46" i="35"/>
  <c r="W46" i="35"/>
  <c r="U46" i="35"/>
  <c r="S46" i="35"/>
  <c r="Q46" i="35"/>
  <c r="O46" i="35"/>
  <c r="M46" i="35"/>
  <c r="K46" i="35"/>
  <c r="I46" i="35"/>
  <c r="G46" i="35"/>
  <c r="E46" i="35"/>
  <c r="AQ45" i="35"/>
  <c r="AO45" i="35"/>
  <c r="AM45" i="35"/>
  <c r="AK45" i="35"/>
  <c r="AI45" i="35"/>
  <c r="AG45" i="35"/>
  <c r="AE45" i="35"/>
  <c r="AC45" i="35"/>
  <c r="AA45" i="35"/>
  <c r="Y45" i="35"/>
  <c r="W45" i="35"/>
  <c r="U45" i="35"/>
  <c r="S45" i="35"/>
  <c r="Q45" i="35"/>
  <c r="O45" i="35"/>
  <c r="M45" i="35"/>
  <c r="K45" i="35"/>
  <c r="I45" i="35"/>
  <c r="G45" i="35"/>
  <c r="E45" i="35"/>
  <c r="AQ44" i="35"/>
  <c r="AO44" i="35"/>
  <c r="AM44" i="35"/>
  <c r="AK44" i="35"/>
  <c r="AI44" i="35"/>
  <c r="AG44" i="35"/>
  <c r="AE44" i="35"/>
  <c r="AC44" i="35"/>
  <c r="AA44" i="35"/>
  <c r="Y44" i="35"/>
  <c r="W44" i="35"/>
  <c r="U44" i="35"/>
  <c r="S44" i="35"/>
  <c r="Q44" i="35"/>
  <c r="O44" i="35"/>
  <c r="M44" i="35"/>
  <c r="K44" i="35"/>
  <c r="I44" i="35"/>
  <c r="G44" i="35"/>
  <c r="E44" i="35"/>
  <c r="AQ43" i="35"/>
  <c r="AO43" i="35"/>
  <c r="AM43" i="35"/>
  <c r="AK43" i="35"/>
  <c r="AI43" i="35"/>
  <c r="AG43" i="35"/>
  <c r="AE43" i="35"/>
  <c r="AC43" i="35"/>
  <c r="AA43" i="35"/>
  <c r="Y43" i="35"/>
  <c r="W43" i="35"/>
  <c r="U43" i="35"/>
  <c r="S43" i="35"/>
  <c r="Q43" i="35"/>
  <c r="O43" i="35"/>
  <c r="M43" i="35"/>
  <c r="K43" i="35"/>
  <c r="I43" i="35"/>
  <c r="G43" i="35"/>
  <c r="E43" i="35"/>
  <c r="AQ42" i="35"/>
  <c r="AO42" i="35"/>
  <c r="AM42" i="35"/>
  <c r="AK42" i="35"/>
  <c r="AI42" i="35"/>
  <c r="AG42" i="35"/>
  <c r="AE42" i="35"/>
  <c r="AC42" i="35"/>
  <c r="AA42" i="35"/>
  <c r="Y42" i="35"/>
  <c r="W42" i="35"/>
  <c r="U42" i="35"/>
  <c r="S42" i="35"/>
  <c r="Q42" i="35"/>
  <c r="O42" i="35"/>
  <c r="M42" i="35"/>
  <c r="K42" i="35"/>
  <c r="I42" i="35"/>
  <c r="G42" i="35"/>
  <c r="E42" i="35"/>
  <c r="AQ41" i="35"/>
  <c r="AO41" i="35"/>
  <c r="AM41" i="35"/>
  <c r="AK41" i="35"/>
  <c r="AI41" i="35"/>
  <c r="AG41" i="35"/>
  <c r="AE41" i="35"/>
  <c r="AC41" i="35"/>
  <c r="AA41" i="35"/>
  <c r="Y41" i="35"/>
  <c r="W41" i="35"/>
  <c r="U41" i="35"/>
  <c r="S41" i="35"/>
  <c r="Q41" i="35"/>
  <c r="O41" i="35"/>
  <c r="M41" i="35"/>
  <c r="K41" i="35"/>
  <c r="I41" i="35"/>
  <c r="G41" i="35"/>
  <c r="E41" i="35"/>
  <c r="AQ40" i="35"/>
  <c r="AO40" i="35"/>
  <c r="AM40" i="35"/>
  <c r="AK40" i="35"/>
  <c r="AI40" i="35"/>
  <c r="AG40" i="35"/>
  <c r="AE40" i="35"/>
  <c r="AC40" i="35"/>
  <c r="AA40" i="35"/>
  <c r="Y40" i="35"/>
  <c r="W40" i="35"/>
  <c r="U40" i="35"/>
  <c r="S40" i="35"/>
  <c r="Q40" i="35"/>
  <c r="O40" i="35"/>
  <c r="M40" i="35"/>
  <c r="K40" i="35"/>
  <c r="I40" i="35"/>
  <c r="G40" i="35"/>
  <c r="E40" i="35"/>
  <c r="AQ39" i="35"/>
  <c r="AO39" i="35"/>
  <c r="AM39" i="35"/>
  <c r="AK39" i="35"/>
  <c r="AI39" i="35"/>
  <c r="AG39" i="35"/>
  <c r="AE39" i="35"/>
  <c r="AC39" i="35"/>
  <c r="AA39" i="35"/>
  <c r="Y39" i="35"/>
  <c r="W39" i="35"/>
  <c r="U39" i="35"/>
  <c r="S39" i="35"/>
  <c r="Q39" i="35"/>
  <c r="O39" i="35"/>
  <c r="M39" i="35"/>
  <c r="K39" i="35"/>
  <c r="I39" i="35"/>
  <c r="G39" i="35"/>
  <c r="E39" i="35"/>
  <c r="AQ38" i="35"/>
  <c r="AO38" i="35"/>
  <c r="AM38" i="35"/>
  <c r="AK38" i="35"/>
  <c r="AI38" i="35"/>
  <c r="AG38" i="35"/>
  <c r="AE38" i="35"/>
  <c r="AC38" i="35"/>
  <c r="AA38" i="35"/>
  <c r="Y38" i="35"/>
  <c r="W38" i="35"/>
  <c r="U38" i="35"/>
  <c r="S38" i="35"/>
  <c r="Q38" i="35"/>
  <c r="O38" i="35"/>
  <c r="M38" i="35"/>
  <c r="K38" i="35"/>
  <c r="I38" i="35"/>
  <c r="G38" i="35"/>
  <c r="E38" i="35"/>
  <c r="AQ37" i="35"/>
  <c r="AO37" i="35"/>
  <c r="AM37" i="35"/>
  <c r="AK37" i="35"/>
  <c r="AI37" i="35"/>
  <c r="AG37" i="35"/>
  <c r="AE37" i="35"/>
  <c r="AC37" i="35"/>
  <c r="AA37" i="35"/>
  <c r="Y37" i="35"/>
  <c r="W37" i="35"/>
  <c r="U37" i="35"/>
  <c r="S37" i="35"/>
  <c r="Q37" i="35"/>
  <c r="O37" i="35"/>
  <c r="M37" i="35"/>
  <c r="K37" i="35"/>
  <c r="I37" i="35"/>
  <c r="G37" i="35"/>
  <c r="E37" i="35"/>
  <c r="AQ36" i="35"/>
  <c r="AO36" i="35"/>
  <c r="AM36" i="35"/>
  <c r="AK36" i="35"/>
  <c r="AI36" i="35"/>
  <c r="AG36" i="35"/>
  <c r="AE36" i="35"/>
  <c r="AC36" i="35"/>
  <c r="AA36" i="35"/>
  <c r="Y36" i="35"/>
  <c r="W36" i="35"/>
  <c r="U36" i="35"/>
  <c r="S36" i="35"/>
  <c r="Q36" i="35"/>
  <c r="O36" i="35"/>
  <c r="M36" i="35"/>
  <c r="K36" i="35"/>
  <c r="I36" i="35"/>
  <c r="G36" i="35"/>
  <c r="E36" i="35"/>
  <c r="AQ35" i="35"/>
  <c r="AO35" i="35"/>
  <c r="AM35" i="35"/>
  <c r="AK35" i="35"/>
  <c r="AI35" i="35"/>
  <c r="AG35" i="35"/>
  <c r="AE35" i="35"/>
  <c r="AC35" i="35"/>
  <c r="AA35" i="35"/>
  <c r="Y35" i="35"/>
  <c r="W35" i="35"/>
  <c r="U35" i="35"/>
  <c r="S35" i="35"/>
  <c r="Q35" i="35"/>
  <c r="O35" i="35"/>
  <c r="M35" i="35"/>
  <c r="K35" i="35"/>
  <c r="I35" i="35"/>
  <c r="G35" i="35"/>
  <c r="E35" i="35"/>
  <c r="AQ34" i="35"/>
  <c r="AO34" i="35"/>
  <c r="AM34" i="35"/>
  <c r="AK34" i="35"/>
  <c r="AI34" i="35"/>
  <c r="AG34" i="35"/>
  <c r="AE34" i="35"/>
  <c r="AC34" i="35"/>
  <c r="AA34" i="35"/>
  <c r="Y34" i="35"/>
  <c r="W34" i="35"/>
  <c r="U34" i="35"/>
  <c r="S34" i="35"/>
  <c r="Q34" i="35"/>
  <c r="O34" i="35"/>
  <c r="M34" i="35"/>
  <c r="K34" i="35"/>
  <c r="I34" i="35"/>
  <c r="G34" i="35"/>
  <c r="E34" i="35"/>
  <c r="AQ33" i="35"/>
  <c r="AO33" i="35"/>
  <c r="AM33" i="35"/>
  <c r="AK33" i="35"/>
  <c r="AI33" i="35"/>
  <c r="AG33" i="35"/>
  <c r="AE33" i="35"/>
  <c r="AC33" i="35"/>
  <c r="AA33" i="35"/>
  <c r="Y33" i="35"/>
  <c r="W33" i="35"/>
  <c r="U33" i="35"/>
  <c r="S33" i="35"/>
  <c r="Q33" i="35"/>
  <c r="O33" i="35"/>
  <c r="M33" i="35"/>
  <c r="K33" i="35"/>
  <c r="I33" i="35"/>
  <c r="G33" i="35"/>
  <c r="E33" i="35"/>
  <c r="AQ32" i="35"/>
  <c r="AO32" i="35"/>
  <c r="AM32" i="35"/>
  <c r="AK32" i="35"/>
  <c r="AI32" i="35"/>
  <c r="AG32" i="35"/>
  <c r="AE32" i="35"/>
  <c r="AC32" i="35"/>
  <c r="AA32" i="35"/>
  <c r="Y32" i="35"/>
  <c r="W32" i="35"/>
  <c r="U32" i="35"/>
  <c r="S32" i="35"/>
  <c r="Q32" i="35"/>
  <c r="O32" i="35"/>
  <c r="M32" i="35"/>
  <c r="K32" i="35"/>
  <c r="I32" i="35"/>
  <c r="G32" i="35"/>
  <c r="E32" i="35"/>
  <c r="AQ31" i="35"/>
  <c r="AO31" i="35"/>
  <c r="AM31" i="35"/>
  <c r="AK31" i="35"/>
  <c r="AI31" i="35"/>
  <c r="AG31" i="35"/>
  <c r="AE31" i="35"/>
  <c r="AC31" i="35"/>
  <c r="AA31" i="35"/>
  <c r="Y31" i="35"/>
  <c r="W31" i="35"/>
  <c r="U31" i="35"/>
  <c r="S31" i="35"/>
  <c r="Q31" i="35"/>
  <c r="O31" i="35"/>
  <c r="M31" i="35"/>
  <c r="K31" i="35"/>
  <c r="I31" i="35"/>
  <c r="G31" i="35"/>
  <c r="E31" i="35"/>
  <c r="AQ30" i="35"/>
  <c r="AO30" i="35"/>
  <c r="AM30" i="35"/>
  <c r="AK30" i="35"/>
  <c r="AI30" i="35"/>
  <c r="AG30" i="35"/>
  <c r="AE30" i="35"/>
  <c r="AC30" i="35"/>
  <c r="AA30" i="35"/>
  <c r="Y30" i="35"/>
  <c r="W30" i="35"/>
  <c r="U30" i="35"/>
  <c r="S30" i="35"/>
  <c r="Q30" i="35"/>
  <c r="O30" i="35"/>
  <c r="M30" i="35"/>
  <c r="K30" i="35"/>
  <c r="I30" i="35"/>
  <c r="G30" i="35"/>
  <c r="E30" i="35"/>
  <c r="AQ29" i="35"/>
  <c r="AO29" i="35"/>
  <c r="AM29" i="35"/>
  <c r="AK29" i="35"/>
  <c r="AI29" i="35"/>
  <c r="AG29" i="35"/>
  <c r="AE29" i="35"/>
  <c r="AC29" i="35"/>
  <c r="AA29" i="35"/>
  <c r="Y29" i="35"/>
  <c r="W29" i="35"/>
  <c r="U29" i="35"/>
  <c r="S29" i="35"/>
  <c r="Q29" i="35"/>
  <c r="O29" i="35"/>
  <c r="M29" i="35"/>
  <c r="K29" i="35"/>
  <c r="I29" i="35"/>
  <c r="G29" i="35"/>
  <c r="E29" i="35"/>
  <c r="AQ28" i="35"/>
  <c r="AO28" i="35"/>
  <c r="AM28" i="35"/>
  <c r="AK28" i="35"/>
  <c r="AI28" i="35"/>
  <c r="AG28" i="35"/>
  <c r="AE28" i="35"/>
  <c r="AC28" i="35"/>
  <c r="AA28" i="35"/>
  <c r="Y28" i="35"/>
  <c r="W28" i="35"/>
  <c r="U28" i="35"/>
  <c r="S28" i="35"/>
  <c r="Q28" i="35"/>
  <c r="O28" i="35"/>
  <c r="M28" i="35"/>
  <c r="K28" i="35"/>
  <c r="I28" i="35"/>
  <c r="G28" i="35"/>
  <c r="E28" i="35"/>
  <c r="AQ27" i="35"/>
  <c r="AO27" i="35"/>
  <c r="AM27" i="35"/>
  <c r="AK27" i="35"/>
  <c r="AI27" i="35"/>
  <c r="AG27" i="35"/>
  <c r="AE27" i="35"/>
  <c r="AC27" i="35"/>
  <c r="AA27" i="35"/>
  <c r="Y27" i="35"/>
  <c r="W27" i="35"/>
  <c r="U27" i="35"/>
  <c r="S27" i="35"/>
  <c r="Q27" i="35"/>
  <c r="O27" i="35"/>
  <c r="M27" i="35"/>
  <c r="K27" i="35"/>
  <c r="I27" i="35"/>
  <c r="E27" i="35"/>
  <c r="AQ26" i="35"/>
  <c r="AO26" i="35"/>
  <c r="AK26" i="35"/>
  <c r="AI26" i="35"/>
  <c r="AG26" i="35"/>
  <c r="AE26" i="35"/>
  <c r="AC26" i="35"/>
  <c r="AA26" i="35"/>
  <c r="Y26" i="35"/>
  <c r="W26" i="35"/>
  <c r="U26" i="35"/>
  <c r="S26" i="35"/>
  <c r="Q26" i="35"/>
  <c r="O26" i="35"/>
  <c r="M26" i="35"/>
  <c r="K26" i="35"/>
  <c r="I26" i="35"/>
  <c r="E26" i="35"/>
  <c r="AQ25" i="35"/>
  <c r="AO25" i="35"/>
  <c r="AM25" i="35"/>
  <c r="AK25" i="35"/>
  <c r="AI25" i="35"/>
  <c r="AG25" i="35"/>
  <c r="AE25" i="35"/>
  <c r="AC25" i="35"/>
  <c r="AA25" i="35"/>
  <c r="Y25" i="35"/>
  <c r="W25" i="35"/>
  <c r="U25" i="35"/>
  <c r="S25" i="35"/>
  <c r="Q25" i="35"/>
  <c r="M25" i="35"/>
  <c r="K25" i="35"/>
  <c r="I25" i="35"/>
  <c r="G25" i="35"/>
  <c r="E25" i="35"/>
  <c r="AQ24" i="35"/>
  <c r="AO24" i="35"/>
  <c r="AM24" i="35"/>
  <c r="AK24" i="35"/>
  <c r="AI24" i="35"/>
  <c r="AI2" i="35"/>
  <c r="AG24" i="35"/>
  <c r="AE24" i="35"/>
  <c r="AC24" i="35"/>
  <c r="AA24" i="35"/>
  <c r="Y24" i="35"/>
  <c r="W24" i="35"/>
  <c r="W3" i="35"/>
  <c r="U24" i="35"/>
  <c r="S24" i="35"/>
  <c r="S1" i="35"/>
  <c r="S3" i="35" s="1"/>
  <c r="Q24" i="35"/>
  <c r="M24" i="35"/>
  <c r="K24" i="35"/>
  <c r="E24" i="35"/>
  <c r="AQ23" i="35"/>
  <c r="AO23" i="35"/>
  <c r="AM23" i="35"/>
  <c r="AK23" i="35"/>
  <c r="AI23" i="35"/>
  <c r="AG23" i="35"/>
  <c r="AE23" i="35"/>
  <c r="AC23" i="35"/>
  <c r="AA23" i="35"/>
  <c r="Y23" i="35"/>
  <c r="W23" i="35"/>
  <c r="U23" i="35"/>
  <c r="S23" i="35"/>
  <c r="Q23" i="35"/>
  <c r="O23" i="35"/>
  <c r="M23" i="35"/>
  <c r="K23" i="35"/>
  <c r="I23" i="35"/>
  <c r="G23" i="35"/>
  <c r="E23" i="35"/>
  <c r="AQ22" i="35"/>
  <c r="AO22" i="35"/>
  <c r="AM22" i="35"/>
  <c r="AK22" i="35"/>
  <c r="AI22" i="35"/>
  <c r="AG22" i="35"/>
  <c r="AE22" i="35"/>
  <c r="AC22" i="35"/>
  <c r="AA22" i="35"/>
  <c r="Y22" i="35"/>
  <c r="W22" i="35"/>
  <c r="U22" i="35"/>
  <c r="S22" i="35"/>
  <c r="Q22" i="35"/>
  <c r="O22" i="35"/>
  <c r="M22" i="35"/>
  <c r="K22" i="35"/>
  <c r="I22" i="35"/>
  <c r="G22" i="35"/>
  <c r="E22" i="35"/>
  <c r="AQ21" i="35"/>
  <c r="AO21" i="35"/>
  <c r="AM21" i="35"/>
  <c r="AK21" i="35"/>
  <c r="AI21" i="35"/>
  <c r="AG21" i="35"/>
  <c r="AE21" i="35"/>
  <c r="AC21" i="35"/>
  <c r="AA21" i="35"/>
  <c r="Y21" i="35"/>
  <c r="W21" i="35"/>
  <c r="U21" i="35"/>
  <c r="S21" i="35"/>
  <c r="Q21" i="35"/>
  <c r="O21" i="35"/>
  <c r="M21" i="35"/>
  <c r="K21" i="35"/>
  <c r="I21" i="35"/>
  <c r="G21" i="35"/>
  <c r="E21" i="35"/>
  <c r="AQ20" i="35"/>
  <c r="AO20" i="35"/>
  <c r="AM20" i="35"/>
  <c r="AK20" i="35"/>
  <c r="AI20" i="35"/>
  <c r="AG20" i="35"/>
  <c r="AE20" i="35"/>
  <c r="AC20" i="35"/>
  <c r="AA20" i="35"/>
  <c r="Y20" i="35"/>
  <c r="W20" i="35"/>
  <c r="U20" i="35"/>
  <c r="S20" i="35"/>
  <c r="Q20" i="35"/>
  <c r="O20" i="35"/>
  <c r="M20" i="35"/>
  <c r="K20" i="35"/>
  <c r="I20" i="35"/>
  <c r="G20" i="35"/>
  <c r="E20" i="35"/>
  <c r="AQ19" i="35"/>
  <c r="AO19" i="35"/>
  <c r="AM19" i="35"/>
  <c r="AK19" i="35"/>
  <c r="AI19" i="35"/>
  <c r="AG19" i="35"/>
  <c r="AE19" i="35"/>
  <c r="AC19" i="35"/>
  <c r="AA19" i="35"/>
  <c r="Y19" i="35"/>
  <c r="W19" i="35"/>
  <c r="U19" i="35"/>
  <c r="S19" i="35"/>
  <c r="Q19" i="35"/>
  <c r="O19" i="35"/>
  <c r="M19" i="35"/>
  <c r="K19" i="35"/>
  <c r="I19" i="35"/>
  <c r="G19" i="35"/>
  <c r="E19" i="35"/>
  <c r="AQ18" i="35"/>
  <c r="AO18" i="35"/>
  <c r="AM18" i="35"/>
  <c r="AK18" i="35"/>
  <c r="AI18" i="35"/>
  <c r="AG18" i="35"/>
  <c r="AE18" i="35"/>
  <c r="AC18" i="35"/>
  <c r="AA18" i="35"/>
  <c r="Y18" i="35"/>
  <c r="W18" i="35"/>
  <c r="U18" i="35"/>
  <c r="S18" i="35"/>
  <c r="Q18" i="35"/>
  <c r="O18" i="35"/>
  <c r="M18" i="35"/>
  <c r="K18" i="35"/>
  <c r="I18" i="35"/>
  <c r="G18" i="35"/>
  <c r="E18" i="35"/>
  <c r="AQ17" i="35"/>
  <c r="AO17" i="35"/>
  <c r="AM17" i="35"/>
  <c r="AK17" i="35"/>
  <c r="AI17" i="35"/>
  <c r="AG17" i="35"/>
  <c r="AE17" i="35"/>
  <c r="AC17" i="35"/>
  <c r="AA17" i="35"/>
  <c r="Y17" i="35"/>
  <c r="W17" i="35"/>
  <c r="U17" i="35"/>
  <c r="S17" i="35"/>
  <c r="Q17" i="35"/>
  <c r="O17" i="35"/>
  <c r="M17" i="35"/>
  <c r="K17" i="35"/>
  <c r="I17" i="35"/>
  <c r="G17" i="35"/>
  <c r="E17" i="35"/>
  <c r="AQ16" i="35"/>
  <c r="AO16" i="35"/>
  <c r="AM16" i="35"/>
  <c r="AK16" i="35"/>
  <c r="AI16" i="35"/>
  <c r="AG16" i="35"/>
  <c r="AE16" i="35"/>
  <c r="AC16" i="35"/>
  <c r="AA16" i="35"/>
  <c r="Y16" i="35"/>
  <c r="W16" i="35"/>
  <c r="U16" i="35"/>
  <c r="S16" i="35"/>
  <c r="Q16" i="35"/>
  <c r="O16" i="35"/>
  <c r="M16" i="35"/>
  <c r="K16" i="35"/>
  <c r="I16" i="35"/>
  <c r="G16" i="35"/>
  <c r="E16" i="35"/>
  <c r="AQ15" i="35"/>
  <c r="AO15" i="35"/>
  <c r="AM15" i="35"/>
  <c r="AK15" i="35"/>
  <c r="AI15" i="35"/>
  <c r="AG15" i="35"/>
  <c r="AE15" i="35"/>
  <c r="AC15" i="35"/>
  <c r="AA15" i="35"/>
  <c r="Y15" i="35"/>
  <c r="W15" i="35"/>
  <c r="U15" i="35"/>
  <c r="S15" i="35"/>
  <c r="Q15" i="35"/>
  <c r="O15" i="35"/>
  <c r="M15" i="35"/>
  <c r="K15" i="35"/>
  <c r="I15" i="35"/>
  <c r="G15" i="35"/>
  <c r="E15" i="35"/>
  <c r="AQ14" i="35"/>
  <c r="AO14" i="35"/>
  <c r="AM14" i="35"/>
  <c r="AK14" i="35"/>
  <c r="AI14" i="35"/>
  <c r="AG14" i="35"/>
  <c r="AE14" i="35"/>
  <c r="AC14" i="35"/>
  <c r="AA14" i="35"/>
  <c r="Y14" i="35"/>
  <c r="W14" i="35"/>
  <c r="U14" i="35"/>
  <c r="S14" i="35"/>
  <c r="Q14" i="35"/>
  <c r="O14" i="35"/>
  <c r="M14" i="35"/>
  <c r="K14" i="35"/>
  <c r="I14" i="35"/>
  <c r="G14" i="35"/>
  <c r="E14" i="35"/>
  <c r="AQ13" i="35"/>
  <c r="AO13" i="35"/>
  <c r="AM13" i="35"/>
  <c r="AK13" i="35"/>
  <c r="AK1" i="35"/>
  <c r="AK3" i="35" s="1"/>
  <c r="AI13" i="35"/>
  <c r="AG13" i="35"/>
  <c r="AE13" i="35"/>
  <c r="AC13" i="35"/>
  <c r="AA13" i="35"/>
  <c r="Y13" i="35"/>
  <c r="W13" i="35"/>
  <c r="U13" i="35"/>
  <c r="U1" i="35"/>
  <c r="U3" i="35" s="1"/>
  <c r="S13" i="35"/>
  <c r="Q13" i="35"/>
  <c r="O13" i="35"/>
  <c r="M13" i="35"/>
  <c r="K13" i="35"/>
  <c r="I13" i="35"/>
  <c r="G13" i="35"/>
  <c r="E13" i="35"/>
  <c r="AQ12" i="35"/>
  <c r="AO12" i="35"/>
  <c r="AM12" i="35"/>
  <c r="AK12" i="35"/>
  <c r="AI12" i="35"/>
  <c r="AI6" i="35"/>
  <c r="AG12" i="35"/>
  <c r="AG6" i="35"/>
  <c r="AE12" i="35"/>
  <c r="AC12" i="35"/>
  <c r="AC5" i="35"/>
  <c r="AA12" i="35"/>
  <c r="Y12" i="35"/>
  <c r="W12" i="35"/>
  <c r="U12" i="35"/>
  <c r="S12" i="35"/>
  <c r="Q12" i="35"/>
  <c r="Q1" i="35"/>
  <c r="Q3" i="35" s="1"/>
  <c r="O12" i="35"/>
  <c r="M12" i="35"/>
  <c r="M5" i="35"/>
  <c r="K12" i="35"/>
  <c r="I12" i="35"/>
  <c r="G12" i="35"/>
  <c r="E12" i="35"/>
  <c r="AQ10" i="35"/>
  <c r="AO10" i="35"/>
  <c r="AM10" i="35"/>
  <c r="AK10" i="35"/>
  <c r="AI10" i="35"/>
  <c r="AG10" i="35"/>
  <c r="AE10" i="35"/>
  <c r="AC10" i="35"/>
  <c r="AA10" i="35"/>
  <c r="Y10" i="35"/>
  <c r="W10" i="35"/>
  <c r="U10" i="35"/>
  <c r="S10" i="35"/>
  <c r="Q10" i="35"/>
  <c r="O10" i="35"/>
  <c r="M10" i="35"/>
  <c r="K10" i="35"/>
  <c r="I10" i="35"/>
  <c r="G10" i="35"/>
  <c r="E10" i="35"/>
  <c r="AG5" i="35"/>
  <c r="AG4" i="35"/>
  <c r="E1" i="35"/>
  <c r="E2" i="35" s="1"/>
  <c r="AG2" i="35"/>
  <c r="AI4" i="35"/>
  <c r="W6" i="35"/>
  <c r="W5" i="35"/>
  <c r="AC2" i="35"/>
  <c r="AI5" i="35"/>
  <c r="AA2" i="35"/>
  <c r="AG3" i="35"/>
  <c r="M6" i="35"/>
  <c r="AG1" i="35"/>
  <c r="AC6" i="35"/>
  <c r="AI3" i="35"/>
  <c r="M4" i="35"/>
  <c r="AI1" i="35"/>
  <c r="M2" i="35"/>
  <c r="AC4" i="35"/>
  <c r="AA5" i="35"/>
  <c r="K4" i="35"/>
  <c r="AA1" i="35"/>
  <c r="AQ1" i="35"/>
  <c r="AQ2" i="35" s="1"/>
  <c r="AA4" i="35"/>
  <c r="K6" i="35"/>
  <c r="I1" i="35"/>
  <c r="I2" i="35" s="1"/>
  <c r="Y2" i="35"/>
  <c r="K3" i="35"/>
  <c r="K1" i="35"/>
  <c r="AA6" i="35"/>
  <c r="K2" i="35"/>
  <c r="AA3" i="35"/>
  <c r="K5" i="35"/>
  <c r="G26" i="35"/>
  <c r="AO1" i="35"/>
  <c r="AO2" i="35" s="1"/>
  <c r="W1" i="35"/>
  <c r="Y6" i="35"/>
  <c r="Y5" i="35"/>
  <c r="Y1" i="35"/>
  <c r="Y4" i="35"/>
  <c r="Y3" i="35"/>
  <c r="M1" i="35"/>
  <c r="AC1" i="35"/>
  <c r="M3" i="35"/>
  <c r="AC3" i="35"/>
  <c r="O1" i="35"/>
  <c r="O2" i="35" s="1"/>
  <c r="AE1" i="35"/>
  <c r="AE2" i="35" s="1"/>
  <c r="W2" i="35"/>
  <c r="W4" i="35"/>
  <c r="D23" i="31"/>
  <c r="AJ24" i="31"/>
  <c r="P24" i="31"/>
  <c r="N24" i="31"/>
  <c r="H24" i="31"/>
  <c r="AU24" i="31"/>
  <c r="AT24" i="31"/>
  <c r="AS24" i="31"/>
  <c r="AR24" i="31"/>
  <c r="V24" i="31"/>
  <c r="X24" i="31"/>
  <c r="Z24" i="31"/>
  <c r="AB24" i="31"/>
  <c r="AD24" i="31"/>
  <c r="AF24" i="31"/>
  <c r="AH24" i="31"/>
  <c r="AL24" i="31"/>
  <c r="AN24" i="31"/>
  <c r="AP24" i="31"/>
  <c r="R24" i="31"/>
  <c r="T24" i="31"/>
  <c r="J24" i="31"/>
  <c r="L24" i="31"/>
  <c r="F24" i="31"/>
  <c r="B22" i="31"/>
  <c r="D24" i="31"/>
  <c r="AQ300" i="31"/>
  <c r="AO300" i="31"/>
  <c r="AM300" i="31"/>
  <c r="AK300" i="31"/>
  <c r="AI300" i="31"/>
  <c r="AG300" i="31"/>
  <c r="AE300" i="31"/>
  <c r="AC300" i="31"/>
  <c r="AA300" i="31"/>
  <c r="Y300" i="31"/>
  <c r="W300" i="31"/>
  <c r="U300" i="31"/>
  <c r="S300" i="31"/>
  <c r="Q300" i="31"/>
  <c r="O300" i="31"/>
  <c r="M300" i="31"/>
  <c r="K300" i="31"/>
  <c r="I300" i="31"/>
  <c r="G300" i="31"/>
  <c r="E300" i="31"/>
  <c r="AQ299" i="31"/>
  <c r="AO299" i="31"/>
  <c r="AM299" i="31"/>
  <c r="AK299" i="31"/>
  <c r="AI299" i="31"/>
  <c r="AG299" i="31"/>
  <c r="AE299" i="31"/>
  <c r="AC299" i="31"/>
  <c r="AA299" i="31"/>
  <c r="Y299" i="31"/>
  <c r="W299" i="31"/>
  <c r="U299" i="31"/>
  <c r="S299" i="31"/>
  <c r="Q299" i="31"/>
  <c r="O299" i="31"/>
  <c r="M299" i="31"/>
  <c r="K299" i="31"/>
  <c r="I299" i="31"/>
  <c r="G299" i="31"/>
  <c r="E299" i="31"/>
  <c r="AQ298" i="31"/>
  <c r="AO298" i="31"/>
  <c r="AM298" i="31"/>
  <c r="AK298" i="31"/>
  <c r="AI298" i="31"/>
  <c r="AG298" i="31"/>
  <c r="AE298" i="31"/>
  <c r="AC298" i="31"/>
  <c r="AA298" i="31"/>
  <c r="Y298" i="31"/>
  <c r="W298" i="31"/>
  <c r="U298" i="31"/>
  <c r="S298" i="31"/>
  <c r="Q298" i="31"/>
  <c r="O298" i="31"/>
  <c r="M298" i="31"/>
  <c r="K298" i="31"/>
  <c r="I298" i="31"/>
  <c r="G298" i="31"/>
  <c r="E298" i="31"/>
  <c r="AQ297" i="31"/>
  <c r="AO297" i="31"/>
  <c r="AM297" i="31"/>
  <c r="AK297" i="31"/>
  <c r="AI297" i="31"/>
  <c r="AG297" i="31"/>
  <c r="AE297" i="31"/>
  <c r="AC297" i="31"/>
  <c r="AA297" i="31"/>
  <c r="Y297" i="31"/>
  <c r="W297" i="31"/>
  <c r="U297" i="31"/>
  <c r="S297" i="31"/>
  <c r="Q297" i="31"/>
  <c r="O297" i="31"/>
  <c r="M297" i="31"/>
  <c r="K297" i="31"/>
  <c r="I297" i="31"/>
  <c r="G297" i="31"/>
  <c r="E297" i="31"/>
  <c r="AQ296" i="31"/>
  <c r="AO296" i="31"/>
  <c r="AM296" i="31"/>
  <c r="AK296" i="31"/>
  <c r="AI296" i="31"/>
  <c r="AG296" i="31"/>
  <c r="AE296" i="31"/>
  <c r="AC296" i="31"/>
  <c r="AA296" i="31"/>
  <c r="Y296" i="31"/>
  <c r="W296" i="31"/>
  <c r="U296" i="31"/>
  <c r="S296" i="31"/>
  <c r="Q296" i="31"/>
  <c r="O296" i="31"/>
  <c r="M296" i="31"/>
  <c r="K296" i="31"/>
  <c r="I296" i="31"/>
  <c r="G296" i="31"/>
  <c r="E296" i="31"/>
  <c r="AQ295" i="31"/>
  <c r="AO295" i="31"/>
  <c r="AM295" i="31"/>
  <c r="AK295" i="31"/>
  <c r="AI295" i="31"/>
  <c r="AG295" i="31"/>
  <c r="AE295" i="31"/>
  <c r="AC295" i="31"/>
  <c r="AA295" i="31"/>
  <c r="Y295" i="31"/>
  <c r="W295" i="31"/>
  <c r="U295" i="31"/>
  <c r="S295" i="31"/>
  <c r="Q295" i="31"/>
  <c r="O295" i="31"/>
  <c r="M295" i="31"/>
  <c r="K295" i="31"/>
  <c r="I295" i="31"/>
  <c r="G295" i="31"/>
  <c r="E295" i="31"/>
  <c r="AQ294" i="31"/>
  <c r="AO294" i="31"/>
  <c r="AM294" i="31"/>
  <c r="AK294" i="31"/>
  <c r="AI294" i="31"/>
  <c r="AG294" i="31"/>
  <c r="AE294" i="31"/>
  <c r="AC294" i="31"/>
  <c r="AA294" i="31"/>
  <c r="Y294" i="31"/>
  <c r="W294" i="31"/>
  <c r="U294" i="31"/>
  <c r="S294" i="31"/>
  <c r="Q294" i="31"/>
  <c r="O294" i="31"/>
  <c r="M294" i="31"/>
  <c r="K294" i="31"/>
  <c r="I294" i="31"/>
  <c r="G294" i="31"/>
  <c r="E294" i="31"/>
  <c r="AQ293" i="31"/>
  <c r="AO293" i="31"/>
  <c r="AM293" i="31"/>
  <c r="AK293" i="31"/>
  <c r="AI293" i="31"/>
  <c r="AG293" i="31"/>
  <c r="AE293" i="31"/>
  <c r="AC293" i="31"/>
  <c r="AA293" i="31"/>
  <c r="Y293" i="31"/>
  <c r="W293" i="31"/>
  <c r="U293" i="31"/>
  <c r="S293" i="31"/>
  <c r="Q293" i="31"/>
  <c r="O293" i="31"/>
  <c r="M293" i="31"/>
  <c r="K293" i="31"/>
  <c r="I293" i="31"/>
  <c r="G293" i="31"/>
  <c r="E293" i="31"/>
  <c r="AQ292" i="31"/>
  <c r="AO292" i="31"/>
  <c r="AM292" i="31"/>
  <c r="AK292" i="31"/>
  <c r="AI292" i="31"/>
  <c r="AG292" i="31"/>
  <c r="AE292" i="31"/>
  <c r="AC292" i="31"/>
  <c r="AA292" i="31"/>
  <c r="Y292" i="31"/>
  <c r="W292" i="31"/>
  <c r="U292" i="31"/>
  <c r="S292" i="31"/>
  <c r="Q292" i="31"/>
  <c r="O292" i="31"/>
  <c r="M292" i="31"/>
  <c r="K292" i="31"/>
  <c r="I292" i="31"/>
  <c r="G292" i="31"/>
  <c r="E292" i="31"/>
  <c r="AQ291" i="31"/>
  <c r="AO291" i="31"/>
  <c r="AM291" i="31"/>
  <c r="AK291" i="31"/>
  <c r="AI291" i="31"/>
  <c r="AG291" i="31"/>
  <c r="AE291" i="31"/>
  <c r="AC291" i="31"/>
  <c r="AA291" i="31"/>
  <c r="Y291" i="31"/>
  <c r="W291" i="31"/>
  <c r="U291" i="31"/>
  <c r="S291" i="31"/>
  <c r="Q291" i="31"/>
  <c r="O291" i="31"/>
  <c r="M291" i="31"/>
  <c r="K291" i="31"/>
  <c r="I291" i="31"/>
  <c r="G291" i="31"/>
  <c r="E291" i="31"/>
  <c r="AQ290" i="31"/>
  <c r="AO290" i="31"/>
  <c r="AM290" i="31"/>
  <c r="AK290" i="31"/>
  <c r="AI290" i="31"/>
  <c r="AG290" i="31"/>
  <c r="AE290" i="31"/>
  <c r="AC290" i="31"/>
  <c r="AA290" i="31"/>
  <c r="Y290" i="31"/>
  <c r="W290" i="31"/>
  <c r="U290" i="31"/>
  <c r="S290" i="31"/>
  <c r="Q290" i="31"/>
  <c r="O290" i="31"/>
  <c r="M290" i="31"/>
  <c r="K290" i="31"/>
  <c r="I290" i="31"/>
  <c r="G290" i="31"/>
  <c r="E290" i="31"/>
  <c r="AQ289" i="31"/>
  <c r="AO289" i="31"/>
  <c r="AM289" i="31"/>
  <c r="AK289" i="31"/>
  <c r="AI289" i="31"/>
  <c r="AG289" i="31"/>
  <c r="AE289" i="31"/>
  <c r="AC289" i="31"/>
  <c r="AA289" i="31"/>
  <c r="Y289" i="31"/>
  <c r="W289" i="31"/>
  <c r="U289" i="31"/>
  <c r="S289" i="31"/>
  <c r="Q289" i="31"/>
  <c r="O289" i="31"/>
  <c r="M289" i="31"/>
  <c r="K289" i="31"/>
  <c r="I289" i="31"/>
  <c r="G289" i="31"/>
  <c r="E289" i="31"/>
  <c r="AQ288" i="31"/>
  <c r="AO288" i="31"/>
  <c r="AM288" i="31"/>
  <c r="AK288" i="31"/>
  <c r="AI288" i="31"/>
  <c r="AG288" i="31"/>
  <c r="AE288" i="31"/>
  <c r="AC288" i="31"/>
  <c r="AA288" i="31"/>
  <c r="Y288" i="31"/>
  <c r="W288" i="31"/>
  <c r="U288" i="31"/>
  <c r="S288" i="31"/>
  <c r="Q288" i="31"/>
  <c r="O288" i="31"/>
  <c r="M288" i="31"/>
  <c r="K288" i="31"/>
  <c r="I288" i="31"/>
  <c r="G288" i="31"/>
  <c r="E288" i="31"/>
  <c r="AQ287" i="31"/>
  <c r="AO287" i="31"/>
  <c r="AM287" i="31"/>
  <c r="AK287" i="31"/>
  <c r="AI287" i="31"/>
  <c r="AG287" i="31"/>
  <c r="AE287" i="31"/>
  <c r="AC287" i="31"/>
  <c r="AA287" i="31"/>
  <c r="Y287" i="31"/>
  <c r="W287" i="31"/>
  <c r="U287" i="31"/>
  <c r="S287" i="31"/>
  <c r="Q287" i="31"/>
  <c r="O287" i="31"/>
  <c r="M287" i="31"/>
  <c r="K287" i="31"/>
  <c r="I287" i="31"/>
  <c r="G287" i="31"/>
  <c r="E287" i="31"/>
  <c r="AQ286" i="31"/>
  <c r="AO286" i="31"/>
  <c r="AM286" i="31"/>
  <c r="AK286" i="31"/>
  <c r="AI286" i="31"/>
  <c r="AG286" i="31"/>
  <c r="AE286" i="31"/>
  <c r="AC286" i="31"/>
  <c r="AA286" i="31"/>
  <c r="Y286" i="31"/>
  <c r="W286" i="31"/>
  <c r="U286" i="31"/>
  <c r="S286" i="31"/>
  <c r="Q286" i="31"/>
  <c r="O286" i="31"/>
  <c r="M286" i="31"/>
  <c r="K286" i="31"/>
  <c r="I286" i="31"/>
  <c r="G286" i="31"/>
  <c r="E286" i="31"/>
  <c r="AQ285" i="31"/>
  <c r="AO285" i="31"/>
  <c r="AM285" i="31"/>
  <c r="AK285" i="31"/>
  <c r="AI285" i="31"/>
  <c r="AG285" i="31"/>
  <c r="AE285" i="31"/>
  <c r="AC285" i="31"/>
  <c r="AA285" i="31"/>
  <c r="Y285" i="31"/>
  <c r="W285" i="31"/>
  <c r="U285" i="31"/>
  <c r="S285" i="31"/>
  <c r="Q285" i="31"/>
  <c r="O285" i="31"/>
  <c r="M285" i="31"/>
  <c r="K285" i="31"/>
  <c r="I285" i="31"/>
  <c r="G285" i="31"/>
  <c r="E285" i="31"/>
  <c r="AQ284" i="31"/>
  <c r="AO284" i="31"/>
  <c r="AM284" i="31"/>
  <c r="AK284" i="31"/>
  <c r="AI284" i="31"/>
  <c r="AG284" i="31"/>
  <c r="AE284" i="31"/>
  <c r="AC284" i="31"/>
  <c r="AA284" i="31"/>
  <c r="Y284" i="31"/>
  <c r="W284" i="31"/>
  <c r="U284" i="31"/>
  <c r="S284" i="31"/>
  <c r="Q284" i="31"/>
  <c r="O284" i="31"/>
  <c r="M284" i="31"/>
  <c r="K284" i="31"/>
  <c r="I284" i="31"/>
  <c r="G284" i="31"/>
  <c r="E284" i="31"/>
  <c r="AQ283" i="31"/>
  <c r="AO283" i="31"/>
  <c r="AM283" i="31"/>
  <c r="AK283" i="31"/>
  <c r="AI283" i="31"/>
  <c r="AG283" i="31"/>
  <c r="AE283" i="31"/>
  <c r="AC283" i="31"/>
  <c r="AA283" i="31"/>
  <c r="Y283" i="31"/>
  <c r="W283" i="31"/>
  <c r="U283" i="31"/>
  <c r="S283" i="31"/>
  <c r="Q283" i="31"/>
  <c r="O283" i="31"/>
  <c r="M283" i="31"/>
  <c r="K283" i="31"/>
  <c r="I283" i="31"/>
  <c r="G283" i="31"/>
  <c r="E283" i="31"/>
  <c r="AQ282" i="31"/>
  <c r="AO282" i="31"/>
  <c r="AM282" i="31"/>
  <c r="AK282" i="31"/>
  <c r="AI282" i="31"/>
  <c r="AG282" i="31"/>
  <c r="AE282" i="31"/>
  <c r="AC282" i="31"/>
  <c r="AA282" i="31"/>
  <c r="Y282" i="31"/>
  <c r="W282" i="31"/>
  <c r="U282" i="31"/>
  <c r="S282" i="31"/>
  <c r="Q282" i="31"/>
  <c r="O282" i="31"/>
  <c r="M282" i="31"/>
  <c r="K282" i="31"/>
  <c r="I282" i="31"/>
  <c r="G282" i="31"/>
  <c r="E282" i="31"/>
  <c r="AQ281" i="31"/>
  <c r="AO281" i="31"/>
  <c r="AM281" i="31"/>
  <c r="AK281" i="31"/>
  <c r="AI281" i="31"/>
  <c r="AG281" i="31"/>
  <c r="AE281" i="31"/>
  <c r="AC281" i="31"/>
  <c r="AA281" i="31"/>
  <c r="Y281" i="31"/>
  <c r="W281" i="31"/>
  <c r="U281" i="31"/>
  <c r="S281" i="31"/>
  <c r="Q281" i="31"/>
  <c r="O281" i="31"/>
  <c r="M281" i="31"/>
  <c r="K281" i="31"/>
  <c r="I281" i="31"/>
  <c r="G281" i="31"/>
  <c r="E281" i="31"/>
  <c r="AQ280" i="31"/>
  <c r="AO280" i="31"/>
  <c r="AM280" i="31"/>
  <c r="AK280" i="31"/>
  <c r="AI280" i="31"/>
  <c r="AG280" i="31"/>
  <c r="AE280" i="31"/>
  <c r="AC280" i="31"/>
  <c r="AA280" i="31"/>
  <c r="Y280" i="31"/>
  <c r="W280" i="31"/>
  <c r="U280" i="31"/>
  <c r="S280" i="31"/>
  <c r="Q280" i="31"/>
  <c r="O280" i="31"/>
  <c r="M280" i="31"/>
  <c r="K280" i="31"/>
  <c r="I280" i="31"/>
  <c r="G280" i="31"/>
  <c r="E280" i="31"/>
  <c r="AQ279" i="31"/>
  <c r="AO279" i="31"/>
  <c r="AM279" i="31"/>
  <c r="AK279" i="31"/>
  <c r="AI279" i="31"/>
  <c r="AG279" i="31"/>
  <c r="AE279" i="31"/>
  <c r="AC279" i="31"/>
  <c r="AA279" i="31"/>
  <c r="Y279" i="31"/>
  <c r="W279" i="31"/>
  <c r="U279" i="31"/>
  <c r="S279" i="31"/>
  <c r="Q279" i="31"/>
  <c r="O279" i="31"/>
  <c r="M279" i="31"/>
  <c r="K279" i="31"/>
  <c r="I279" i="31"/>
  <c r="G279" i="31"/>
  <c r="E279" i="31"/>
  <c r="AQ278" i="31"/>
  <c r="AO278" i="31"/>
  <c r="AM278" i="31"/>
  <c r="AK278" i="31"/>
  <c r="AI278" i="31"/>
  <c r="AG278" i="31"/>
  <c r="AE278" i="31"/>
  <c r="AC278" i="31"/>
  <c r="AA278" i="31"/>
  <c r="Y278" i="31"/>
  <c r="W278" i="31"/>
  <c r="U278" i="31"/>
  <c r="S278" i="31"/>
  <c r="Q278" i="31"/>
  <c r="O278" i="31"/>
  <c r="M278" i="31"/>
  <c r="K278" i="31"/>
  <c r="I278" i="31"/>
  <c r="G278" i="31"/>
  <c r="E278" i="31"/>
  <c r="AQ277" i="31"/>
  <c r="AO277" i="31"/>
  <c r="AM277" i="31"/>
  <c r="AK277" i="31"/>
  <c r="AI277" i="31"/>
  <c r="AG277" i="31"/>
  <c r="AE277" i="31"/>
  <c r="AC277" i="31"/>
  <c r="AA277" i="31"/>
  <c r="Y277" i="31"/>
  <c r="W277" i="31"/>
  <c r="U277" i="31"/>
  <c r="S277" i="31"/>
  <c r="Q277" i="31"/>
  <c r="O277" i="31"/>
  <c r="M277" i="31"/>
  <c r="K277" i="31"/>
  <c r="I277" i="31"/>
  <c r="G277" i="31"/>
  <c r="E277" i="31"/>
  <c r="AQ276" i="31"/>
  <c r="AO276" i="31"/>
  <c r="AM276" i="31"/>
  <c r="AK276" i="31"/>
  <c r="AI276" i="31"/>
  <c r="AG276" i="31"/>
  <c r="AE276" i="31"/>
  <c r="AC276" i="31"/>
  <c r="AA276" i="31"/>
  <c r="Y276" i="31"/>
  <c r="W276" i="31"/>
  <c r="U276" i="31"/>
  <c r="S276" i="31"/>
  <c r="Q276" i="31"/>
  <c r="O276" i="31"/>
  <c r="M276" i="31"/>
  <c r="K276" i="31"/>
  <c r="I276" i="31"/>
  <c r="G276" i="31"/>
  <c r="E276" i="31"/>
  <c r="AQ275" i="31"/>
  <c r="AO275" i="31"/>
  <c r="AM275" i="31"/>
  <c r="AK275" i="31"/>
  <c r="AI275" i="31"/>
  <c r="AG275" i="31"/>
  <c r="AE275" i="31"/>
  <c r="AC275" i="31"/>
  <c r="AA275" i="31"/>
  <c r="Y275" i="31"/>
  <c r="W275" i="31"/>
  <c r="U275" i="31"/>
  <c r="S275" i="31"/>
  <c r="Q275" i="31"/>
  <c r="O275" i="31"/>
  <c r="M275" i="31"/>
  <c r="K275" i="31"/>
  <c r="I275" i="31"/>
  <c r="G275" i="31"/>
  <c r="E275" i="31"/>
  <c r="AQ274" i="31"/>
  <c r="AO274" i="31"/>
  <c r="AM274" i="31"/>
  <c r="AK274" i="31"/>
  <c r="AI274" i="31"/>
  <c r="AG274" i="31"/>
  <c r="AE274" i="31"/>
  <c r="AC274" i="31"/>
  <c r="AA274" i="31"/>
  <c r="Y274" i="31"/>
  <c r="W274" i="31"/>
  <c r="U274" i="31"/>
  <c r="S274" i="31"/>
  <c r="Q274" i="31"/>
  <c r="O274" i="31"/>
  <c r="M274" i="31"/>
  <c r="K274" i="31"/>
  <c r="I274" i="31"/>
  <c r="G274" i="31"/>
  <c r="E274" i="31"/>
  <c r="AQ273" i="31"/>
  <c r="AO273" i="31"/>
  <c r="AM273" i="31"/>
  <c r="AK273" i="31"/>
  <c r="AI273" i="31"/>
  <c r="AG273" i="31"/>
  <c r="AE273" i="31"/>
  <c r="AC273" i="31"/>
  <c r="AA273" i="31"/>
  <c r="Y273" i="31"/>
  <c r="W273" i="31"/>
  <c r="U273" i="31"/>
  <c r="S273" i="31"/>
  <c r="Q273" i="31"/>
  <c r="O273" i="31"/>
  <c r="M273" i="31"/>
  <c r="K273" i="31"/>
  <c r="I273" i="31"/>
  <c r="G273" i="31"/>
  <c r="E273" i="31"/>
  <c r="AQ272" i="31"/>
  <c r="AO272" i="31"/>
  <c r="AM272" i="31"/>
  <c r="AK272" i="31"/>
  <c r="AI272" i="31"/>
  <c r="AG272" i="31"/>
  <c r="AE272" i="31"/>
  <c r="AC272" i="31"/>
  <c r="AA272" i="31"/>
  <c r="Y272" i="31"/>
  <c r="W272" i="31"/>
  <c r="U272" i="31"/>
  <c r="S272" i="31"/>
  <c r="Q272" i="31"/>
  <c r="O272" i="31"/>
  <c r="M272" i="31"/>
  <c r="K272" i="31"/>
  <c r="I272" i="31"/>
  <c r="G272" i="31"/>
  <c r="E272" i="31"/>
  <c r="AQ271" i="31"/>
  <c r="AO271" i="31"/>
  <c r="AM271" i="31"/>
  <c r="AK271" i="31"/>
  <c r="AI271" i="31"/>
  <c r="AG271" i="31"/>
  <c r="AE271" i="31"/>
  <c r="AC271" i="31"/>
  <c r="AA271" i="31"/>
  <c r="Y271" i="31"/>
  <c r="W271" i="31"/>
  <c r="U271" i="31"/>
  <c r="S271" i="31"/>
  <c r="Q271" i="31"/>
  <c r="O271" i="31"/>
  <c r="M271" i="31"/>
  <c r="K271" i="31"/>
  <c r="I271" i="31"/>
  <c r="G271" i="31"/>
  <c r="E271" i="31"/>
  <c r="AQ270" i="31"/>
  <c r="AO270" i="31"/>
  <c r="AM270" i="31"/>
  <c r="AK270" i="31"/>
  <c r="AI270" i="31"/>
  <c r="AG270" i="31"/>
  <c r="AE270" i="31"/>
  <c r="AC270" i="31"/>
  <c r="AA270" i="31"/>
  <c r="Y270" i="31"/>
  <c r="W270" i="31"/>
  <c r="U270" i="31"/>
  <c r="S270" i="31"/>
  <c r="Q270" i="31"/>
  <c r="O270" i="31"/>
  <c r="M270" i="31"/>
  <c r="K270" i="31"/>
  <c r="I270" i="31"/>
  <c r="G270" i="31"/>
  <c r="E270" i="31"/>
  <c r="AQ269" i="31"/>
  <c r="AO269" i="31"/>
  <c r="AM269" i="31"/>
  <c r="AK269" i="31"/>
  <c r="AI269" i="31"/>
  <c r="AG269" i="31"/>
  <c r="AE269" i="31"/>
  <c r="AC269" i="31"/>
  <c r="AA269" i="31"/>
  <c r="Y269" i="31"/>
  <c r="W269" i="31"/>
  <c r="U269" i="31"/>
  <c r="S269" i="31"/>
  <c r="Q269" i="31"/>
  <c r="O269" i="31"/>
  <c r="M269" i="31"/>
  <c r="K269" i="31"/>
  <c r="I269" i="31"/>
  <c r="G269" i="31"/>
  <c r="E269" i="31"/>
  <c r="AQ268" i="31"/>
  <c r="AO268" i="31"/>
  <c r="AM268" i="31"/>
  <c r="AK268" i="31"/>
  <c r="AI268" i="31"/>
  <c r="AG268" i="31"/>
  <c r="AE268" i="31"/>
  <c r="AC268" i="31"/>
  <c r="AA268" i="31"/>
  <c r="Y268" i="31"/>
  <c r="W268" i="31"/>
  <c r="U268" i="31"/>
  <c r="S268" i="31"/>
  <c r="Q268" i="31"/>
  <c r="O268" i="31"/>
  <c r="M268" i="31"/>
  <c r="K268" i="31"/>
  <c r="I268" i="31"/>
  <c r="G268" i="31"/>
  <c r="E268" i="31"/>
  <c r="AQ267" i="31"/>
  <c r="AO267" i="31"/>
  <c r="AM267" i="31"/>
  <c r="AK267" i="31"/>
  <c r="AI267" i="31"/>
  <c r="AG267" i="31"/>
  <c r="AE267" i="31"/>
  <c r="AC267" i="31"/>
  <c r="AA267" i="31"/>
  <c r="Y267" i="31"/>
  <c r="W267" i="31"/>
  <c r="U267" i="31"/>
  <c r="S267" i="31"/>
  <c r="Q267" i="31"/>
  <c r="O267" i="31"/>
  <c r="M267" i="31"/>
  <c r="K267" i="31"/>
  <c r="I267" i="31"/>
  <c r="G267" i="31"/>
  <c r="E267" i="31"/>
  <c r="AQ266" i="31"/>
  <c r="AO266" i="31"/>
  <c r="AM266" i="31"/>
  <c r="AK266" i="31"/>
  <c r="AI266" i="31"/>
  <c r="AG266" i="31"/>
  <c r="AE266" i="31"/>
  <c r="AC266" i="31"/>
  <c r="AA266" i="31"/>
  <c r="Y266" i="31"/>
  <c r="W266" i="31"/>
  <c r="U266" i="31"/>
  <c r="S266" i="31"/>
  <c r="Q266" i="31"/>
  <c r="O266" i="31"/>
  <c r="M266" i="31"/>
  <c r="K266" i="31"/>
  <c r="I266" i="31"/>
  <c r="G266" i="31"/>
  <c r="E266" i="31"/>
  <c r="AQ265" i="31"/>
  <c r="AO265" i="31"/>
  <c r="AM265" i="31"/>
  <c r="AK265" i="31"/>
  <c r="AI265" i="31"/>
  <c r="AG265" i="31"/>
  <c r="AE265" i="31"/>
  <c r="AC265" i="31"/>
  <c r="AA265" i="31"/>
  <c r="Y265" i="31"/>
  <c r="W265" i="31"/>
  <c r="U265" i="31"/>
  <c r="S265" i="31"/>
  <c r="Q265" i="31"/>
  <c r="O265" i="31"/>
  <c r="M265" i="31"/>
  <c r="K265" i="31"/>
  <c r="I265" i="31"/>
  <c r="G265" i="31"/>
  <c r="E265" i="31"/>
  <c r="AQ264" i="31"/>
  <c r="AO264" i="31"/>
  <c r="AM264" i="31"/>
  <c r="AK264" i="31"/>
  <c r="AI264" i="31"/>
  <c r="AG264" i="31"/>
  <c r="AE264" i="31"/>
  <c r="AC264" i="31"/>
  <c r="AA264" i="31"/>
  <c r="Y264" i="31"/>
  <c r="W264" i="31"/>
  <c r="U264" i="31"/>
  <c r="S264" i="31"/>
  <c r="Q264" i="31"/>
  <c r="O264" i="31"/>
  <c r="M264" i="31"/>
  <c r="K264" i="31"/>
  <c r="I264" i="31"/>
  <c r="G264" i="31"/>
  <c r="E264" i="31"/>
  <c r="AQ263" i="31"/>
  <c r="AO263" i="31"/>
  <c r="AM263" i="31"/>
  <c r="AK263" i="31"/>
  <c r="AI263" i="31"/>
  <c r="AG263" i="31"/>
  <c r="AE263" i="31"/>
  <c r="AC263" i="31"/>
  <c r="AA263" i="31"/>
  <c r="Y263" i="31"/>
  <c r="W263" i="31"/>
  <c r="U263" i="31"/>
  <c r="S263" i="31"/>
  <c r="Q263" i="31"/>
  <c r="O263" i="31"/>
  <c r="M263" i="31"/>
  <c r="K263" i="31"/>
  <c r="I263" i="31"/>
  <c r="G263" i="31"/>
  <c r="E263" i="31"/>
  <c r="AQ262" i="31"/>
  <c r="AO262" i="31"/>
  <c r="AM262" i="31"/>
  <c r="AK262" i="31"/>
  <c r="AI262" i="31"/>
  <c r="AG262" i="31"/>
  <c r="AE262" i="31"/>
  <c r="AC262" i="31"/>
  <c r="AA262" i="31"/>
  <c r="Y262" i="31"/>
  <c r="W262" i="31"/>
  <c r="U262" i="31"/>
  <c r="S262" i="31"/>
  <c r="Q262" i="31"/>
  <c r="O262" i="31"/>
  <c r="M262" i="31"/>
  <c r="K262" i="31"/>
  <c r="I262" i="31"/>
  <c r="G262" i="31"/>
  <c r="E262" i="31"/>
  <c r="AQ261" i="31"/>
  <c r="AO261" i="31"/>
  <c r="AM261" i="31"/>
  <c r="AK261" i="31"/>
  <c r="AI261" i="31"/>
  <c r="AG261" i="31"/>
  <c r="AE261" i="31"/>
  <c r="AC261" i="31"/>
  <c r="AA261" i="31"/>
  <c r="Y261" i="31"/>
  <c r="W261" i="31"/>
  <c r="U261" i="31"/>
  <c r="S261" i="31"/>
  <c r="Q261" i="31"/>
  <c r="O261" i="31"/>
  <c r="M261" i="31"/>
  <c r="K261" i="31"/>
  <c r="I261" i="31"/>
  <c r="G261" i="31"/>
  <c r="E261" i="31"/>
  <c r="AQ260" i="31"/>
  <c r="AO260" i="31"/>
  <c r="AM260" i="31"/>
  <c r="AK260" i="31"/>
  <c r="AI260" i="31"/>
  <c r="AG260" i="31"/>
  <c r="AE260" i="31"/>
  <c r="AC260" i="31"/>
  <c r="AA260" i="31"/>
  <c r="Y260" i="31"/>
  <c r="W260" i="31"/>
  <c r="U260" i="31"/>
  <c r="S260" i="31"/>
  <c r="Q260" i="31"/>
  <c r="O260" i="31"/>
  <c r="M260" i="31"/>
  <c r="K260" i="31"/>
  <c r="I260" i="31"/>
  <c r="G260" i="31"/>
  <c r="E260" i="31"/>
  <c r="AQ259" i="31"/>
  <c r="AO259" i="31"/>
  <c r="AM259" i="31"/>
  <c r="AK259" i="31"/>
  <c r="AI259" i="31"/>
  <c r="AG259" i="31"/>
  <c r="AE259" i="31"/>
  <c r="AC259" i="31"/>
  <c r="AA259" i="31"/>
  <c r="Y259" i="31"/>
  <c r="W259" i="31"/>
  <c r="U259" i="31"/>
  <c r="S259" i="31"/>
  <c r="Q259" i="31"/>
  <c r="O259" i="31"/>
  <c r="M259" i="31"/>
  <c r="K259" i="31"/>
  <c r="I259" i="31"/>
  <c r="G259" i="31"/>
  <c r="E259" i="31"/>
  <c r="AQ258" i="31"/>
  <c r="AO258" i="31"/>
  <c r="AM258" i="31"/>
  <c r="AK258" i="31"/>
  <c r="AI258" i="31"/>
  <c r="AG258" i="31"/>
  <c r="AE258" i="31"/>
  <c r="AC258" i="31"/>
  <c r="AA258" i="31"/>
  <c r="Y258" i="31"/>
  <c r="W258" i="31"/>
  <c r="U258" i="31"/>
  <c r="S258" i="31"/>
  <c r="Q258" i="31"/>
  <c r="O258" i="31"/>
  <c r="M258" i="31"/>
  <c r="K258" i="31"/>
  <c r="I258" i="31"/>
  <c r="G258" i="31"/>
  <c r="E258" i="31"/>
  <c r="AQ257" i="31"/>
  <c r="AO257" i="31"/>
  <c r="AM257" i="31"/>
  <c r="AK257" i="31"/>
  <c r="AI257" i="31"/>
  <c r="AG257" i="31"/>
  <c r="AE257" i="31"/>
  <c r="AC257" i="31"/>
  <c r="AA257" i="31"/>
  <c r="Y257" i="31"/>
  <c r="W257" i="31"/>
  <c r="U257" i="31"/>
  <c r="S257" i="31"/>
  <c r="Q257" i="31"/>
  <c r="O257" i="31"/>
  <c r="M257" i="31"/>
  <c r="K257" i="31"/>
  <c r="I257" i="31"/>
  <c r="G257" i="31"/>
  <c r="E257" i="31"/>
  <c r="AQ256" i="31"/>
  <c r="AO256" i="31"/>
  <c r="AM256" i="31"/>
  <c r="AK256" i="31"/>
  <c r="AI256" i="31"/>
  <c r="AG256" i="31"/>
  <c r="AE256" i="31"/>
  <c r="AC256" i="31"/>
  <c r="AA256" i="31"/>
  <c r="Y256" i="31"/>
  <c r="W256" i="31"/>
  <c r="U256" i="31"/>
  <c r="S256" i="31"/>
  <c r="Q256" i="31"/>
  <c r="O256" i="31"/>
  <c r="M256" i="31"/>
  <c r="K256" i="31"/>
  <c r="I256" i="31"/>
  <c r="G256" i="31"/>
  <c r="E256" i="31"/>
  <c r="AQ255" i="31"/>
  <c r="AO255" i="31"/>
  <c r="AM255" i="31"/>
  <c r="AK255" i="31"/>
  <c r="AI255" i="31"/>
  <c r="AG255" i="31"/>
  <c r="AE255" i="31"/>
  <c r="AC255" i="31"/>
  <c r="AA255" i="31"/>
  <c r="Y255" i="31"/>
  <c r="W255" i="31"/>
  <c r="U255" i="31"/>
  <c r="S255" i="31"/>
  <c r="Q255" i="31"/>
  <c r="O255" i="31"/>
  <c r="M255" i="31"/>
  <c r="K255" i="31"/>
  <c r="I255" i="31"/>
  <c r="G255" i="31"/>
  <c r="E255" i="31"/>
  <c r="AQ254" i="31"/>
  <c r="AO254" i="31"/>
  <c r="AM254" i="31"/>
  <c r="AK254" i="31"/>
  <c r="AI254" i="31"/>
  <c r="AG254" i="31"/>
  <c r="AE254" i="31"/>
  <c r="AC254" i="31"/>
  <c r="AA254" i="31"/>
  <c r="Y254" i="31"/>
  <c r="W254" i="31"/>
  <c r="U254" i="31"/>
  <c r="S254" i="31"/>
  <c r="Q254" i="31"/>
  <c r="O254" i="31"/>
  <c r="M254" i="31"/>
  <c r="K254" i="31"/>
  <c r="I254" i="31"/>
  <c r="G254" i="31"/>
  <c r="E254" i="31"/>
  <c r="AQ253" i="31"/>
  <c r="AO253" i="31"/>
  <c r="AM253" i="31"/>
  <c r="AK253" i="31"/>
  <c r="AI253" i="31"/>
  <c r="AG253" i="31"/>
  <c r="AE253" i="31"/>
  <c r="AC253" i="31"/>
  <c r="AA253" i="31"/>
  <c r="Y253" i="31"/>
  <c r="W253" i="31"/>
  <c r="U253" i="31"/>
  <c r="S253" i="31"/>
  <c r="Q253" i="31"/>
  <c r="O253" i="31"/>
  <c r="M253" i="31"/>
  <c r="K253" i="31"/>
  <c r="I253" i="31"/>
  <c r="G253" i="31"/>
  <c r="E253" i="31"/>
  <c r="AQ252" i="31"/>
  <c r="AO252" i="31"/>
  <c r="AM252" i="31"/>
  <c r="AK252" i="31"/>
  <c r="AI252" i="31"/>
  <c r="AG252" i="31"/>
  <c r="AE252" i="31"/>
  <c r="AC252" i="31"/>
  <c r="AA252" i="31"/>
  <c r="Y252" i="31"/>
  <c r="W252" i="31"/>
  <c r="U252" i="31"/>
  <c r="S252" i="31"/>
  <c r="Q252" i="31"/>
  <c r="O252" i="31"/>
  <c r="M252" i="31"/>
  <c r="K252" i="31"/>
  <c r="I252" i="31"/>
  <c r="G252" i="31"/>
  <c r="E252" i="31"/>
  <c r="AQ251" i="31"/>
  <c r="AO251" i="31"/>
  <c r="AM251" i="31"/>
  <c r="AK251" i="31"/>
  <c r="AI251" i="31"/>
  <c r="AG251" i="31"/>
  <c r="AE251" i="31"/>
  <c r="AC251" i="31"/>
  <c r="AA251" i="31"/>
  <c r="Y251" i="31"/>
  <c r="W251" i="31"/>
  <c r="U251" i="31"/>
  <c r="S251" i="31"/>
  <c r="Q251" i="31"/>
  <c r="O251" i="31"/>
  <c r="M251" i="31"/>
  <c r="K251" i="31"/>
  <c r="I251" i="31"/>
  <c r="G251" i="31"/>
  <c r="E251" i="31"/>
  <c r="AQ250" i="31"/>
  <c r="AO250" i="31"/>
  <c r="AM250" i="31"/>
  <c r="AK250" i="31"/>
  <c r="AI250" i="31"/>
  <c r="AG250" i="31"/>
  <c r="AE250" i="31"/>
  <c r="AC250" i="31"/>
  <c r="AA250" i="31"/>
  <c r="Y250" i="31"/>
  <c r="W250" i="31"/>
  <c r="U250" i="31"/>
  <c r="S250" i="31"/>
  <c r="Q250" i="31"/>
  <c r="O250" i="31"/>
  <c r="M250" i="31"/>
  <c r="K250" i="31"/>
  <c r="I250" i="31"/>
  <c r="G250" i="31"/>
  <c r="E250" i="31"/>
  <c r="AQ249" i="31"/>
  <c r="AO249" i="31"/>
  <c r="AM249" i="31"/>
  <c r="AK249" i="31"/>
  <c r="AI249" i="31"/>
  <c r="AG249" i="31"/>
  <c r="AE249" i="31"/>
  <c r="AC249" i="31"/>
  <c r="AA249" i="31"/>
  <c r="Y249" i="31"/>
  <c r="W249" i="31"/>
  <c r="U249" i="31"/>
  <c r="S249" i="31"/>
  <c r="Q249" i="31"/>
  <c r="O249" i="31"/>
  <c r="M249" i="31"/>
  <c r="K249" i="31"/>
  <c r="I249" i="31"/>
  <c r="G249" i="31"/>
  <c r="E249" i="31"/>
  <c r="AQ248" i="31"/>
  <c r="AO248" i="31"/>
  <c r="AM248" i="31"/>
  <c r="AK248" i="31"/>
  <c r="AI248" i="31"/>
  <c r="AG248" i="31"/>
  <c r="AE248" i="31"/>
  <c r="AC248" i="31"/>
  <c r="AA248" i="31"/>
  <c r="Y248" i="31"/>
  <c r="W248" i="31"/>
  <c r="U248" i="31"/>
  <c r="S248" i="31"/>
  <c r="Q248" i="31"/>
  <c r="O248" i="31"/>
  <c r="M248" i="31"/>
  <c r="K248" i="31"/>
  <c r="I248" i="31"/>
  <c r="G248" i="31"/>
  <c r="E248" i="31"/>
  <c r="AQ247" i="31"/>
  <c r="AO247" i="31"/>
  <c r="AM247" i="31"/>
  <c r="AK247" i="31"/>
  <c r="AI247" i="31"/>
  <c r="AG247" i="31"/>
  <c r="AE247" i="31"/>
  <c r="AC247" i="31"/>
  <c r="AA247" i="31"/>
  <c r="Y247" i="31"/>
  <c r="W247" i="31"/>
  <c r="U247" i="31"/>
  <c r="S247" i="31"/>
  <c r="Q247" i="31"/>
  <c r="O247" i="31"/>
  <c r="M247" i="31"/>
  <c r="K247" i="31"/>
  <c r="I247" i="31"/>
  <c r="G247" i="31"/>
  <c r="E247" i="31"/>
  <c r="AQ246" i="31"/>
  <c r="AO246" i="31"/>
  <c r="AM246" i="31"/>
  <c r="AK246" i="31"/>
  <c r="AI246" i="31"/>
  <c r="AG246" i="31"/>
  <c r="AE246" i="31"/>
  <c r="AC246" i="31"/>
  <c r="AA246" i="31"/>
  <c r="Y246" i="31"/>
  <c r="W246" i="31"/>
  <c r="U246" i="31"/>
  <c r="S246" i="31"/>
  <c r="Q246" i="31"/>
  <c r="O246" i="31"/>
  <c r="M246" i="31"/>
  <c r="K246" i="31"/>
  <c r="I246" i="31"/>
  <c r="G246" i="31"/>
  <c r="E246" i="31"/>
  <c r="AQ245" i="31"/>
  <c r="AO245" i="31"/>
  <c r="AM245" i="31"/>
  <c r="AK245" i="31"/>
  <c r="AI245" i="31"/>
  <c r="AG245" i="31"/>
  <c r="AE245" i="31"/>
  <c r="AC245" i="31"/>
  <c r="AA245" i="31"/>
  <c r="Y245" i="31"/>
  <c r="W245" i="31"/>
  <c r="U245" i="31"/>
  <c r="S245" i="31"/>
  <c r="Q245" i="31"/>
  <c r="O245" i="31"/>
  <c r="M245" i="31"/>
  <c r="K245" i="31"/>
  <c r="I245" i="31"/>
  <c r="G245" i="31"/>
  <c r="E245" i="31"/>
  <c r="AQ244" i="31"/>
  <c r="AO244" i="31"/>
  <c r="AM244" i="31"/>
  <c r="AK244" i="31"/>
  <c r="AI244" i="31"/>
  <c r="AG244" i="31"/>
  <c r="AE244" i="31"/>
  <c r="AC244" i="31"/>
  <c r="AA244" i="31"/>
  <c r="Y244" i="31"/>
  <c r="W244" i="31"/>
  <c r="U244" i="31"/>
  <c r="S244" i="31"/>
  <c r="Q244" i="31"/>
  <c r="O244" i="31"/>
  <c r="M244" i="31"/>
  <c r="K244" i="31"/>
  <c r="I244" i="31"/>
  <c r="G244" i="31"/>
  <c r="E244" i="31"/>
  <c r="AQ243" i="31"/>
  <c r="AO243" i="31"/>
  <c r="AM243" i="31"/>
  <c r="AK243" i="31"/>
  <c r="AI243" i="31"/>
  <c r="AG243" i="31"/>
  <c r="AE243" i="31"/>
  <c r="AC243" i="31"/>
  <c r="AA243" i="31"/>
  <c r="Y243" i="31"/>
  <c r="W243" i="31"/>
  <c r="U243" i="31"/>
  <c r="S243" i="31"/>
  <c r="Q243" i="31"/>
  <c r="O243" i="31"/>
  <c r="M243" i="31"/>
  <c r="K243" i="31"/>
  <c r="I243" i="31"/>
  <c r="G243" i="31"/>
  <c r="E243" i="31"/>
  <c r="AQ242" i="31"/>
  <c r="AO242" i="31"/>
  <c r="AM242" i="31"/>
  <c r="AK242" i="31"/>
  <c r="AI242" i="31"/>
  <c r="AG242" i="31"/>
  <c r="AE242" i="31"/>
  <c r="AC242" i="31"/>
  <c r="AA242" i="31"/>
  <c r="Y242" i="31"/>
  <c r="W242" i="31"/>
  <c r="U242" i="31"/>
  <c r="S242" i="31"/>
  <c r="Q242" i="31"/>
  <c r="O242" i="31"/>
  <c r="M242" i="31"/>
  <c r="K242" i="31"/>
  <c r="I242" i="31"/>
  <c r="G242" i="31"/>
  <c r="E242" i="31"/>
  <c r="AQ241" i="31"/>
  <c r="AO241" i="31"/>
  <c r="AM241" i="31"/>
  <c r="AK241" i="31"/>
  <c r="AI241" i="31"/>
  <c r="AG241" i="31"/>
  <c r="AE241" i="31"/>
  <c r="AC241" i="31"/>
  <c r="AA241" i="31"/>
  <c r="Y241" i="31"/>
  <c r="W241" i="31"/>
  <c r="U241" i="31"/>
  <c r="S241" i="31"/>
  <c r="Q241" i="31"/>
  <c r="O241" i="31"/>
  <c r="M241" i="31"/>
  <c r="K241" i="31"/>
  <c r="I241" i="31"/>
  <c r="G241" i="31"/>
  <c r="E241" i="31"/>
  <c r="AQ240" i="31"/>
  <c r="AO240" i="31"/>
  <c r="AM240" i="31"/>
  <c r="AK240" i="31"/>
  <c r="AI240" i="31"/>
  <c r="AG240" i="31"/>
  <c r="AE240" i="31"/>
  <c r="AC240" i="31"/>
  <c r="AA240" i="31"/>
  <c r="Y240" i="31"/>
  <c r="W240" i="31"/>
  <c r="U240" i="31"/>
  <c r="S240" i="31"/>
  <c r="Q240" i="31"/>
  <c r="O240" i="31"/>
  <c r="M240" i="31"/>
  <c r="K240" i="31"/>
  <c r="I240" i="31"/>
  <c r="G240" i="31"/>
  <c r="E240" i="31"/>
  <c r="AQ239" i="31"/>
  <c r="AO239" i="31"/>
  <c r="AM239" i="31"/>
  <c r="AK239" i="31"/>
  <c r="AI239" i="31"/>
  <c r="AG239" i="31"/>
  <c r="AE239" i="31"/>
  <c r="AC239" i="31"/>
  <c r="AA239" i="31"/>
  <c r="Y239" i="31"/>
  <c r="W239" i="31"/>
  <c r="U239" i="31"/>
  <c r="S239" i="31"/>
  <c r="Q239" i="31"/>
  <c r="O239" i="31"/>
  <c r="M239" i="31"/>
  <c r="K239" i="31"/>
  <c r="I239" i="31"/>
  <c r="G239" i="31"/>
  <c r="E239" i="31"/>
  <c r="AQ238" i="31"/>
  <c r="AO238" i="31"/>
  <c r="AM238" i="31"/>
  <c r="AK238" i="31"/>
  <c r="AI238" i="31"/>
  <c r="AG238" i="31"/>
  <c r="AE238" i="31"/>
  <c r="AC238" i="31"/>
  <c r="AA238" i="31"/>
  <c r="Y238" i="31"/>
  <c r="W238" i="31"/>
  <c r="U238" i="31"/>
  <c r="S238" i="31"/>
  <c r="Q238" i="31"/>
  <c r="O238" i="31"/>
  <c r="M238" i="31"/>
  <c r="K238" i="31"/>
  <c r="I238" i="31"/>
  <c r="G238" i="31"/>
  <c r="E238" i="31"/>
  <c r="AQ237" i="31"/>
  <c r="AO237" i="31"/>
  <c r="AM237" i="31"/>
  <c r="AK237" i="31"/>
  <c r="AI237" i="31"/>
  <c r="AG237" i="31"/>
  <c r="AE237" i="31"/>
  <c r="AC237" i="31"/>
  <c r="AA237" i="31"/>
  <c r="Y237" i="31"/>
  <c r="W237" i="31"/>
  <c r="U237" i="31"/>
  <c r="S237" i="31"/>
  <c r="Q237" i="31"/>
  <c r="O237" i="31"/>
  <c r="M237" i="31"/>
  <c r="K237" i="31"/>
  <c r="I237" i="31"/>
  <c r="G237" i="31"/>
  <c r="E237" i="31"/>
  <c r="AQ236" i="31"/>
  <c r="AO236" i="31"/>
  <c r="AM236" i="31"/>
  <c r="AK236" i="31"/>
  <c r="AI236" i="31"/>
  <c r="AG236" i="31"/>
  <c r="AE236" i="31"/>
  <c r="AC236" i="31"/>
  <c r="AA236" i="31"/>
  <c r="Y236" i="31"/>
  <c r="W236" i="31"/>
  <c r="U236" i="31"/>
  <c r="S236" i="31"/>
  <c r="Q236" i="31"/>
  <c r="O236" i="31"/>
  <c r="M236" i="31"/>
  <c r="K236" i="31"/>
  <c r="I236" i="31"/>
  <c r="G236" i="31"/>
  <c r="E236" i="31"/>
  <c r="AQ235" i="31"/>
  <c r="AO235" i="31"/>
  <c r="AM235" i="31"/>
  <c r="AK235" i="31"/>
  <c r="AI235" i="31"/>
  <c r="AG235" i="31"/>
  <c r="AE235" i="31"/>
  <c r="AC235" i="31"/>
  <c r="AA235" i="31"/>
  <c r="Y235" i="31"/>
  <c r="W235" i="31"/>
  <c r="U235" i="31"/>
  <c r="S235" i="31"/>
  <c r="Q235" i="31"/>
  <c r="O235" i="31"/>
  <c r="M235" i="31"/>
  <c r="K235" i="31"/>
  <c r="I235" i="31"/>
  <c r="G235" i="31"/>
  <c r="E235" i="31"/>
  <c r="AQ234" i="31"/>
  <c r="AO234" i="31"/>
  <c r="AM234" i="31"/>
  <c r="AK234" i="31"/>
  <c r="AI234" i="31"/>
  <c r="AG234" i="31"/>
  <c r="AE234" i="31"/>
  <c r="AC234" i="31"/>
  <c r="AA234" i="31"/>
  <c r="Y234" i="31"/>
  <c r="W234" i="31"/>
  <c r="U234" i="31"/>
  <c r="S234" i="31"/>
  <c r="Q234" i="31"/>
  <c r="O234" i="31"/>
  <c r="M234" i="31"/>
  <c r="K234" i="31"/>
  <c r="I234" i="31"/>
  <c r="G234" i="31"/>
  <c r="E234" i="31"/>
  <c r="AQ233" i="31"/>
  <c r="AO233" i="31"/>
  <c r="AM233" i="31"/>
  <c r="AK233" i="31"/>
  <c r="AI233" i="31"/>
  <c r="AG233" i="31"/>
  <c r="AE233" i="31"/>
  <c r="AC233" i="31"/>
  <c r="AA233" i="31"/>
  <c r="Y233" i="31"/>
  <c r="W233" i="31"/>
  <c r="U233" i="31"/>
  <c r="S233" i="31"/>
  <c r="Q233" i="31"/>
  <c r="O233" i="31"/>
  <c r="M233" i="31"/>
  <c r="K233" i="31"/>
  <c r="I233" i="31"/>
  <c r="G233" i="31"/>
  <c r="E233" i="31"/>
  <c r="AQ232" i="31"/>
  <c r="AO232" i="31"/>
  <c r="AM232" i="31"/>
  <c r="AK232" i="31"/>
  <c r="AI232" i="31"/>
  <c r="AG232" i="31"/>
  <c r="AE232" i="31"/>
  <c r="AC232" i="31"/>
  <c r="AA232" i="31"/>
  <c r="Y232" i="31"/>
  <c r="W232" i="31"/>
  <c r="U232" i="31"/>
  <c r="S232" i="31"/>
  <c r="Q232" i="31"/>
  <c r="O232" i="31"/>
  <c r="M232" i="31"/>
  <c r="K232" i="31"/>
  <c r="I232" i="31"/>
  <c r="G232" i="31"/>
  <c r="E232" i="31"/>
  <c r="AQ231" i="31"/>
  <c r="AO231" i="31"/>
  <c r="AM231" i="31"/>
  <c r="AK231" i="31"/>
  <c r="AI231" i="31"/>
  <c r="AG231" i="31"/>
  <c r="AE231" i="31"/>
  <c r="AC231" i="31"/>
  <c r="AA231" i="31"/>
  <c r="Y231" i="31"/>
  <c r="W231" i="31"/>
  <c r="U231" i="31"/>
  <c r="S231" i="31"/>
  <c r="Q231" i="31"/>
  <c r="O231" i="31"/>
  <c r="M231" i="31"/>
  <c r="K231" i="31"/>
  <c r="I231" i="31"/>
  <c r="G231" i="31"/>
  <c r="E231" i="31"/>
  <c r="AQ230" i="31"/>
  <c r="AO230" i="31"/>
  <c r="AM230" i="31"/>
  <c r="AK230" i="31"/>
  <c r="AI230" i="31"/>
  <c r="AG230" i="31"/>
  <c r="AE230" i="31"/>
  <c r="AC230" i="31"/>
  <c r="AA230" i="31"/>
  <c r="Y230" i="31"/>
  <c r="W230" i="31"/>
  <c r="U230" i="31"/>
  <c r="S230" i="31"/>
  <c r="Q230" i="31"/>
  <c r="O230" i="31"/>
  <c r="M230" i="31"/>
  <c r="K230" i="31"/>
  <c r="I230" i="31"/>
  <c r="G230" i="31"/>
  <c r="E230" i="31"/>
  <c r="AQ229" i="31"/>
  <c r="AO229" i="31"/>
  <c r="AM229" i="31"/>
  <c r="AK229" i="31"/>
  <c r="AI229" i="31"/>
  <c r="AG229" i="31"/>
  <c r="AE229" i="31"/>
  <c r="AC229" i="31"/>
  <c r="AA229" i="31"/>
  <c r="Y229" i="31"/>
  <c r="W229" i="31"/>
  <c r="U229" i="31"/>
  <c r="S229" i="31"/>
  <c r="Q229" i="31"/>
  <c r="O229" i="31"/>
  <c r="M229" i="31"/>
  <c r="K229" i="31"/>
  <c r="I229" i="31"/>
  <c r="G229" i="31"/>
  <c r="E229" i="31"/>
  <c r="AQ228" i="31"/>
  <c r="AO228" i="31"/>
  <c r="AM228" i="31"/>
  <c r="AK228" i="31"/>
  <c r="AI228" i="31"/>
  <c r="AG228" i="31"/>
  <c r="AE228" i="31"/>
  <c r="AC228" i="31"/>
  <c r="AA228" i="31"/>
  <c r="Y228" i="31"/>
  <c r="W228" i="31"/>
  <c r="U228" i="31"/>
  <c r="S228" i="31"/>
  <c r="Q228" i="31"/>
  <c r="O228" i="31"/>
  <c r="M228" i="31"/>
  <c r="K228" i="31"/>
  <c r="I228" i="31"/>
  <c r="G228" i="31"/>
  <c r="E228" i="31"/>
  <c r="AQ227" i="31"/>
  <c r="AO227" i="31"/>
  <c r="AM227" i="31"/>
  <c r="AK227" i="31"/>
  <c r="AI227" i="31"/>
  <c r="AG227" i="31"/>
  <c r="AE227" i="31"/>
  <c r="AC227" i="31"/>
  <c r="AA227" i="31"/>
  <c r="Y227" i="31"/>
  <c r="W227" i="31"/>
  <c r="U227" i="31"/>
  <c r="S227" i="31"/>
  <c r="Q227" i="31"/>
  <c r="O227" i="31"/>
  <c r="M227" i="31"/>
  <c r="K227" i="31"/>
  <c r="I227" i="31"/>
  <c r="G227" i="31"/>
  <c r="E227" i="31"/>
  <c r="AQ226" i="31"/>
  <c r="AO226" i="31"/>
  <c r="AM226" i="31"/>
  <c r="AK226" i="31"/>
  <c r="AI226" i="31"/>
  <c r="AG226" i="31"/>
  <c r="AE226" i="31"/>
  <c r="AC226" i="31"/>
  <c r="AA226" i="31"/>
  <c r="Y226" i="31"/>
  <c r="W226" i="31"/>
  <c r="U226" i="31"/>
  <c r="S226" i="31"/>
  <c r="Q226" i="31"/>
  <c r="O226" i="31"/>
  <c r="M226" i="31"/>
  <c r="K226" i="31"/>
  <c r="I226" i="31"/>
  <c r="G226" i="31"/>
  <c r="E226" i="31"/>
  <c r="AQ225" i="31"/>
  <c r="AO225" i="31"/>
  <c r="AM225" i="31"/>
  <c r="AK225" i="31"/>
  <c r="AI225" i="31"/>
  <c r="AG225" i="31"/>
  <c r="AE225" i="31"/>
  <c r="AC225" i="31"/>
  <c r="AA225" i="31"/>
  <c r="Y225" i="31"/>
  <c r="W225" i="31"/>
  <c r="U225" i="31"/>
  <c r="S225" i="31"/>
  <c r="Q225" i="31"/>
  <c r="O225" i="31"/>
  <c r="M225" i="31"/>
  <c r="K225" i="31"/>
  <c r="I225" i="31"/>
  <c r="G225" i="31"/>
  <c r="E225" i="31"/>
  <c r="AQ224" i="31"/>
  <c r="AO224" i="31"/>
  <c r="AM224" i="31"/>
  <c r="AK224" i="31"/>
  <c r="AI224" i="31"/>
  <c r="AG224" i="31"/>
  <c r="AE224" i="31"/>
  <c r="AC224" i="31"/>
  <c r="AA224" i="31"/>
  <c r="Y224" i="31"/>
  <c r="W224" i="31"/>
  <c r="U224" i="31"/>
  <c r="S224" i="31"/>
  <c r="Q224" i="31"/>
  <c r="O224" i="31"/>
  <c r="M224" i="31"/>
  <c r="K224" i="31"/>
  <c r="I224" i="31"/>
  <c r="G224" i="31"/>
  <c r="E224" i="31"/>
  <c r="AQ223" i="31"/>
  <c r="AO223" i="31"/>
  <c r="AM223" i="31"/>
  <c r="AK223" i="31"/>
  <c r="AI223" i="31"/>
  <c r="AG223" i="31"/>
  <c r="AE223" i="31"/>
  <c r="AC223" i="31"/>
  <c r="AA223" i="31"/>
  <c r="Y223" i="31"/>
  <c r="W223" i="31"/>
  <c r="U223" i="31"/>
  <c r="S223" i="31"/>
  <c r="Q223" i="31"/>
  <c r="O223" i="31"/>
  <c r="M223" i="31"/>
  <c r="K223" i="31"/>
  <c r="I223" i="31"/>
  <c r="G223" i="31"/>
  <c r="E223" i="31"/>
  <c r="AQ222" i="31"/>
  <c r="AO222" i="31"/>
  <c r="AM222" i="31"/>
  <c r="AK222" i="31"/>
  <c r="AI222" i="31"/>
  <c r="AG222" i="31"/>
  <c r="AE222" i="31"/>
  <c r="AC222" i="31"/>
  <c r="AA222" i="31"/>
  <c r="Y222" i="31"/>
  <c r="W222" i="31"/>
  <c r="U222" i="31"/>
  <c r="S222" i="31"/>
  <c r="Q222" i="31"/>
  <c r="O222" i="31"/>
  <c r="M222" i="31"/>
  <c r="K222" i="31"/>
  <c r="I222" i="31"/>
  <c r="G222" i="31"/>
  <c r="E222" i="31"/>
  <c r="AQ221" i="31"/>
  <c r="AO221" i="31"/>
  <c r="AM221" i="31"/>
  <c r="AK221" i="31"/>
  <c r="AI221" i="31"/>
  <c r="AG221" i="31"/>
  <c r="AE221" i="31"/>
  <c r="AC221" i="31"/>
  <c r="AA221" i="31"/>
  <c r="Y221" i="31"/>
  <c r="W221" i="31"/>
  <c r="U221" i="31"/>
  <c r="S221" i="31"/>
  <c r="Q221" i="31"/>
  <c r="O221" i="31"/>
  <c r="M221" i="31"/>
  <c r="K221" i="31"/>
  <c r="I221" i="31"/>
  <c r="G221" i="31"/>
  <c r="E221" i="31"/>
  <c r="AQ220" i="31"/>
  <c r="AO220" i="31"/>
  <c r="AM220" i="31"/>
  <c r="AK220" i="31"/>
  <c r="AI220" i="31"/>
  <c r="AG220" i="31"/>
  <c r="AE220" i="31"/>
  <c r="AC220" i="31"/>
  <c r="AA220" i="31"/>
  <c r="Y220" i="31"/>
  <c r="W220" i="31"/>
  <c r="U220" i="31"/>
  <c r="S220" i="31"/>
  <c r="Q220" i="31"/>
  <c r="O220" i="31"/>
  <c r="M220" i="31"/>
  <c r="K220" i="31"/>
  <c r="I220" i="31"/>
  <c r="G220" i="31"/>
  <c r="E220" i="31"/>
  <c r="AQ219" i="31"/>
  <c r="AO219" i="31"/>
  <c r="AM219" i="31"/>
  <c r="AK219" i="31"/>
  <c r="AI219" i="31"/>
  <c r="AG219" i="31"/>
  <c r="AE219" i="31"/>
  <c r="AC219" i="31"/>
  <c r="AA219" i="31"/>
  <c r="Y219" i="31"/>
  <c r="W219" i="31"/>
  <c r="U219" i="31"/>
  <c r="S219" i="31"/>
  <c r="Q219" i="31"/>
  <c r="O219" i="31"/>
  <c r="M219" i="31"/>
  <c r="K219" i="31"/>
  <c r="I219" i="31"/>
  <c r="G219" i="31"/>
  <c r="E219" i="31"/>
  <c r="AQ218" i="31"/>
  <c r="AO218" i="31"/>
  <c r="AM218" i="31"/>
  <c r="AK218" i="31"/>
  <c r="AI218" i="31"/>
  <c r="AG218" i="31"/>
  <c r="AE218" i="31"/>
  <c r="AC218" i="31"/>
  <c r="AA218" i="31"/>
  <c r="Y218" i="31"/>
  <c r="W218" i="31"/>
  <c r="U218" i="31"/>
  <c r="S218" i="31"/>
  <c r="Q218" i="31"/>
  <c r="O218" i="31"/>
  <c r="M218" i="31"/>
  <c r="K218" i="31"/>
  <c r="I218" i="31"/>
  <c r="G218" i="31"/>
  <c r="E218" i="31"/>
  <c r="AQ217" i="31"/>
  <c r="AO217" i="31"/>
  <c r="AM217" i="31"/>
  <c r="AK217" i="31"/>
  <c r="AI217" i="31"/>
  <c r="AG217" i="31"/>
  <c r="AE217" i="31"/>
  <c r="AC217" i="31"/>
  <c r="AA217" i="31"/>
  <c r="Y217" i="31"/>
  <c r="W217" i="31"/>
  <c r="U217" i="31"/>
  <c r="S217" i="31"/>
  <c r="Q217" i="31"/>
  <c r="O217" i="31"/>
  <c r="M217" i="31"/>
  <c r="K217" i="31"/>
  <c r="I217" i="31"/>
  <c r="G217" i="31"/>
  <c r="E217" i="31"/>
  <c r="AQ216" i="31"/>
  <c r="AO216" i="31"/>
  <c r="AM216" i="31"/>
  <c r="AK216" i="31"/>
  <c r="AI216" i="31"/>
  <c r="AG216" i="31"/>
  <c r="AE216" i="31"/>
  <c r="AC216" i="31"/>
  <c r="AA216" i="31"/>
  <c r="Y216" i="31"/>
  <c r="W216" i="31"/>
  <c r="U216" i="31"/>
  <c r="S216" i="31"/>
  <c r="Q216" i="31"/>
  <c r="O216" i="31"/>
  <c r="M216" i="31"/>
  <c r="K216" i="31"/>
  <c r="I216" i="31"/>
  <c r="G216" i="31"/>
  <c r="E216" i="31"/>
  <c r="AQ215" i="31"/>
  <c r="AO215" i="31"/>
  <c r="AM215" i="31"/>
  <c r="AK215" i="31"/>
  <c r="AI215" i="31"/>
  <c r="AG215" i="31"/>
  <c r="AE215" i="31"/>
  <c r="AC215" i="31"/>
  <c r="AA215" i="31"/>
  <c r="Y215" i="31"/>
  <c r="W215" i="31"/>
  <c r="U215" i="31"/>
  <c r="S215" i="31"/>
  <c r="Q215" i="31"/>
  <c r="O215" i="31"/>
  <c r="M215" i="31"/>
  <c r="K215" i="31"/>
  <c r="I215" i="31"/>
  <c r="G215" i="31"/>
  <c r="E215" i="31"/>
  <c r="AQ214" i="31"/>
  <c r="AO214" i="31"/>
  <c r="AM214" i="31"/>
  <c r="AK214" i="31"/>
  <c r="AI214" i="31"/>
  <c r="AG214" i="31"/>
  <c r="AE214" i="31"/>
  <c r="AC214" i="31"/>
  <c r="AA214" i="31"/>
  <c r="Y214" i="31"/>
  <c r="W214" i="31"/>
  <c r="U214" i="31"/>
  <c r="S214" i="31"/>
  <c r="Q214" i="31"/>
  <c r="O214" i="31"/>
  <c r="M214" i="31"/>
  <c r="K214" i="31"/>
  <c r="I214" i="31"/>
  <c r="G214" i="31"/>
  <c r="E214" i="31"/>
  <c r="AQ213" i="31"/>
  <c r="AO213" i="31"/>
  <c r="AM213" i="31"/>
  <c r="AK213" i="31"/>
  <c r="AI213" i="31"/>
  <c r="AG213" i="31"/>
  <c r="AE213" i="31"/>
  <c r="AC213" i="31"/>
  <c r="AA213" i="31"/>
  <c r="Y213" i="31"/>
  <c r="W213" i="31"/>
  <c r="U213" i="31"/>
  <c r="S213" i="31"/>
  <c r="Q213" i="31"/>
  <c r="O213" i="31"/>
  <c r="M213" i="31"/>
  <c r="K213" i="31"/>
  <c r="I213" i="31"/>
  <c r="G213" i="31"/>
  <c r="E213" i="31"/>
  <c r="AQ212" i="31"/>
  <c r="AO212" i="31"/>
  <c r="AM212" i="31"/>
  <c r="AK212" i="31"/>
  <c r="AI212" i="31"/>
  <c r="AG212" i="31"/>
  <c r="AE212" i="31"/>
  <c r="AC212" i="31"/>
  <c r="AA212" i="31"/>
  <c r="Y212" i="31"/>
  <c r="W212" i="31"/>
  <c r="U212" i="31"/>
  <c r="S212" i="31"/>
  <c r="Q212" i="31"/>
  <c r="O212" i="31"/>
  <c r="M212" i="31"/>
  <c r="K212" i="31"/>
  <c r="I212" i="31"/>
  <c r="G212" i="31"/>
  <c r="E212" i="31"/>
  <c r="AQ211" i="31"/>
  <c r="AO211" i="31"/>
  <c r="AM211" i="31"/>
  <c r="AK211" i="31"/>
  <c r="AI211" i="31"/>
  <c r="AG211" i="31"/>
  <c r="AE211" i="31"/>
  <c r="AC211" i="31"/>
  <c r="AA211" i="31"/>
  <c r="Y211" i="31"/>
  <c r="W211" i="31"/>
  <c r="U211" i="31"/>
  <c r="S211" i="31"/>
  <c r="Q211" i="31"/>
  <c r="O211" i="31"/>
  <c r="M211" i="31"/>
  <c r="K211" i="31"/>
  <c r="I211" i="31"/>
  <c r="G211" i="31"/>
  <c r="E211" i="31"/>
  <c r="AQ210" i="31"/>
  <c r="AO210" i="31"/>
  <c r="AM210" i="31"/>
  <c r="AK210" i="31"/>
  <c r="AI210" i="31"/>
  <c r="AG210" i="31"/>
  <c r="AE210" i="31"/>
  <c r="AC210" i="31"/>
  <c r="AA210" i="31"/>
  <c r="Y210" i="31"/>
  <c r="W210" i="31"/>
  <c r="U210" i="31"/>
  <c r="S210" i="31"/>
  <c r="Q210" i="31"/>
  <c r="O210" i="31"/>
  <c r="M210" i="31"/>
  <c r="K210" i="31"/>
  <c r="I210" i="31"/>
  <c r="G210" i="31"/>
  <c r="E210" i="31"/>
  <c r="AQ209" i="31"/>
  <c r="AO209" i="31"/>
  <c r="AM209" i="31"/>
  <c r="AK209" i="31"/>
  <c r="AI209" i="31"/>
  <c r="AG209" i="31"/>
  <c r="AE209" i="31"/>
  <c r="AC209" i="31"/>
  <c r="AA209" i="31"/>
  <c r="Y209" i="31"/>
  <c r="W209" i="31"/>
  <c r="U209" i="31"/>
  <c r="S209" i="31"/>
  <c r="Q209" i="31"/>
  <c r="O209" i="31"/>
  <c r="M209" i="31"/>
  <c r="K209" i="31"/>
  <c r="I209" i="31"/>
  <c r="G209" i="31"/>
  <c r="E209" i="31"/>
  <c r="AQ208" i="31"/>
  <c r="AO208" i="31"/>
  <c r="AM208" i="31"/>
  <c r="AK208" i="31"/>
  <c r="AI208" i="31"/>
  <c r="AG208" i="31"/>
  <c r="AE208" i="31"/>
  <c r="AC208" i="31"/>
  <c r="AA208" i="31"/>
  <c r="Y208" i="31"/>
  <c r="W208" i="31"/>
  <c r="U208" i="31"/>
  <c r="S208" i="31"/>
  <c r="Q208" i="31"/>
  <c r="O208" i="31"/>
  <c r="M208" i="31"/>
  <c r="K208" i="31"/>
  <c r="I208" i="31"/>
  <c r="G208" i="31"/>
  <c r="E208" i="31"/>
  <c r="AQ207" i="31"/>
  <c r="AO207" i="31"/>
  <c r="AM207" i="31"/>
  <c r="AK207" i="31"/>
  <c r="AI207" i="31"/>
  <c r="AG207" i="31"/>
  <c r="AE207" i="31"/>
  <c r="AC207" i="31"/>
  <c r="AA207" i="31"/>
  <c r="Y207" i="31"/>
  <c r="W207" i="31"/>
  <c r="U207" i="31"/>
  <c r="S207" i="31"/>
  <c r="Q207" i="31"/>
  <c r="O207" i="31"/>
  <c r="M207" i="31"/>
  <c r="K207" i="31"/>
  <c r="I207" i="31"/>
  <c r="G207" i="31"/>
  <c r="E207" i="31"/>
  <c r="AQ206" i="31"/>
  <c r="AO206" i="31"/>
  <c r="AM206" i="31"/>
  <c r="AK206" i="31"/>
  <c r="AI206" i="31"/>
  <c r="AG206" i="31"/>
  <c r="AE206" i="31"/>
  <c r="AC206" i="31"/>
  <c r="AA206" i="31"/>
  <c r="Y206" i="31"/>
  <c r="W206" i="31"/>
  <c r="U206" i="31"/>
  <c r="S206" i="31"/>
  <c r="Q206" i="31"/>
  <c r="O206" i="31"/>
  <c r="M206" i="31"/>
  <c r="K206" i="31"/>
  <c r="I206" i="31"/>
  <c r="G206" i="31"/>
  <c r="E206" i="31"/>
  <c r="AQ205" i="31"/>
  <c r="AO205" i="31"/>
  <c r="AM205" i="31"/>
  <c r="AK205" i="31"/>
  <c r="AI205" i="31"/>
  <c r="AG205" i="31"/>
  <c r="AE205" i="31"/>
  <c r="AC205" i="31"/>
  <c r="AA205" i="31"/>
  <c r="Y205" i="31"/>
  <c r="W205" i="31"/>
  <c r="U205" i="31"/>
  <c r="S205" i="31"/>
  <c r="Q205" i="31"/>
  <c r="O205" i="31"/>
  <c r="M205" i="31"/>
  <c r="K205" i="31"/>
  <c r="I205" i="31"/>
  <c r="G205" i="31"/>
  <c r="E205" i="31"/>
  <c r="AQ204" i="31"/>
  <c r="AO204" i="31"/>
  <c r="AM204" i="31"/>
  <c r="AK204" i="31"/>
  <c r="AI204" i="31"/>
  <c r="AG204" i="31"/>
  <c r="AE204" i="31"/>
  <c r="AC204" i="31"/>
  <c r="AA204" i="31"/>
  <c r="Y204" i="31"/>
  <c r="W204" i="31"/>
  <c r="U204" i="31"/>
  <c r="S204" i="31"/>
  <c r="Q204" i="31"/>
  <c r="O204" i="31"/>
  <c r="M204" i="31"/>
  <c r="K204" i="31"/>
  <c r="I204" i="31"/>
  <c r="G204" i="31"/>
  <c r="E204" i="31"/>
  <c r="AQ203" i="31"/>
  <c r="AO203" i="31"/>
  <c r="AM203" i="31"/>
  <c r="AK203" i="31"/>
  <c r="AI203" i="31"/>
  <c r="AG203" i="31"/>
  <c r="AE203" i="31"/>
  <c r="AC203" i="31"/>
  <c r="AA203" i="31"/>
  <c r="Y203" i="31"/>
  <c r="W203" i="31"/>
  <c r="U203" i="31"/>
  <c r="S203" i="31"/>
  <c r="Q203" i="31"/>
  <c r="O203" i="31"/>
  <c r="M203" i="31"/>
  <c r="K203" i="31"/>
  <c r="I203" i="31"/>
  <c r="G203" i="31"/>
  <c r="E203" i="31"/>
  <c r="AQ202" i="31"/>
  <c r="AO202" i="31"/>
  <c r="AM202" i="31"/>
  <c r="AK202" i="31"/>
  <c r="AI202" i="31"/>
  <c r="AG202" i="31"/>
  <c r="AE202" i="31"/>
  <c r="AC202" i="31"/>
  <c r="AA202" i="31"/>
  <c r="Y202" i="31"/>
  <c r="W202" i="31"/>
  <c r="U202" i="31"/>
  <c r="S202" i="31"/>
  <c r="Q202" i="31"/>
  <c r="O202" i="31"/>
  <c r="M202" i="31"/>
  <c r="K202" i="31"/>
  <c r="I202" i="31"/>
  <c r="G202" i="31"/>
  <c r="E202" i="31"/>
  <c r="AQ201" i="31"/>
  <c r="AO201" i="31"/>
  <c r="AM201" i="31"/>
  <c r="AK201" i="31"/>
  <c r="AI201" i="31"/>
  <c r="AG201" i="31"/>
  <c r="AE201" i="31"/>
  <c r="AC201" i="31"/>
  <c r="AA201" i="31"/>
  <c r="Y201" i="31"/>
  <c r="W201" i="31"/>
  <c r="U201" i="31"/>
  <c r="S201" i="31"/>
  <c r="Q201" i="31"/>
  <c r="O201" i="31"/>
  <c r="M201" i="31"/>
  <c r="K201" i="31"/>
  <c r="I201" i="31"/>
  <c r="G201" i="31"/>
  <c r="E201" i="31"/>
  <c r="AQ200" i="31"/>
  <c r="AO200" i="31"/>
  <c r="AM200" i="31"/>
  <c r="AK200" i="31"/>
  <c r="AI200" i="31"/>
  <c r="AG200" i="31"/>
  <c r="AE200" i="31"/>
  <c r="AC200" i="31"/>
  <c r="AA200" i="31"/>
  <c r="Y200" i="31"/>
  <c r="W200" i="31"/>
  <c r="U200" i="31"/>
  <c r="S200" i="31"/>
  <c r="Q200" i="31"/>
  <c r="O200" i="31"/>
  <c r="M200" i="31"/>
  <c r="K200" i="31"/>
  <c r="I200" i="31"/>
  <c r="G200" i="31"/>
  <c r="E200" i="31"/>
  <c r="AQ199" i="31"/>
  <c r="AO199" i="31"/>
  <c r="AM199" i="31"/>
  <c r="AK199" i="31"/>
  <c r="AI199" i="31"/>
  <c r="AG199" i="31"/>
  <c r="AE199" i="31"/>
  <c r="AC199" i="31"/>
  <c r="AA199" i="31"/>
  <c r="Y199" i="31"/>
  <c r="W199" i="31"/>
  <c r="U199" i="31"/>
  <c r="S199" i="31"/>
  <c r="Q199" i="31"/>
  <c r="O199" i="31"/>
  <c r="M199" i="31"/>
  <c r="K199" i="31"/>
  <c r="I199" i="31"/>
  <c r="G199" i="31"/>
  <c r="E199" i="31"/>
  <c r="AQ198" i="31"/>
  <c r="AO198" i="31"/>
  <c r="AM198" i="31"/>
  <c r="AK198" i="31"/>
  <c r="AI198" i="31"/>
  <c r="AG198" i="31"/>
  <c r="AE198" i="31"/>
  <c r="AC198" i="31"/>
  <c r="AA198" i="31"/>
  <c r="Y198" i="31"/>
  <c r="W198" i="31"/>
  <c r="U198" i="31"/>
  <c r="S198" i="31"/>
  <c r="Q198" i="31"/>
  <c r="O198" i="31"/>
  <c r="M198" i="31"/>
  <c r="K198" i="31"/>
  <c r="I198" i="31"/>
  <c r="G198" i="31"/>
  <c r="E198" i="31"/>
  <c r="AQ197" i="31"/>
  <c r="AO197" i="31"/>
  <c r="AM197" i="31"/>
  <c r="AK197" i="31"/>
  <c r="AI197" i="31"/>
  <c r="AG197" i="31"/>
  <c r="AE197" i="31"/>
  <c r="AC197" i="31"/>
  <c r="AA197" i="31"/>
  <c r="Y197" i="31"/>
  <c r="W197" i="31"/>
  <c r="U197" i="31"/>
  <c r="S197" i="31"/>
  <c r="Q197" i="31"/>
  <c r="O197" i="31"/>
  <c r="M197" i="31"/>
  <c r="K197" i="31"/>
  <c r="I197" i="31"/>
  <c r="G197" i="31"/>
  <c r="E197" i="31"/>
  <c r="AQ196" i="31"/>
  <c r="AO196" i="31"/>
  <c r="AM196" i="31"/>
  <c r="AK196" i="31"/>
  <c r="AI196" i="31"/>
  <c r="AG196" i="31"/>
  <c r="AE196" i="31"/>
  <c r="AC196" i="31"/>
  <c r="AA196" i="31"/>
  <c r="Y196" i="31"/>
  <c r="W196" i="31"/>
  <c r="U196" i="31"/>
  <c r="S196" i="31"/>
  <c r="Q196" i="31"/>
  <c r="O196" i="31"/>
  <c r="M196" i="31"/>
  <c r="K196" i="31"/>
  <c r="I196" i="31"/>
  <c r="G196" i="31"/>
  <c r="E196" i="31"/>
  <c r="AQ195" i="31"/>
  <c r="AO195" i="31"/>
  <c r="AM195" i="31"/>
  <c r="AK195" i="31"/>
  <c r="AI195" i="31"/>
  <c r="AG195" i="31"/>
  <c r="AE195" i="31"/>
  <c r="AC195" i="31"/>
  <c r="AA195" i="31"/>
  <c r="Y195" i="31"/>
  <c r="W195" i="31"/>
  <c r="U195" i="31"/>
  <c r="S195" i="31"/>
  <c r="Q195" i="31"/>
  <c r="O195" i="31"/>
  <c r="M195" i="31"/>
  <c r="K195" i="31"/>
  <c r="I195" i="31"/>
  <c r="G195" i="31"/>
  <c r="E195" i="31"/>
  <c r="AQ194" i="31"/>
  <c r="AO194" i="31"/>
  <c r="AM194" i="31"/>
  <c r="AK194" i="31"/>
  <c r="AI194" i="31"/>
  <c r="AG194" i="31"/>
  <c r="AE194" i="31"/>
  <c r="AC194" i="31"/>
  <c r="AA194" i="31"/>
  <c r="Y194" i="31"/>
  <c r="W194" i="31"/>
  <c r="U194" i="31"/>
  <c r="S194" i="31"/>
  <c r="Q194" i="31"/>
  <c r="O194" i="31"/>
  <c r="M194" i="31"/>
  <c r="K194" i="31"/>
  <c r="I194" i="31"/>
  <c r="G194" i="31"/>
  <c r="E194" i="31"/>
  <c r="AQ193" i="31"/>
  <c r="AO193" i="31"/>
  <c r="AM193" i="31"/>
  <c r="AK193" i="31"/>
  <c r="AI193" i="31"/>
  <c r="AG193" i="31"/>
  <c r="AE193" i="31"/>
  <c r="AC193" i="31"/>
  <c r="AA193" i="31"/>
  <c r="Y193" i="31"/>
  <c r="W193" i="31"/>
  <c r="U193" i="31"/>
  <c r="S193" i="31"/>
  <c r="Q193" i="31"/>
  <c r="O193" i="31"/>
  <c r="M193" i="31"/>
  <c r="K193" i="31"/>
  <c r="I193" i="31"/>
  <c r="G193" i="31"/>
  <c r="E193" i="31"/>
  <c r="AQ192" i="31"/>
  <c r="AO192" i="31"/>
  <c r="AM192" i="31"/>
  <c r="AK192" i="31"/>
  <c r="AI192" i="31"/>
  <c r="AG192" i="31"/>
  <c r="AE192" i="31"/>
  <c r="AC192" i="31"/>
  <c r="AA192" i="31"/>
  <c r="Y192" i="31"/>
  <c r="W192" i="31"/>
  <c r="U192" i="31"/>
  <c r="S192" i="31"/>
  <c r="Q192" i="31"/>
  <c r="O192" i="31"/>
  <c r="M192" i="31"/>
  <c r="K192" i="31"/>
  <c r="I192" i="31"/>
  <c r="G192" i="31"/>
  <c r="E192" i="31"/>
  <c r="AQ191" i="31"/>
  <c r="AO191" i="31"/>
  <c r="AM191" i="31"/>
  <c r="AK191" i="31"/>
  <c r="AI191" i="31"/>
  <c r="AG191" i="31"/>
  <c r="AE191" i="31"/>
  <c r="AC191" i="31"/>
  <c r="AA191" i="31"/>
  <c r="Y191" i="31"/>
  <c r="W191" i="31"/>
  <c r="U191" i="31"/>
  <c r="S191" i="31"/>
  <c r="Q191" i="31"/>
  <c r="O191" i="31"/>
  <c r="M191" i="31"/>
  <c r="K191" i="31"/>
  <c r="I191" i="31"/>
  <c r="G191" i="31"/>
  <c r="E191" i="31"/>
  <c r="AQ190" i="31"/>
  <c r="AO190" i="31"/>
  <c r="AM190" i="31"/>
  <c r="AK190" i="31"/>
  <c r="AI190" i="31"/>
  <c r="AG190" i="31"/>
  <c r="AE190" i="31"/>
  <c r="AC190" i="31"/>
  <c r="AA190" i="31"/>
  <c r="Y190" i="31"/>
  <c r="W190" i="31"/>
  <c r="U190" i="31"/>
  <c r="S190" i="31"/>
  <c r="Q190" i="31"/>
  <c r="O190" i="31"/>
  <c r="M190" i="31"/>
  <c r="K190" i="31"/>
  <c r="I190" i="31"/>
  <c r="G190" i="31"/>
  <c r="E190" i="31"/>
  <c r="AQ189" i="31"/>
  <c r="AO189" i="31"/>
  <c r="AM189" i="31"/>
  <c r="AK189" i="31"/>
  <c r="AI189" i="31"/>
  <c r="AG189" i="31"/>
  <c r="AE189" i="31"/>
  <c r="AC189" i="31"/>
  <c r="AA189" i="31"/>
  <c r="Y189" i="31"/>
  <c r="W189" i="31"/>
  <c r="U189" i="31"/>
  <c r="S189" i="31"/>
  <c r="Q189" i="31"/>
  <c r="O189" i="31"/>
  <c r="M189" i="31"/>
  <c r="K189" i="31"/>
  <c r="I189" i="31"/>
  <c r="G189" i="31"/>
  <c r="E189" i="31"/>
  <c r="AQ188" i="31"/>
  <c r="AO188" i="31"/>
  <c r="AM188" i="31"/>
  <c r="AK188" i="31"/>
  <c r="AI188" i="31"/>
  <c r="AG188" i="31"/>
  <c r="AE188" i="31"/>
  <c r="AC188" i="31"/>
  <c r="AA188" i="31"/>
  <c r="Y188" i="31"/>
  <c r="W188" i="31"/>
  <c r="U188" i="31"/>
  <c r="S188" i="31"/>
  <c r="Q188" i="31"/>
  <c r="O188" i="31"/>
  <c r="M188" i="31"/>
  <c r="K188" i="31"/>
  <c r="I188" i="31"/>
  <c r="G188" i="31"/>
  <c r="E188" i="31"/>
  <c r="AQ187" i="31"/>
  <c r="AO187" i="31"/>
  <c r="AM187" i="31"/>
  <c r="AK187" i="31"/>
  <c r="AI187" i="31"/>
  <c r="AG187" i="31"/>
  <c r="AE187" i="31"/>
  <c r="AC187" i="31"/>
  <c r="AA187" i="31"/>
  <c r="Y187" i="31"/>
  <c r="W187" i="31"/>
  <c r="U187" i="31"/>
  <c r="S187" i="31"/>
  <c r="Q187" i="31"/>
  <c r="O187" i="31"/>
  <c r="M187" i="31"/>
  <c r="K187" i="31"/>
  <c r="I187" i="31"/>
  <c r="G187" i="31"/>
  <c r="E187" i="31"/>
  <c r="AQ186" i="31"/>
  <c r="AO186" i="31"/>
  <c r="AM186" i="31"/>
  <c r="AK186" i="31"/>
  <c r="AI186" i="31"/>
  <c r="AG186" i="31"/>
  <c r="AE186" i="31"/>
  <c r="AC186" i="31"/>
  <c r="AA186" i="31"/>
  <c r="Y186" i="31"/>
  <c r="W186" i="31"/>
  <c r="U186" i="31"/>
  <c r="S186" i="31"/>
  <c r="Q186" i="31"/>
  <c r="O186" i="31"/>
  <c r="M186" i="31"/>
  <c r="K186" i="31"/>
  <c r="I186" i="31"/>
  <c r="G186" i="31"/>
  <c r="E186" i="31"/>
  <c r="AQ185" i="31"/>
  <c r="AO185" i="31"/>
  <c r="AM185" i="31"/>
  <c r="AK185" i="31"/>
  <c r="AI185" i="31"/>
  <c r="AG185" i="31"/>
  <c r="AE185" i="31"/>
  <c r="AC185" i="31"/>
  <c r="AA185" i="31"/>
  <c r="Y185" i="31"/>
  <c r="W185" i="31"/>
  <c r="U185" i="31"/>
  <c r="S185" i="31"/>
  <c r="Q185" i="31"/>
  <c r="O185" i="31"/>
  <c r="M185" i="31"/>
  <c r="K185" i="31"/>
  <c r="I185" i="31"/>
  <c r="G185" i="31"/>
  <c r="E185" i="31"/>
  <c r="AQ184" i="31"/>
  <c r="AO184" i="31"/>
  <c r="AM184" i="31"/>
  <c r="AK184" i="31"/>
  <c r="AI184" i="31"/>
  <c r="AG184" i="31"/>
  <c r="AE184" i="31"/>
  <c r="AC184" i="31"/>
  <c r="AA184" i="31"/>
  <c r="Y184" i="31"/>
  <c r="W184" i="31"/>
  <c r="U184" i="31"/>
  <c r="S184" i="31"/>
  <c r="Q184" i="31"/>
  <c r="O184" i="31"/>
  <c r="M184" i="31"/>
  <c r="K184" i="31"/>
  <c r="I184" i="31"/>
  <c r="G184" i="31"/>
  <c r="E184" i="31"/>
  <c r="AQ183" i="31"/>
  <c r="AO183" i="31"/>
  <c r="AM183" i="31"/>
  <c r="AK183" i="31"/>
  <c r="AI183" i="31"/>
  <c r="AG183" i="31"/>
  <c r="AE183" i="31"/>
  <c r="AC183" i="31"/>
  <c r="AA183" i="31"/>
  <c r="Y183" i="31"/>
  <c r="W183" i="31"/>
  <c r="U183" i="31"/>
  <c r="S183" i="31"/>
  <c r="Q183" i="31"/>
  <c r="O183" i="31"/>
  <c r="M183" i="31"/>
  <c r="K183" i="31"/>
  <c r="I183" i="31"/>
  <c r="G183" i="31"/>
  <c r="E183" i="31"/>
  <c r="AQ182" i="31"/>
  <c r="AO182" i="31"/>
  <c r="AM182" i="31"/>
  <c r="AK182" i="31"/>
  <c r="AI182" i="31"/>
  <c r="AG182" i="31"/>
  <c r="AE182" i="31"/>
  <c r="AC182" i="31"/>
  <c r="AA182" i="31"/>
  <c r="Y182" i="31"/>
  <c r="W182" i="31"/>
  <c r="U182" i="31"/>
  <c r="S182" i="31"/>
  <c r="Q182" i="31"/>
  <c r="O182" i="31"/>
  <c r="M182" i="31"/>
  <c r="K182" i="31"/>
  <c r="I182" i="31"/>
  <c r="G182" i="31"/>
  <c r="E182" i="31"/>
  <c r="AQ181" i="31"/>
  <c r="AO181" i="31"/>
  <c r="AM181" i="31"/>
  <c r="AK181" i="31"/>
  <c r="AI181" i="31"/>
  <c r="AG181" i="31"/>
  <c r="AE181" i="31"/>
  <c r="AC181" i="31"/>
  <c r="AA181" i="31"/>
  <c r="Y181" i="31"/>
  <c r="W181" i="31"/>
  <c r="U181" i="31"/>
  <c r="S181" i="31"/>
  <c r="Q181" i="31"/>
  <c r="O181" i="31"/>
  <c r="M181" i="31"/>
  <c r="K181" i="31"/>
  <c r="I181" i="31"/>
  <c r="G181" i="31"/>
  <c r="E181" i="31"/>
  <c r="AQ180" i="31"/>
  <c r="AO180" i="31"/>
  <c r="AM180" i="31"/>
  <c r="AK180" i="31"/>
  <c r="AI180" i="31"/>
  <c r="AG180" i="31"/>
  <c r="AE180" i="31"/>
  <c r="AC180" i="31"/>
  <c r="AA180" i="31"/>
  <c r="Y180" i="31"/>
  <c r="W180" i="31"/>
  <c r="U180" i="31"/>
  <c r="S180" i="31"/>
  <c r="Q180" i="31"/>
  <c r="O180" i="31"/>
  <c r="M180" i="31"/>
  <c r="K180" i="31"/>
  <c r="I180" i="31"/>
  <c r="G180" i="31"/>
  <c r="E180" i="31"/>
  <c r="AQ179" i="31"/>
  <c r="AO179" i="31"/>
  <c r="AM179" i="31"/>
  <c r="AK179" i="31"/>
  <c r="AI179" i="31"/>
  <c r="AG179" i="31"/>
  <c r="AE179" i="31"/>
  <c r="AC179" i="31"/>
  <c r="AA179" i="31"/>
  <c r="Y179" i="31"/>
  <c r="W179" i="31"/>
  <c r="U179" i="31"/>
  <c r="S179" i="31"/>
  <c r="Q179" i="31"/>
  <c r="O179" i="31"/>
  <c r="M179" i="31"/>
  <c r="K179" i="31"/>
  <c r="I179" i="31"/>
  <c r="G179" i="31"/>
  <c r="E179" i="31"/>
  <c r="AQ178" i="31"/>
  <c r="AO178" i="31"/>
  <c r="AM178" i="31"/>
  <c r="AK178" i="31"/>
  <c r="AI178" i="31"/>
  <c r="AG178" i="31"/>
  <c r="AE178" i="31"/>
  <c r="AC178" i="31"/>
  <c r="AA178" i="31"/>
  <c r="Y178" i="31"/>
  <c r="W178" i="31"/>
  <c r="U178" i="31"/>
  <c r="S178" i="31"/>
  <c r="Q178" i="31"/>
  <c r="O178" i="31"/>
  <c r="M178" i="31"/>
  <c r="K178" i="31"/>
  <c r="I178" i="31"/>
  <c r="G178" i="31"/>
  <c r="E178" i="31"/>
  <c r="AQ177" i="31"/>
  <c r="AO177" i="31"/>
  <c r="AM177" i="31"/>
  <c r="AK177" i="31"/>
  <c r="AI177" i="31"/>
  <c r="AG177" i="31"/>
  <c r="AE177" i="31"/>
  <c r="AC177" i="31"/>
  <c r="AA177" i="31"/>
  <c r="Y177" i="31"/>
  <c r="W177" i="31"/>
  <c r="U177" i="31"/>
  <c r="S177" i="31"/>
  <c r="Q177" i="31"/>
  <c r="O177" i="31"/>
  <c r="M177" i="31"/>
  <c r="K177" i="31"/>
  <c r="I177" i="31"/>
  <c r="G177" i="31"/>
  <c r="E177" i="31"/>
  <c r="AQ176" i="31"/>
  <c r="AO176" i="31"/>
  <c r="AM176" i="31"/>
  <c r="AK176" i="31"/>
  <c r="AI176" i="31"/>
  <c r="AG176" i="31"/>
  <c r="AE176" i="31"/>
  <c r="AC176" i="31"/>
  <c r="AA176" i="31"/>
  <c r="Y176" i="31"/>
  <c r="W176" i="31"/>
  <c r="U176" i="31"/>
  <c r="S176" i="31"/>
  <c r="Q176" i="31"/>
  <c r="O176" i="31"/>
  <c r="M176" i="31"/>
  <c r="K176" i="31"/>
  <c r="I176" i="31"/>
  <c r="G176" i="31"/>
  <c r="E176" i="31"/>
  <c r="AQ175" i="31"/>
  <c r="AO175" i="31"/>
  <c r="AM175" i="31"/>
  <c r="AK175" i="31"/>
  <c r="AI175" i="31"/>
  <c r="AG175" i="31"/>
  <c r="AE175" i="31"/>
  <c r="AC175" i="31"/>
  <c r="AA175" i="31"/>
  <c r="Y175" i="31"/>
  <c r="W175" i="31"/>
  <c r="U175" i="31"/>
  <c r="S175" i="31"/>
  <c r="Q175" i="31"/>
  <c r="O175" i="31"/>
  <c r="M175" i="31"/>
  <c r="K175" i="31"/>
  <c r="I175" i="31"/>
  <c r="G175" i="31"/>
  <c r="E175" i="31"/>
  <c r="AQ174" i="31"/>
  <c r="AO174" i="31"/>
  <c r="AM174" i="31"/>
  <c r="AK174" i="31"/>
  <c r="AI174" i="31"/>
  <c r="AG174" i="31"/>
  <c r="AE174" i="31"/>
  <c r="AC174" i="31"/>
  <c r="AA174" i="31"/>
  <c r="Y174" i="31"/>
  <c r="W174" i="31"/>
  <c r="U174" i="31"/>
  <c r="S174" i="31"/>
  <c r="Q174" i="31"/>
  <c r="O174" i="31"/>
  <c r="M174" i="31"/>
  <c r="K174" i="31"/>
  <c r="I174" i="31"/>
  <c r="G174" i="31"/>
  <c r="E174" i="31"/>
  <c r="AQ173" i="31"/>
  <c r="AO173" i="31"/>
  <c r="AM173" i="31"/>
  <c r="AK173" i="31"/>
  <c r="AI173" i="31"/>
  <c r="AG173" i="31"/>
  <c r="AE173" i="31"/>
  <c r="AC173" i="31"/>
  <c r="AA173" i="31"/>
  <c r="Y173" i="31"/>
  <c r="W173" i="31"/>
  <c r="U173" i="31"/>
  <c r="S173" i="31"/>
  <c r="Q173" i="31"/>
  <c r="O173" i="31"/>
  <c r="M173" i="31"/>
  <c r="K173" i="31"/>
  <c r="I173" i="31"/>
  <c r="G173" i="31"/>
  <c r="E173" i="31"/>
  <c r="AQ172" i="31"/>
  <c r="AO172" i="31"/>
  <c r="AM172" i="31"/>
  <c r="AK172" i="31"/>
  <c r="AI172" i="31"/>
  <c r="AG172" i="31"/>
  <c r="AE172" i="31"/>
  <c r="AC172" i="31"/>
  <c r="AA172" i="31"/>
  <c r="Y172" i="31"/>
  <c r="W172" i="31"/>
  <c r="U172" i="31"/>
  <c r="S172" i="31"/>
  <c r="Q172" i="31"/>
  <c r="O172" i="31"/>
  <c r="M172" i="31"/>
  <c r="K172" i="31"/>
  <c r="I172" i="31"/>
  <c r="G172" i="31"/>
  <c r="E172" i="31"/>
  <c r="AQ171" i="31"/>
  <c r="AO171" i="31"/>
  <c r="AM171" i="31"/>
  <c r="AK171" i="31"/>
  <c r="AI171" i="31"/>
  <c r="AG171" i="31"/>
  <c r="AE171" i="31"/>
  <c r="AC171" i="31"/>
  <c r="AA171" i="31"/>
  <c r="Y171" i="31"/>
  <c r="W171" i="31"/>
  <c r="U171" i="31"/>
  <c r="S171" i="31"/>
  <c r="Q171" i="31"/>
  <c r="O171" i="31"/>
  <c r="M171" i="31"/>
  <c r="K171" i="31"/>
  <c r="I171" i="31"/>
  <c r="G171" i="31"/>
  <c r="E171" i="31"/>
  <c r="AQ170" i="31"/>
  <c r="AO170" i="31"/>
  <c r="AM170" i="31"/>
  <c r="AK170" i="31"/>
  <c r="AI170" i="31"/>
  <c r="AG170" i="31"/>
  <c r="AE170" i="31"/>
  <c r="AC170" i="31"/>
  <c r="AA170" i="31"/>
  <c r="Y170" i="31"/>
  <c r="W170" i="31"/>
  <c r="U170" i="31"/>
  <c r="S170" i="31"/>
  <c r="Q170" i="31"/>
  <c r="O170" i="31"/>
  <c r="M170" i="31"/>
  <c r="K170" i="31"/>
  <c r="I170" i="31"/>
  <c r="G170" i="31"/>
  <c r="E170" i="31"/>
  <c r="AQ169" i="31"/>
  <c r="AO169" i="31"/>
  <c r="AM169" i="31"/>
  <c r="AK169" i="31"/>
  <c r="AI169" i="31"/>
  <c r="AG169" i="31"/>
  <c r="AE169" i="31"/>
  <c r="AC169" i="31"/>
  <c r="AA169" i="31"/>
  <c r="Y169" i="31"/>
  <c r="W169" i="31"/>
  <c r="U169" i="31"/>
  <c r="S169" i="31"/>
  <c r="Q169" i="31"/>
  <c r="O169" i="31"/>
  <c r="M169" i="31"/>
  <c r="K169" i="31"/>
  <c r="I169" i="31"/>
  <c r="G169" i="31"/>
  <c r="E169" i="31"/>
  <c r="AQ168" i="31"/>
  <c r="AO168" i="31"/>
  <c r="AM168" i="31"/>
  <c r="AK168" i="31"/>
  <c r="AI168" i="31"/>
  <c r="AG168" i="31"/>
  <c r="AE168" i="31"/>
  <c r="AC168" i="31"/>
  <c r="AA168" i="31"/>
  <c r="Y168" i="31"/>
  <c r="W168" i="31"/>
  <c r="U168" i="31"/>
  <c r="S168" i="31"/>
  <c r="Q168" i="31"/>
  <c r="O168" i="31"/>
  <c r="M168" i="31"/>
  <c r="K168" i="31"/>
  <c r="I168" i="31"/>
  <c r="G168" i="31"/>
  <c r="E168" i="31"/>
  <c r="AQ167" i="31"/>
  <c r="AO167" i="31"/>
  <c r="AM167" i="31"/>
  <c r="AK167" i="31"/>
  <c r="AI167" i="31"/>
  <c r="AG167" i="31"/>
  <c r="AE167" i="31"/>
  <c r="AC167" i="31"/>
  <c r="AA167" i="31"/>
  <c r="Y167" i="31"/>
  <c r="W167" i="31"/>
  <c r="U167" i="31"/>
  <c r="S167" i="31"/>
  <c r="Q167" i="31"/>
  <c r="O167" i="31"/>
  <c r="M167" i="31"/>
  <c r="K167" i="31"/>
  <c r="I167" i="31"/>
  <c r="G167" i="31"/>
  <c r="E167" i="31"/>
  <c r="AQ166" i="31"/>
  <c r="AO166" i="31"/>
  <c r="AM166" i="31"/>
  <c r="AK166" i="31"/>
  <c r="AI166" i="31"/>
  <c r="AG166" i="31"/>
  <c r="AE166" i="31"/>
  <c r="AC166" i="31"/>
  <c r="AA166" i="31"/>
  <c r="Y166" i="31"/>
  <c r="W166" i="31"/>
  <c r="U166" i="31"/>
  <c r="S166" i="31"/>
  <c r="Q166" i="31"/>
  <c r="O166" i="31"/>
  <c r="M166" i="31"/>
  <c r="K166" i="31"/>
  <c r="I166" i="31"/>
  <c r="G166" i="31"/>
  <c r="E166" i="31"/>
  <c r="AQ165" i="31"/>
  <c r="AO165" i="31"/>
  <c r="AM165" i="31"/>
  <c r="AK165" i="31"/>
  <c r="AI165" i="31"/>
  <c r="AG165" i="31"/>
  <c r="AE165" i="31"/>
  <c r="AC165" i="31"/>
  <c r="AA165" i="31"/>
  <c r="Y165" i="31"/>
  <c r="W165" i="31"/>
  <c r="U165" i="31"/>
  <c r="S165" i="31"/>
  <c r="Q165" i="31"/>
  <c r="O165" i="31"/>
  <c r="M165" i="31"/>
  <c r="K165" i="31"/>
  <c r="I165" i="31"/>
  <c r="G165" i="31"/>
  <c r="E165" i="31"/>
  <c r="AQ164" i="31"/>
  <c r="AO164" i="31"/>
  <c r="AM164" i="31"/>
  <c r="AK164" i="31"/>
  <c r="AI164" i="31"/>
  <c r="AG164" i="31"/>
  <c r="AE164" i="31"/>
  <c r="AC164" i="31"/>
  <c r="AA164" i="31"/>
  <c r="Y164" i="31"/>
  <c r="W164" i="31"/>
  <c r="U164" i="31"/>
  <c r="S164" i="31"/>
  <c r="Q164" i="31"/>
  <c r="O164" i="31"/>
  <c r="M164" i="31"/>
  <c r="K164" i="31"/>
  <c r="I164" i="31"/>
  <c r="G164" i="31"/>
  <c r="E164" i="31"/>
  <c r="AQ163" i="31"/>
  <c r="AO163" i="31"/>
  <c r="AM163" i="31"/>
  <c r="AK163" i="31"/>
  <c r="AI163" i="31"/>
  <c r="AG163" i="31"/>
  <c r="AE163" i="31"/>
  <c r="AC163" i="31"/>
  <c r="AA163" i="31"/>
  <c r="Y163" i="31"/>
  <c r="W163" i="31"/>
  <c r="U163" i="31"/>
  <c r="S163" i="31"/>
  <c r="Q163" i="31"/>
  <c r="O163" i="31"/>
  <c r="M163" i="31"/>
  <c r="K163" i="31"/>
  <c r="I163" i="31"/>
  <c r="G163" i="31"/>
  <c r="E163" i="31"/>
  <c r="AQ162" i="31"/>
  <c r="AO162" i="31"/>
  <c r="AM162" i="31"/>
  <c r="AK162" i="31"/>
  <c r="AI162" i="31"/>
  <c r="AG162" i="31"/>
  <c r="AE162" i="31"/>
  <c r="AC162" i="31"/>
  <c r="AA162" i="31"/>
  <c r="Y162" i="31"/>
  <c r="W162" i="31"/>
  <c r="U162" i="31"/>
  <c r="S162" i="31"/>
  <c r="Q162" i="31"/>
  <c r="O162" i="31"/>
  <c r="M162" i="31"/>
  <c r="K162" i="31"/>
  <c r="I162" i="31"/>
  <c r="G162" i="31"/>
  <c r="E162" i="31"/>
  <c r="AQ161" i="31"/>
  <c r="AO161" i="31"/>
  <c r="AM161" i="31"/>
  <c r="AK161" i="31"/>
  <c r="AI161" i="31"/>
  <c r="AG161" i="31"/>
  <c r="AE161" i="31"/>
  <c r="AC161" i="31"/>
  <c r="AA161" i="31"/>
  <c r="Y161" i="31"/>
  <c r="W161" i="31"/>
  <c r="U161" i="31"/>
  <c r="S161" i="31"/>
  <c r="Q161" i="31"/>
  <c r="O161" i="31"/>
  <c r="M161" i="31"/>
  <c r="K161" i="31"/>
  <c r="I161" i="31"/>
  <c r="G161" i="31"/>
  <c r="E161" i="31"/>
  <c r="AQ160" i="31"/>
  <c r="AO160" i="31"/>
  <c r="AM160" i="31"/>
  <c r="AK160" i="31"/>
  <c r="AI160" i="31"/>
  <c r="AG160" i="31"/>
  <c r="AE160" i="31"/>
  <c r="AC160" i="31"/>
  <c r="AA160" i="31"/>
  <c r="Y160" i="31"/>
  <c r="W160" i="31"/>
  <c r="U160" i="31"/>
  <c r="S160" i="31"/>
  <c r="Q160" i="31"/>
  <c r="O160" i="31"/>
  <c r="M160" i="31"/>
  <c r="K160" i="31"/>
  <c r="I160" i="31"/>
  <c r="G160" i="31"/>
  <c r="E160" i="31"/>
  <c r="AQ159" i="31"/>
  <c r="AO159" i="31"/>
  <c r="AM159" i="31"/>
  <c r="AK159" i="31"/>
  <c r="AI159" i="31"/>
  <c r="AG159" i="31"/>
  <c r="AE159" i="31"/>
  <c r="AC159" i="31"/>
  <c r="AA159" i="31"/>
  <c r="Y159" i="31"/>
  <c r="W159" i="31"/>
  <c r="U159" i="31"/>
  <c r="S159" i="31"/>
  <c r="Q159" i="31"/>
  <c r="O159" i="31"/>
  <c r="M159" i="31"/>
  <c r="K159" i="31"/>
  <c r="I159" i="31"/>
  <c r="G159" i="31"/>
  <c r="E159" i="31"/>
  <c r="AQ158" i="31"/>
  <c r="AO158" i="31"/>
  <c r="AM158" i="31"/>
  <c r="AK158" i="31"/>
  <c r="AI158" i="31"/>
  <c r="AG158" i="31"/>
  <c r="AE158" i="31"/>
  <c r="AC158" i="31"/>
  <c r="AA158" i="31"/>
  <c r="Y158" i="31"/>
  <c r="W158" i="31"/>
  <c r="U158" i="31"/>
  <c r="S158" i="31"/>
  <c r="Q158" i="31"/>
  <c r="O158" i="31"/>
  <c r="M158" i="31"/>
  <c r="K158" i="31"/>
  <c r="I158" i="31"/>
  <c r="G158" i="31"/>
  <c r="E158" i="31"/>
  <c r="AQ157" i="31"/>
  <c r="AO157" i="31"/>
  <c r="AM157" i="31"/>
  <c r="AK157" i="31"/>
  <c r="AI157" i="31"/>
  <c r="AG157" i="31"/>
  <c r="AE157" i="31"/>
  <c r="AC157" i="31"/>
  <c r="AA157" i="31"/>
  <c r="Y157" i="31"/>
  <c r="W157" i="31"/>
  <c r="U157" i="31"/>
  <c r="S157" i="31"/>
  <c r="Q157" i="31"/>
  <c r="O157" i="31"/>
  <c r="M157" i="31"/>
  <c r="K157" i="31"/>
  <c r="I157" i="31"/>
  <c r="G157" i="31"/>
  <c r="E157" i="31"/>
  <c r="AQ156" i="31"/>
  <c r="AO156" i="31"/>
  <c r="AM156" i="31"/>
  <c r="AK156" i="31"/>
  <c r="AI156" i="31"/>
  <c r="AG156" i="31"/>
  <c r="AE156" i="31"/>
  <c r="AC156" i="31"/>
  <c r="AA156" i="31"/>
  <c r="Y156" i="31"/>
  <c r="W156" i="31"/>
  <c r="U156" i="31"/>
  <c r="S156" i="31"/>
  <c r="Q156" i="31"/>
  <c r="O156" i="31"/>
  <c r="M156" i="31"/>
  <c r="K156" i="31"/>
  <c r="I156" i="31"/>
  <c r="G156" i="31"/>
  <c r="E156" i="31"/>
  <c r="AQ155" i="31"/>
  <c r="AO155" i="31"/>
  <c r="AM155" i="31"/>
  <c r="AK155" i="31"/>
  <c r="AI155" i="31"/>
  <c r="AG155" i="31"/>
  <c r="AE155" i="31"/>
  <c r="AC155" i="31"/>
  <c r="AA155" i="31"/>
  <c r="Y155" i="31"/>
  <c r="W155" i="31"/>
  <c r="U155" i="31"/>
  <c r="S155" i="31"/>
  <c r="Q155" i="31"/>
  <c r="O155" i="31"/>
  <c r="M155" i="31"/>
  <c r="K155" i="31"/>
  <c r="I155" i="31"/>
  <c r="G155" i="31"/>
  <c r="E155" i="31"/>
  <c r="AQ154" i="31"/>
  <c r="AO154" i="31"/>
  <c r="AM154" i="31"/>
  <c r="AK154" i="31"/>
  <c r="AI154" i="31"/>
  <c r="AG154" i="31"/>
  <c r="AE154" i="31"/>
  <c r="AC154" i="31"/>
  <c r="AA154" i="31"/>
  <c r="Y154" i="31"/>
  <c r="W154" i="31"/>
  <c r="U154" i="31"/>
  <c r="S154" i="31"/>
  <c r="Q154" i="31"/>
  <c r="O154" i="31"/>
  <c r="M154" i="31"/>
  <c r="K154" i="31"/>
  <c r="I154" i="31"/>
  <c r="G154" i="31"/>
  <c r="E154" i="31"/>
  <c r="AQ153" i="31"/>
  <c r="AO153" i="31"/>
  <c r="AM153" i="31"/>
  <c r="AK153" i="31"/>
  <c r="AI153" i="31"/>
  <c r="AG153" i="31"/>
  <c r="AE153" i="31"/>
  <c r="AC153" i="31"/>
  <c r="AA153" i="31"/>
  <c r="Y153" i="31"/>
  <c r="W153" i="31"/>
  <c r="U153" i="31"/>
  <c r="S153" i="31"/>
  <c r="Q153" i="31"/>
  <c r="O153" i="31"/>
  <c r="M153" i="31"/>
  <c r="K153" i="31"/>
  <c r="I153" i="31"/>
  <c r="G153" i="31"/>
  <c r="E153" i="31"/>
  <c r="AQ152" i="31"/>
  <c r="AO152" i="31"/>
  <c r="AM152" i="31"/>
  <c r="AK152" i="31"/>
  <c r="AI152" i="31"/>
  <c r="AG152" i="31"/>
  <c r="AE152" i="31"/>
  <c r="AC152" i="31"/>
  <c r="AA152" i="31"/>
  <c r="Y152" i="31"/>
  <c r="W152" i="31"/>
  <c r="U152" i="31"/>
  <c r="S152" i="31"/>
  <c r="Q152" i="31"/>
  <c r="O152" i="31"/>
  <c r="M152" i="31"/>
  <c r="K152" i="31"/>
  <c r="I152" i="31"/>
  <c r="G152" i="31"/>
  <c r="E152" i="31"/>
  <c r="AQ151" i="31"/>
  <c r="AO151" i="31"/>
  <c r="AM151" i="31"/>
  <c r="AK151" i="31"/>
  <c r="AI151" i="31"/>
  <c r="AG151" i="31"/>
  <c r="AE151" i="31"/>
  <c r="AC151" i="31"/>
  <c r="AA151" i="31"/>
  <c r="Y151" i="31"/>
  <c r="W151" i="31"/>
  <c r="U151" i="31"/>
  <c r="S151" i="31"/>
  <c r="Q151" i="31"/>
  <c r="O151" i="31"/>
  <c r="M151" i="31"/>
  <c r="K151" i="31"/>
  <c r="I151" i="31"/>
  <c r="G151" i="31"/>
  <c r="E151" i="31"/>
  <c r="AQ150" i="31"/>
  <c r="AO150" i="31"/>
  <c r="AM150" i="31"/>
  <c r="AK150" i="31"/>
  <c r="AI150" i="31"/>
  <c r="AG150" i="31"/>
  <c r="AE150" i="31"/>
  <c r="AC150" i="31"/>
  <c r="AA150" i="31"/>
  <c r="Y150" i="31"/>
  <c r="W150" i="31"/>
  <c r="U150" i="31"/>
  <c r="S150" i="31"/>
  <c r="Q150" i="31"/>
  <c r="O150" i="31"/>
  <c r="M150" i="31"/>
  <c r="K150" i="31"/>
  <c r="I150" i="31"/>
  <c r="G150" i="31"/>
  <c r="E150" i="31"/>
  <c r="AQ149" i="31"/>
  <c r="AO149" i="31"/>
  <c r="AM149" i="31"/>
  <c r="AK149" i="31"/>
  <c r="AI149" i="31"/>
  <c r="AG149" i="31"/>
  <c r="AE149" i="31"/>
  <c r="AC149" i="31"/>
  <c r="AA149" i="31"/>
  <c r="Y149" i="31"/>
  <c r="W149" i="31"/>
  <c r="U149" i="31"/>
  <c r="S149" i="31"/>
  <c r="Q149" i="31"/>
  <c r="O149" i="31"/>
  <c r="M149" i="31"/>
  <c r="K149" i="31"/>
  <c r="I149" i="31"/>
  <c r="G149" i="31"/>
  <c r="E149" i="31"/>
  <c r="AQ148" i="31"/>
  <c r="AO148" i="31"/>
  <c r="AM148" i="31"/>
  <c r="AK148" i="31"/>
  <c r="AI148" i="31"/>
  <c r="AG148" i="31"/>
  <c r="AE148" i="31"/>
  <c r="AC148" i="31"/>
  <c r="AA148" i="31"/>
  <c r="Y148" i="31"/>
  <c r="W148" i="31"/>
  <c r="U148" i="31"/>
  <c r="S148" i="31"/>
  <c r="Q148" i="31"/>
  <c r="O148" i="31"/>
  <c r="M148" i="31"/>
  <c r="K148" i="31"/>
  <c r="I148" i="31"/>
  <c r="G148" i="31"/>
  <c r="E148" i="31"/>
  <c r="AQ147" i="31"/>
  <c r="AO147" i="31"/>
  <c r="AM147" i="31"/>
  <c r="AK147" i="31"/>
  <c r="AI147" i="31"/>
  <c r="AG147" i="31"/>
  <c r="AE147" i="31"/>
  <c r="AC147" i="31"/>
  <c r="AA147" i="31"/>
  <c r="Y147" i="31"/>
  <c r="W147" i="31"/>
  <c r="U147" i="31"/>
  <c r="S147" i="31"/>
  <c r="Q147" i="31"/>
  <c r="O147" i="31"/>
  <c r="M147" i="31"/>
  <c r="K147" i="31"/>
  <c r="I147" i="31"/>
  <c r="G147" i="31"/>
  <c r="E147" i="31"/>
  <c r="AQ146" i="31"/>
  <c r="AO146" i="31"/>
  <c r="AM146" i="31"/>
  <c r="AK146" i="31"/>
  <c r="AI146" i="31"/>
  <c r="AG146" i="31"/>
  <c r="AE146" i="31"/>
  <c r="AC146" i="31"/>
  <c r="AA146" i="31"/>
  <c r="Y146" i="31"/>
  <c r="W146" i="31"/>
  <c r="U146" i="31"/>
  <c r="S146" i="31"/>
  <c r="Q146" i="31"/>
  <c r="O146" i="31"/>
  <c r="M146" i="31"/>
  <c r="K146" i="31"/>
  <c r="I146" i="31"/>
  <c r="G146" i="31"/>
  <c r="E146" i="31"/>
  <c r="AQ145" i="31"/>
  <c r="AO145" i="31"/>
  <c r="AM145" i="31"/>
  <c r="AK145" i="31"/>
  <c r="AI145" i="31"/>
  <c r="AG145" i="31"/>
  <c r="AE145" i="31"/>
  <c r="AC145" i="31"/>
  <c r="AA145" i="31"/>
  <c r="Y145" i="31"/>
  <c r="W145" i="31"/>
  <c r="U145" i="31"/>
  <c r="S145" i="31"/>
  <c r="Q145" i="31"/>
  <c r="O145" i="31"/>
  <c r="M145" i="31"/>
  <c r="K145" i="31"/>
  <c r="I145" i="31"/>
  <c r="G145" i="31"/>
  <c r="E145" i="31"/>
  <c r="AQ144" i="31"/>
  <c r="AO144" i="31"/>
  <c r="AM144" i="31"/>
  <c r="AK144" i="31"/>
  <c r="AI144" i="31"/>
  <c r="AG144" i="31"/>
  <c r="AE144" i="31"/>
  <c r="AC144" i="31"/>
  <c r="AA144" i="31"/>
  <c r="Y144" i="31"/>
  <c r="W144" i="31"/>
  <c r="U144" i="31"/>
  <c r="S144" i="31"/>
  <c r="Q144" i="31"/>
  <c r="O144" i="31"/>
  <c r="M144" i="31"/>
  <c r="K144" i="31"/>
  <c r="I144" i="31"/>
  <c r="G144" i="31"/>
  <c r="E144" i="31"/>
  <c r="AQ143" i="31"/>
  <c r="AO143" i="31"/>
  <c r="AM143" i="31"/>
  <c r="AK143" i="31"/>
  <c r="AI143" i="31"/>
  <c r="AG143" i="31"/>
  <c r="AE143" i="31"/>
  <c r="AC143" i="31"/>
  <c r="AA143" i="31"/>
  <c r="Y143" i="31"/>
  <c r="W143" i="31"/>
  <c r="U143" i="31"/>
  <c r="S143" i="31"/>
  <c r="Q143" i="31"/>
  <c r="O143" i="31"/>
  <c r="M143" i="31"/>
  <c r="K143" i="31"/>
  <c r="I143" i="31"/>
  <c r="G143" i="31"/>
  <c r="E143" i="31"/>
  <c r="AQ142" i="31"/>
  <c r="AO142" i="31"/>
  <c r="AM142" i="31"/>
  <c r="AK142" i="31"/>
  <c r="AI142" i="31"/>
  <c r="AG142" i="31"/>
  <c r="AE142" i="31"/>
  <c r="AC142" i="31"/>
  <c r="AA142" i="31"/>
  <c r="Y142" i="31"/>
  <c r="W142" i="31"/>
  <c r="U142" i="31"/>
  <c r="S142" i="31"/>
  <c r="Q142" i="31"/>
  <c r="O142" i="31"/>
  <c r="M142" i="31"/>
  <c r="K142" i="31"/>
  <c r="I142" i="31"/>
  <c r="G142" i="31"/>
  <c r="E142" i="31"/>
  <c r="AQ141" i="31"/>
  <c r="AO141" i="31"/>
  <c r="AM141" i="31"/>
  <c r="AK141" i="31"/>
  <c r="AI141" i="31"/>
  <c r="AG141" i="31"/>
  <c r="AE141" i="31"/>
  <c r="AC141" i="31"/>
  <c r="AA141" i="31"/>
  <c r="Y141" i="31"/>
  <c r="W141" i="31"/>
  <c r="U141" i="31"/>
  <c r="S141" i="31"/>
  <c r="Q141" i="31"/>
  <c r="O141" i="31"/>
  <c r="M141" i="31"/>
  <c r="K141" i="31"/>
  <c r="I141" i="31"/>
  <c r="G141" i="31"/>
  <c r="E141" i="31"/>
  <c r="AQ140" i="31"/>
  <c r="AO140" i="31"/>
  <c r="AM140" i="31"/>
  <c r="AK140" i="31"/>
  <c r="AI140" i="31"/>
  <c r="AG140" i="31"/>
  <c r="AE140" i="31"/>
  <c r="AC140" i="31"/>
  <c r="AA140" i="31"/>
  <c r="Y140" i="31"/>
  <c r="W140" i="31"/>
  <c r="U140" i="31"/>
  <c r="S140" i="31"/>
  <c r="Q140" i="31"/>
  <c r="O140" i="31"/>
  <c r="M140" i="31"/>
  <c r="K140" i="31"/>
  <c r="I140" i="31"/>
  <c r="G140" i="31"/>
  <c r="E140" i="31"/>
  <c r="AQ139" i="31"/>
  <c r="AO139" i="31"/>
  <c r="AM139" i="31"/>
  <c r="AK139" i="31"/>
  <c r="AI139" i="31"/>
  <c r="AG139" i="31"/>
  <c r="AE139" i="31"/>
  <c r="AC139" i="31"/>
  <c r="AA139" i="31"/>
  <c r="Y139" i="31"/>
  <c r="W139" i="31"/>
  <c r="U139" i="31"/>
  <c r="S139" i="31"/>
  <c r="Q139" i="31"/>
  <c r="O139" i="31"/>
  <c r="M139" i="31"/>
  <c r="K139" i="31"/>
  <c r="I139" i="31"/>
  <c r="G139" i="31"/>
  <c r="E139" i="31"/>
  <c r="AQ138" i="31"/>
  <c r="AO138" i="31"/>
  <c r="AM138" i="31"/>
  <c r="AK138" i="31"/>
  <c r="AI138" i="31"/>
  <c r="AG138" i="31"/>
  <c r="AE138" i="31"/>
  <c r="AC138" i="31"/>
  <c r="AA138" i="31"/>
  <c r="Y138" i="31"/>
  <c r="W138" i="31"/>
  <c r="U138" i="31"/>
  <c r="S138" i="31"/>
  <c r="Q138" i="31"/>
  <c r="O138" i="31"/>
  <c r="M138" i="31"/>
  <c r="K138" i="31"/>
  <c r="I138" i="31"/>
  <c r="G138" i="31"/>
  <c r="E138" i="31"/>
  <c r="AQ137" i="31"/>
  <c r="AO137" i="31"/>
  <c r="AM137" i="31"/>
  <c r="AK137" i="31"/>
  <c r="AI137" i="31"/>
  <c r="AG137" i="31"/>
  <c r="AE137" i="31"/>
  <c r="AC137" i="31"/>
  <c r="AA137" i="31"/>
  <c r="Y137" i="31"/>
  <c r="W137" i="31"/>
  <c r="U137" i="31"/>
  <c r="S137" i="31"/>
  <c r="Q137" i="31"/>
  <c r="O137" i="31"/>
  <c r="M137" i="31"/>
  <c r="K137" i="31"/>
  <c r="I137" i="31"/>
  <c r="G137" i="31"/>
  <c r="E137" i="31"/>
  <c r="AQ136" i="31"/>
  <c r="AO136" i="31"/>
  <c r="AM136" i="31"/>
  <c r="AK136" i="31"/>
  <c r="AI136" i="31"/>
  <c r="AG136" i="31"/>
  <c r="AE136" i="31"/>
  <c r="AC136" i="31"/>
  <c r="AA136" i="31"/>
  <c r="Y136" i="31"/>
  <c r="W136" i="31"/>
  <c r="U136" i="31"/>
  <c r="S136" i="31"/>
  <c r="Q136" i="31"/>
  <c r="O136" i="31"/>
  <c r="M136" i="31"/>
  <c r="K136" i="31"/>
  <c r="I136" i="31"/>
  <c r="G136" i="31"/>
  <c r="E136" i="31"/>
  <c r="AQ135" i="31"/>
  <c r="AO135" i="31"/>
  <c r="AM135" i="31"/>
  <c r="AK135" i="31"/>
  <c r="AI135" i="31"/>
  <c r="AG135" i="31"/>
  <c r="AE135" i="31"/>
  <c r="AC135" i="31"/>
  <c r="AA135" i="31"/>
  <c r="Y135" i="31"/>
  <c r="W135" i="31"/>
  <c r="U135" i="31"/>
  <c r="S135" i="31"/>
  <c r="Q135" i="31"/>
  <c r="O135" i="31"/>
  <c r="M135" i="31"/>
  <c r="K135" i="31"/>
  <c r="I135" i="31"/>
  <c r="G135" i="31"/>
  <c r="E135" i="31"/>
  <c r="AQ134" i="31"/>
  <c r="AO134" i="31"/>
  <c r="AM134" i="31"/>
  <c r="AK134" i="31"/>
  <c r="AI134" i="31"/>
  <c r="AG134" i="31"/>
  <c r="AE134" i="31"/>
  <c r="AC134" i="31"/>
  <c r="AA134" i="31"/>
  <c r="Y134" i="31"/>
  <c r="W134" i="31"/>
  <c r="U134" i="31"/>
  <c r="S134" i="31"/>
  <c r="Q134" i="31"/>
  <c r="O134" i="31"/>
  <c r="M134" i="31"/>
  <c r="K134" i="31"/>
  <c r="I134" i="31"/>
  <c r="G134" i="31"/>
  <c r="E134" i="31"/>
  <c r="AQ133" i="31"/>
  <c r="AO133" i="31"/>
  <c r="AM133" i="31"/>
  <c r="AK133" i="31"/>
  <c r="AI133" i="31"/>
  <c r="AG133" i="31"/>
  <c r="AE133" i="31"/>
  <c r="AC133" i="31"/>
  <c r="AA133" i="31"/>
  <c r="Y133" i="31"/>
  <c r="W133" i="31"/>
  <c r="U133" i="31"/>
  <c r="S133" i="31"/>
  <c r="Q133" i="31"/>
  <c r="O133" i="31"/>
  <c r="M133" i="31"/>
  <c r="K133" i="31"/>
  <c r="I133" i="31"/>
  <c r="G133" i="31"/>
  <c r="E133" i="31"/>
  <c r="AQ132" i="31"/>
  <c r="AO132" i="31"/>
  <c r="AM132" i="31"/>
  <c r="AK132" i="31"/>
  <c r="AI132" i="31"/>
  <c r="AG132" i="31"/>
  <c r="AE132" i="31"/>
  <c r="AC132" i="31"/>
  <c r="AA132" i="31"/>
  <c r="Y132" i="31"/>
  <c r="W132" i="31"/>
  <c r="U132" i="31"/>
  <c r="S132" i="31"/>
  <c r="Q132" i="31"/>
  <c r="O132" i="31"/>
  <c r="M132" i="31"/>
  <c r="K132" i="31"/>
  <c r="I132" i="31"/>
  <c r="G132" i="31"/>
  <c r="E132" i="31"/>
  <c r="AQ131" i="31"/>
  <c r="AO131" i="31"/>
  <c r="AM131" i="31"/>
  <c r="AK131" i="31"/>
  <c r="AI131" i="31"/>
  <c r="AG131" i="31"/>
  <c r="AE131" i="31"/>
  <c r="AC131" i="31"/>
  <c r="AA131" i="31"/>
  <c r="Y131" i="31"/>
  <c r="W131" i="31"/>
  <c r="U131" i="31"/>
  <c r="S131" i="31"/>
  <c r="Q131" i="31"/>
  <c r="O131" i="31"/>
  <c r="M131" i="31"/>
  <c r="K131" i="31"/>
  <c r="I131" i="31"/>
  <c r="G131" i="31"/>
  <c r="E131" i="31"/>
  <c r="AQ130" i="31"/>
  <c r="AO130" i="31"/>
  <c r="AM130" i="31"/>
  <c r="AK130" i="31"/>
  <c r="AI130" i="31"/>
  <c r="AG130" i="31"/>
  <c r="AE130" i="31"/>
  <c r="AC130" i="31"/>
  <c r="AA130" i="31"/>
  <c r="Y130" i="31"/>
  <c r="W130" i="31"/>
  <c r="U130" i="31"/>
  <c r="S130" i="31"/>
  <c r="Q130" i="31"/>
  <c r="O130" i="31"/>
  <c r="M130" i="31"/>
  <c r="K130" i="31"/>
  <c r="I130" i="31"/>
  <c r="G130" i="31"/>
  <c r="E130" i="31"/>
  <c r="AQ129" i="31"/>
  <c r="AO129" i="31"/>
  <c r="AM129" i="31"/>
  <c r="AK129" i="31"/>
  <c r="AI129" i="31"/>
  <c r="AG129" i="31"/>
  <c r="AE129" i="31"/>
  <c r="AC129" i="31"/>
  <c r="AA129" i="31"/>
  <c r="Y129" i="31"/>
  <c r="W129" i="31"/>
  <c r="U129" i="31"/>
  <c r="S129" i="31"/>
  <c r="Q129" i="31"/>
  <c r="O129" i="31"/>
  <c r="M129" i="31"/>
  <c r="K129" i="31"/>
  <c r="I129" i="31"/>
  <c r="G129" i="31"/>
  <c r="E129" i="31"/>
  <c r="AQ128" i="31"/>
  <c r="AO128" i="31"/>
  <c r="AM128" i="31"/>
  <c r="AK128" i="31"/>
  <c r="AI128" i="31"/>
  <c r="AG128" i="31"/>
  <c r="AE128" i="31"/>
  <c r="AC128" i="31"/>
  <c r="AA128" i="31"/>
  <c r="Y128" i="31"/>
  <c r="W128" i="31"/>
  <c r="U128" i="31"/>
  <c r="S128" i="31"/>
  <c r="Q128" i="31"/>
  <c r="O128" i="31"/>
  <c r="M128" i="31"/>
  <c r="K128" i="31"/>
  <c r="I128" i="31"/>
  <c r="G128" i="31"/>
  <c r="E128" i="31"/>
  <c r="AQ127" i="31"/>
  <c r="AO127" i="31"/>
  <c r="AM127" i="31"/>
  <c r="AK127" i="31"/>
  <c r="AI127" i="31"/>
  <c r="AG127" i="31"/>
  <c r="AE127" i="31"/>
  <c r="AC127" i="31"/>
  <c r="AA127" i="31"/>
  <c r="Y127" i="31"/>
  <c r="W127" i="31"/>
  <c r="U127" i="31"/>
  <c r="S127" i="31"/>
  <c r="Q127" i="31"/>
  <c r="O127" i="31"/>
  <c r="M127" i="31"/>
  <c r="K127" i="31"/>
  <c r="I127" i="31"/>
  <c r="G127" i="31"/>
  <c r="E127" i="31"/>
  <c r="AQ126" i="31"/>
  <c r="AO126" i="31"/>
  <c r="AM126" i="31"/>
  <c r="AK126" i="31"/>
  <c r="AI126" i="31"/>
  <c r="AG126" i="31"/>
  <c r="AE126" i="31"/>
  <c r="AC126" i="31"/>
  <c r="AA126" i="31"/>
  <c r="Y126" i="31"/>
  <c r="W126" i="31"/>
  <c r="U126" i="31"/>
  <c r="S126" i="31"/>
  <c r="Q126" i="31"/>
  <c r="O126" i="31"/>
  <c r="M126" i="31"/>
  <c r="K126" i="31"/>
  <c r="I126" i="31"/>
  <c r="G126" i="31"/>
  <c r="E126" i="31"/>
  <c r="AQ125" i="31"/>
  <c r="AO125" i="31"/>
  <c r="AM125" i="31"/>
  <c r="AK125" i="31"/>
  <c r="AI125" i="31"/>
  <c r="AG125" i="31"/>
  <c r="AE125" i="31"/>
  <c r="AC125" i="31"/>
  <c r="AA125" i="31"/>
  <c r="Y125" i="31"/>
  <c r="W125" i="31"/>
  <c r="U125" i="31"/>
  <c r="S125" i="31"/>
  <c r="Q125" i="31"/>
  <c r="O125" i="31"/>
  <c r="M125" i="31"/>
  <c r="K125" i="31"/>
  <c r="I125" i="31"/>
  <c r="G125" i="31"/>
  <c r="E125" i="31"/>
  <c r="AQ124" i="31"/>
  <c r="AO124" i="31"/>
  <c r="AM124" i="31"/>
  <c r="AK124" i="31"/>
  <c r="AI124" i="31"/>
  <c r="AG124" i="31"/>
  <c r="AE124" i="31"/>
  <c r="AC124" i="31"/>
  <c r="AA124" i="31"/>
  <c r="Y124" i="31"/>
  <c r="W124" i="31"/>
  <c r="U124" i="31"/>
  <c r="S124" i="31"/>
  <c r="Q124" i="31"/>
  <c r="O124" i="31"/>
  <c r="M124" i="31"/>
  <c r="K124" i="31"/>
  <c r="I124" i="31"/>
  <c r="G124" i="31"/>
  <c r="E124" i="31"/>
  <c r="AQ123" i="31"/>
  <c r="AO123" i="31"/>
  <c r="AM123" i="31"/>
  <c r="AK123" i="31"/>
  <c r="AI123" i="31"/>
  <c r="AG123" i="31"/>
  <c r="AE123" i="31"/>
  <c r="AC123" i="31"/>
  <c r="AA123" i="31"/>
  <c r="Y123" i="31"/>
  <c r="W123" i="31"/>
  <c r="U123" i="31"/>
  <c r="S123" i="31"/>
  <c r="Q123" i="31"/>
  <c r="O123" i="31"/>
  <c r="M123" i="31"/>
  <c r="K123" i="31"/>
  <c r="I123" i="31"/>
  <c r="G123" i="31"/>
  <c r="E123" i="31"/>
  <c r="AQ122" i="31"/>
  <c r="AO122" i="31"/>
  <c r="AM122" i="31"/>
  <c r="AK122" i="31"/>
  <c r="AI122" i="31"/>
  <c r="AG122" i="31"/>
  <c r="AE122" i="31"/>
  <c r="AC122" i="31"/>
  <c r="AA122" i="31"/>
  <c r="Y122" i="31"/>
  <c r="W122" i="31"/>
  <c r="U122" i="31"/>
  <c r="S122" i="31"/>
  <c r="Q122" i="31"/>
  <c r="O122" i="31"/>
  <c r="M122" i="31"/>
  <c r="K122" i="31"/>
  <c r="I122" i="31"/>
  <c r="G122" i="31"/>
  <c r="E122" i="31"/>
  <c r="AQ121" i="31"/>
  <c r="AO121" i="31"/>
  <c r="AM121" i="31"/>
  <c r="AK121" i="31"/>
  <c r="AI121" i="31"/>
  <c r="AG121" i="31"/>
  <c r="AE121" i="31"/>
  <c r="AC121" i="31"/>
  <c r="AA121" i="31"/>
  <c r="Y121" i="31"/>
  <c r="W121" i="31"/>
  <c r="U121" i="31"/>
  <c r="S121" i="31"/>
  <c r="Q121" i="31"/>
  <c r="O121" i="31"/>
  <c r="M121" i="31"/>
  <c r="K121" i="31"/>
  <c r="I121" i="31"/>
  <c r="G121" i="31"/>
  <c r="E121" i="31"/>
  <c r="AQ120" i="31"/>
  <c r="AO120" i="31"/>
  <c r="AM120" i="31"/>
  <c r="AK120" i="31"/>
  <c r="AI120" i="31"/>
  <c r="AG120" i="31"/>
  <c r="AE120" i="31"/>
  <c r="AC120" i="31"/>
  <c r="AA120" i="31"/>
  <c r="Y120" i="31"/>
  <c r="W120" i="31"/>
  <c r="U120" i="31"/>
  <c r="S120" i="31"/>
  <c r="Q120" i="31"/>
  <c r="O120" i="31"/>
  <c r="M120" i="31"/>
  <c r="K120" i="31"/>
  <c r="I120" i="31"/>
  <c r="G120" i="31"/>
  <c r="E120" i="31"/>
  <c r="AQ119" i="31"/>
  <c r="AO119" i="31"/>
  <c r="AM119" i="31"/>
  <c r="AK119" i="31"/>
  <c r="AI119" i="31"/>
  <c r="AG119" i="31"/>
  <c r="AE119" i="31"/>
  <c r="AC119" i="31"/>
  <c r="AA119" i="31"/>
  <c r="Y119" i="31"/>
  <c r="W119" i="31"/>
  <c r="U119" i="31"/>
  <c r="S119" i="31"/>
  <c r="Q119" i="31"/>
  <c r="O119" i="31"/>
  <c r="M119" i="31"/>
  <c r="K119" i="31"/>
  <c r="I119" i="31"/>
  <c r="G119" i="31"/>
  <c r="E119" i="31"/>
  <c r="AQ118" i="31"/>
  <c r="AO118" i="31"/>
  <c r="AM118" i="31"/>
  <c r="AK118" i="31"/>
  <c r="AI118" i="31"/>
  <c r="AG118" i="31"/>
  <c r="AE118" i="31"/>
  <c r="AC118" i="31"/>
  <c r="AA118" i="31"/>
  <c r="Y118" i="31"/>
  <c r="W118" i="31"/>
  <c r="U118" i="31"/>
  <c r="S118" i="31"/>
  <c r="Q118" i="31"/>
  <c r="O118" i="31"/>
  <c r="M118" i="31"/>
  <c r="K118" i="31"/>
  <c r="I118" i="31"/>
  <c r="G118" i="31"/>
  <c r="E118" i="31"/>
  <c r="AQ117" i="31"/>
  <c r="AO117" i="31"/>
  <c r="AM117" i="31"/>
  <c r="AK117" i="31"/>
  <c r="AI117" i="31"/>
  <c r="AG117" i="31"/>
  <c r="AE117" i="31"/>
  <c r="AC117" i="31"/>
  <c r="AA117" i="31"/>
  <c r="Y117" i="31"/>
  <c r="W117" i="31"/>
  <c r="U117" i="31"/>
  <c r="S117" i="31"/>
  <c r="Q117" i="31"/>
  <c r="O117" i="31"/>
  <c r="M117" i="31"/>
  <c r="K117" i="31"/>
  <c r="I117" i="31"/>
  <c r="G117" i="31"/>
  <c r="E117" i="31"/>
  <c r="AQ116" i="31"/>
  <c r="AO116" i="31"/>
  <c r="AM116" i="31"/>
  <c r="AK116" i="31"/>
  <c r="AI116" i="31"/>
  <c r="AG116" i="31"/>
  <c r="AE116" i="31"/>
  <c r="AC116" i="31"/>
  <c r="AA116" i="31"/>
  <c r="Y116" i="31"/>
  <c r="W116" i="31"/>
  <c r="U116" i="31"/>
  <c r="S116" i="31"/>
  <c r="Q116" i="31"/>
  <c r="O116" i="31"/>
  <c r="M116" i="31"/>
  <c r="K116" i="31"/>
  <c r="I116" i="31"/>
  <c r="G116" i="31"/>
  <c r="E116" i="31"/>
  <c r="AQ115" i="31"/>
  <c r="AO115" i="31"/>
  <c r="AM115" i="31"/>
  <c r="AK115" i="31"/>
  <c r="AI115" i="31"/>
  <c r="AG115" i="31"/>
  <c r="AE115" i="31"/>
  <c r="AC115" i="31"/>
  <c r="AA115" i="31"/>
  <c r="Y115" i="31"/>
  <c r="W115" i="31"/>
  <c r="U115" i="31"/>
  <c r="S115" i="31"/>
  <c r="Q115" i="31"/>
  <c r="O115" i="31"/>
  <c r="M115" i="31"/>
  <c r="K115" i="31"/>
  <c r="I115" i="31"/>
  <c r="G115" i="31"/>
  <c r="E115" i="31"/>
  <c r="AQ114" i="31"/>
  <c r="AO114" i="31"/>
  <c r="AM114" i="31"/>
  <c r="AK114" i="31"/>
  <c r="AI114" i="31"/>
  <c r="AG114" i="31"/>
  <c r="AE114" i="31"/>
  <c r="AC114" i="31"/>
  <c r="AA114" i="31"/>
  <c r="Y114" i="31"/>
  <c r="W114" i="31"/>
  <c r="U114" i="31"/>
  <c r="S114" i="31"/>
  <c r="Q114" i="31"/>
  <c r="O114" i="31"/>
  <c r="M114" i="31"/>
  <c r="K114" i="31"/>
  <c r="I114" i="31"/>
  <c r="G114" i="31"/>
  <c r="E114" i="31"/>
  <c r="AQ113" i="31"/>
  <c r="AO113" i="31"/>
  <c r="AM113" i="31"/>
  <c r="AK113" i="31"/>
  <c r="AI113" i="31"/>
  <c r="AG113" i="31"/>
  <c r="AE113" i="31"/>
  <c r="AC113" i="31"/>
  <c r="AA113" i="31"/>
  <c r="Y113" i="31"/>
  <c r="W113" i="31"/>
  <c r="U113" i="31"/>
  <c r="S113" i="31"/>
  <c r="Q113" i="31"/>
  <c r="O113" i="31"/>
  <c r="M113" i="31"/>
  <c r="K113" i="31"/>
  <c r="I113" i="31"/>
  <c r="G113" i="31"/>
  <c r="E113" i="31"/>
  <c r="AQ112" i="31"/>
  <c r="AO112" i="31"/>
  <c r="AM112" i="31"/>
  <c r="AK112" i="31"/>
  <c r="AI112" i="31"/>
  <c r="AG112" i="31"/>
  <c r="AE112" i="31"/>
  <c r="AC112" i="31"/>
  <c r="AA112" i="31"/>
  <c r="Y112" i="31"/>
  <c r="W112" i="31"/>
  <c r="U112" i="31"/>
  <c r="S112" i="31"/>
  <c r="Q112" i="31"/>
  <c r="O112" i="31"/>
  <c r="M112" i="31"/>
  <c r="K112" i="31"/>
  <c r="I112" i="31"/>
  <c r="G112" i="31"/>
  <c r="E112" i="31"/>
  <c r="AQ111" i="31"/>
  <c r="AO111" i="31"/>
  <c r="AM111" i="31"/>
  <c r="AK111" i="31"/>
  <c r="AI111" i="31"/>
  <c r="AG111" i="31"/>
  <c r="AE111" i="31"/>
  <c r="AC111" i="31"/>
  <c r="AA111" i="31"/>
  <c r="Y111" i="31"/>
  <c r="W111" i="31"/>
  <c r="U111" i="31"/>
  <c r="S111" i="31"/>
  <c r="Q111" i="31"/>
  <c r="O111" i="31"/>
  <c r="M111" i="31"/>
  <c r="K111" i="31"/>
  <c r="I111" i="31"/>
  <c r="G111" i="31"/>
  <c r="E111" i="31"/>
  <c r="AQ110" i="31"/>
  <c r="AO110" i="31"/>
  <c r="AM110" i="31"/>
  <c r="AK110" i="31"/>
  <c r="AI110" i="31"/>
  <c r="AG110" i="31"/>
  <c r="AE110" i="31"/>
  <c r="AC110" i="31"/>
  <c r="AA110" i="31"/>
  <c r="Y110" i="31"/>
  <c r="W110" i="31"/>
  <c r="U110" i="31"/>
  <c r="S110" i="31"/>
  <c r="Q110" i="31"/>
  <c r="O110" i="31"/>
  <c r="M110" i="31"/>
  <c r="K110" i="31"/>
  <c r="I110" i="31"/>
  <c r="G110" i="31"/>
  <c r="E110" i="31"/>
  <c r="AQ109" i="31"/>
  <c r="AO109" i="31"/>
  <c r="AM109" i="31"/>
  <c r="AK109" i="31"/>
  <c r="AI109" i="31"/>
  <c r="AG109" i="31"/>
  <c r="AE109" i="31"/>
  <c r="AC109" i="31"/>
  <c r="AA109" i="31"/>
  <c r="Y109" i="31"/>
  <c r="W109" i="31"/>
  <c r="U109" i="31"/>
  <c r="S109" i="31"/>
  <c r="Q109" i="31"/>
  <c r="O109" i="31"/>
  <c r="M109" i="31"/>
  <c r="K109" i="31"/>
  <c r="I109" i="31"/>
  <c r="G109" i="31"/>
  <c r="E109" i="31"/>
  <c r="AQ108" i="31"/>
  <c r="AO108" i="31"/>
  <c r="AM108" i="31"/>
  <c r="AK108" i="31"/>
  <c r="AI108" i="31"/>
  <c r="AG108" i="31"/>
  <c r="AE108" i="31"/>
  <c r="AC108" i="31"/>
  <c r="AA108" i="31"/>
  <c r="Y108" i="31"/>
  <c r="W108" i="31"/>
  <c r="U108" i="31"/>
  <c r="S108" i="31"/>
  <c r="Q108" i="31"/>
  <c r="O108" i="31"/>
  <c r="M108" i="31"/>
  <c r="K108" i="31"/>
  <c r="I108" i="31"/>
  <c r="G108" i="31"/>
  <c r="E108" i="31"/>
  <c r="AQ107" i="31"/>
  <c r="AO107" i="31"/>
  <c r="AM107" i="31"/>
  <c r="AK107" i="31"/>
  <c r="AI107" i="31"/>
  <c r="AG107" i="31"/>
  <c r="AE107" i="31"/>
  <c r="AC107" i="31"/>
  <c r="AA107" i="31"/>
  <c r="Y107" i="31"/>
  <c r="W107" i="31"/>
  <c r="U107" i="31"/>
  <c r="S107" i="31"/>
  <c r="Q107" i="31"/>
  <c r="O107" i="31"/>
  <c r="M107" i="31"/>
  <c r="K107" i="31"/>
  <c r="I107" i="31"/>
  <c r="G107" i="31"/>
  <c r="E107" i="31"/>
  <c r="AQ106" i="31"/>
  <c r="AO106" i="31"/>
  <c r="AM106" i="31"/>
  <c r="AK106" i="31"/>
  <c r="AI106" i="31"/>
  <c r="AG106" i="31"/>
  <c r="AE106" i="31"/>
  <c r="AC106" i="31"/>
  <c r="AA106" i="31"/>
  <c r="Y106" i="31"/>
  <c r="W106" i="31"/>
  <c r="U106" i="31"/>
  <c r="S106" i="31"/>
  <c r="Q106" i="31"/>
  <c r="O106" i="31"/>
  <c r="M106" i="31"/>
  <c r="K106" i="31"/>
  <c r="I106" i="31"/>
  <c r="G106" i="31"/>
  <c r="E106" i="31"/>
  <c r="AQ105" i="31"/>
  <c r="AO105" i="31"/>
  <c r="AM105" i="31"/>
  <c r="AK105" i="31"/>
  <c r="AI105" i="31"/>
  <c r="AG105" i="31"/>
  <c r="AE105" i="31"/>
  <c r="AC105" i="31"/>
  <c r="AA105" i="31"/>
  <c r="Y105" i="31"/>
  <c r="W105" i="31"/>
  <c r="U105" i="31"/>
  <c r="S105" i="31"/>
  <c r="Q105" i="31"/>
  <c r="O105" i="31"/>
  <c r="M105" i="31"/>
  <c r="K105" i="31"/>
  <c r="I105" i="31"/>
  <c r="G105" i="31"/>
  <c r="E105" i="31"/>
  <c r="AQ104" i="31"/>
  <c r="AO104" i="31"/>
  <c r="AM104" i="31"/>
  <c r="AK104" i="31"/>
  <c r="AI104" i="31"/>
  <c r="AG104" i="31"/>
  <c r="AE104" i="31"/>
  <c r="AC104" i="31"/>
  <c r="AA104" i="31"/>
  <c r="Y104" i="31"/>
  <c r="W104" i="31"/>
  <c r="U104" i="31"/>
  <c r="S104" i="31"/>
  <c r="Q104" i="31"/>
  <c r="O104" i="31"/>
  <c r="M104" i="31"/>
  <c r="K104" i="31"/>
  <c r="I104" i="31"/>
  <c r="G104" i="31"/>
  <c r="E104" i="31"/>
  <c r="AQ103" i="31"/>
  <c r="AO103" i="31"/>
  <c r="AM103" i="31"/>
  <c r="AK103" i="31"/>
  <c r="AI103" i="31"/>
  <c r="AG103" i="31"/>
  <c r="AE103" i="31"/>
  <c r="AC103" i="31"/>
  <c r="AA103" i="31"/>
  <c r="Y103" i="31"/>
  <c r="W103" i="31"/>
  <c r="U103" i="31"/>
  <c r="S103" i="31"/>
  <c r="Q103" i="31"/>
  <c r="O103" i="31"/>
  <c r="M103" i="31"/>
  <c r="K103" i="31"/>
  <c r="I103" i="31"/>
  <c r="G103" i="31"/>
  <c r="E103" i="31"/>
  <c r="AQ102" i="31"/>
  <c r="AO102" i="31"/>
  <c r="AM102" i="31"/>
  <c r="AK102" i="31"/>
  <c r="AI102" i="31"/>
  <c r="AG102" i="31"/>
  <c r="AE102" i="31"/>
  <c r="AC102" i="31"/>
  <c r="AA102" i="31"/>
  <c r="Y102" i="31"/>
  <c r="W102" i="31"/>
  <c r="U102" i="31"/>
  <c r="S102" i="31"/>
  <c r="Q102" i="31"/>
  <c r="O102" i="31"/>
  <c r="M102" i="31"/>
  <c r="K102" i="31"/>
  <c r="I102" i="31"/>
  <c r="G102" i="31"/>
  <c r="E102" i="31"/>
  <c r="AQ101" i="31"/>
  <c r="AO101" i="31"/>
  <c r="AM101" i="31"/>
  <c r="AK101" i="31"/>
  <c r="AI101" i="31"/>
  <c r="AG101" i="31"/>
  <c r="AE101" i="31"/>
  <c r="AC101" i="31"/>
  <c r="AA101" i="31"/>
  <c r="Y101" i="31"/>
  <c r="W101" i="31"/>
  <c r="U101" i="31"/>
  <c r="S101" i="31"/>
  <c r="Q101" i="31"/>
  <c r="O101" i="31"/>
  <c r="M101" i="31"/>
  <c r="K101" i="31"/>
  <c r="I101" i="31"/>
  <c r="G101" i="31"/>
  <c r="E101" i="31"/>
  <c r="AQ100" i="31"/>
  <c r="AO100" i="31"/>
  <c r="AM100" i="31"/>
  <c r="AK100" i="31"/>
  <c r="AI100" i="31"/>
  <c r="AG100" i="31"/>
  <c r="AE100" i="31"/>
  <c r="AC100" i="31"/>
  <c r="AA100" i="31"/>
  <c r="Y100" i="31"/>
  <c r="W100" i="31"/>
  <c r="U100" i="31"/>
  <c r="S100" i="31"/>
  <c r="Q100" i="31"/>
  <c r="O100" i="31"/>
  <c r="M100" i="31"/>
  <c r="K100" i="31"/>
  <c r="I100" i="31"/>
  <c r="G100" i="31"/>
  <c r="E100" i="31"/>
  <c r="AQ99" i="31"/>
  <c r="AO99" i="31"/>
  <c r="AM99" i="31"/>
  <c r="AK99" i="31"/>
  <c r="AI99" i="31"/>
  <c r="AG99" i="31"/>
  <c r="AE99" i="31"/>
  <c r="AC99" i="31"/>
  <c r="AA99" i="31"/>
  <c r="Y99" i="31"/>
  <c r="W99" i="31"/>
  <c r="U99" i="31"/>
  <c r="S99" i="31"/>
  <c r="Q99" i="31"/>
  <c r="O99" i="31"/>
  <c r="M99" i="31"/>
  <c r="K99" i="31"/>
  <c r="I99" i="31"/>
  <c r="G99" i="31"/>
  <c r="E99" i="31"/>
  <c r="AQ98" i="31"/>
  <c r="AO98" i="31"/>
  <c r="AM98" i="31"/>
  <c r="AK98" i="31"/>
  <c r="AI98" i="31"/>
  <c r="AG98" i="31"/>
  <c r="AE98" i="31"/>
  <c r="AC98" i="31"/>
  <c r="AA98" i="31"/>
  <c r="Y98" i="31"/>
  <c r="W98" i="31"/>
  <c r="U98" i="31"/>
  <c r="S98" i="31"/>
  <c r="Q98" i="31"/>
  <c r="O98" i="31"/>
  <c r="M98" i="31"/>
  <c r="K98" i="31"/>
  <c r="I98" i="31"/>
  <c r="G98" i="31"/>
  <c r="E98" i="31"/>
  <c r="AQ97" i="31"/>
  <c r="AO97" i="31"/>
  <c r="AM97" i="31"/>
  <c r="AK97" i="31"/>
  <c r="AI97" i="31"/>
  <c r="AG97" i="31"/>
  <c r="AE97" i="31"/>
  <c r="AC97" i="31"/>
  <c r="AA97" i="31"/>
  <c r="Y97" i="31"/>
  <c r="W97" i="31"/>
  <c r="U97" i="31"/>
  <c r="S97" i="31"/>
  <c r="Q97" i="31"/>
  <c r="O97" i="31"/>
  <c r="M97" i="31"/>
  <c r="K97" i="31"/>
  <c r="I97" i="31"/>
  <c r="G97" i="31"/>
  <c r="E97" i="31"/>
  <c r="AQ96" i="31"/>
  <c r="AO96" i="31"/>
  <c r="AM96" i="31"/>
  <c r="AK96" i="31"/>
  <c r="AI96" i="31"/>
  <c r="AG96" i="31"/>
  <c r="AE96" i="31"/>
  <c r="AC96" i="31"/>
  <c r="AA96" i="31"/>
  <c r="Y96" i="31"/>
  <c r="W96" i="31"/>
  <c r="U96" i="31"/>
  <c r="S96" i="31"/>
  <c r="Q96" i="31"/>
  <c r="O96" i="31"/>
  <c r="M96" i="31"/>
  <c r="K96" i="31"/>
  <c r="I96" i="31"/>
  <c r="G96" i="31"/>
  <c r="E96" i="31"/>
  <c r="AQ95" i="31"/>
  <c r="AO95" i="31"/>
  <c r="AM95" i="31"/>
  <c r="AK95" i="31"/>
  <c r="AI95" i="31"/>
  <c r="AG95" i="31"/>
  <c r="AE95" i="31"/>
  <c r="AC95" i="31"/>
  <c r="AA95" i="31"/>
  <c r="Y95" i="31"/>
  <c r="W95" i="31"/>
  <c r="U95" i="31"/>
  <c r="S95" i="31"/>
  <c r="Q95" i="31"/>
  <c r="O95" i="31"/>
  <c r="M95" i="31"/>
  <c r="K95" i="31"/>
  <c r="I95" i="31"/>
  <c r="G95" i="31"/>
  <c r="E95" i="31"/>
  <c r="AQ94" i="31"/>
  <c r="AO94" i="31"/>
  <c r="AM94" i="31"/>
  <c r="AK94" i="31"/>
  <c r="AI94" i="31"/>
  <c r="AG94" i="31"/>
  <c r="AE94" i="31"/>
  <c r="AC94" i="31"/>
  <c r="AA94" i="31"/>
  <c r="Y94" i="31"/>
  <c r="W94" i="31"/>
  <c r="U94" i="31"/>
  <c r="S94" i="31"/>
  <c r="Q94" i="31"/>
  <c r="O94" i="31"/>
  <c r="M94" i="31"/>
  <c r="K94" i="31"/>
  <c r="I94" i="31"/>
  <c r="G94" i="31"/>
  <c r="E94" i="31"/>
  <c r="AQ93" i="31"/>
  <c r="AO93" i="31"/>
  <c r="AM93" i="31"/>
  <c r="AK93" i="31"/>
  <c r="AI93" i="31"/>
  <c r="AG93" i="31"/>
  <c r="AE93" i="31"/>
  <c r="AC93" i="31"/>
  <c r="AA93" i="31"/>
  <c r="Y93" i="31"/>
  <c r="W93" i="31"/>
  <c r="U93" i="31"/>
  <c r="S93" i="31"/>
  <c r="Q93" i="31"/>
  <c r="O93" i="31"/>
  <c r="M93" i="31"/>
  <c r="K93" i="31"/>
  <c r="I93" i="31"/>
  <c r="G93" i="31"/>
  <c r="E93" i="31"/>
  <c r="AQ92" i="31"/>
  <c r="AO92" i="31"/>
  <c r="AM92" i="31"/>
  <c r="AK92" i="31"/>
  <c r="AI92" i="31"/>
  <c r="AG92" i="31"/>
  <c r="AE92" i="31"/>
  <c r="AC92" i="31"/>
  <c r="AA92" i="31"/>
  <c r="Y92" i="31"/>
  <c r="W92" i="31"/>
  <c r="U92" i="31"/>
  <c r="S92" i="31"/>
  <c r="Q92" i="31"/>
  <c r="O92" i="31"/>
  <c r="M92" i="31"/>
  <c r="K92" i="31"/>
  <c r="I92" i="31"/>
  <c r="G92" i="31"/>
  <c r="E92" i="31"/>
  <c r="AQ91" i="31"/>
  <c r="AO91" i="31"/>
  <c r="AM91" i="31"/>
  <c r="AK91" i="31"/>
  <c r="AI91" i="31"/>
  <c r="AG91" i="31"/>
  <c r="AE91" i="31"/>
  <c r="AC91" i="31"/>
  <c r="AA91" i="31"/>
  <c r="Y91" i="31"/>
  <c r="W91" i="31"/>
  <c r="U91" i="31"/>
  <c r="S91" i="31"/>
  <c r="Q91" i="31"/>
  <c r="O91" i="31"/>
  <c r="M91" i="31"/>
  <c r="K91" i="31"/>
  <c r="I91" i="31"/>
  <c r="G91" i="31"/>
  <c r="E91" i="31"/>
  <c r="AQ90" i="31"/>
  <c r="AO90" i="31"/>
  <c r="AM90" i="31"/>
  <c r="AK90" i="31"/>
  <c r="AI90" i="31"/>
  <c r="AG90" i="31"/>
  <c r="AE90" i="31"/>
  <c r="AC90" i="31"/>
  <c r="AA90" i="31"/>
  <c r="Y90" i="31"/>
  <c r="W90" i="31"/>
  <c r="U90" i="31"/>
  <c r="S90" i="31"/>
  <c r="Q90" i="31"/>
  <c r="O90" i="31"/>
  <c r="M90" i="31"/>
  <c r="K90" i="31"/>
  <c r="I90" i="31"/>
  <c r="G90" i="31"/>
  <c r="E90" i="31"/>
  <c r="AQ89" i="31"/>
  <c r="AO89" i="31"/>
  <c r="AM89" i="31"/>
  <c r="AK89" i="31"/>
  <c r="AI89" i="31"/>
  <c r="AG89" i="31"/>
  <c r="AE89" i="31"/>
  <c r="AC89" i="31"/>
  <c r="AA89" i="31"/>
  <c r="Y89" i="31"/>
  <c r="W89" i="31"/>
  <c r="U89" i="31"/>
  <c r="S89" i="31"/>
  <c r="Q89" i="31"/>
  <c r="O89" i="31"/>
  <c r="M89" i="31"/>
  <c r="K89" i="31"/>
  <c r="I89" i="31"/>
  <c r="G89" i="31"/>
  <c r="E89" i="31"/>
  <c r="AQ88" i="31"/>
  <c r="AO88" i="31"/>
  <c r="AM88" i="31"/>
  <c r="AK88" i="31"/>
  <c r="AI88" i="31"/>
  <c r="AG88" i="31"/>
  <c r="AE88" i="31"/>
  <c r="AC88" i="31"/>
  <c r="AA88" i="31"/>
  <c r="Y88" i="31"/>
  <c r="W88" i="31"/>
  <c r="U88" i="31"/>
  <c r="S88" i="31"/>
  <c r="Q88" i="31"/>
  <c r="O88" i="31"/>
  <c r="M88" i="31"/>
  <c r="K88" i="31"/>
  <c r="I88" i="31"/>
  <c r="G88" i="31"/>
  <c r="E88" i="31"/>
  <c r="AQ87" i="31"/>
  <c r="AO87" i="31"/>
  <c r="AM87" i="31"/>
  <c r="AK87" i="31"/>
  <c r="AI87" i="31"/>
  <c r="AG87" i="31"/>
  <c r="AE87" i="31"/>
  <c r="AC87" i="31"/>
  <c r="AA87" i="31"/>
  <c r="Y87" i="31"/>
  <c r="W87" i="31"/>
  <c r="U87" i="31"/>
  <c r="S87" i="31"/>
  <c r="Q87" i="31"/>
  <c r="O87" i="31"/>
  <c r="M87" i="31"/>
  <c r="K87" i="31"/>
  <c r="I87" i="31"/>
  <c r="G87" i="31"/>
  <c r="E87" i="31"/>
  <c r="AQ86" i="31"/>
  <c r="AO86" i="31"/>
  <c r="AM86" i="31"/>
  <c r="AK86" i="31"/>
  <c r="AI86" i="31"/>
  <c r="AG86" i="31"/>
  <c r="AE86" i="31"/>
  <c r="AC86" i="31"/>
  <c r="AA86" i="31"/>
  <c r="Y86" i="31"/>
  <c r="W86" i="31"/>
  <c r="U86" i="31"/>
  <c r="S86" i="31"/>
  <c r="Q86" i="31"/>
  <c r="O86" i="31"/>
  <c r="M86" i="31"/>
  <c r="K86" i="31"/>
  <c r="I86" i="31"/>
  <c r="G86" i="31"/>
  <c r="E86" i="31"/>
  <c r="AQ85" i="31"/>
  <c r="AO85" i="31"/>
  <c r="AM85" i="31"/>
  <c r="AK85" i="31"/>
  <c r="AI85" i="31"/>
  <c r="AG85" i="31"/>
  <c r="AE85" i="31"/>
  <c r="AC85" i="31"/>
  <c r="AA85" i="31"/>
  <c r="Y85" i="31"/>
  <c r="W85" i="31"/>
  <c r="U85" i="31"/>
  <c r="S85" i="31"/>
  <c r="Q85" i="31"/>
  <c r="O85" i="31"/>
  <c r="M85" i="31"/>
  <c r="K85" i="31"/>
  <c r="I85" i="31"/>
  <c r="G85" i="31"/>
  <c r="E85" i="31"/>
  <c r="AQ84" i="31"/>
  <c r="AO84" i="31"/>
  <c r="AM84" i="31"/>
  <c r="AK84" i="31"/>
  <c r="AI84" i="31"/>
  <c r="AG84" i="31"/>
  <c r="AE84" i="31"/>
  <c r="AC84" i="31"/>
  <c r="AA84" i="31"/>
  <c r="Y84" i="31"/>
  <c r="W84" i="31"/>
  <c r="U84" i="31"/>
  <c r="S84" i="31"/>
  <c r="Q84" i="31"/>
  <c r="O84" i="31"/>
  <c r="M84" i="31"/>
  <c r="K84" i="31"/>
  <c r="I84" i="31"/>
  <c r="G84" i="31"/>
  <c r="E84" i="31"/>
  <c r="AQ83" i="31"/>
  <c r="AO83" i="31"/>
  <c r="AM83" i="31"/>
  <c r="AK83" i="31"/>
  <c r="AI83" i="31"/>
  <c r="AG83" i="31"/>
  <c r="AE83" i="31"/>
  <c r="AC83" i="31"/>
  <c r="AA83" i="31"/>
  <c r="Y83" i="31"/>
  <c r="W83" i="31"/>
  <c r="U83" i="31"/>
  <c r="S83" i="31"/>
  <c r="Q83" i="31"/>
  <c r="O83" i="31"/>
  <c r="M83" i="31"/>
  <c r="K83" i="31"/>
  <c r="I83" i="31"/>
  <c r="G83" i="31"/>
  <c r="E83" i="31"/>
  <c r="AQ82" i="31"/>
  <c r="AO82" i="31"/>
  <c r="AM82" i="31"/>
  <c r="AK82" i="31"/>
  <c r="AI82" i="31"/>
  <c r="AG82" i="31"/>
  <c r="AE82" i="31"/>
  <c r="AC82" i="31"/>
  <c r="AA82" i="31"/>
  <c r="Y82" i="31"/>
  <c r="W82" i="31"/>
  <c r="U82" i="31"/>
  <c r="S82" i="31"/>
  <c r="Q82" i="31"/>
  <c r="O82" i="31"/>
  <c r="M82" i="31"/>
  <c r="K82" i="31"/>
  <c r="I82" i="31"/>
  <c r="G82" i="31"/>
  <c r="E82" i="31"/>
  <c r="AQ81" i="31"/>
  <c r="AO81" i="31"/>
  <c r="AM81" i="31"/>
  <c r="AK81" i="31"/>
  <c r="AI81" i="31"/>
  <c r="AG81" i="31"/>
  <c r="AE81" i="31"/>
  <c r="AC81" i="31"/>
  <c r="AA81" i="31"/>
  <c r="Y81" i="31"/>
  <c r="W81" i="31"/>
  <c r="U81" i="31"/>
  <c r="S81" i="31"/>
  <c r="Q81" i="31"/>
  <c r="O81" i="31"/>
  <c r="M81" i="31"/>
  <c r="K81" i="31"/>
  <c r="I81" i="31"/>
  <c r="G81" i="31"/>
  <c r="E81" i="31"/>
  <c r="AQ80" i="31"/>
  <c r="AO80" i="31"/>
  <c r="AM80" i="31"/>
  <c r="AK80" i="31"/>
  <c r="AI80" i="31"/>
  <c r="AG80" i="31"/>
  <c r="AE80" i="31"/>
  <c r="AC80" i="31"/>
  <c r="AA80" i="31"/>
  <c r="Y80" i="31"/>
  <c r="W80" i="31"/>
  <c r="U80" i="31"/>
  <c r="S80" i="31"/>
  <c r="Q80" i="31"/>
  <c r="O80" i="31"/>
  <c r="M80" i="31"/>
  <c r="K80" i="31"/>
  <c r="I80" i="31"/>
  <c r="G80" i="31"/>
  <c r="E80" i="31"/>
  <c r="AQ79" i="31"/>
  <c r="AO79" i="31"/>
  <c r="AM79" i="31"/>
  <c r="AK79" i="31"/>
  <c r="AI79" i="31"/>
  <c r="AG79" i="31"/>
  <c r="AE79" i="31"/>
  <c r="AC79" i="31"/>
  <c r="AA79" i="31"/>
  <c r="Y79" i="31"/>
  <c r="W79" i="31"/>
  <c r="U79" i="31"/>
  <c r="S79" i="31"/>
  <c r="Q79" i="31"/>
  <c r="O79" i="31"/>
  <c r="M79" i="31"/>
  <c r="K79" i="31"/>
  <c r="I79" i="31"/>
  <c r="G79" i="31"/>
  <c r="E79" i="31"/>
  <c r="AQ78" i="31"/>
  <c r="AO78" i="31"/>
  <c r="AM78" i="31"/>
  <c r="AK78" i="31"/>
  <c r="AI78" i="31"/>
  <c r="AG78" i="31"/>
  <c r="AE78" i="31"/>
  <c r="AC78" i="31"/>
  <c r="AA78" i="31"/>
  <c r="Y78" i="31"/>
  <c r="W78" i="31"/>
  <c r="U78" i="31"/>
  <c r="S78" i="31"/>
  <c r="Q78" i="31"/>
  <c r="O78" i="31"/>
  <c r="M78" i="31"/>
  <c r="K78" i="31"/>
  <c r="I78" i="31"/>
  <c r="G78" i="31"/>
  <c r="E78" i="31"/>
  <c r="AQ77" i="31"/>
  <c r="AO77" i="31"/>
  <c r="AM77" i="31"/>
  <c r="AK77" i="31"/>
  <c r="AI77" i="31"/>
  <c r="AG77" i="31"/>
  <c r="AE77" i="31"/>
  <c r="AC77" i="31"/>
  <c r="AA77" i="31"/>
  <c r="Y77" i="31"/>
  <c r="W77" i="31"/>
  <c r="U77" i="31"/>
  <c r="S77" i="31"/>
  <c r="Q77" i="31"/>
  <c r="O77" i="31"/>
  <c r="M77" i="31"/>
  <c r="K77" i="31"/>
  <c r="I77" i="31"/>
  <c r="G77" i="31"/>
  <c r="E77" i="31"/>
  <c r="AQ76" i="31"/>
  <c r="AO76" i="31"/>
  <c r="AM76" i="31"/>
  <c r="AK76" i="31"/>
  <c r="AI76" i="31"/>
  <c r="AG76" i="31"/>
  <c r="AE76" i="31"/>
  <c r="AC76" i="31"/>
  <c r="AA76" i="31"/>
  <c r="Y76" i="31"/>
  <c r="W76" i="31"/>
  <c r="U76" i="31"/>
  <c r="S76" i="31"/>
  <c r="Q76" i="31"/>
  <c r="O76" i="31"/>
  <c r="M76" i="31"/>
  <c r="K76" i="31"/>
  <c r="I76" i="31"/>
  <c r="G76" i="31"/>
  <c r="E76" i="31"/>
  <c r="AQ75" i="31"/>
  <c r="AO75" i="31"/>
  <c r="AM75" i="31"/>
  <c r="AK75" i="31"/>
  <c r="AI75" i="31"/>
  <c r="AG75" i="31"/>
  <c r="AE75" i="31"/>
  <c r="AC75" i="31"/>
  <c r="AA75" i="31"/>
  <c r="Y75" i="31"/>
  <c r="W75" i="31"/>
  <c r="U75" i="31"/>
  <c r="S75" i="31"/>
  <c r="Q75" i="31"/>
  <c r="O75" i="31"/>
  <c r="M75" i="31"/>
  <c r="K75" i="31"/>
  <c r="I75" i="31"/>
  <c r="G75" i="31"/>
  <c r="E75" i="31"/>
  <c r="AQ74" i="31"/>
  <c r="AO74" i="31"/>
  <c r="AM74" i="31"/>
  <c r="AK74" i="31"/>
  <c r="AI74" i="31"/>
  <c r="AG74" i="31"/>
  <c r="AE74" i="31"/>
  <c r="AC74" i="31"/>
  <c r="AA74" i="31"/>
  <c r="Y74" i="31"/>
  <c r="W74" i="31"/>
  <c r="U74" i="31"/>
  <c r="S74" i="31"/>
  <c r="Q74" i="31"/>
  <c r="O74" i="31"/>
  <c r="M74" i="31"/>
  <c r="K74" i="31"/>
  <c r="I74" i="31"/>
  <c r="G74" i="31"/>
  <c r="E74" i="31"/>
  <c r="AQ73" i="31"/>
  <c r="AO73" i="31"/>
  <c r="AM73" i="31"/>
  <c r="AK73" i="31"/>
  <c r="AI73" i="31"/>
  <c r="AG73" i="31"/>
  <c r="AE73" i="31"/>
  <c r="AC73" i="31"/>
  <c r="AA73" i="31"/>
  <c r="Y73" i="31"/>
  <c r="W73" i="31"/>
  <c r="U73" i="31"/>
  <c r="S73" i="31"/>
  <c r="Q73" i="31"/>
  <c r="O73" i="31"/>
  <c r="M73" i="31"/>
  <c r="K73" i="31"/>
  <c r="I73" i="31"/>
  <c r="G73" i="31"/>
  <c r="E73" i="31"/>
  <c r="AQ72" i="31"/>
  <c r="AO72" i="31"/>
  <c r="AM72" i="31"/>
  <c r="AK72" i="31"/>
  <c r="AI72" i="31"/>
  <c r="AG72" i="31"/>
  <c r="AE72" i="31"/>
  <c r="AC72" i="31"/>
  <c r="AA72" i="31"/>
  <c r="Y72" i="31"/>
  <c r="W72" i="31"/>
  <c r="U72" i="31"/>
  <c r="S72" i="31"/>
  <c r="Q72" i="31"/>
  <c r="O72" i="31"/>
  <c r="M72" i="31"/>
  <c r="K72" i="31"/>
  <c r="I72" i="31"/>
  <c r="G72" i="31"/>
  <c r="E72" i="31"/>
  <c r="AQ71" i="31"/>
  <c r="AO71" i="31"/>
  <c r="AM71" i="31"/>
  <c r="AK71" i="31"/>
  <c r="AI71" i="31"/>
  <c r="AG71" i="31"/>
  <c r="AE71" i="31"/>
  <c r="AC71" i="31"/>
  <c r="AA71" i="31"/>
  <c r="Y71" i="31"/>
  <c r="W71" i="31"/>
  <c r="U71" i="31"/>
  <c r="S71" i="31"/>
  <c r="Q71" i="31"/>
  <c r="O71" i="31"/>
  <c r="M71" i="31"/>
  <c r="K71" i="31"/>
  <c r="I71" i="31"/>
  <c r="G71" i="31"/>
  <c r="E71" i="31"/>
  <c r="AQ70" i="31"/>
  <c r="AO70" i="31"/>
  <c r="AM70" i="31"/>
  <c r="AK70" i="31"/>
  <c r="AI70" i="31"/>
  <c r="AG70" i="31"/>
  <c r="AE70" i="31"/>
  <c r="AC70" i="31"/>
  <c r="AA70" i="31"/>
  <c r="Y70" i="31"/>
  <c r="W70" i="31"/>
  <c r="U70" i="31"/>
  <c r="S70" i="31"/>
  <c r="Q70" i="31"/>
  <c r="O70" i="31"/>
  <c r="M70" i="31"/>
  <c r="K70" i="31"/>
  <c r="I70" i="31"/>
  <c r="G70" i="31"/>
  <c r="E70" i="31"/>
  <c r="AQ69" i="31"/>
  <c r="AO69" i="31"/>
  <c r="AM69" i="31"/>
  <c r="AK69" i="31"/>
  <c r="AI69" i="31"/>
  <c r="AG69" i="31"/>
  <c r="AE69" i="31"/>
  <c r="AC69" i="31"/>
  <c r="AA69" i="31"/>
  <c r="Y69" i="31"/>
  <c r="W69" i="31"/>
  <c r="U69" i="31"/>
  <c r="S69" i="31"/>
  <c r="Q69" i="31"/>
  <c r="O69" i="31"/>
  <c r="M69" i="31"/>
  <c r="K69" i="31"/>
  <c r="I69" i="31"/>
  <c r="G69" i="31"/>
  <c r="E69" i="31"/>
  <c r="AQ68" i="31"/>
  <c r="AO68" i="31"/>
  <c r="AM68" i="31"/>
  <c r="AK68" i="31"/>
  <c r="AI68" i="31"/>
  <c r="AG68" i="31"/>
  <c r="AE68" i="31"/>
  <c r="AC68" i="31"/>
  <c r="AA68" i="31"/>
  <c r="Y68" i="31"/>
  <c r="W68" i="31"/>
  <c r="U68" i="31"/>
  <c r="S68" i="31"/>
  <c r="Q68" i="31"/>
  <c r="O68" i="31"/>
  <c r="M68" i="31"/>
  <c r="K68" i="31"/>
  <c r="I68" i="31"/>
  <c r="G68" i="31"/>
  <c r="E68" i="31"/>
  <c r="AQ67" i="31"/>
  <c r="AO67" i="31"/>
  <c r="AM67" i="31"/>
  <c r="AK67" i="31"/>
  <c r="AI67" i="31"/>
  <c r="AG67" i="31"/>
  <c r="AE67" i="31"/>
  <c r="AC67" i="31"/>
  <c r="AA67" i="31"/>
  <c r="Y67" i="31"/>
  <c r="W67" i="31"/>
  <c r="U67" i="31"/>
  <c r="S67" i="31"/>
  <c r="Q67" i="31"/>
  <c r="O67" i="31"/>
  <c r="M67" i="31"/>
  <c r="K67" i="31"/>
  <c r="I67" i="31"/>
  <c r="G67" i="31"/>
  <c r="E67" i="31"/>
  <c r="AQ66" i="31"/>
  <c r="AO66" i="31"/>
  <c r="AM66" i="31"/>
  <c r="AK66" i="31"/>
  <c r="AI66" i="31"/>
  <c r="AG66" i="31"/>
  <c r="AE66" i="31"/>
  <c r="AC66" i="31"/>
  <c r="AA66" i="31"/>
  <c r="Y66" i="31"/>
  <c r="W66" i="31"/>
  <c r="U66" i="31"/>
  <c r="S66" i="31"/>
  <c r="Q66" i="31"/>
  <c r="O66" i="31"/>
  <c r="M66" i="31"/>
  <c r="K66" i="31"/>
  <c r="I66" i="31"/>
  <c r="G66" i="31"/>
  <c r="E66" i="31"/>
  <c r="AQ65" i="31"/>
  <c r="AO65" i="31"/>
  <c r="AM65" i="31"/>
  <c r="AK65" i="31"/>
  <c r="AI65" i="31"/>
  <c r="AG65" i="31"/>
  <c r="AE65" i="31"/>
  <c r="AC65" i="31"/>
  <c r="AA65" i="31"/>
  <c r="Y65" i="31"/>
  <c r="W65" i="31"/>
  <c r="U65" i="31"/>
  <c r="S65" i="31"/>
  <c r="Q65" i="31"/>
  <c r="O65" i="31"/>
  <c r="M65" i="31"/>
  <c r="K65" i="31"/>
  <c r="I65" i="31"/>
  <c r="G65" i="31"/>
  <c r="E65" i="31"/>
  <c r="AQ64" i="31"/>
  <c r="AO64" i="31"/>
  <c r="AM64" i="31"/>
  <c r="AK64" i="31"/>
  <c r="AI64" i="31"/>
  <c r="AG64" i="31"/>
  <c r="AE64" i="31"/>
  <c r="AC64" i="31"/>
  <c r="AA64" i="31"/>
  <c r="Y64" i="31"/>
  <c r="W64" i="31"/>
  <c r="U64" i="31"/>
  <c r="S64" i="31"/>
  <c r="Q64" i="31"/>
  <c r="O64" i="31"/>
  <c r="M64" i="31"/>
  <c r="K64" i="31"/>
  <c r="I64" i="31"/>
  <c r="G64" i="31"/>
  <c r="E64" i="31"/>
  <c r="AQ63" i="31"/>
  <c r="AO63" i="31"/>
  <c r="AM63" i="31"/>
  <c r="AK63" i="31"/>
  <c r="AI63" i="31"/>
  <c r="AG63" i="31"/>
  <c r="AE63" i="31"/>
  <c r="AC63" i="31"/>
  <c r="AA63" i="31"/>
  <c r="Y63" i="31"/>
  <c r="W63" i="31"/>
  <c r="U63" i="31"/>
  <c r="S63" i="31"/>
  <c r="Q63" i="31"/>
  <c r="O63" i="31"/>
  <c r="M63" i="31"/>
  <c r="K63" i="31"/>
  <c r="I63" i="31"/>
  <c r="G63" i="31"/>
  <c r="E63" i="31"/>
  <c r="AQ62" i="31"/>
  <c r="AO62" i="31"/>
  <c r="AM62" i="31"/>
  <c r="AK62" i="31"/>
  <c r="AI62" i="31"/>
  <c r="AG62" i="31"/>
  <c r="AE62" i="31"/>
  <c r="AC62" i="31"/>
  <c r="AA62" i="31"/>
  <c r="Y62" i="31"/>
  <c r="W62" i="31"/>
  <c r="U62" i="31"/>
  <c r="S62" i="31"/>
  <c r="Q62" i="31"/>
  <c r="O62" i="31"/>
  <c r="M62" i="31"/>
  <c r="K62" i="31"/>
  <c r="I62" i="31"/>
  <c r="G62" i="31"/>
  <c r="E62" i="31"/>
  <c r="AQ61" i="31"/>
  <c r="AO61" i="31"/>
  <c r="AM61" i="31"/>
  <c r="AK61" i="31"/>
  <c r="AI61" i="31"/>
  <c r="AG61" i="31"/>
  <c r="AE61" i="31"/>
  <c r="AC61" i="31"/>
  <c r="AA61" i="31"/>
  <c r="Y61" i="31"/>
  <c r="W61" i="31"/>
  <c r="U61" i="31"/>
  <c r="S61" i="31"/>
  <c r="Q61" i="31"/>
  <c r="O61" i="31"/>
  <c r="M61" i="31"/>
  <c r="K61" i="31"/>
  <c r="I61" i="31"/>
  <c r="G61" i="31"/>
  <c r="E61" i="31"/>
  <c r="AQ60" i="31"/>
  <c r="AO60" i="31"/>
  <c r="AM60" i="31"/>
  <c r="AK60" i="31"/>
  <c r="AI60" i="31"/>
  <c r="AG60" i="31"/>
  <c r="AE60" i="31"/>
  <c r="AC60" i="31"/>
  <c r="AA60" i="31"/>
  <c r="Y60" i="31"/>
  <c r="W60" i="31"/>
  <c r="U60" i="31"/>
  <c r="S60" i="31"/>
  <c r="Q60" i="31"/>
  <c r="O60" i="31"/>
  <c r="M60" i="31"/>
  <c r="K60" i="31"/>
  <c r="I60" i="31"/>
  <c r="G60" i="31"/>
  <c r="E60" i="31"/>
  <c r="AQ59" i="31"/>
  <c r="AO59" i="31"/>
  <c r="AM59" i="31"/>
  <c r="AK59" i="31"/>
  <c r="AI59" i="31"/>
  <c r="AG59" i="31"/>
  <c r="AE59" i="31"/>
  <c r="AC59" i="31"/>
  <c r="AA59" i="31"/>
  <c r="Y59" i="31"/>
  <c r="W59" i="31"/>
  <c r="U59" i="31"/>
  <c r="S59" i="31"/>
  <c r="Q59" i="31"/>
  <c r="O59" i="31"/>
  <c r="M59" i="31"/>
  <c r="K59" i="31"/>
  <c r="I59" i="31"/>
  <c r="G59" i="31"/>
  <c r="E59" i="31"/>
  <c r="AQ58" i="31"/>
  <c r="AO58" i="31"/>
  <c r="AM58" i="31"/>
  <c r="AK58" i="31"/>
  <c r="AI58" i="31"/>
  <c r="AG58" i="31"/>
  <c r="AE58" i="31"/>
  <c r="AC58" i="31"/>
  <c r="AA58" i="31"/>
  <c r="Y58" i="31"/>
  <c r="W58" i="31"/>
  <c r="U58" i="31"/>
  <c r="S58" i="31"/>
  <c r="Q58" i="31"/>
  <c r="O58" i="31"/>
  <c r="M58" i="31"/>
  <c r="K58" i="31"/>
  <c r="I58" i="31"/>
  <c r="G58" i="31"/>
  <c r="E58" i="31"/>
  <c r="AQ57" i="31"/>
  <c r="AO57" i="31"/>
  <c r="AM57" i="31"/>
  <c r="AK57" i="31"/>
  <c r="AI57" i="31"/>
  <c r="AG57" i="31"/>
  <c r="AE57" i="31"/>
  <c r="AC57" i="31"/>
  <c r="AA57" i="31"/>
  <c r="Y57" i="31"/>
  <c r="W57" i="31"/>
  <c r="U57" i="31"/>
  <c r="S57" i="31"/>
  <c r="Q57" i="31"/>
  <c r="O57" i="31"/>
  <c r="M57" i="31"/>
  <c r="K57" i="31"/>
  <c r="I57" i="31"/>
  <c r="G57" i="31"/>
  <c r="E57" i="31"/>
  <c r="AQ56" i="31"/>
  <c r="AO56" i="31"/>
  <c r="AM56" i="31"/>
  <c r="AK56" i="31"/>
  <c r="AI56" i="31"/>
  <c r="AG56" i="31"/>
  <c r="AE56" i="31"/>
  <c r="AC56" i="31"/>
  <c r="AA56" i="31"/>
  <c r="Y56" i="31"/>
  <c r="W56" i="31"/>
  <c r="U56" i="31"/>
  <c r="S56" i="31"/>
  <c r="Q56" i="31"/>
  <c r="O56" i="31"/>
  <c r="M56" i="31"/>
  <c r="K56" i="31"/>
  <c r="I56" i="31"/>
  <c r="G56" i="31"/>
  <c r="E56" i="31"/>
  <c r="AQ55" i="31"/>
  <c r="AO55" i="31"/>
  <c r="AM55" i="31"/>
  <c r="AK55" i="31"/>
  <c r="AI55" i="31"/>
  <c r="AG55" i="31"/>
  <c r="AE55" i="31"/>
  <c r="AC55" i="31"/>
  <c r="AA55" i="31"/>
  <c r="Y55" i="31"/>
  <c r="W55" i="31"/>
  <c r="U55" i="31"/>
  <c r="S55" i="31"/>
  <c r="Q55" i="31"/>
  <c r="O55" i="31"/>
  <c r="M55" i="31"/>
  <c r="K55" i="31"/>
  <c r="I55" i="31"/>
  <c r="G55" i="31"/>
  <c r="E55" i="31"/>
  <c r="AQ54" i="31"/>
  <c r="AO54" i="31"/>
  <c r="AM54" i="31"/>
  <c r="AK54" i="31"/>
  <c r="AI54" i="31"/>
  <c r="AG54" i="31"/>
  <c r="AE54" i="31"/>
  <c r="AC54" i="31"/>
  <c r="AA54" i="31"/>
  <c r="Y54" i="31"/>
  <c r="W54" i="31"/>
  <c r="U54" i="31"/>
  <c r="S54" i="31"/>
  <c r="Q54" i="31"/>
  <c r="O54" i="31"/>
  <c r="M54" i="31"/>
  <c r="K54" i="31"/>
  <c r="I54" i="31"/>
  <c r="G54" i="31"/>
  <c r="E54" i="31"/>
  <c r="AQ53" i="31"/>
  <c r="AO53" i="31"/>
  <c r="AM53" i="31"/>
  <c r="AK53" i="31"/>
  <c r="AI53" i="31"/>
  <c r="AG53" i="31"/>
  <c r="AE53" i="31"/>
  <c r="AC53" i="31"/>
  <c r="AA53" i="31"/>
  <c r="Y53" i="31"/>
  <c r="W53" i="31"/>
  <c r="U53" i="31"/>
  <c r="S53" i="31"/>
  <c r="Q53" i="31"/>
  <c r="O53" i="31"/>
  <c r="M53" i="31"/>
  <c r="K53" i="31"/>
  <c r="I53" i="31"/>
  <c r="G53" i="31"/>
  <c r="E53" i="31"/>
  <c r="AQ52" i="31"/>
  <c r="AO52" i="31"/>
  <c r="AM52" i="31"/>
  <c r="AK52" i="31"/>
  <c r="AI52" i="31"/>
  <c r="AG52" i="31"/>
  <c r="AE52" i="31"/>
  <c r="AC52" i="31"/>
  <c r="AA52" i="31"/>
  <c r="Y52" i="31"/>
  <c r="W52" i="31"/>
  <c r="U52" i="31"/>
  <c r="S52" i="31"/>
  <c r="Q52" i="31"/>
  <c r="O52" i="31"/>
  <c r="M52" i="31"/>
  <c r="K52" i="31"/>
  <c r="I52" i="31"/>
  <c r="G52" i="31"/>
  <c r="E52" i="31"/>
  <c r="AQ51" i="31"/>
  <c r="AO51" i="31"/>
  <c r="AM51" i="31"/>
  <c r="AK51" i="31"/>
  <c r="AI51" i="31"/>
  <c r="AG51" i="31"/>
  <c r="AE51" i="31"/>
  <c r="AC51" i="31"/>
  <c r="AA51" i="31"/>
  <c r="Y51" i="31"/>
  <c r="W51" i="31"/>
  <c r="U51" i="31"/>
  <c r="S51" i="31"/>
  <c r="Q51" i="31"/>
  <c r="O51" i="31"/>
  <c r="M51" i="31"/>
  <c r="K51" i="31"/>
  <c r="I51" i="31"/>
  <c r="G51" i="31"/>
  <c r="E51" i="31"/>
  <c r="AQ50" i="31"/>
  <c r="AO50" i="31"/>
  <c r="AM50" i="31"/>
  <c r="AK50" i="31"/>
  <c r="AI50" i="31"/>
  <c r="AG50" i="31"/>
  <c r="AE50" i="31"/>
  <c r="AC50" i="31"/>
  <c r="AA50" i="31"/>
  <c r="Y50" i="31"/>
  <c r="W50" i="31"/>
  <c r="U50" i="31"/>
  <c r="S50" i="31"/>
  <c r="Q50" i="31"/>
  <c r="O50" i="31"/>
  <c r="M50" i="31"/>
  <c r="K50" i="31"/>
  <c r="I50" i="31"/>
  <c r="G50" i="31"/>
  <c r="E50" i="31"/>
  <c r="AQ49" i="31"/>
  <c r="AO49" i="31"/>
  <c r="AM49" i="31"/>
  <c r="AK49" i="31"/>
  <c r="AI49" i="31"/>
  <c r="AG49" i="31"/>
  <c r="AE49" i="31"/>
  <c r="AC49" i="31"/>
  <c r="AA49" i="31"/>
  <c r="Y49" i="31"/>
  <c r="W49" i="31"/>
  <c r="U49" i="31"/>
  <c r="S49" i="31"/>
  <c r="Q49" i="31"/>
  <c r="O49" i="31"/>
  <c r="M49" i="31"/>
  <c r="K49" i="31"/>
  <c r="I49" i="31"/>
  <c r="G49" i="31"/>
  <c r="E49" i="31"/>
  <c r="AQ48" i="31"/>
  <c r="AO48" i="31"/>
  <c r="AM48" i="31"/>
  <c r="AK48" i="31"/>
  <c r="AI48" i="31"/>
  <c r="AG48" i="31"/>
  <c r="AE48" i="31"/>
  <c r="AC48" i="31"/>
  <c r="AA48" i="31"/>
  <c r="Y48" i="31"/>
  <c r="W48" i="31"/>
  <c r="U48" i="31"/>
  <c r="S48" i="31"/>
  <c r="Q48" i="31"/>
  <c r="O48" i="31"/>
  <c r="M48" i="31"/>
  <c r="K48" i="31"/>
  <c r="I48" i="31"/>
  <c r="G48" i="31"/>
  <c r="E48" i="31"/>
  <c r="AQ47" i="31"/>
  <c r="AO47" i="31"/>
  <c r="AM47" i="31"/>
  <c r="AK47" i="31"/>
  <c r="AI47" i="31"/>
  <c r="AG47" i="31"/>
  <c r="AE47" i="31"/>
  <c r="AC47" i="31"/>
  <c r="AA47" i="31"/>
  <c r="Y47" i="31"/>
  <c r="W47" i="31"/>
  <c r="U47" i="31"/>
  <c r="S47" i="31"/>
  <c r="Q47" i="31"/>
  <c r="O47" i="31"/>
  <c r="M47" i="31"/>
  <c r="K47" i="31"/>
  <c r="I47" i="31"/>
  <c r="G47" i="31"/>
  <c r="E47" i="31"/>
  <c r="AQ46" i="31"/>
  <c r="AO46" i="31"/>
  <c r="AM46" i="31"/>
  <c r="AK46" i="31"/>
  <c r="AI46" i="31"/>
  <c r="AG46" i="31"/>
  <c r="AE46" i="31"/>
  <c r="AC46" i="31"/>
  <c r="AA46" i="31"/>
  <c r="Y46" i="31"/>
  <c r="W46" i="31"/>
  <c r="U46" i="31"/>
  <c r="S46" i="31"/>
  <c r="Q46" i="31"/>
  <c r="O46" i="31"/>
  <c r="M46" i="31"/>
  <c r="K46" i="31"/>
  <c r="I46" i="31"/>
  <c r="G46" i="31"/>
  <c r="E46" i="31"/>
  <c r="AQ45" i="31"/>
  <c r="AO45" i="31"/>
  <c r="AM45" i="31"/>
  <c r="AK45" i="31"/>
  <c r="AI45" i="31"/>
  <c r="AG45" i="31"/>
  <c r="AE45" i="31"/>
  <c r="AC45" i="31"/>
  <c r="AA45" i="31"/>
  <c r="Y45" i="31"/>
  <c r="W45" i="31"/>
  <c r="U45" i="31"/>
  <c r="S45" i="31"/>
  <c r="Q45" i="31"/>
  <c r="O45" i="31"/>
  <c r="M45" i="31"/>
  <c r="K45" i="31"/>
  <c r="I45" i="31"/>
  <c r="G45" i="31"/>
  <c r="E45" i="31"/>
  <c r="AQ44" i="31"/>
  <c r="AO44" i="31"/>
  <c r="AM44" i="31"/>
  <c r="AK44" i="31"/>
  <c r="AI44" i="31"/>
  <c r="AG44" i="31"/>
  <c r="AE44" i="31"/>
  <c r="AC44" i="31"/>
  <c r="AA44" i="31"/>
  <c r="Y44" i="31"/>
  <c r="W44" i="31"/>
  <c r="U44" i="31"/>
  <c r="S44" i="31"/>
  <c r="Q44" i="31"/>
  <c r="O44" i="31"/>
  <c r="M44" i="31"/>
  <c r="K44" i="31"/>
  <c r="I44" i="31"/>
  <c r="G44" i="31"/>
  <c r="E44" i="31"/>
  <c r="AQ43" i="31"/>
  <c r="AO43" i="31"/>
  <c r="AM43" i="31"/>
  <c r="AK43" i="31"/>
  <c r="AI43" i="31"/>
  <c r="AG43" i="31"/>
  <c r="AE43" i="31"/>
  <c r="AC43" i="31"/>
  <c r="AA43" i="31"/>
  <c r="Y43" i="31"/>
  <c r="W43" i="31"/>
  <c r="U43" i="31"/>
  <c r="S43" i="31"/>
  <c r="Q43" i="31"/>
  <c r="O43" i="31"/>
  <c r="M43" i="31"/>
  <c r="K43" i="31"/>
  <c r="I43" i="31"/>
  <c r="G43" i="31"/>
  <c r="E43" i="31"/>
  <c r="AQ42" i="31"/>
  <c r="AO42" i="31"/>
  <c r="AM42" i="31"/>
  <c r="AK42" i="31"/>
  <c r="AI42" i="31"/>
  <c r="AG42" i="31"/>
  <c r="AE42" i="31"/>
  <c r="AC42" i="31"/>
  <c r="AA42" i="31"/>
  <c r="Y42" i="31"/>
  <c r="W42" i="31"/>
  <c r="U42" i="31"/>
  <c r="S42" i="31"/>
  <c r="Q42" i="31"/>
  <c r="O42" i="31"/>
  <c r="M42" i="31"/>
  <c r="K42" i="31"/>
  <c r="I42" i="31"/>
  <c r="G42" i="31"/>
  <c r="E42" i="31"/>
  <c r="AQ41" i="31"/>
  <c r="AO41" i="31"/>
  <c r="AM41" i="31"/>
  <c r="AK41" i="31"/>
  <c r="AI41" i="31"/>
  <c r="AG41" i="31"/>
  <c r="AE41" i="31"/>
  <c r="AC41" i="31"/>
  <c r="AA41" i="31"/>
  <c r="Y41" i="31"/>
  <c r="W41" i="31"/>
  <c r="U41" i="31"/>
  <c r="S41" i="31"/>
  <c r="Q41" i="31"/>
  <c r="O41" i="31"/>
  <c r="M41" i="31"/>
  <c r="K41" i="31"/>
  <c r="I41" i="31"/>
  <c r="G41" i="31"/>
  <c r="E41" i="31"/>
  <c r="AQ40" i="31"/>
  <c r="AO40" i="31"/>
  <c r="AM40" i="31"/>
  <c r="AK40" i="31"/>
  <c r="AI40" i="31"/>
  <c r="AG40" i="31"/>
  <c r="AE40" i="31"/>
  <c r="AC40" i="31"/>
  <c r="AA40" i="31"/>
  <c r="Y40" i="31"/>
  <c r="W40" i="31"/>
  <c r="U40" i="31"/>
  <c r="S40" i="31"/>
  <c r="Q40" i="31"/>
  <c r="O40" i="31"/>
  <c r="M40" i="31"/>
  <c r="K40" i="31"/>
  <c r="I40" i="31"/>
  <c r="G40" i="31"/>
  <c r="E40" i="31"/>
  <c r="AQ39" i="31"/>
  <c r="AO39" i="31"/>
  <c r="AM39" i="31"/>
  <c r="AK39" i="31"/>
  <c r="AI39" i="31"/>
  <c r="AG39" i="31"/>
  <c r="AE39" i="31"/>
  <c r="AC39" i="31"/>
  <c r="AA39" i="31"/>
  <c r="Y39" i="31"/>
  <c r="W39" i="31"/>
  <c r="U39" i="31"/>
  <c r="S39" i="31"/>
  <c r="Q39" i="31"/>
  <c r="O39" i="31"/>
  <c r="M39" i="31"/>
  <c r="K39" i="31"/>
  <c r="I39" i="31"/>
  <c r="G39" i="31"/>
  <c r="E39" i="31"/>
  <c r="AQ38" i="31"/>
  <c r="AO38" i="31"/>
  <c r="AM38" i="31"/>
  <c r="AK38" i="31"/>
  <c r="AI38" i="31"/>
  <c r="AG38" i="31"/>
  <c r="AE38" i="31"/>
  <c r="AC38" i="31"/>
  <c r="AA38" i="31"/>
  <c r="Y38" i="31"/>
  <c r="W38" i="31"/>
  <c r="U38" i="31"/>
  <c r="S38" i="31"/>
  <c r="Q38" i="31"/>
  <c r="O38" i="31"/>
  <c r="M38" i="31"/>
  <c r="K38" i="31"/>
  <c r="I38" i="31"/>
  <c r="G38" i="31"/>
  <c r="E38" i="31"/>
  <c r="AQ37" i="31"/>
  <c r="AO37" i="31"/>
  <c r="AM37" i="31"/>
  <c r="AK37" i="31"/>
  <c r="AI37" i="31"/>
  <c r="AG37" i="31"/>
  <c r="AE37" i="31"/>
  <c r="AC37" i="31"/>
  <c r="AA37" i="31"/>
  <c r="Y37" i="31"/>
  <c r="W37" i="31"/>
  <c r="U37" i="31"/>
  <c r="S37" i="31"/>
  <c r="Q37" i="31"/>
  <c r="O37" i="31"/>
  <c r="M37" i="31"/>
  <c r="K37" i="31"/>
  <c r="I37" i="31"/>
  <c r="G37" i="31"/>
  <c r="E37" i="31"/>
  <c r="AQ36" i="31"/>
  <c r="AO36" i="31"/>
  <c r="AM36" i="31"/>
  <c r="AK36" i="31"/>
  <c r="AI36" i="31"/>
  <c r="AG36" i="31"/>
  <c r="AE36" i="31"/>
  <c r="AC36" i="31"/>
  <c r="AA36" i="31"/>
  <c r="Y36" i="31"/>
  <c r="W36" i="31"/>
  <c r="U36" i="31"/>
  <c r="S36" i="31"/>
  <c r="Q36" i="31"/>
  <c r="O36" i="31"/>
  <c r="M36" i="31"/>
  <c r="K36" i="31"/>
  <c r="I36" i="31"/>
  <c r="G36" i="31"/>
  <c r="E36" i="31"/>
  <c r="AQ35" i="31"/>
  <c r="AO35" i="31"/>
  <c r="AM35" i="31"/>
  <c r="AK35" i="31"/>
  <c r="AI35" i="31"/>
  <c r="AG35" i="31"/>
  <c r="AE35" i="31"/>
  <c r="AC35" i="31"/>
  <c r="AA35" i="31"/>
  <c r="Y35" i="31"/>
  <c r="W35" i="31"/>
  <c r="U35" i="31"/>
  <c r="S35" i="31"/>
  <c r="Q35" i="31"/>
  <c r="O35" i="31"/>
  <c r="M35" i="31"/>
  <c r="K35" i="31"/>
  <c r="I35" i="31"/>
  <c r="G35" i="31"/>
  <c r="E35" i="31"/>
  <c r="AQ34" i="31"/>
  <c r="AO34" i="31"/>
  <c r="AM34" i="31"/>
  <c r="AK34" i="31"/>
  <c r="AI34" i="31"/>
  <c r="AG34" i="31"/>
  <c r="AE34" i="31"/>
  <c r="AC34" i="31"/>
  <c r="AA34" i="31"/>
  <c r="Y34" i="31"/>
  <c r="W34" i="31"/>
  <c r="U34" i="31"/>
  <c r="S34" i="31"/>
  <c r="Q34" i="31"/>
  <c r="O34" i="31"/>
  <c r="M34" i="31"/>
  <c r="K34" i="31"/>
  <c r="I34" i="31"/>
  <c r="G34" i="31"/>
  <c r="E34" i="31"/>
  <c r="AQ33" i="31"/>
  <c r="AO33" i="31"/>
  <c r="AM33" i="31"/>
  <c r="AK33" i="31"/>
  <c r="AI33" i="31"/>
  <c r="AG33" i="31"/>
  <c r="AE33" i="31"/>
  <c r="AC33" i="31"/>
  <c r="AA33" i="31"/>
  <c r="Y33" i="31"/>
  <c r="W33" i="31"/>
  <c r="U33" i="31"/>
  <c r="S33" i="31"/>
  <c r="Q33" i="31"/>
  <c r="O33" i="31"/>
  <c r="M33" i="31"/>
  <c r="K33" i="31"/>
  <c r="I33" i="31"/>
  <c r="G33" i="31"/>
  <c r="E33" i="31"/>
  <c r="AQ32" i="31"/>
  <c r="AO32" i="31"/>
  <c r="AM32" i="31"/>
  <c r="AK32" i="31"/>
  <c r="AI32" i="31"/>
  <c r="AG32" i="31"/>
  <c r="AE32" i="31"/>
  <c r="AC32" i="31"/>
  <c r="AA32" i="31"/>
  <c r="Y32" i="31"/>
  <c r="W32" i="31"/>
  <c r="U32" i="31"/>
  <c r="S32" i="31"/>
  <c r="Q32" i="31"/>
  <c r="O32" i="31"/>
  <c r="M32" i="31"/>
  <c r="K32" i="31"/>
  <c r="I32" i="31"/>
  <c r="G32" i="31"/>
  <c r="E32" i="31"/>
  <c r="AQ31" i="31"/>
  <c r="AO31" i="31"/>
  <c r="AM31" i="31"/>
  <c r="AK31" i="31"/>
  <c r="AI31" i="31"/>
  <c r="AG31" i="31"/>
  <c r="AE31" i="31"/>
  <c r="AC31" i="31"/>
  <c r="AA31" i="31"/>
  <c r="Y31" i="31"/>
  <c r="W31" i="31"/>
  <c r="U31" i="31"/>
  <c r="S31" i="31"/>
  <c r="Q31" i="31"/>
  <c r="O31" i="31"/>
  <c r="M31" i="31"/>
  <c r="K31" i="31"/>
  <c r="I31" i="31"/>
  <c r="G31" i="31"/>
  <c r="E31" i="31"/>
  <c r="AQ30" i="31"/>
  <c r="AO30" i="31"/>
  <c r="AM30" i="31"/>
  <c r="AK30" i="31"/>
  <c r="AI30" i="31"/>
  <c r="AG30" i="31"/>
  <c r="AE30" i="31"/>
  <c r="AC30" i="31"/>
  <c r="AA30" i="31"/>
  <c r="Y30" i="31"/>
  <c r="W30" i="31"/>
  <c r="U30" i="31"/>
  <c r="S30" i="31"/>
  <c r="Q30" i="31"/>
  <c r="O30" i="31"/>
  <c r="M30" i="31"/>
  <c r="K30" i="31"/>
  <c r="I30" i="31"/>
  <c r="G30" i="31"/>
  <c r="E30" i="31"/>
  <c r="AQ29" i="31"/>
  <c r="AO29" i="31"/>
  <c r="AM29" i="31"/>
  <c r="AK29" i="31"/>
  <c r="AK1" i="31"/>
  <c r="AK2" i="31" s="1"/>
  <c r="AI29" i="31"/>
  <c r="AG29" i="31"/>
  <c r="AE29" i="31"/>
  <c r="AC29" i="31"/>
  <c r="AA29" i="31"/>
  <c r="Y29" i="31"/>
  <c r="W29" i="31"/>
  <c r="U29" i="31"/>
  <c r="U1" i="31"/>
  <c r="U3" i="31" s="1"/>
  <c r="S29" i="31"/>
  <c r="Q29" i="31"/>
  <c r="O29" i="31"/>
  <c r="M29" i="31"/>
  <c r="K29" i="31"/>
  <c r="I29" i="31"/>
  <c r="E29" i="31"/>
  <c r="AQ28" i="31"/>
  <c r="AO28" i="31"/>
  <c r="AM28" i="31"/>
  <c r="AK28" i="31"/>
  <c r="AI28" i="31"/>
  <c r="AG28" i="31"/>
  <c r="AE28" i="31"/>
  <c r="AC28" i="31"/>
  <c r="AA28" i="31"/>
  <c r="Y28" i="31"/>
  <c r="W28" i="31"/>
  <c r="U28" i="31"/>
  <c r="Q28" i="31"/>
  <c r="O28" i="31"/>
  <c r="M28" i="31"/>
  <c r="K28" i="31"/>
  <c r="I28" i="31"/>
  <c r="G28" i="31"/>
  <c r="E28" i="31"/>
  <c r="AQ27" i="31"/>
  <c r="AO27" i="31"/>
  <c r="AM27" i="31"/>
  <c r="AK27" i="31"/>
  <c r="AI27" i="31"/>
  <c r="AG27" i="31"/>
  <c r="AE27" i="31"/>
  <c r="AC27" i="31"/>
  <c r="AA27" i="31"/>
  <c r="Y27" i="31"/>
  <c r="W27" i="31"/>
  <c r="U27" i="31"/>
  <c r="S27" i="31"/>
  <c r="Q27" i="31"/>
  <c r="O27" i="31"/>
  <c r="M27" i="31"/>
  <c r="K27" i="31"/>
  <c r="I27" i="31"/>
  <c r="G27" i="31"/>
  <c r="E27" i="31"/>
  <c r="AQ26" i="31"/>
  <c r="AO26" i="31"/>
  <c r="AM26" i="31"/>
  <c r="AK26" i="31"/>
  <c r="AI26" i="31"/>
  <c r="AG26" i="31"/>
  <c r="AE26" i="31"/>
  <c r="AC26" i="31"/>
  <c r="AA26" i="31"/>
  <c r="Y26" i="31"/>
  <c r="W26" i="31"/>
  <c r="U26" i="31"/>
  <c r="Q26" i="31"/>
  <c r="O26" i="31"/>
  <c r="M26" i="31"/>
  <c r="K26" i="31"/>
  <c r="I26" i="31"/>
  <c r="G26" i="31"/>
  <c r="E26" i="31"/>
  <c r="AQ25" i="31"/>
  <c r="AO25" i="31"/>
  <c r="AM25" i="31"/>
  <c r="AK25" i="31"/>
  <c r="AI25" i="31"/>
  <c r="AG25" i="31"/>
  <c r="AE25" i="31"/>
  <c r="AC25" i="31"/>
  <c r="AA25" i="31"/>
  <c r="Y25" i="31"/>
  <c r="W25" i="31"/>
  <c r="U25" i="31"/>
  <c r="S25" i="31"/>
  <c r="Q25" i="31"/>
  <c r="O25" i="31"/>
  <c r="M25" i="31"/>
  <c r="K25" i="31"/>
  <c r="I25" i="31"/>
  <c r="G25" i="31"/>
  <c r="E25" i="31"/>
  <c r="I1" i="31"/>
  <c r="I3" i="31" s="1"/>
  <c r="AQ23" i="31"/>
  <c r="AO23" i="31"/>
  <c r="AM23" i="31"/>
  <c r="AK23" i="31"/>
  <c r="AI23" i="31"/>
  <c r="AG23" i="31"/>
  <c r="AE23" i="31"/>
  <c r="AC23" i="31"/>
  <c r="AA23" i="31"/>
  <c r="Y23" i="31"/>
  <c r="W23" i="31"/>
  <c r="U23" i="31"/>
  <c r="S23" i="31"/>
  <c r="Q23" i="31"/>
  <c r="O23" i="31"/>
  <c r="M23" i="31"/>
  <c r="K23" i="31"/>
  <c r="I23" i="31"/>
  <c r="G23" i="31"/>
  <c r="AQ22" i="31"/>
  <c r="AO22" i="31"/>
  <c r="AM22" i="31"/>
  <c r="AK22" i="31"/>
  <c r="AI22" i="31"/>
  <c r="AG22" i="31"/>
  <c r="AE22" i="31"/>
  <c r="AC22" i="31"/>
  <c r="AA22" i="31"/>
  <c r="Y22" i="31"/>
  <c r="W22" i="31"/>
  <c r="U22" i="31"/>
  <c r="S22" i="31"/>
  <c r="Q22" i="31"/>
  <c r="O22" i="31"/>
  <c r="M22" i="31"/>
  <c r="K22" i="31"/>
  <c r="I22" i="31"/>
  <c r="G22" i="31"/>
  <c r="E22" i="31"/>
  <c r="AQ21" i="31"/>
  <c r="AO21" i="31"/>
  <c r="AM21" i="31"/>
  <c r="AK21" i="31"/>
  <c r="AI21" i="31"/>
  <c r="AG21" i="31"/>
  <c r="AE21" i="31"/>
  <c r="AC21" i="31"/>
  <c r="AA21" i="31"/>
  <c r="Y21" i="31"/>
  <c r="W21" i="31"/>
  <c r="U21" i="31"/>
  <c r="S21" i="31"/>
  <c r="Q21" i="31"/>
  <c r="O21" i="31"/>
  <c r="M21" i="31"/>
  <c r="K21" i="31"/>
  <c r="I21" i="31"/>
  <c r="G21" i="31"/>
  <c r="E21" i="31"/>
  <c r="AQ20" i="31"/>
  <c r="AO20" i="31"/>
  <c r="AM20" i="31"/>
  <c r="AK20" i="31"/>
  <c r="AI20" i="31"/>
  <c r="AG20" i="31"/>
  <c r="AE20" i="31"/>
  <c r="AC20" i="31"/>
  <c r="AA20" i="31"/>
  <c r="Y20" i="31"/>
  <c r="W20" i="31"/>
  <c r="U20" i="31"/>
  <c r="S20" i="31"/>
  <c r="Q20" i="31"/>
  <c r="O20" i="31"/>
  <c r="M20" i="31"/>
  <c r="K20" i="31"/>
  <c r="I20" i="31"/>
  <c r="G20" i="31"/>
  <c r="E20" i="31"/>
  <c r="AQ19" i="31"/>
  <c r="AO19" i="31"/>
  <c r="AM19" i="31"/>
  <c r="AK19" i="31"/>
  <c r="AI19" i="31"/>
  <c r="AG19" i="31"/>
  <c r="AE19" i="31"/>
  <c r="AC19" i="31"/>
  <c r="AA19" i="31"/>
  <c r="Y19" i="31"/>
  <c r="W19" i="31"/>
  <c r="U19" i="31"/>
  <c r="S19" i="31"/>
  <c r="Q19" i="31"/>
  <c r="O19" i="31"/>
  <c r="M19" i="31"/>
  <c r="K19" i="31"/>
  <c r="I19" i="31"/>
  <c r="G19" i="31"/>
  <c r="E19" i="31"/>
  <c r="AQ18" i="31"/>
  <c r="AO18" i="31"/>
  <c r="AM18" i="31"/>
  <c r="AK18" i="31"/>
  <c r="AI18" i="31"/>
  <c r="AG18" i="31"/>
  <c r="AE18" i="31"/>
  <c r="AC18" i="31"/>
  <c r="AA18" i="31"/>
  <c r="Y18" i="31"/>
  <c r="W18" i="31"/>
  <c r="U18" i="31"/>
  <c r="S18" i="31"/>
  <c r="Q18" i="31"/>
  <c r="O18" i="31"/>
  <c r="M18" i="31"/>
  <c r="K18" i="31"/>
  <c r="I18" i="31"/>
  <c r="G18" i="31"/>
  <c r="E18" i="31"/>
  <c r="AQ17" i="31"/>
  <c r="AO17" i="31"/>
  <c r="AM17" i="31"/>
  <c r="AK17" i="31"/>
  <c r="AI17" i="31"/>
  <c r="AG17" i="31"/>
  <c r="AE17" i="31"/>
  <c r="AC17" i="31"/>
  <c r="AA17" i="31"/>
  <c r="Y17" i="31"/>
  <c r="W17" i="31"/>
  <c r="U17" i="31"/>
  <c r="S17" i="31"/>
  <c r="Q17" i="31"/>
  <c r="O17" i="31"/>
  <c r="M17" i="31"/>
  <c r="K17" i="31"/>
  <c r="I17" i="31"/>
  <c r="G17" i="31"/>
  <c r="E17" i="31"/>
  <c r="AQ16" i="31"/>
  <c r="AO16" i="31"/>
  <c r="AM16" i="31"/>
  <c r="AK16" i="31"/>
  <c r="AI16" i="31"/>
  <c r="AG16" i="31"/>
  <c r="AE16" i="31"/>
  <c r="AC16" i="31"/>
  <c r="AA16" i="31"/>
  <c r="Y16" i="31"/>
  <c r="W16" i="31"/>
  <c r="U16" i="31"/>
  <c r="S16" i="31"/>
  <c r="Q16" i="31"/>
  <c r="O16" i="31"/>
  <c r="M16" i="31"/>
  <c r="K16" i="31"/>
  <c r="I16" i="31"/>
  <c r="G16" i="31"/>
  <c r="E16" i="31"/>
  <c r="AQ15" i="31"/>
  <c r="AO15" i="31"/>
  <c r="AM15" i="31"/>
  <c r="AK15" i="31"/>
  <c r="AI15" i="31"/>
  <c r="AG15" i="31"/>
  <c r="AE15" i="31"/>
  <c r="AC15" i="31"/>
  <c r="AA15" i="31"/>
  <c r="Y15" i="31"/>
  <c r="W15" i="31"/>
  <c r="U15" i="31"/>
  <c r="S15" i="31"/>
  <c r="Q15" i="31"/>
  <c r="O15" i="31"/>
  <c r="M15" i="31"/>
  <c r="K15" i="31"/>
  <c r="I15" i="31"/>
  <c r="G15" i="31"/>
  <c r="E15" i="31"/>
  <c r="AQ14" i="31"/>
  <c r="AO14" i="31"/>
  <c r="AM14" i="31"/>
  <c r="AK14" i="31"/>
  <c r="AI14" i="31"/>
  <c r="AG14" i="31"/>
  <c r="AE14" i="31"/>
  <c r="AC14" i="31"/>
  <c r="AA14" i="31"/>
  <c r="Y14" i="31"/>
  <c r="W14" i="31"/>
  <c r="U14" i="31"/>
  <c r="S14" i="31"/>
  <c r="Q14" i="31"/>
  <c r="O14" i="31"/>
  <c r="M14" i="31"/>
  <c r="K14" i="31"/>
  <c r="I14" i="31"/>
  <c r="G14" i="31"/>
  <c r="E14" i="31"/>
  <c r="AQ13" i="31"/>
  <c r="AQ24" i="31"/>
  <c r="AO13" i="31"/>
  <c r="AO24" i="31"/>
  <c r="AM13" i="31"/>
  <c r="AM1" i="31"/>
  <c r="AM3" i="31"/>
  <c r="AK13" i="31"/>
  <c r="AI13" i="31"/>
  <c r="AG13" i="31"/>
  <c r="AG24" i="31"/>
  <c r="AE13" i="31"/>
  <c r="AC13" i="31"/>
  <c r="AC24" i="31"/>
  <c r="AA13" i="31"/>
  <c r="AA24" i="31"/>
  <c r="Y13" i="31"/>
  <c r="Y24" i="31"/>
  <c r="W13" i="31"/>
  <c r="W24" i="31"/>
  <c r="U13" i="31"/>
  <c r="S13" i="31"/>
  <c r="Q13" i="31"/>
  <c r="O13" i="31"/>
  <c r="M13" i="31"/>
  <c r="M24" i="31"/>
  <c r="K13" i="31"/>
  <c r="K24" i="31"/>
  <c r="I13" i="31"/>
  <c r="G13" i="31"/>
  <c r="E13" i="31"/>
  <c r="AQ12" i="31"/>
  <c r="AO12" i="31"/>
  <c r="AM12" i="31"/>
  <c r="AK12" i="31"/>
  <c r="AI12" i="31"/>
  <c r="AG12" i="31"/>
  <c r="AE12" i="31"/>
  <c r="AC12" i="31"/>
  <c r="AA12" i="31"/>
  <c r="Y12" i="31"/>
  <c r="Y1" i="31"/>
  <c r="Y2" i="31" s="1"/>
  <c r="W12" i="31"/>
  <c r="U12" i="31"/>
  <c r="S12" i="31"/>
  <c r="Q12" i="31"/>
  <c r="Q1" i="31"/>
  <c r="Q3" i="31" s="1"/>
  <c r="O12" i="31"/>
  <c r="M12" i="31"/>
  <c r="K12" i="31"/>
  <c r="K1" i="31"/>
  <c r="K2" i="31" s="1"/>
  <c r="I12" i="31"/>
  <c r="G12" i="31"/>
  <c r="E12" i="31"/>
  <c r="AQ10" i="31"/>
  <c r="AO10" i="31"/>
  <c r="AM10" i="31"/>
  <c r="AK10" i="31"/>
  <c r="AI10" i="31"/>
  <c r="AG10" i="31"/>
  <c r="AE10" i="31"/>
  <c r="AC10" i="31"/>
  <c r="AA10" i="31"/>
  <c r="Y10" i="31"/>
  <c r="W10" i="31"/>
  <c r="U10" i="31"/>
  <c r="S10" i="31"/>
  <c r="Q10" i="31"/>
  <c r="O10" i="31"/>
  <c r="M10" i="31"/>
  <c r="K10" i="31"/>
  <c r="I10" i="31"/>
  <c r="G10" i="31"/>
  <c r="E10" i="31"/>
  <c r="AO1" i="31"/>
  <c r="AO2" i="31" s="1"/>
  <c r="AI1" i="31"/>
  <c r="AI2" i="31"/>
  <c r="AG1" i="31"/>
  <c r="AG2" i="31" s="1"/>
  <c r="E1" i="31"/>
  <c r="E3" i="31" s="1"/>
  <c r="AE24" i="31"/>
  <c r="R26" i="31"/>
  <c r="W1" i="31"/>
  <c r="W3" i="31" s="1"/>
  <c r="AQ1" i="31"/>
  <c r="AQ2" i="31" s="1"/>
  <c r="AA1" i="31"/>
  <c r="AA2" i="31" s="1"/>
  <c r="AI3" i="31"/>
  <c r="AI5" i="31"/>
  <c r="M1" i="31"/>
  <c r="M2" i="31" s="1"/>
  <c r="AC1" i="31"/>
  <c r="AC2" i="31" s="1"/>
  <c r="O1" i="31"/>
  <c r="O2" i="31" s="1"/>
  <c r="AE1" i="31"/>
  <c r="AE2" i="31" s="1"/>
  <c r="AM2" i="31"/>
  <c r="AM5" i="31"/>
  <c r="AM4" i="31"/>
  <c r="R28" i="31"/>
  <c r="S28" i="31"/>
  <c r="S26" i="31"/>
  <c r="S1" i="31"/>
  <c r="S3" i="31" s="1"/>
  <c r="AI4" i="31"/>
  <c r="AI6" i="31"/>
  <c r="AM6" i="31"/>
  <c r="E25" i="28"/>
  <c r="J34" i="28"/>
  <c r="F17" i="30"/>
  <c r="G15" i="30"/>
  <c r="I11" i="30"/>
  <c r="B10" i="30"/>
  <c r="G9" i="30"/>
  <c r="B9" i="30"/>
  <c r="B8" i="30"/>
  <c r="H7" i="30"/>
  <c r="G7" i="30"/>
  <c r="N6" i="30"/>
  <c r="N9" i="30" s="1"/>
  <c r="N10" i="30" s="1"/>
  <c r="N12" i="30" s="1"/>
  <c r="I3" i="30" s="1"/>
  <c r="N5" i="30"/>
  <c r="N3" i="30"/>
  <c r="J23" i="29"/>
  <c r="D23" i="29"/>
  <c r="B8" i="29"/>
  <c r="T34" i="28"/>
  <c r="T32" i="28"/>
  <c r="O32" i="28"/>
  <c r="J32" i="28"/>
  <c r="N30" i="28"/>
  <c r="I30" i="28"/>
  <c r="S30" i="28" s="1"/>
  <c r="D30" i="28"/>
  <c r="N29" i="28"/>
  <c r="I29" i="28"/>
  <c r="S29" i="28" s="1"/>
  <c r="D29" i="28"/>
  <c r="T27" i="28"/>
  <c r="O27" i="28"/>
  <c r="J27" i="28"/>
  <c r="E27" i="28"/>
  <c r="U26" i="28"/>
  <c r="F25" i="28"/>
  <c r="K25" i="28" s="1"/>
  <c r="P25" i="28" s="1"/>
  <c r="N24" i="28"/>
  <c r="F24" i="28"/>
  <c r="K24" i="28" s="1"/>
  <c r="D24" i="28"/>
  <c r="I24" i="28" s="1"/>
  <c r="S24" i="28" s="1"/>
  <c r="D9" i="28"/>
  <c r="D6" i="28"/>
  <c r="D25" i="28" s="1"/>
  <c r="I25" i="28" s="1"/>
  <c r="S25" i="28" s="1"/>
  <c r="D4" i="28"/>
  <c r="N23" i="28" s="1"/>
  <c r="B9" i="29"/>
  <c r="B10" i="29"/>
  <c r="B11" i="29" s="1"/>
  <c r="B13" i="29" s="1"/>
  <c r="B14" i="29" s="1"/>
  <c r="I6" i="27"/>
  <c r="J6" i="27" s="1"/>
  <c r="T25" i="28"/>
  <c r="V25" i="28" s="1"/>
  <c r="O25" i="28"/>
  <c r="V29" i="28"/>
  <c r="I16" i="21"/>
  <c r="I15" i="21"/>
  <c r="G15" i="21"/>
  <c r="P19" i="24"/>
  <c r="Q19" i="24"/>
  <c r="P18" i="24"/>
  <c r="Q18" i="24"/>
  <c r="O17" i="24"/>
  <c r="O11" i="24"/>
  <c r="P11" i="24"/>
  <c r="Q11" i="24"/>
  <c r="O16" i="24"/>
  <c r="P16" i="24"/>
  <c r="Q16" i="24"/>
  <c r="M15" i="24"/>
  <c r="M20" i="24"/>
  <c r="M12" i="24"/>
  <c r="M7" i="24"/>
  <c r="P6" i="24"/>
  <c r="Q6" i="24"/>
  <c r="D15" i="24"/>
  <c r="D20" i="24"/>
  <c r="D12" i="24"/>
  <c r="D7" i="24"/>
  <c r="G19" i="23"/>
  <c r="H19" i="23"/>
  <c r="G18" i="23"/>
  <c r="H18" i="23"/>
  <c r="F17" i="23"/>
  <c r="F11" i="23"/>
  <c r="G11" i="23"/>
  <c r="H11" i="23"/>
  <c r="F16" i="23"/>
  <c r="G16" i="23"/>
  <c r="H16" i="23"/>
  <c r="F15" i="23"/>
  <c r="G15" i="23" s="1"/>
  <c r="D15" i="23"/>
  <c r="D20" i="23"/>
  <c r="D12" i="23"/>
  <c r="D7" i="23"/>
  <c r="G6" i="23"/>
  <c r="H6" i="23"/>
  <c r="F5" i="23"/>
  <c r="O5" i="24" s="1"/>
  <c r="F10" i="23"/>
  <c r="G10" i="23"/>
  <c r="G17" i="23"/>
  <c r="H17" i="23"/>
  <c r="M23" i="24"/>
  <c r="P17" i="24"/>
  <c r="Q17" i="24"/>
  <c r="O10" i="24"/>
  <c r="P10" i="24"/>
  <c r="P12" i="24"/>
  <c r="D23" i="24"/>
  <c r="G12" i="23"/>
  <c r="H10" i="23"/>
  <c r="H12" i="23"/>
  <c r="D23" i="23"/>
  <c r="Q10" i="24"/>
  <c r="Q12" i="24"/>
  <c r="H27" i="22"/>
  <c r="E23" i="22"/>
  <c r="F23" i="22"/>
  <c r="G23" i="22"/>
  <c r="H23" i="22"/>
  <c r="I23" i="22"/>
  <c r="J23" i="22"/>
  <c r="K23" i="22"/>
  <c r="L23" i="22"/>
  <c r="M23" i="22"/>
  <c r="N23" i="22"/>
  <c r="P23" i="22"/>
  <c r="C4" i="8"/>
  <c r="C15" i="8"/>
  <c r="H26" i="22"/>
  <c r="H28" i="22"/>
  <c r="G11" i="8"/>
  <c r="G8" i="8"/>
  <c r="G7" i="8"/>
  <c r="G6" i="8"/>
  <c r="C16" i="8"/>
  <c r="I16" i="8"/>
  <c r="O30" i="4"/>
  <c r="O27" i="4"/>
  <c r="O26" i="4"/>
  <c r="J30" i="4"/>
  <c r="J27" i="4"/>
  <c r="J26" i="4"/>
  <c r="E30" i="4"/>
  <c r="E27" i="4"/>
  <c r="E26" i="4"/>
  <c r="P34" i="4"/>
  <c r="K34" i="4"/>
  <c r="F34" i="4"/>
  <c r="O36" i="4"/>
  <c r="J36" i="4"/>
  <c r="E36" i="4"/>
  <c r="J22" i="21"/>
  <c r="D22" i="21"/>
  <c r="E4" i="4"/>
  <c r="H7" i="8"/>
  <c r="H6" i="8"/>
  <c r="I6" i="8"/>
  <c r="F6" i="8"/>
  <c r="F7" i="8"/>
  <c r="J21" i="21"/>
  <c r="D21" i="21"/>
  <c r="D23" i="21"/>
  <c r="D24" i="21"/>
  <c r="J23" i="21"/>
  <c r="J24" i="21"/>
  <c r="D13" i="21"/>
  <c r="D10" i="21"/>
  <c r="D8" i="21"/>
  <c r="D9" i="21"/>
  <c r="B13" i="21"/>
  <c r="C13" i="21"/>
  <c r="B8" i="21"/>
  <c r="B9" i="21"/>
  <c r="B10" i="21"/>
  <c r="C8" i="21"/>
  <c r="C9" i="21"/>
  <c r="C10" i="21"/>
  <c r="F26" i="4"/>
  <c r="F27" i="4"/>
  <c r="K27" i="4"/>
  <c r="P27" i="4"/>
  <c r="K26" i="4"/>
  <c r="P26" i="4"/>
  <c r="BX23" i="19"/>
  <c r="BW23" i="19"/>
  <c r="BV23" i="19"/>
  <c r="BU23" i="19"/>
  <c r="BT23" i="19"/>
  <c r="BS23" i="19"/>
  <c r="BR23" i="19"/>
  <c r="BQ23" i="19"/>
  <c r="BX22" i="19"/>
  <c r="BW22" i="19"/>
  <c r="BV22" i="19"/>
  <c r="BU22" i="19"/>
  <c r="BT22" i="19"/>
  <c r="BS22" i="19"/>
  <c r="BR22" i="19"/>
  <c r="BQ22" i="19"/>
  <c r="BQ19" i="19"/>
  <c r="BZ19" i="19"/>
  <c r="BQ18" i="19"/>
  <c r="BZ23" i="19"/>
  <c r="BZ25" i="19"/>
  <c r="E32" i="4"/>
  <c r="E13" i="4"/>
  <c r="E11" i="21"/>
  <c r="C20" i="8"/>
  <c r="E18" i="4"/>
  <c r="J39" i="4"/>
  <c r="O39" i="4"/>
  <c r="O32" i="4"/>
  <c r="J32" i="4"/>
  <c r="N32" i="4"/>
  <c r="I32" i="4"/>
  <c r="D32" i="4"/>
  <c r="G22" i="8"/>
  <c r="F22" i="8"/>
  <c r="G14" i="8"/>
  <c r="F14" i="8"/>
  <c r="E39" i="4"/>
  <c r="B11" i="21"/>
  <c r="B12" i="21"/>
  <c r="B14" i="21"/>
  <c r="B15" i="21"/>
  <c r="D11" i="21"/>
  <c r="D12" i="21"/>
  <c r="D14" i="21"/>
  <c r="D15" i="21"/>
  <c r="C11" i="21"/>
  <c r="C12" i="21"/>
  <c r="C14" i="21"/>
  <c r="C15" i="21"/>
  <c r="Q34" i="4"/>
  <c r="L34" i="4"/>
  <c r="G34" i="4"/>
  <c r="C18" i="21"/>
  <c r="F18" i="24"/>
  <c r="G18" i="24"/>
  <c r="H18" i="24"/>
  <c r="D18" i="21"/>
  <c r="F19" i="24"/>
  <c r="G19" i="24"/>
  <c r="H19" i="24"/>
  <c r="B18" i="21"/>
  <c r="F6" i="24"/>
  <c r="G19" i="8"/>
  <c r="H8" i="8"/>
  <c r="I8" i="8"/>
  <c r="H5" i="8"/>
  <c r="G5" i="8"/>
  <c r="F17" i="24"/>
  <c r="F16" i="24"/>
  <c r="G6" i="24"/>
  <c r="H6" i="24"/>
  <c r="I7" i="8"/>
  <c r="I5" i="8"/>
  <c r="G16" i="24"/>
  <c r="H16" i="24"/>
  <c r="F10" i="24"/>
  <c r="G10" i="24"/>
  <c r="F11" i="24"/>
  <c r="G11" i="24"/>
  <c r="H11" i="24"/>
  <c r="G17" i="24"/>
  <c r="H17" i="24"/>
  <c r="I9" i="8"/>
  <c r="I11" i="8"/>
  <c r="I12" i="8"/>
  <c r="I15" i="8"/>
  <c r="H10" i="24"/>
  <c r="H12" i="24"/>
  <c r="G12" i="24"/>
  <c r="I14" i="8"/>
  <c r="I17" i="8"/>
  <c r="I19" i="8"/>
  <c r="I20" i="8"/>
  <c r="I22" i="8"/>
  <c r="I23" i="8"/>
  <c r="B12" i="8"/>
  <c r="B10" i="8"/>
  <c r="B9" i="8"/>
  <c r="N7" i="8"/>
  <c r="N6" i="8"/>
  <c r="N5" i="8"/>
  <c r="N3" i="8"/>
  <c r="N9" i="8"/>
  <c r="N10" i="8"/>
  <c r="N12" i="8"/>
  <c r="I3" i="8"/>
  <c r="I24" i="8"/>
  <c r="F5" i="24"/>
  <c r="G5" i="24"/>
  <c r="G7" i="24"/>
  <c r="H5" i="24"/>
  <c r="H7" i="24"/>
  <c r="T39" i="4"/>
  <c r="T36" i="4"/>
  <c r="V34" i="4"/>
  <c r="N34" i="4"/>
  <c r="I34" i="4"/>
  <c r="S34" i="4"/>
  <c r="D34" i="4"/>
  <c r="N33" i="4"/>
  <c r="I33" i="4"/>
  <c r="S33" i="4"/>
  <c r="D33" i="4"/>
  <c r="T30" i="4"/>
  <c r="U28" i="4"/>
  <c r="V33" i="4"/>
  <c r="K28" i="4"/>
  <c r="L33" i="4"/>
  <c r="F28" i="4"/>
  <c r="D6" i="4"/>
  <c r="D27" i="4" s="1"/>
  <c r="I27" i="4" s="1"/>
  <c r="S27" i="4" s="1"/>
  <c r="Q26" i="4"/>
  <c r="N26" i="4"/>
  <c r="O25" i="4"/>
  <c r="Q25" i="4"/>
  <c r="D4" i="4"/>
  <c r="N25" i="4" s="1"/>
  <c r="P28" i="4"/>
  <c r="Q33" i="4"/>
  <c r="E25" i="4"/>
  <c r="D9" i="4"/>
  <c r="D26" i="4"/>
  <c r="I26" i="4"/>
  <c r="S26" i="4"/>
  <c r="G33" i="4"/>
  <c r="Q27" i="4"/>
  <c r="Q28" i="4"/>
  <c r="Q32" i="4"/>
  <c r="G26" i="4"/>
  <c r="J25" i="4"/>
  <c r="G25" i="4"/>
  <c r="G27" i="4"/>
  <c r="G28" i="4"/>
  <c r="G32" i="4"/>
  <c r="T25" i="4"/>
  <c r="V25" i="4"/>
  <c r="L25" i="4"/>
  <c r="T26" i="4"/>
  <c r="V26" i="4"/>
  <c r="L26" i="4"/>
  <c r="Q30" i="4"/>
  <c r="Q31" i="4"/>
  <c r="Q35" i="4"/>
  <c r="Q36" i="4"/>
  <c r="Q38" i="4"/>
  <c r="Q39" i="4"/>
  <c r="Q40" i="4"/>
  <c r="Q41" i="4"/>
  <c r="Q47" i="4"/>
  <c r="T27" i="4"/>
  <c r="V27" i="4"/>
  <c r="V28" i="4"/>
  <c r="L27" i="4"/>
  <c r="L28" i="4"/>
  <c r="L32" i="4"/>
  <c r="G30" i="4"/>
  <c r="G31" i="4"/>
  <c r="G35" i="4"/>
  <c r="L30" i="4"/>
  <c r="L31" i="4"/>
  <c r="L35" i="4"/>
  <c r="G36" i="4"/>
  <c r="G38" i="4"/>
  <c r="G39" i="4"/>
  <c r="V30" i="4"/>
  <c r="V31" i="4"/>
  <c r="V35" i="4"/>
  <c r="V36" i="4"/>
  <c r="V38" i="4"/>
  <c r="V39" i="4"/>
  <c r="V40" i="4"/>
  <c r="L36" i="4"/>
  <c r="L38" i="4"/>
  <c r="L39" i="4"/>
  <c r="L40" i="4"/>
  <c r="L41" i="4"/>
  <c r="L47" i="4"/>
  <c r="G40" i="4"/>
  <c r="G41" i="4"/>
  <c r="G47" i="4"/>
  <c r="L50" i="4"/>
  <c r="F15" i="24"/>
  <c r="G15" i="24"/>
  <c r="H15" i="24"/>
  <c r="H20" i="24"/>
  <c r="H23" i="24"/>
  <c r="G20" i="24"/>
  <c r="G23" i="24"/>
  <c r="I23" i="24"/>
  <c r="G29" i="31"/>
  <c r="G1" i="31"/>
  <c r="G2" i="31" s="1"/>
  <c r="G27" i="35"/>
  <c r="G1" i="35"/>
  <c r="G3" i="35" s="1"/>
  <c r="I12" i="30"/>
  <c r="AM1" i="35"/>
  <c r="AM3" i="35"/>
  <c r="AM2" i="35"/>
  <c r="AM5" i="35"/>
  <c r="AM4" i="35"/>
  <c r="AM6" i="35"/>
  <c r="G25" i="28" l="1"/>
  <c r="F22" i="27"/>
  <c r="I7" i="30"/>
  <c r="Q25" i="28"/>
  <c r="K26" i="28"/>
  <c r="L29" i="28" s="1"/>
  <c r="P24" i="28"/>
  <c r="P26" i="28" s="1"/>
  <c r="Q29" i="28" s="1"/>
  <c r="F26" i="28"/>
  <c r="G29" i="28" s="1"/>
  <c r="D8" i="28"/>
  <c r="L25" i="28"/>
  <c r="B16" i="29"/>
  <c r="G16" i="46"/>
  <c r="E34" i="28"/>
  <c r="D10" i="28"/>
  <c r="G5" i="23"/>
  <c r="P5" i="24" s="1"/>
  <c r="P7" i="24" s="1"/>
  <c r="O15" i="24"/>
  <c r="P15" i="24" s="1"/>
  <c r="AC2" i="43"/>
  <c r="AC5" i="43" s="1"/>
  <c r="Y3" i="31"/>
  <c r="Y5" i="31" s="1"/>
  <c r="Y2" i="43"/>
  <c r="Y5" i="43" s="1"/>
  <c r="E3" i="43"/>
  <c r="E4" i="43" s="1"/>
  <c r="I3" i="43"/>
  <c r="I4" i="43" s="1"/>
  <c r="AQ3" i="43"/>
  <c r="AQ6" i="43" s="1"/>
  <c r="AK3" i="41"/>
  <c r="AK4" i="41" s="1"/>
  <c r="AO3" i="43"/>
  <c r="AO5" i="43" s="1"/>
  <c r="U2" i="43"/>
  <c r="U6" i="43" s="1"/>
  <c r="AE3" i="31"/>
  <c r="AE6" i="31" s="1"/>
  <c r="U2" i="35"/>
  <c r="U4" i="35" s="1"/>
  <c r="E3" i="41"/>
  <c r="E5" i="41" s="1"/>
  <c r="AC2" i="41"/>
  <c r="AC5" i="41" s="1"/>
  <c r="Q3" i="43"/>
  <c r="Q5" i="43" s="1"/>
  <c r="M3" i="31"/>
  <c r="M4" i="31" s="1"/>
  <c r="Q2" i="31"/>
  <c r="Q5" i="31" s="1"/>
  <c r="AA3" i="43"/>
  <c r="AA6" i="43" s="1"/>
  <c r="W2" i="43"/>
  <c r="W5" i="43" s="1"/>
  <c r="AK2" i="42"/>
  <c r="AK6" i="42" s="1"/>
  <c r="AK3" i="43"/>
  <c r="AK4" i="43" s="1"/>
  <c r="D25" i="4"/>
  <c r="I25" i="4" s="1"/>
  <c r="S25" i="4" s="1"/>
  <c r="AO3" i="35"/>
  <c r="AO6" i="35" s="1"/>
  <c r="AE3" i="43"/>
  <c r="AE5" i="43" s="1"/>
  <c r="I3" i="35"/>
  <c r="I5" i="35" s="1"/>
  <c r="G3" i="43"/>
  <c r="G5" i="43" s="1"/>
  <c r="D10" i="4"/>
  <c r="AG3" i="31"/>
  <c r="AG4" i="31" s="1"/>
  <c r="AQ3" i="35"/>
  <c r="AQ6" i="35" s="1"/>
  <c r="Q3" i="42"/>
  <c r="Q5" i="42" s="1"/>
  <c r="O3" i="31"/>
  <c r="O6" i="31" s="1"/>
  <c r="AC3" i="42"/>
  <c r="AC5" i="42" s="1"/>
  <c r="AI2" i="43"/>
  <c r="AI5" i="43" s="1"/>
  <c r="O2" i="41"/>
  <c r="O5" i="41" s="1"/>
  <c r="G20" i="23"/>
  <c r="H15" i="23"/>
  <c r="H20" i="23" s="1"/>
  <c r="I6" i="30"/>
  <c r="C49" i="39"/>
  <c r="C48" i="39"/>
  <c r="Q15" i="24"/>
  <c r="Q20" i="24" s="1"/>
  <c r="P20" i="24"/>
  <c r="K3" i="43"/>
  <c r="K5" i="43" s="1"/>
  <c r="D8" i="4"/>
  <c r="N25" i="28"/>
  <c r="AC3" i="31"/>
  <c r="AC6" i="31" s="1"/>
  <c r="D23" i="28"/>
  <c r="I23" i="28" s="1"/>
  <c r="S23" i="28" s="1"/>
  <c r="AK2" i="35"/>
  <c r="AK5" i="35" s="1"/>
  <c r="AO2" i="41"/>
  <c r="AO5" i="41" s="1"/>
  <c r="M2" i="43"/>
  <c r="M4" i="43" s="1"/>
  <c r="N27" i="4"/>
  <c r="U2" i="31"/>
  <c r="U5" i="31" s="1"/>
  <c r="AQ3" i="31"/>
  <c r="AQ6" i="31" s="1"/>
  <c r="G3" i="42"/>
  <c r="G5" i="42" s="1"/>
  <c r="AM3" i="43"/>
  <c r="AM4" i="43" s="1"/>
  <c r="AK3" i="31"/>
  <c r="AK6" i="31" s="1"/>
  <c r="E3" i="35"/>
  <c r="E5" i="35" s="1"/>
  <c r="O3" i="42"/>
  <c r="O5" i="42" s="1"/>
  <c r="G2" i="35"/>
  <c r="G5" i="35" s="1"/>
  <c r="S2" i="31"/>
  <c r="S6" i="31" s="1"/>
  <c r="K3" i="31"/>
  <c r="K4" i="31" s="1"/>
  <c r="Q3" i="41"/>
  <c r="Q6" i="41" s="1"/>
  <c r="AO3" i="42"/>
  <c r="AO5" i="42" s="1"/>
  <c r="D8" i="29"/>
  <c r="D9" i="29" s="1"/>
  <c r="C8" i="29"/>
  <c r="C9" i="29" s="1"/>
  <c r="E2" i="31"/>
  <c r="AQ2" i="42"/>
  <c r="O2" i="43"/>
  <c r="G3" i="31"/>
  <c r="G4" i="31" s="1"/>
  <c r="W2" i="31"/>
  <c r="AE3" i="35"/>
  <c r="AE5" i="35" s="1"/>
  <c r="U3" i="41"/>
  <c r="U5" i="41" s="1"/>
  <c r="AO3" i="31"/>
  <c r="AO5" i="31" s="1"/>
  <c r="I2" i="31"/>
  <c r="S2" i="35"/>
  <c r="U2" i="42"/>
  <c r="Q2" i="35"/>
  <c r="S3" i="43"/>
  <c r="S5" i="43" s="1"/>
  <c r="AQ3" i="41"/>
  <c r="AQ4" i="41" s="1"/>
  <c r="E3" i="42"/>
  <c r="E4" i="42" s="1"/>
  <c r="AA3" i="31"/>
  <c r="AA5" i="31" s="1"/>
  <c r="O3" i="35"/>
  <c r="O4" i="35" s="1"/>
  <c r="AG2" i="43"/>
  <c r="I8" i="30" l="1"/>
  <c r="H5" i="23"/>
  <c r="G7" i="23"/>
  <c r="P23" i="24"/>
  <c r="R23" i="24" s="1"/>
  <c r="AO6" i="43"/>
  <c r="H16" i="46"/>
  <c r="I16" i="46" s="1"/>
  <c r="G10" i="46"/>
  <c r="H10" i="46" s="1"/>
  <c r="AC4" i="43"/>
  <c r="AO4" i="35"/>
  <c r="Y4" i="31"/>
  <c r="Y6" i="31"/>
  <c r="E5" i="43"/>
  <c r="Q6" i="31"/>
  <c r="Q4" i="31"/>
  <c r="AC6" i="43"/>
  <c r="AO5" i="35"/>
  <c r="G23" i="23"/>
  <c r="I23" i="23" s="1"/>
  <c r="AQ4" i="43"/>
  <c r="AQ5" i="43"/>
  <c r="Q4" i="42"/>
  <c r="I6" i="43"/>
  <c r="E6" i="41"/>
  <c r="I5" i="43"/>
  <c r="AK5" i="41"/>
  <c r="AK6" i="41"/>
  <c r="Y6" i="43"/>
  <c r="Y4" i="43"/>
  <c r="AG5" i="31"/>
  <c r="Q4" i="43"/>
  <c r="AK6" i="43"/>
  <c r="Q6" i="43"/>
  <c r="AO4" i="43"/>
  <c r="E6" i="43"/>
  <c r="AQ5" i="35"/>
  <c r="AQ4" i="35"/>
  <c r="M5" i="31"/>
  <c r="M6" i="31"/>
  <c r="U5" i="43"/>
  <c r="U4" i="43"/>
  <c r="O6" i="42"/>
  <c r="AC6" i="42"/>
  <c r="W4" i="43"/>
  <c r="O6" i="41"/>
  <c r="O4" i="41"/>
  <c r="K5" i="31"/>
  <c r="G4" i="42"/>
  <c r="E4" i="41"/>
  <c r="I4" i="35"/>
  <c r="AC4" i="41"/>
  <c r="AI4" i="43"/>
  <c r="Q6" i="42"/>
  <c r="AE4" i="31"/>
  <c r="U6" i="35"/>
  <c r="AE5" i="31"/>
  <c r="U5" i="35"/>
  <c r="AE4" i="43"/>
  <c r="W6" i="43"/>
  <c r="AA4" i="43"/>
  <c r="AE6" i="43"/>
  <c r="AA5" i="43"/>
  <c r="AC6" i="41"/>
  <c r="AK5" i="42"/>
  <c r="G6" i="43"/>
  <c r="E6" i="35"/>
  <c r="Q5" i="41"/>
  <c r="Q4" i="41"/>
  <c r="O4" i="42"/>
  <c r="AQ5" i="31"/>
  <c r="AQ4" i="31"/>
  <c r="E4" i="35"/>
  <c r="AC4" i="42"/>
  <c r="AG6" i="31"/>
  <c r="K6" i="31"/>
  <c r="G6" i="42"/>
  <c r="AK5" i="43"/>
  <c r="AI6" i="43"/>
  <c r="AM6" i="43"/>
  <c r="AM5" i="43"/>
  <c r="K6" i="43"/>
  <c r="AO6" i="42"/>
  <c r="U4" i="31"/>
  <c r="U6" i="31"/>
  <c r="AK4" i="42"/>
  <c r="AK6" i="35"/>
  <c r="G4" i="43"/>
  <c r="AK4" i="35"/>
  <c r="I6" i="35"/>
  <c r="O5" i="31"/>
  <c r="O4" i="31"/>
  <c r="AO6" i="41"/>
  <c r="AO4" i="41"/>
  <c r="AC4" i="31"/>
  <c r="M5" i="43"/>
  <c r="M6" i="43"/>
  <c r="K4" i="43"/>
  <c r="E24" i="28"/>
  <c r="G24" i="28" s="1"/>
  <c r="O24" i="28"/>
  <c r="Q24" i="28" s="1"/>
  <c r="AC5" i="31"/>
  <c r="S4" i="31"/>
  <c r="H7" i="23"/>
  <c r="H23" i="23" s="1"/>
  <c r="Q5" i="24"/>
  <c r="Q7" i="24" s="1"/>
  <c r="Q23" i="24" s="1"/>
  <c r="E23" i="28"/>
  <c r="O23" i="28"/>
  <c r="Q23" i="28" s="1"/>
  <c r="S5" i="31"/>
  <c r="AK5" i="31"/>
  <c r="AQ6" i="41"/>
  <c r="AA6" i="31"/>
  <c r="AO4" i="42"/>
  <c r="G4" i="35"/>
  <c r="G6" i="35"/>
  <c r="AK4" i="31"/>
  <c r="G5" i="31"/>
  <c r="D10" i="29"/>
  <c r="D11" i="29" s="1"/>
  <c r="D13" i="29" s="1"/>
  <c r="D14" i="29" s="1"/>
  <c r="G6" i="31"/>
  <c r="C10" i="29"/>
  <c r="C11" i="29" s="1"/>
  <c r="C13" i="29" s="1"/>
  <c r="C14" i="29" s="1"/>
  <c r="AA4" i="31"/>
  <c r="I5" i="31"/>
  <c r="I4" i="31"/>
  <c r="I6" i="31"/>
  <c r="E5" i="42"/>
  <c r="AG4" i="43"/>
  <c r="AG6" i="43"/>
  <c r="AG5" i="43"/>
  <c r="W6" i="31"/>
  <c r="W4" i="31"/>
  <c r="W5" i="31"/>
  <c r="E6" i="31"/>
  <c r="E4" i="31"/>
  <c r="E5" i="31"/>
  <c r="O6" i="35"/>
  <c r="S4" i="43"/>
  <c r="O5" i="35"/>
  <c r="U5" i="42"/>
  <c r="U4" i="42"/>
  <c r="U6" i="42"/>
  <c r="O5" i="43"/>
  <c r="O4" i="43"/>
  <c r="O6" i="43"/>
  <c r="AE4" i="35"/>
  <c r="S6" i="43"/>
  <c r="AO6" i="31"/>
  <c r="U6" i="41"/>
  <c r="AQ5" i="42"/>
  <c r="AQ6" i="42"/>
  <c r="AQ4" i="42"/>
  <c r="AE6" i="35"/>
  <c r="AO4" i="31"/>
  <c r="I9" i="30"/>
  <c r="I10" i="30" s="1"/>
  <c r="I13" i="30" s="1"/>
  <c r="U4" i="41"/>
  <c r="S5" i="35"/>
  <c r="S6" i="35"/>
  <c r="S4" i="35"/>
  <c r="AQ5" i="41"/>
  <c r="E6" i="42"/>
  <c r="Q6" i="35"/>
  <c r="Q5" i="35"/>
  <c r="Q4" i="35"/>
  <c r="I10" i="46" l="1"/>
  <c r="I11" i="46" s="1"/>
  <c r="H11" i="46"/>
  <c r="Q26" i="28"/>
  <c r="Q27" i="28" s="1"/>
  <c r="Q28" i="28" s="1"/>
  <c r="T24" i="28"/>
  <c r="V24" i="28" s="1"/>
  <c r="L24" i="28"/>
  <c r="G23" i="28"/>
  <c r="G26" i="28" s="1"/>
  <c r="G27" i="28" s="1"/>
  <c r="G28" i="28" s="1"/>
  <c r="G17" i="46"/>
  <c r="H17" i="46" s="1"/>
  <c r="I17" i="46" s="1"/>
  <c r="C16" i="29"/>
  <c r="I15" i="30"/>
  <c r="I16" i="30" s="1"/>
  <c r="I17" i="30" s="1"/>
  <c r="I18" i="30" s="1"/>
  <c r="I19" i="30" s="1"/>
  <c r="F30" i="28"/>
  <c r="G30" i="28" s="1"/>
  <c r="K30" i="28"/>
  <c r="L30" i="28" s="1"/>
  <c r="P30" i="28"/>
  <c r="Q30" i="28" s="1"/>
  <c r="V30" i="28"/>
  <c r="D16" i="29"/>
  <c r="G18" i="46"/>
  <c r="H18" i="46" s="1"/>
  <c r="I18" i="46" s="1"/>
  <c r="G5" i="46" l="1"/>
  <c r="H5" i="46" s="1"/>
  <c r="Q31" i="28"/>
  <c r="Q32" i="28" s="1"/>
  <c r="Q33" i="28" s="1"/>
  <c r="Q34" i="28" s="1"/>
  <c r="Q35" i="28" s="1"/>
  <c r="Q36" i="28" s="1"/>
  <c r="L23" i="28"/>
  <c r="T23" i="28"/>
  <c r="V23" i="28" s="1"/>
  <c r="V26" i="28" s="1"/>
  <c r="V27" i="28" s="1"/>
  <c r="V28" i="28" s="1"/>
  <c r="V31" i="28" s="1"/>
  <c r="V32" i="28" s="1"/>
  <c r="V33" i="28" s="1"/>
  <c r="V34" i="28" s="1"/>
  <c r="V35" i="28" s="1"/>
  <c r="G31" i="28"/>
  <c r="L26" i="28"/>
  <c r="L27" i="28" s="1"/>
  <c r="L28" i="28" s="1"/>
  <c r="L31" i="28" s="1"/>
  <c r="L32" i="28" s="1"/>
  <c r="L33" i="28" s="1"/>
  <c r="L34" i="28" s="1"/>
  <c r="L35" i="28" s="1"/>
  <c r="L36" i="28" s="1"/>
  <c r="H5" i="27" l="1"/>
  <c r="I5" i="27" s="1"/>
  <c r="I7" i="27" s="1"/>
  <c r="I22" i="30"/>
  <c r="G32" i="28"/>
  <c r="G33" i="28" s="1"/>
  <c r="G34" i="28" s="1"/>
  <c r="G35" i="28" s="1"/>
  <c r="G15" i="46"/>
  <c r="H15" i="46" s="1"/>
  <c r="I15" i="46" s="1"/>
  <c r="Q39" i="28"/>
  <c r="H12" i="27"/>
  <c r="I12" i="27" s="1"/>
  <c r="J12" i="27" s="1"/>
  <c r="H7" i="46"/>
  <c r="I5" i="46"/>
  <c r="I7" i="46" s="1"/>
  <c r="G36" i="28" l="1"/>
  <c r="H10" i="27" s="1"/>
  <c r="G14" i="46"/>
  <c r="H14" i="46" s="1"/>
  <c r="I14" i="46" s="1"/>
  <c r="I19" i="46" s="1"/>
  <c r="I22" i="46" s="1"/>
  <c r="H11" i="27"/>
  <c r="J5" i="27"/>
  <c r="J7" i="27" s="1"/>
  <c r="L39" i="28"/>
  <c r="G39" i="28" l="1"/>
  <c r="H19" i="46"/>
  <c r="H22" i="46" s="1"/>
  <c r="J22" i="46" s="1"/>
  <c r="I10" i="27"/>
  <c r="H19" i="27"/>
  <c r="I11" i="27"/>
  <c r="I19" i="27" l="1"/>
  <c r="I22" i="27" s="1"/>
  <c r="J10" i="27"/>
  <c r="J11" i="27"/>
  <c r="J19" i="27" l="1"/>
  <c r="J22" i="27" s="1"/>
  <c r="K22" i="27" s="1"/>
  <c r="K19"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6" authorId="0" shapeId="0" xr:uid="{4CCEE80A-9F9D-4482-8285-2CE093DB1720}">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tc={18962CA1-3FE3-448A-9E2C-0D833AD38DA9}</author>
    <author>tc={30580022-742D-4BCD-90F1-440A4ABB56B3}</author>
    <author>tc={BB4E62FF-4D48-45B1-9B77-30686C90D925}</author>
    <author>tc={A6236691-E0F0-434B-AD9F-CCD7C34C0117}</author>
    <author>tc={FB9D9179-C714-45A0-AC60-1693D1D443EF}</author>
    <author>tc={B9A20067-9540-4637-A507-EDA85C65055E}</author>
    <author>tc={20F6177D-485B-4D48-B2D2-2C59DDCB586E}</author>
    <author>tc={1342699E-8273-4E5B-8218-503013FBCD90}</author>
  </authors>
  <commentList>
    <comment ref="D15" authorId="0" shapeId="0" xr:uid="{18962CA1-3FE3-448A-9E2C-0D833AD38DA9}">
      <text>
        <t>[Threaded comment]
Your version of Excel allows you to read this threaded comment; however, any edits to it will get removed if the file is opened in a newer version of Excel. Learn more: https://go.microsoft.com/fwlink/?linkid=870924
Comment:
    Kara reviewing this salary</t>
      </text>
    </comment>
    <comment ref="F15" authorId="1" shapeId="0" xr:uid="{30580022-742D-4BCD-90F1-440A4ABB56B3}">
      <text>
        <t>[Threaded comment]
Your version of Excel allows you to read this threaded comment; however, any edits to it will get removed if the file is opened in a newer version of Excel. Learn more: https://go.microsoft.com/fwlink/?linkid=870924
Comment:
    Kara reviewing this salary</t>
      </text>
    </comment>
    <comment ref="D16" authorId="2" shapeId="0" xr:uid="{BB4E62FF-4D48-45B1-9B77-30686C90D925}">
      <text>
        <t>[Threaded comment]
Your version of Excel allows you to read this threaded comment; however, any edits to it will get removed if the file is opened in a newer version of Excel. Learn more: https://go.microsoft.com/fwlink/?linkid=870924
Comment:
    Old benchmark, needs update</t>
      </text>
    </comment>
    <comment ref="F16" authorId="3" shapeId="0" xr:uid="{A6236691-E0F0-434B-AD9F-CCD7C34C0117}">
      <text>
        <t>[Threaded comment]
Your version of Excel allows you to read this threaded comment; however, any edits to it will get removed if the file is opened in a newer version of Excel. Learn more: https://go.microsoft.com/fwlink/?linkid=870924
Comment:
    Old benchmark, needs update</t>
      </text>
    </comment>
    <comment ref="C33" authorId="4" shapeId="0" xr:uid="{FB9D9179-C714-45A0-AC60-1693D1D443EF}">
      <text>
        <t>[Threaded comment]
Your version of Excel allows you to read this threaded comment; however, any edits to it will get removed if the file is opened in a newer version of Excel. Learn more: https://go.microsoft.com/fwlink/?linkid=870924
Comment:
    Kara reviewing this salary</t>
      </text>
    </comment>
    <comment ref="D33" authorId="5" shapeId="0" xr:uid="{B9A20067-9540-4637-A507-EDA85C65055E}">
      <text>
        <t>[Threaded comment]
Your version of Excel allows you to read this threaded comment; however, any edits to it will get removed if the file is opened in a newer version of Excel. Learn more: https://go.microsoft.com/fwlink/?linkid=870924
Comment:
    Kara reviewing this salary</t>
      </text>
    </comment>
    <comment ref="C34" authorId="6" shapeId="0" xr:uid="{20F6177D-485B-4D48-B2D2-2C59DDCB586E}">
      <text>
        <t>[Threaded comment]
Your version of Excel allows you to read this threaded comment; however, any edits to it will get removed if the file is opened in a newer version of Excel. Learn more: https://go.microsoft.com/fwlink/?linkid=870924
Comment:
    Old benchmark, needs update</t>
      </text>
    </comment>
    <comment ref="D34" authorId="7" shapeId="0" xr:uid="{1342699E-8273-4E5B-8218-503013FBCD90}">
      <text>
        <t>[Threaded comment]
Your version of Excel allows you to read this threaded comment; however, any edits to it will get removed if the file is opened in a newer version of Excel. Learn more: https://go.microsoft.com/fwlink/?linkid=870924
Comment:
    Old benchmark, needs update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4" authorId="0" shapeId="0" xr:uid="{CA1BF9B0-E929-43E7-BC51-58E8E85B3985}">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kara</author>
  </authors>
  <commentList>
    <comment ref="C6" authorId="0" shapeId="0" xr:uid="{00000000-0006-0000-0C00-000001000000}">
      <text>
        <r>
          <rPr>
            <b/>
            <sz val="9"/>
            <color indexed="81"/>
            <rFont val="Tahoma"/>
            <family val="2"/>
          </rPr>
          <t>kara:</t>
        </r>
        <r>
          <rPr>
            <sz val="9"/>
            <color indexed="81"/>
            <rFont val="Tahoma"/>
            <family val="2"/>
          </rPr>
          <t xml:space="preserve">
Activity code changed to 2271 for FY20 was 2225
2272 is Mh Day Hab - do not include this spend</t>
        </r>
      </text>
    </comment>
    <comment ref="F6" authorId="0" shapeId="0" xr:uid="{00000000-0006-0000-0C00-000002000000}">
      <text>
        <r>
          <rPr>
            <b/>
            <sz val="9"/>
            <color indexed="81"/>
            <rFont val="Tahoma"/>
            <family val="2"/>
          </rPr>
          <t>kara:1.6.22</t>
        </r>
        <r>
          <rPr>
            <sz val="9"/>
            <color indexed="81"/>
            <rFont val="Tahoma"/>
            <family val="2"/>
          </rPr>
          <t xml:space="preserve">
No spend for MRC in FY21 because two particpants left the sprogram that were receiving the Supps
Shannon 12.4.23 No Spend for MRC FY23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Kara Stanford</author>
  </authors>
  <commentList>
    <comment ref="B17" authorId="0" shapeId="0" xr:uid="{00000000-0006-0000-0A00-000001000000}">
      <text>
        <r>
          <rPr>
            <b/>
            <sz val="9"/>
            <color indexed="81"/>
            <rFont val="Tahoma"/>
            <family val="2"/>
          </rPr>
          <t>Kara :</t>
        </r>
        <r>
          <rPr>
            <sz val="9"/>
            <color indexed="81"/>
            <rFont val="Tahoma"/>
            <family val="2"/>
          </rPr>
          <t xml:space="preserve">
DC  II in current reg is $4.66 / 15 minutes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kara</author>
  </authors>
  <commentList>
    <comment ref="B6" authorId="0" shapeId="0" xr:uid="{D8F7421A-950F-4F78-846C-84781764D00D}">
      <text>
        <r>
          <rPr>
            <b/>
            <sz val="9"/>
            <color indexed="81"/>
            <rFont val="Tahoma"/>
            <family val="2"/>
          </rPr>
          <t>kara:</t>
        </r>
        <r>
          <rPr>
            <sz val="9"/>
            <color indexed="81"/>
            <rFont val="Tahoma"/>
            <family val="2"/>
          </rPr>
          <t xml:space="preserve">
Activity code changed to 2271 for FY20 was 2225
2272 is Mh Day Hab - do not include this spend</t>
        </r>
      </text>
    </comment>
    <comment ref="E6" authorId="0" shapeId="0" xr:uid="{C3F42643-195E-40B3-BCE0-3EE3EE9B9734}">
      <text>
        <r>
          <rPr>
            <b/>
            <sz val="9"/>
            <color indexed="81"/>
            <rFont val="Tahoma"/>
            <family val="2"/>
          </rPr>
          <t>kara:1.6.22</t>
        </r>
        <r>
          <rPr>
            <sz val="9"/>
            <color indexed="81"/>
            <rFont val="Tahoma"/>
            <family val="2"/>
          </rPr>
          <t xml:space="preserve">
No spend for MRC in FY21 because two particpants left the sprogram that were receiving the Supps
Shannon 12.4.23 No Spend for MRC FY23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kara</author>
  </authors>
  <commentList>
    <comment ref="B6" authorId="0" shapeId="0" xr:uid="{00000000-0006-0000-0F00-000001000000}">
      <text>
        <r>
          <rPr>
            <b/>
            <sz val="9"/>
            <color indexed="81"/>
            <rFont val="Tahoma"/>
            <family val="2"/>
          </rPr>
          <t>kara:</t>
        </r>
        <r>
          <rPr>
            <sz val="9"/>
            <color indexed="81"/>
            <rFont val="Tahoma"/>
            <family val="2"/>
          </rPr>
          <t xml:space="preserve">
Activity code changed to 2271 for FY20</t>
        </r>
      </text>
    </comment>
    <comment ref="H15" authorId="0" shapeId="0" xr:uid="{00000000-0006-0000-0F00-000002000000}">
      <text>
        <r>
          <rPr>
            <b/>
            <sz val="9"/>
            <color indexed="81"/>
            <rFont val="Tahoma"/>
            <family val="2"/>
          </rPr>
          <t>kara:  12/10/19</t>
        </r>
        <r>
          <rPr>
            <sz val="9"/>
            <color indexed="81"/>
            <rFont val="Tahoma"/>
            <family val="2"/>
          </rPr>
          <t xml:space="preserve">
This entire Fiscal Impact for Corp Rep will need to be allocated from the DDS budget, I did not account for this in the C.257 Reserve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kara</author>
  </authors>
  <commentList>
    <comment ref="B6" authorId="0" shapeId="0" xr:uid="{00000000-0006-0000-1000-000001000000}">
      <text>
        <r>
          <rPr>
            <b/>
            <sz val="9"/>
            <color indexed="81"/>
            <rFont val="Tahoma"/>
            <family val="2"/>
          </rPr>
          <t>kara:</t>
        </r>
        <r>
          <rPr>
            <sz val="9"/>
            <color indexed="81"/>
            <rFont val="Tahoma"/>
            <family val="2"/>
          </rPr>
          <t xml:space="preserve">
Activity code changed to 2271 for FY20</t>
        </r>
      </text>
    </comment>
    <comment ref="K6" authorId="0" shapeId="0" xr:uid="{00000000-0006-0000-1000-000002000000}">
      <text>
        <r>
          <rPr>
            <b/>
            <sz val="9"/>
            <color indexed="81"/>
            <rFont val="Tahoma"/>
            <family val="2"/>
          </rPr>
          <t>kara:</t>
        </r>
        <r>
          <rPr>
            <sz val="9"/>
            <color indexed="81"/>
            <rFont val="Tahoma"/>
            <family val="2"/>
          </rPr>
          <t xml:space="preserve">
Activity code changed to 2271 for FY20</t>
        </r>
      </text>
    </comment>
    <comment ref="H15" authorId="0" shapeId="0" xr:uid="{00000000-0006-0000-1000-000003000000}">
      <text>
        <r>
          <rPr>
            <b/>
            <sz val="9"/>
            <color indexed="81"/>
            <rFont val="Tahoma"/>
            <family val="2"/>
          </rPr>
          <t>kara:  12/10/19</t>
        </r>
        <r>
          <rPr>
            <sz val="9"/>
            <color indexed="81"/>
            <rFont val="Tahoma"/>
            <family val="2"/>
          </rPr>
          <t xml:space="preserve">
This entire Fiscal Impact for Corp Rep will need to be allocated from the DDS budget, I did not account for this in the C.257 Reserve</t>
        </r>
      </text>
    </comment>
    <comment ref="Q15" authorId="0" shapeId="0" xr:uid="{00000000-0006-0000-1000-000004000000}">
      <text>
        <r>
          <rPr>
            <b/>
            <sz val="9"/>
            <color indexed="81"/>
            <rFont val="Tahoma"/>
            <family val="2"/>
          </rPr>
          <t>kara:  12/10/19</t>
        </r>
        <r>
          <rPr>
            <sz val="9"/>
            <color indexed="81"/>
            <rFont val="Tahoma"/>
            <family val="2"/>
          </rPr>
          <t xml:space="preserve">
This entire Fiscal Impact for Corp Rep will need to be allocated from the DDS budget, I did not account for this in the C.257 Reserve</t>
        </r>
      </text>
    </comment>
  </commentList>
</comments>
</file>

<file path=xl/sharedStrings.xml><?xml version="1.0" encoding="utf-8"?>
<sst xmlns="http://schemas.openxmlformats.org/spreadsheetml/2006/main" count="9334" uniqueCount="924">
  <si>
    <t>Source</t>
  </si>
  <si>
    <t>Salary</t>
  </si>
  <si>
    <t>Tax &amp; Fringe</t>
  </si>
  <si>
    <t>Rate-to-rate CAF</t>
  </si>
  <si>
    <t>Massachusetts Economic Indicators</t>
  </si>
  <si>
    <t>Prepared by Michael Lynch, 781-301-9129</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</si>
  <si>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</si>
  <si>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</si>
  <si>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</si>
  <si>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</si>
  <si>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</si>
  <si>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</si>
  <si>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</si>
  <si>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</si>
  <si>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</si>
  <si>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</si>
  <si>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</si>
  <si>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</si>
  <si>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</si>
  <si>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</si>
  <si>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</si>
  <si>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</si>
  <si>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</si>
  <si>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</si>
  <si>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</si>
  <si>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</si>
  <si>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</si>
  <si>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</si>
  <si>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</si>
  <si>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</si>
  <si>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</si>
  <si>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</si>
  <si>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</si>
  <si>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</si>
  <si>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</si>
  <si>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</si>
  <si>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</si>
  <si>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</si>
  <si>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</si>
  <si>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</si>
  <si>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</si>
  <si>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</si>
  <si>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</si>
  <si>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</si>
  <si>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</si>
  <si>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</si>
  <si>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</si>
  <si>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</si>
  <si>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</si>
  <si>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</si>
  <si>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</si>
  <si>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</si>
  <si>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</si>
  <si>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</si>
  <si>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</si>
  <si>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</si>
  <si>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</si>
  <si>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</si>
  <si>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</si>
  <si>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</si>
  <si>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</si>
  <si>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</si>
  <si>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</si>
  <si>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</si>
  <si>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</si>
  <si>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</si>
  <si>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</si>
  <si>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</si>
  <si>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</si>
  <si>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</si>
  <si>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</si>
  <si>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</si>
  <si>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</si>
  <si>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</si>
  <si>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</si>
  <si>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</si>
  <si>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</si>
  <si>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</si>
  <si>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</si>
  <si>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LABEL</t>
  </si>
  <si>
    <t>CPI--BASELINE SCENARIO (1982-84=1)</t>
  </si>
  <si>
    <t>CPIBASEMA</t>
  </si>
  <si>
    <t>CPI--OPTIMISTIC SCENARIO (1982-84=1)</t>
  </si>
  <si>
    <t>CPIOPTMA</t>
  </si>
  <si>
    <t>CPI--PESSIMISTIC SCENARIO (1982-84=1)</t>
  </si>
  <si>
    <t>CPIPESSMA</t>
  </si>
  <si>
    <t xml:space="preserve">Base period: </t>
  </si>
  <si>
    <t>Average</t>
  </si>
  <si>
    <t xml:space="preserve">Prospective rate period: </t>
  </si>
  <si>
    <t>CAF:</t>
  </si>
  <si>
    <t xml:space="preserve">DDS - Corporate Rep Payee - 3274 - Model Budget </t>
  </si>
  <si>
    <t>DDS - Corporate Rep Payee - 3274 - Model Budget - High Intensity</t>
  </si>
  <si>
    <t>Service Unit - Enrolled  Client Per Month</t>
  </si>
  <si>
    <t>Basic Intensity</t>
  </si>
  <si>
    <t>Moderate Intensity</t>
  </si>
  <si>
    <t>High Intensity</t>
  </si>
  <si>
    <t>Serving 1-15 clients per month</t>
  </si>
  <si>
    <t>Benchmark Salary</t>
  </si>
  <si>
    <t>Client Base</t>
  </si>
  <si>
    <t>Total Clients</t>
  </si>
  <si>
    <t>Position</t>
  </si>
  <si>
    <t>FTE</t>
  </si>
  <si>
    <t>Expense</t>
  </si>
  <si>
    <t>Benchmarked to DC Salary</t>
  </si>
  <si>
    <t>FTEs</t>
  </si>
  <si>
    <t>Total Program Staff</t>
  </si>
  <si>
    <t>Tax and Fringe</t>
  </si>
  <si>
    <t>Benchmark Expenses</t>
  </si>
  <si>
    <t>Total Compensation</t>
  </si>
  <si>
    <t>Occupancy</t>
  </si>
  <si>
    <t>Taxes &amp; Fringe</t>
  </si>
  <si>
    <t>Other Program Expenses Per client</t>
  </si>
  <si>
    <t>Admin. Allocation</t>
  </si>
  <si>
    <t>Total Reimb excl M&amp;G</t>
  </si>
  <si>
    <t>CAF Rate</t>
  </si>
  <si>
    <t>TOTAL</t>
  </si>
  <si>
    <t>Unit Rate</t>
  </si>
  <si>
    <t>Management</t>
  </si>
  <si>
    <t>Support</t>
  </si>
  <si>
    <t>Program Support</t>
  </si>
  <si>
    <t>Staff Training</t>
  </si>
  <si>
    <t>Master Data Look-up Table</t>
  </si>
  <si>
    <t>MRC Transition to Adulthood (TAP) - 2222</t>
  </si>
  <si>
    <t>Billable Hours</t>
  </si>
  <si>
    <t>Weeks</t>
  </si>
  <si>
    <t>Hours</t>
  </si>
  <si>
    <t>Total</t>
  </si>
  <si>
    <t>Benchmark Salaries</t>
  </si>
  <si>
    <t>Service Unit - Hour</t>
  </si>
  <si>
    <t>Total Hours</t>
  </si>
  <si>
    <t>Maximum Available DC Hours</t>
  </si>
  <si>
    <t>POSITION</t>
  </si>
  <si>
    <t>SALARY</t>
  </si>
  <si>
    <t>EXPENSE</t>
  </si>
  <si>
    <t>Non-direct service hours</t>
  </si>
  <si>
    <t>Vacation/Sick/Personal</t>
  </si>
  <si>
    <t>Holidays (10 Days)</t>
  </si>
  <si>
    <t>Supervision, Documentation)</t>
  </si>
  <si>
    <t>Subtotal non-direct hours</t>
  </si>
  <si>
    <t>Total Available Hours per DC FTE</t>
  </si>
  <si>
    <t>Total DC FTEs</t>
  </si>
  <si>
    <t>TOTAL PRODUCTIVE HOURS</t>
  </si>
  <si>
    <t>Total Other Expense</t>
  </si>
  <si>
    <t>Weighted Average FY16 Contract Data</t>
  </si>
  <si>
    <t>Direct Care Consultant</t>
  </si>
  <si>
    <t>Unit Rate - Per Hour</t>
  </si>
  <si>
    <t>Temporary help</t>
  </si>
  <si>
    <t>Staff Mileage/Travel</t>
  </si>
  <si>
    <t>Program Supplies and Materials</t>
  </si>
  <si>
    <t>Professional Fees and Other Admin. Expenses</t>
  </si>
  <si>
    <r>
      <t xml:space="preserve">Administration </t>
    </r>
    <r>
      <rPr>
        <sz val="10"/>
        <rFont val="Calibri"/>
        <family val="2"/>
      </rPr>
      <t xml:space="preserve">(Travel, Training, </t>
    </r>
  </si>
  <si>
    <t>Scaled to Average  Staffing Ratio from FY15 Contract Data</t>
  </si>
  <si>
    <t>Proportional to DC FTE (Average from FY16 Contract Data)</t>
  </si>
  <si>
    <t>DDS - Corporate Rep Payee - 3274 - Model Budget</t>
  </si>
  <si>
    <t>FY20</t>
  </si>
  <si>
    <t>FY21</t>
  </si>
  <si>
    <t>Total Tax &amp; Fringe</t>
  </si>
  <si>
    <t>Original Salary rebased with FY16 CAF</t>
  </si>
  <si>
    <t>Base FY18Q4-Prospective 7/1/18-6/30/20</t>
  </si>
  <si>
    <t>Benchmark FTEs</t>
  </si>
  <si>
    <t>Occupancy (Per DC FTE)</t>
  </si>
  <si>
    <t>Total Other Expense (Per DC FTE)</t>
  </si>
  <si>
    <t>Subtotal Compensation</t>
  </si>
  <si>
    <t>TOTAL COMPENSATION</t>
  </si>
  <si>
    <t>PFLMA</t>
  </si>
  <si>
    <t>PFMLA</t>
  </si>
  <si>
    <t>CAF for FY21</t>
  </si>
  <si>
    <t>CAF FY21</t>
  </si>
  <si>
    <t xml:space="preserve">  </t>
  </si>
  <si>
    <t>LPN</t>
  </si>
  <si>
    <t>RN</t>
  </si>
  <si>
    <t>Direct Care</t>
  </si>
  <si>
    <t>BLS /OES Massachusetts Median 2018</t>
  </si>
  <si>
    <t>IHS Markit, Fall 2019 Forecast</t>
  </si>
  <si>
    <t>FY22</t>
  </si>
  <si>
    <t>FY23</t>
  </si>
  <si>
    <t>2022Q1</t>
  </si>
  <si>
    <t>2022Q2</t>
  </si>
  <si>
    <t>2022Q3</t>
  </si>
  <si>
    <t>2022Q4</t>
  </si>
  <si>
    <t>2023Q1</t>
  </si>
  <si>
    <t>2023Q2</t>
  </si>
  <si>
    <t>2023Q3</t>
  </si>
  <si>
    <t>2023Q4</t>
  </si>
  <si>
    <t>2024Q1</t>
  </si>
  <si>
    <t>2024Q2</t>
  </si>
  <si>
    <t>2024Q3</t>
  </si>
  <si>
    <t>2024Q4</t>
  </si>
  <si>
    <t>Assumption for Rate Reviews that are to be promulgated  July 1, 2020</t>
  </si>
  <si>
    <t>FY20Q4</t>
  </si>
  <si>
    <t>FY21 - FY22</t>
  </si>
  <si>
    <t>Base FY20Q4-Prospective 7/1/20-6/30/22</t>
  </si>
  <si>
    <t>Benchmarked to Direct Care</t>
  </si>
  <si>
    <t>CAF</t>
  </si>
  <si>
    <t>Direct Care III</t>
  </si>
  <si>
    <t>Direct Care Productivity Chart</t>
  </si>
  <si>
    <t>Days</t>
  </si>
  <si>
    <t>Total Hours per FTE:</t>
  </si>
  <si>
    <t>Productivity Chart</t>
  </si>
  <si>
    <t>ALTR 101 CMR 420  Effective 7/1/20- 6/30/22</t>
  </si>
  <si>
    <t>Paid Time Off (PTO)</t>
  </si>
  <si>
    <t>Travel / Admin / Supervision / Training / Misc</t>
  </si>
  <si>
    <t>Master Look-Up Data - Corp Rep Payee</t>
  </si>
  <si>
    <t>DAY HAB SUPPORTS</t>
  </si>
  <si>
    <t>FY18 UFRs</t>
  </si>
  <si>
    <r>
      <t xml:space="preserve">Outliers, average, and weighted average are calculated from </t>
    </r>
    <r>
      <rPr>
        <i/>
        <sz val="11"/>
        <color rgb="FFFF0000"/>
        <rFont val="Calibri"/>
        <family val="2"/>
        <scheme val="minor"/>
      </rPr>
      <t>only those reporting expense in this category</t>
    </r>
    <r>
      <rPr>
        <sz val="11"/>
        <color rgb="FFFF0000"/>
        <rFont val="Calibri"/>
        <family val="2"/>
        <scheme val="minor"/>
      </rPr>
      <t xml:space="preserve">. No zero values are incorporated in these calculations. </t>
    </r>
  </si>
  <si>
    <t>Activity Code 2222 FY18 UFR Data</t>
  </si>
  <si>
    <t>18E</t>
  </si>
  <si>
    <t>19E</t>
  </si>
  <si>
    <t>22E</t>
  </si>
  <si>
    <t>23E</t>
  </si>
  <si>
    <t>24E</t>
  </si>
  <si>
    <t>25E</t>
  </si>
  <si>
    <t>33E</t>
  </si>
  <si>
    <t>35E</t>
  </si>
  <si>
    <t>42E</t>
  </si>
  <si>
    <t>43E</t>
  </si>
  <si>
    <t>44E</t>
  </si>
  <si>
    <t>48E</t>
  </si>
  <si>
    <t>Direct Care Consultant 201</t>
  </si>
  <si>
    <t>Temporary Help 202</t>
  </si>
  <si>
    <t>Staff Training 204</t>
  </si>
  <si>
    <t>Staff Mileage / Travel 205</t>
  </si>
  <si>
    <t>Meals 207</t>
  </si>
  <si>
    <t>Client Transportation 208</t>
  </si>
  <si>
    <t>Program Supplies &amp; Materials 215</t>
  </si>
  <si>
    <t>Other Expense</t>
  </si>
  <si>
    <t>Other Professional Fees &amp; Other Admin. Exp. 410</t>
  </si>
  <si>
    <t>Leased Office/Program Office Equip.410,390</t>
  </si>
  <si>
    <t>Office Equipment Depreciation 410</t>
  </si>
  <si>
    <t>Program Support 216</t>
  </si>
  <si>
    <t>OrganizationName</t>
  </si>
  <si>
    <t>Sum of FTE</t>
  </si>
  <si>
    <t>Sum of Actual</t>
  </si>
  <si>
    <t>Total Staff</t>
  </si>
  <si>
    <t>TOTALS</t>
  </si>
  <si>
    <t>17E</t>
  </si>
  <si>
    <t>Total Occupancy</t>
  </si>
  <si>
    <t>average pre-exclusions</t>
  </si>
  <si>
    <t>Wtg Avg</t>
  </si>
  <si>
    <r>
      <t>FY18 UFR - Wtg Avg</t>
    </r>
    <r>
      <rPr>
        <sz val="9"/>
        <rFont val="Calibri"/>
        <family val="2"/>
      </rPr>
      <t xml:space="preserve"> (Lines: 18E, 19E, 22E - 25E, 33E, 34E, 42E- 44E &amp; 48E)</t>
    </r>
  </si>
  <si>
    <t>Meals</t>
  </si>
  <si>
    <t>Client Transportation</t>
  </si>
  <si>
    <t>Other Expenses</t>
  </si>
  <si>
    <t>Leased Office/Program Office Equip &amp; Deprec</t>
  </si>
  <si>
    <r>
      <t xml:space="preserve">Note: </t>
    </r>
    <r>
      <rPr>
        <b/>
        <i/>
        <sz val="10.5"/>
        <rFont val="Calibri"/>
        <family val="2"/>
      </rPr>
      <t xml:space="preserve">TOTAL OTHER EXPENSE </t>
    </r>
    <r>
      <rPr>
        <sz val="10.5"/>
        <rFont val="Calibri"/>
        <family val="2"/>
      </rPr>
      <t xml:space="preserve">consists of the weighted average of all Reported FY18 UFR Expense Line Items </t>
    </r>
  </si>
  <si>
    <t>34E</t>
  </si>
  <si>
    <t>43E &amp; 44E</t>
  </si>
  <si>
    <t xml:space="preserve">Original Salary rebased </t>
  </si>
  <si>
    <t>Purchaser Reccomendation</t>
  </si>
  <si>
    <t xml:space="preserve">Original Expense rebased </t>
  </si>
  <si>
    <t>C.257 Benchmark FY21 &amp; FY22</t>
  </si>
  <si>
    <t>Training (Not OJT)</t>
  </si>
  <si>
    <t>Nursing Staff Productivity Chart</t>
  </si>
  <si>
    <t xml:space="preserve">Average from FY15 Contract Data </t>
  </si>
  <si>
    <t>Original Expense rebased with CAFs</t>
  </si>
  <si>
    <t>FY16 UFR - line 17E Wtg Avg with prior CAFs</t>
  </si>
  <si>
    <t>Hourly</t>
  </si>
  <si>
    <t>1/4 hour (15 Minute)</t>
  </si>
  <si>
    <t>Effective Oct 2019</t>
  </si>
  <si>
    <t>Current Rate</t>
  </si>
  <si>
    <t>Proposes at PH 5/8/20</t>
  </si>
  <si>
    <t>Post PH FY21 Rates</t>
  </si>
  <si>
    <t>Commonwealth FY21 Rate</t>
  </si>
  <si>
    <t>Proposed at PH on 5/8/20</t>
  </si>
  <si>
    <t>Unit Rate (post PH)</t>
  </si>
  <si>
    <t>101 CMR 424 Developmental and Support Services</t>
  </si>
  <si>
    <t>Fiscal Impact</t>
  </si>
  <si>
    <t>Dept</t>
  </si>
  <si>
    <t>Code</t>
  </si>
  <si>
    <t>Program</t>
  </si>
  <si>
    <t>FY19 Spend</t>
  </si>
  <si>
    <t>Units</t>
  </si>
  <si>
    <t>New Rate</t>
  </si>
  <si>
    <t>New Spend</t>
  </si>
  <si>
    <t>Variance</t>
  </si>
  <si>
    <t>MRC</t>
  </si>
  <si>
    <t>TAP</t>
  </si>
  <si>
    <t>DH Supp</t>
  </si>
  <si>
    <t>MRC Total</t>
  </si>
  <si>
    <t>MCB</t>
  </si>
  <si>
    <t>DC I</t>
  </si>
  <si>
    <t>DC II</t>
  </si>
  <si>
    <t>MCB Total</t>
  </si>
  <si>
    <t>DDS</t>
  </si>
  <si>
    <t>Corp Rep Payee</t>
  </si>
  <si>
    <t>DDS Total</t>
  </si>
  <si>
    <t xml:space="preserve">Current </t>
  </si>
  <si>
    <t>Change current vs post PH</t>
  </si>
  <si>
    <t>Average % of Change</t>
  </si>
  <si>
    <t>POST PH</t>
  </si>
  <si>
    <t>Present at PH</t>
  </si>
  <si>
    <t>Source:</t>
  </si>
  <si>
    <t>BLS / OES</t>
  </si>
  <si>
    <t>Common model titles (not all inclusive)</t>
  </si>
  <si>
    <t>Minimum Education and/or certification/Training/Experience</t>
  </si>
  <si>
    <t>Direct Care (hourly)</t>
  </si>
  <si>
    <t>Direct Care, Direct Care Blend, Non Specialized DC, Peer mentor, Family Specialist/ Partner</t>
  </si>
  <si>
    <t>High School diploma / GED / State Training</t>
  </si>
  <si>
    <t>Direct Care  (annual)</t>
  </si>
  <si>
    <t>Direct Care III (hourly)</t>
  </si>
  <si>
    <t>Direct Care Supervisor, Direct Care Bachelors</t>
  </si>
  <si>
    <t>Bachelors Level or 5+ years related experience</t>
  </si>
  <si>
    <t>Direct Care III (annual)</t>
  </si>
  <si>
    <t>Certified Nursing Assistant  (hourly)</t>
  </si>
  <si>
    <t>Completed a state-approved education program and must pass their state’s competency exam. </t>
  </si>
  <si>
    <t>Certified Nursing Assistant  (annual)</t>
  </si>
  <si>
    <t xml:space="preserve">Case / Social Worker (hourly) </t>
  </si>
  <si>
    <t>BA level social worker, LSW, BSW</t>
  </si>
  <si>
    <t>Bachelors Level or 8+ years related experience</t>
  </si>
  <si>
    <t>Case / Social Worker (annual)</t>
  </si>
  <si>
    <t>LDAC1</t>
  </si>
  <si>
    <t>Case Manager / Social Worker / Clinical w/o independent License (hourly)</t>
  </si>
  <si>
    <t>LDAC2,  LMSW, LCSW</t>
  </si>
  <si>
    <t>Masters Level</t>
  </si>
  <si>
    <t>Case Manager / Social Worker / Clinical w/o independent License</t>
  </si>
  <si>
    <t>Clinical without Independent Licensure</t>
  </si>
  <si>
    <t>Clinical w/ Independent licensure (hourly)</t>
  </si>
  <si>
    <t>LPHA, LICSW, LMHC, LBHA, BCBA</t>
  </si>
  <si>
    <t xml:space="preserve">Masters with Licensure in Related Discipline </t>
  </si>
  <si>
    <t>Clinical w/ Independent licensure (annual)</t>
  </si>
  <si>
    <t>Program Management (hourly)</t>
  </si>
  <si>
    <t>BA Level w/ 3+ years related work experience</t>
  </si>
  <si>
    <t>Program Management (annual)</t>
  </si>
  <si>
    <t>Masters with Licensure in Related Discipline and supervising/managerial related experience</t>
  </si>
  <si>
    <t>LPN (hourly)</t>
  </si>
  <si>
    <t>Complete a state approved nurse education program for licensed practical or licensed vocation nurse</t>
  </si>
  <si>
    <t>LPN (annual)</t>
  </si>
  <si>
    <t>Registerd Nurse (BA) (hourly)</t>
  </si>
  <si>
    <t>Minimum of an associates degree in nursing, a diploma from an approved nursing program, or a Bachelors of Science in Nursing</t>
  </si>
  <si>
    <t>Registered Nurse (BA) (annual)</t>
  </si>
  <si>
    <t>Registerd Nurse (MA / APRN) (hourly)</t>
  </si>
  <si>
    <t>Minimum of a Masters of Science in one of the APRN roles. Must be licensed</t>
  </si>
  <si>
    <t>Registered Nurse (MA / APRN) (annual)</t>
  </si>
  <si>
    <t>Admin Allocation</t>
  </si>
  <si>
    <t>C.257 Benchmark</t>
  </si>
  <si>
    <t>2025Q1</t>
  </si>
  <si>
    <t>2025Q2</t>
  </si>
  <si>
    <t>2025Q3</t>
  </si>
  <si>
    <t>2025Q4</t>
  </si>
  <si>
    <t>MA EOHHS C.257 Benchmark</t>
  </si>
  <si>
    <t>floor</t>
  </si>
  <si>
    <t>ceiling</t>
  </si>
  <si>
    <t>average</t>
  </si>
  <si>
    <t>weighted average</t>
  </si>
  <si>
    <t>average incl. zeroes</t>
  </si>
  <si>
    <t>20E</t>
  </si>
  <si>
    <t>21E</t>
  </si>
  <si>
    <t>26E</t>
  </si>
  <si>
    <t>27E</t>
  </si>
  <si>
    <t>28E</t>
  </si>
  <si>
    <t>29E</t>
  </si>
  <si>
    <t>30E</t>
  </si>
  <si>
    <t>31E</t>
  </si>
  <si>
    <t>32E</t>
  </si>
  <si>
    <t>36E</t>
  </si>
  <si>
    <t>Clients and Caregivers Reimb./Stipends 203</t>
  </si>
  <si>
    <t>Subcontracted Direct Care 206</t>
  </si>
  <si>
    <t>Vehicle Expenses 208</t>
  </si>
  <si>
    <t>Vehicle Depreciation 208</t>
  </si>
  <si>
    <t>Incidental Medical /Medicine/Pharmacy 209</t>
  </si>
  <si>
    <t>Client Personal Allowances 211</t>
  </si>
  <si>
    <t>Provision Material Goods/Svs./Benefits 212</t>
  </si>
  <si>
    <t>Direct Client Wages 214</t>
  </si>
  <si>
    <t>Other Commercial Prod. &amp; Svs. 214</t>
  </si>
  <si>
    <t>Non Charitable Expenses</t>
  </si>
  <si>
    <t>Total Other Program Expense</t>
  </si>
  <si>
    <t>Adlib, Inc.</t>
  </si>
  <si>
    <t>Boston Center for Independent Living, Inc</t>
  </si>
  <si>
    <t>Cape Organization for the Rights of the Disabled, Inc.</t>
  </si>
  <si>
    <t>Center for Living &amp; Working, Inc.</t>
  </si>
  <si>
    <t>Easter Seals Massachusetts, Inc.</t>
  </si>
  <si>
    <t>Independence Associates, Inc.</t>
  </si>
  <si>
    <t>MetroWest Center for Independent Living</t>
  </si>
  <si>
    <t>Partners for Youth with Disabilities</t>
  </si>
  <si>
    <t>SOUTHEAST CENTER FOR INDEPENDENT LIVING, INC.</t>
  </si>
  <si>
    <t>Stavros Center for Independent Living</t>
  </si>
  <si>
    <t>Advocates, Inc.</t>
  </si>
  <si>
    <t>Alternatives Unlimited</t>
  </si>
  <si>
    <t>Amego Inc.</t>
  </si>
  <si>
    <t>American Training, Inc.</t>
  </si>
  <si>
    <t>Attleboro Enterprises, Inc.</t>
  </si>
  <si>
    <t>Baroco Corporation</t>
  </si>
  <si>
    <t>Barry L. Price Rehabilitation Center, Inc.</t>
  </si>
  <si>
    <t>Bay Cove Human Services, Inc.</t>
  </si>
  <si>
    <t>Behavioral Associates of Massachusetts, Inc.</t>
  </si>
  <si>
    <t>Berkshire County Arc, Inc.</t>
  </si>
  <si>
    <t>Berkshire Family And Individual Resources</t>
  </si>
  <si>
    <t>Better Community Living, Inc.</t>
  </si>
  <si>
    <t>Bridgewell</t>
  </si>
  <si>
    <t>Brockton Area Multi-Services, Inc.</t>
  </si>
  <si>
    <t>Capeabilities, INc.</t>
  </si>
  <si>
    <t>Cardinal Cushing Centers, Inc.</t>
  </si>
  <si>
    <t>Center of Hope Foundation, Inc.</t>
  </si>
  <si>
    <t>Charles River Association for Retarded Citizens, Inc.</t>
  </si>
  <si>
    <t>COASTAL CONNECTIONS INC</t>
  </si>
  <si>
    <t>COMMUNITAS, INC.</t>
  </si>
  <si>
    <t>Community Connections, Inc.</t>
  </si>
  <si>
    <t>Cooperative Production, Inc.</t>
  </si>
  <si>
    <t>Crystal Springs, Inc.</t>
  </si>
  <si>
    <t>Eliot Community Human Services, Inc.</t>
  </si>
  <si>
    <t>Fidelity House, Inc.</t>
  </si>
  <si>
    <t>FOR Community Services, Inc.</t>
  </si>
  <si>
    <t>Habilitation Assistance Corporation</t>
  </si>
  <si>
    <t>Horace Mann Educational Associates, Inc.</t>
  </si>
  <si>
    <t>House of Possibilities</t>
  </si>
  <si>
    <t>Justice Resource Institute, Inc.</t>
  </si>
  <si>
    <t>Kennedy-Donovan Center, Inc.</t>
  </si>
  <si>
    <t>LifeLinks, Inc</t>
  </si>
  <si>
    <t>LifeStream, Inc</t>
  </si>
  <si>
    <t>Massachusetts Association for the Blind, Inc</t>
  </si>
  <si>
    <t>May Institute, Inc.</t>
  </si>
  <si>
    <t>Minute Man Arc for Human Services, Inc.</t>
  </si>
  <si>
    <t>Nashoba Learning Group, Inc.</t>
  </si>
  <si>
    <t>New England Village</t>
  </si>
  <si>
    <t>North East Educational and Developmental Supports Center Inc</t>
  </si>
  <si>
    <t>Northeast Arc, Inc.</t>
  </si>
  <si>
    <t>Opportunities for Inclusion</t>
  </si>
  <si>
    <t>Opportunity Works, Inc.</t>
  </si>
  <si>
    <t>People Incorporated</t>
  </si>
  <si>
    <t>Preparatory Rehabilitiation for Individual Development and Employment, Inc.</t>
  </si>
  <si>
    <t>Riverside Industries, Inc.</t>
  </si>
  <si>
    <t>Road to Responsibility, Inc</t>
  </si>
  <si>
    <t>Seven Hills Foundation and Affiliates</t>
  </si>
  <si>
    <t>Shore Educational Collaborative</t>
  </si>
  <si>
    <t>South Norfolk County Association for Retarded Citizens, Inc.</t>
  </si>
  <si>
    <t>South Worcester County Rehabilitation Center, Inc.</t>
  </si>
  <si>
    <t>The Arc of Bristol County, Inc.</t>
  </si>
  <si>
    <t>The Arc of Opportunity in North Central Massachusetts, Inc.</t>
  </si>
  <si>
    <t>The Arc of the South Shore</t>
  </si>
  <si>
    <t>Toward Independent Living and Learning, Inc.</t>
  </si>
  <si>
    <t>United Cerebral Palsy of MetroBoston, Inc.</t>
  </si>
  <si>
    <t>Viability, Inc.</t>
  </si>
  <si>
    <t>Vinfen Corporation</t>
  </si>
  <si>
    <t>Walnut Street Center, Inc.</t>
  </si>
  <si>
    <t>Waltham Committee, Inc. dba WCI</t>
  </si>
  <si>
    <t>WORK, Inc</t>
  </si>
  <si>
    <t>Beta Community Services, Inc.</t>
  </si>
  <si>
    <t>ServiceNet, Inc.</t>
  </si>
  <si>
    <t>Total Occupancy
per FTE</t>
  </si>
  <si>
    <t>Direct Care Consultant 201
per FTE</t>
  </si>
  <si>
    <t/>
  </si>
  <si>
    <t>GROW Associates, Inc.</t>
  </si>
  <si>
    <t>Latham Centers, Inc.</t>
  </si>
  <si>
    <t>NuPath, Inc</t>
  </si>
  <si>
    <t>-</t>
  </si>
  <si>
    <t>Temporary Help 202
per FTE</t>
  </si>
  <si>
    <t>Clients and Caregivers Reimb./Stipends 203
per FTE</t>
  </si>
  <si>
    <t>Subcontracted Direct Care 206
per FTE</t>
  </si>
  <si>
    <t>Staff Training 204
per FTE</t>
  </si>
  <si>
    <t>Staff Mileage / Travel 205
per FTE</t>
  </si>
  <si>
    <t>Meals 207
per FTE</t>
  </si>
  <si>
    <t>Client Transportation 208
per FTE</t>
  </si>
  <si>
    <t>Vehicle Expenses 208
per FTE</t>
  </si>
  <si>
    <t>Vehicle Depreciation 208
per FTE</t>
  </si>
  <si>
    <t>Incidental Medical /Medicine/Pharmacy 209
per FTE</t>
  </si>
  <si>
    <t>Client Personal Allowances 211
per FTE</t>
  </si>
  <si>
    <t>Provision Material Goods/Svs./Benefits 212
per FTE</t>
  </si>
  <si>
    <t>Direct Client Wages 214
per FTE</t>
  </si>
  <si>
    <t>Other Commercial Prod. &amp; Svs. 214
per FTE</t>
  </si>
  <si>
    <t>Program Supplies &amp; Materials 215
per FTE</t>
  </si>
  <si>
    <t>Non Charitable Expenses
per FTE</t>
  </si>
  <si>
    <t>Other Expense
per FTE</t>
  </si>
  <si>
    <t>Total Other Program Expense
per FTE</t>
  </si>
  <si>
    <t xml:space="preserve">current </t>
  </si>
  <si>
    <t>total</t>
  </si>
  <si>
    <t>total FTE</t>
  </si>
  <si>
    <t>wtg avg</t>
  </si>
  <si>
    <t>FY23 Rates</t>
  </si>
  <si>
    <t>CAF rate</t>
  </si>
  <si>
    <t>BLS Occupational Code(s)</t>
  </si>
  <si>
    <t>31-1131</t>
  </si>
  <si>
    <t>21-1021, 21-1099</t>
  </si>
  <si>
    <t>29-2061</t>
  </si>
  <si>
    <t>Dietician / Nutritionist (hourly)</t>
  </si>
  <si>
    <t xml:space="preserve">Bachelors Level </t>
  </si>
  <si>
    <t>29-1031</t>
  </si>
  <si>
    <t>Dietician / Nutritionist (annual)</t>
  </si>
  <si>
    <t xml:space="preserve">Program manager, Program management, </t>
  </si>
  <si>
    <t>11-9151</t>
  </si>
  <si>
    <t>Program director</t>
  </si>
  <si>
    <t>Occupational Therapists</t>
  </si>
  <si>
    <t>Physical Therapist (hourly)</t>
  </si>
  <si>
    <t>Physical Therapists</t>
  </si>
  <si>
    <t>29-1129, 31-2021, 29-1123  (20%/20%/60%)</t>
  </si>
  <si>
    <t>Physical Therapist (annual)</t>
  </si>
  <si>
    <t>Clinical Manager / Psychologists (hourly)</t>
  </si>
  <si>
    <t>Clinical Manager /  Psychologists  (annual)</t>
  </si>
  <si>
    <t>29-1141</t>
  </si>
  <si>
    <t>29-1171</t>
  </si>
  <si>
    <t>Medical Director</t>
  </si>
  <si>
    <t>Current Rate in 101 CMR 424</t>
  </si>
  <si>
    <t>Rate</t>
  </si>
  <si>
    <t>Day Hab Supp</t>
  </si>
  <si>
    <t>Corp Rep Payee (mod)</t>
  </si>
  <si>
    <t>Corp Rep Payee (high)</t>
  </si>
  <si>
    <t>53 Percentile</t>
  </si>
  <si>
    <r>
      <rPr>
        <b/>
        <sz val="20"/>
        <color rgb="FFFF0000"/>
        <rFont val="Calibri"/>
        <family val="2"/>
        <scheme val="minor"/>
      </rPr>
      <t>**PLEASE SEE NOTE BELOW</t>
    </r>
    <r>
      <rPr>
        <sz val="20"/>
        <color theme="1"/>
        <rFont val="Calibri"/>
        <family val="2"/>
        <scheme val="minor"/>
      </rPr>
      <t xml:space="preserve">
21-1093, 31-1120, 31-2022, 31-9099</t>
    </r>
  </si>
  <si>
    <t>21-1094, 21-1015, 21-1018, 21-1023, 39-1022</t>
  </si>
  <si>
    <t>Developmental Specialist,  Triage Specialist, Medical Assistant</t>
  </si>
  <si>
    <t>21-1021, 21-1019, 21-1022, 21-1029</t>
  </si>
  <si>
    <t>Assistant Manager</t>
  </si>
  <si>
    <t>19-3033, 21-1021, 21-1022, 19-3034</t>
  </si>
  <si>
    <t>Occupational Therapist (hourly) *</t>
  </si>
  <si>
    <r>
      <rPr>
        <b/>
        <sz val="20"/>
        <color rgb="FFFF0000"/>
        <rFont val="Calibri"/>
        <family val="2"/>
        <scheme val="minor"/>
      </rPr>
      <t>*PLEASE SEE NOTE BELOW</t>
    </r>
    <r>
      <rPr>
        <sz val="20"/>
        <color theme="1"/>
        <rFont val="Calibri"/>
        <family val="2"/>
        <scheme val="minor"/>
      </rPr>
      <t xml:space="preserve">
29-1129, 31-2011, 29-1122 (25%/25%/50%)</t>
    </r>
  </si>
  <si>
    <t>Occupational Therapist (annual) *</t>
  </si>
  <si>
    <t>Clinical Manager, Clinical Director</t>
  </si>
  <si>
    <t>19-3033, 19-3034</t>
  </si>
  <si>
    <t>Speech Language Pathologists (hourly) *</t>
  </si>
  <si>
    <r>
      <rPr>
        <b/>
        <sz val="20"/>
        <color rgb="FFFF0000"/>
        <rFont val="Calibri"/>
        <family val="2"/>
        <scheme val="minor"/>
      </rPr>
      <t>*PLEASE SEE NOTE BELOW</t>
    </r>
    <r>
      <rPr>
        <sz val="20"/>
        <color theme="1"/>
        <rFont val="Calibri"/>
        <family val="2"/>
        <scheme val="minor"/>
      </rPr>
      <t xml:space="preserve">
29-1129, 29-1127</t>
    </r>
  </si>
  <si>
    <t>Speech Language Pathologists (annual) *</t>
  </si>
  <si>
    <r>
      <t xml:space="preserve">Clerical, Support &amp; Direct Care Relief Staff are benched to Direct Care </t>
    </r>
    <r>
      <rPr>
        <b/>
        <i/>
        <sz val="20"/>
        <color theme="1"/>
        <rFont val="Calibri"/>
        <family val="2"/>
        <scheme val="minor"/>
      </rPr>
      <t>**</t>
    </r>
  </si>
  <si>
    <t xml:space="preserve">Tax and Fringe =  </t>
  </si>
  <si>
    <t xml:space="preserve">Benchmarked to FY24 Commonwealth (office of the Comptroller) T&amp;F rate, less </t>
  </si>
  <si>
    <t xml:space="preserve">Terminal leave, and  retirement.  Does include Paid Family Medical Leave tax.
Includes and additional 2% to be used at providers descretion for retirement and/or other benefits
</t>
  </si>
  <si>
    <t>Misc. BLS benchmarks</t>
  </si>
  <si>
    <t>Psychiatrist *</t>
  </si>
  <si>
    <t>M2021 BLS  NAICS 623200 (Nat'l)   Intellectual and Developmental Disability,   Residential, Mental Health, and Substance Abuse Facilities</t>
  </si>
  <si>
    <t>M2022 BLS  (29-1222 Physicians) National Annual Mean</t>
  </si>
  <si>
    <t>Physician Assistants</t>
  </si>
  <si>
    <t>M2022 BLS  Occ Code 29-1071</t>
  </si>
  <si>
    <t>Food Service I</t>
  </si>
  <si>
    <t>Food Service II</t>
  </si>
  <si>
    <t>Average of benchmarks Direct Care and Direct Care III</t>
  </si>
  <si>
    <t>Food Service III</t>
  </si>
  <si>
    <t>Benchmarked to Direct Care III</t>
  </si>
  <si>
    <t>Maintenence I</t>
  </si>
  <si>
    <t>M2022 BLS  Occ Code 37-0000</t>
  </si>
  <si>
    <t>Maintenence II</t>
  </si>
  <si>
    <t>M2022 BLS  Occ Code 49-9099</t>
  </si>
  <si>
    <t>Maintenence III</t>
  </si>
  <si>
    <t>M2022 BLS  Occ Code 49-0000 and 49-9071 (average)</t>
  </si>
  <si>
    <t>Important Notes</t>
  </si>
  <si>
    <t>*</t>
  </si>
  <si>
    <t>Figures with a single asterisk utilize the May 2021 BLS / OEWS information at 53rd percentile because the exact same information for May 2022 indicates a decrease at the 53rd percentile</t>
  </si>
  <si>
    <t>**</t>
  </si>
  <si>
    <t>Figures with a double asterisk will use a $20 per hr benchmark because the exact same information for May 2022 indicates a decrease at the 53rd percentile from the prior rate of $19 per hour.  This salary will remain constant until such time that the BLS / OEWS data exceeds this benchmark</t>
  </si>
  <si>
    <t>FY26</t>
  </si>
  <si>
    <t>FY27</t>
  </si>
  <si>
    <t>2026Q1</t>
  </si>
  <si>
    <t>2026Q2</t>
  </si>
  <si>
    <t>2026Q3</t>
  </si>
  <si>
    <t>2026Q4</t>
  </si>
  <si>
    <t>2027Q1</t>
  </si>
  <si>
    <t>2027Q2</t>
  </si>
  <si>
    <t>2027Q3</t>
  </si>
  <si>
    <t>2027Q4</t>
  </si>
  <si>
    <t>2028Q1</t>
  </si>
  <si>
    <t>2028Q2</t>
  </si>
  <si>
    <t>2028Q3</t>
  </si>
  <si>
    <t>2028Q4</t>
  </si>
  <si>
    <t>2029Q1</t>
  </si>
  <si>
    <t>2029Q2</t>
  </si>
  <si>
    <t>2029Q3</t>
  </si>
  <si>
    <t>2029Q4</t>
  </si>
  <si>
    <t>C.257 Benchmark using FY22 MA Comptroller information (less MA Retirement and Terminal Leave)</t>
  </si>
  <si>
    <t>BLS Median benchmark 2022 53%</t>
  </si>
  <si>
    <t>Effecttive 7/1/22- 6/30/24</t>
  </si>
  <si>
    <t>Northeast Indpendent Living Program Inc</t>
  </si>
  <si>
    <t>Independent Living Center of the North Shore and  Cape Ann, Inc.</t>
  </si>
  <si>
    <t>FY23 Spend</t>
  </si>
  <si>
    <t>fiscal_year</t>
  </si>
  <si>
    <t>cabinet</t>
  </si>
  <si>
    <t>cabinet_name</t>
  </si>
  <si>
    <t>object</t>
  </si>
  <si>
    <t>department</t>
  </si>
  <si>
    <t>department_name</t>
  </si>
  <si>
    <t>activity</t>
  </si>
  <si>
    <t>activity_name</t>
  </si>
  <si>
    <t>vendor_customer_code</t>
  </si>
  <si>
    <t>legal_name</t>
  </si>
  <si>
    <t>tin</t>
  </si>
  <si>
    <t>SumOfposting_line_amount</t>
  </si>
  <si>
    <t>45</t>
  </si>
  <si>
    <t>EXECUTIVE OFFICE OF HEALTH &amp; HUMAN SERVICES</t>
  </si>
  <si>
    <t>M03</t>
  </si>
  <si>
    <t>MASS COMMISSION FOR THE BLIND</t>
  </si>
  <si>
    <t>2128</t>
  </si>
  <si>
    <t>Day Habilitation Supplements</t>
  </si>
  <si>
    <t>VC6000230398</t>
  </si>
  <si>
    <t>WORK COMMUNITY INDEPENDENCE INC</t>
  </si>
  <si>
    <t>237427897</t>
  </si>
  <si>
    <t>VC6000163831</t>
  </si>
  <si>
    <t>COOPERATIVE PRODUCTION INC</t>
  </si>
  <si>
    <t>042588140</t>
  </si>
  <si>
    <t>VC6000192607</t>
  </si>
  <si>
    <t>NEW ENGLAND VILLAGES INC</t>
  </si>
  <si>
    <t>046144180</t>
  </si>
  <si>
    <t>VC6000165702</t>
  </si>
  <si>
    <t>TOWARD INDEPENDENT LIVING &amp;</t>
  </si>
  <si>
    <t>042672688</t>
  </si>
  <si>
    <t>VC6000174357</t>
  </si>
  <si>
    <t>ROAD TO RESPONSIBILITY INC</t>
  </si>
  <si>
    <t>043035105</t>
  </si>
  <si>
    <t>VC6000230419</t>
  </si>
  <si>
    <t>ADVOCATES INC</t>
  </si>
  <si>
    <t>237451423</t>
  </si>
  <si>
    <t>VC6000192523</t>
  </si>
  <si>
    <t>INCOMPASS HUMAN SERVICES</t>
  </si>
  <si>
    <t>046111877</t>
  </si>
  <si>
    <t>VC6000169036</t>
  </si>
  <si>
    <t>HABILITATION ASSIST CORP</t>
  </si>
  <si>
    <t>042797974</t>
  </si>
  <si>
    <t>VC6000170681</t>
  </si>
  <si>
    <t>COMMUNITY CONNECTIONS INC</t>
  </si>
  <si>
    <t>042871024</t>
  </si>
  <si>
    <t>VC0000408166</t>
  </si>
  <si>
    <t>TRANSITIONS CENTERS INC</t>
  </si>
  <si>
    <t>412275864</t>
  </si>
  <si>
    <t>VC6000160033</t>
  </si>
  <si>
    <t>CHARLES RIVER ASSOCIATION FOR</t>
  </si>
  <si>
    <t>042393108</t>
  </si>
  <si>
    <t>VC6000164683</t>
  </si>
  <si>
    <t>BARRY L PRICE REHAB</t>
  </si>
  <si>
    <t>042625859</t>
  </si>
  <si>
    <t>2128 Total</t>
  </si>
  <si>
    <t>M3M</t>
  </si>
  <si>
    <t>MASS REHABILITATION COMMISSION</t>
  </si>
  <si>
    <t>2222</t>
  </si>
  <si>
    <t>Transitional to Adult Hood</t>
  </si>
  <si>
    <t>VC6000227256</t>
  </si>
  <si>
    <t>PARTNERS FOR YOUTH WITH</t>
  </si>
  <si>
    <t>222627798</t>
  </si>
  <si>
    <t>VC6000163426</t>
  </si>
  <si>
    <t>CENTER FOR LIVING &amp; WORKING INC</t>
  </si>
  <si>
    <t>042564426</t>
  </si>
  <si>
    <t>VC6000157011</t>
  </si>
  <si>
    <t>EASTER SEALS MASSACHUSETTS</t>
  </si>
  <si>
    <t>042103867</t>
  </si>
  <si>
    <t>VC6000166457</t>
  </si>
  <si>
    <t>INDEPENDENCE ASSOCIATES INC</t>
  </si>
  <si>
    <t>042701621</t>
  </si>
  <si>
    <t>VC6000172116</t>
  </si>
  <si>
    <t>SOUTHEAST CENTER FOR</t>
  </si>
  <si>
    <t>042939676</t>
  </si>
  <si>
    <t>VC6000248260</t>
  </si>
  <si>
    <t>STAVROS CENTER FOR INDEPENDENT</t>
  </si>
  <si>
    <t>510172014</t>
  </si>
  <si>
    <t>VC6000172466</t>
  </si>
  <si>
    <t>METROWEST CNTR FOR INDEPENDENT</t>
  </si>
  <si>
    <t>042955399</t>
  </si>
  <si>
    <t>VC6000227087</t>
  </si>
  <si>
    <t>ADLIB INC</t>
  </si>
  <si>
    <t>222533311</t>
  </si>
  <si>
    <t>VC6000166459</t>
  </si>
  <si>
    <t>THE NORTHEAST INDEPENDENT</t>
  </si>
  <si>
    <t>042701631</t>
  </si>
  <si>
    <t>VC6000171231</t>
  </si>
  <si>
    <t>CAPE ORGANIZATON FOR RIGHTS OF</t>
  </si>
  <si>
    <t>042901347</t>
  </si>
  <si>
    <t>VC6000163044</t>
  </si>
  <si>
    <t>BOSTON CTR FOR INDEP LIV</t>
  </si>
  <si>
    <t>042546595</t>
  </si>
  <si>
    <t>VC6000172361</t>
  </si>
  <si>
    <t>DISABILITY RESOURCE CENTER INC</t>
  </si>
  <si>
    <t>042949473</t>
  </si>
  <si>
    <t>2222 Total</t>
  </si>
  <si>
    <t>DMR</t>
  </si>
  <si>
    <t>DEPARTMENT OF DEVELOPMENTAL SERVICES</t>
  </si>
  <si>
    <t>3274</t>
  </si>
  <si>
    <t>CORPORATE REP PAYEE</t>
  </si>
  <si>
    <t>VC6000158324</t>
  </si>
  <si>
    <t>THE ARC OF OPPORTUNITY IN NO. CENT. MASS</t>
  </si>
  <si>
    <t>042226199</t>
  </si>
  <si>
    <t>VC6000158956</t>
  </si>
  <si>
    <t>THE ARC OF BRISTOL COUNTY</t>
  </si>
  <si>
    <t>042281165</t>
  </si>
  <si>
    <t>VC6000163563</t>
  </si>
  <si>
    <t>BETA COMMUNITY PARTNERSHIPS, INC.</t>
  </si>
  <si>
    <t>042574795</t>
  </si>
  <si>
    <t>VC6000176767</t>
  </si>
  <si>
    <t>SEVEN HILLS COMM SVS INC</t>
  </si>
  <si>
    <t>043125422</t>
  </si>
  <si>
    <t>VC6000162622</t>
  </si>
  <si>
    <t>SERVICENET INC</t>
  </si>
  <si>
    <t>042526194</t>
  </si>
  <si>
    <t>3274 Total</t>
  </si>
  <si>
    <t>3285</t>
  </si>
  <si>
    <t>DAY HABILITATION SUPPLEMENT</t>
  </si>
  <si>
    <t>VC6000169186</t>
  </si>
  <si>
    <t>BAROCO CORPORATION</t>
  </si>
  <si>
    <t>042803483</t>
  </si>
  <si>
    <t>VC6000158859</t>
  </si>
  <si>
    <t>SEVEN HILLS ASPIRE, INC.</t>
  </si>
  <si>
    <t>042274992</t>
  </si>
  <si>
    <t>MM3</t>
  </si>
  <si>
    <t>VC0000568727</t>
  </si>
  <si>
    <t>NASHOBA LEARNING GROUP INC</t>
  </si>
  <si>
    <t>010672424</t>
  </si>
  <si>
    <t>VC6000159288</t>
  </si>
  <si>
    <t>CENTER OF HOPE FOUNDATION, INCORPORATED</t>
  </si>
  <si>
    <t>042311571</t>
  </si>
  <si>
    <t>Individualized Staffing  Supports</t>
  </si>
  <si>
    <t>VC6000160726</t>
  </si>
  <si>
    <t>PEOPLE INCORPORATED</t>
  </si>
  <si>
    <t>042447216</t>
  </si>
  <si>
    <t>VC6000164821</t>
  </si>
  <si>
    <t>VINFEN CORPORATION</t>
  </si>
  <si>
    <t>042632219</t>
  </si>
  <si>
    <t>VC6000163361</t>
  </si>
  <si>
    <t>BROCKTON AREA MULTI-SERVS INC</t>
  </si>
  <si>
    <t>042562377</t>
  </si>
  <si>
    <t>VC6000163824</t>
  </si>
  <si>
    <t>OPEN SKY COMMUNITY SERVICES INC</t>
  </si>
  <si>
    <t>042587863</t>
  </si>
  <si>
    <t>VC6000161602</t>
  </si>
  <si>
    <t>LIFE SKILLS INC</t>
  </si>
  <si>
    <t>042483176</t>
  </si>
  <si>
    <t>VC0000455113</t>
  </si>
  <si>
    <t>HOUSE OF POSSIBILITIES INC</t>
  </si>
  <si>
    <t>134246859</t>
  </si>
  <si>
    <t>VC6000159109</t>
  </si>
  <si>
    <t>HORACE MANN EDUCATIONAL</t>
  </si>
  <si>
    <t>042300014</t>
  </si>
  <si>
    <t>VC6000165697</t>
  </si>
  <si>
    <t>UNITED CEREBAL PALSEY ASSOC OF METROBOST</t>
  </si>
  <si>
    <t>042672599</t>
  </si>
  <si>
    <t>VC6000230326</t>
  </si>
  <si>
    <t>OPPORTUNITY WORKS INC</t>
  </si>
  <si>
    <t>237364943</t>
  </si>
  <si>
    <t>VC6000171482</t>
  </si>
  <si>
    <t>BEHAVIORAL ASSOCIATES OF</t>
  </si>
  <si>
    <t>042912574</t>
  </si>
  <si>
    <t>VC6000162473</t>
  </si>
  <si>
    <t>KENNEDY-DONOVAN CENTER INC</t>
  </si>
  <si>
    <t>042519028</t>
  </si>
  <si>
    <t>VC6000180596</t>
  </si>
  <si>
    <t>BERKSHIRE FAMILY AND</t>
  </si>
  <si>
    <t>043246975</t>
  </si>
  <si>
    <t>VC0000720344</t>
  </si>
  <si>
    <t>THE NORTH EAST EDUCATIONAL DEVELOPMENTAL</t>
  </si>
  <si>
    <t>460759051</t>
  </si>
  <si>
    <t>VC6000157246</t>
  </si>
  <si>
    <t>CARDINAL CUSHING CENTERS INC</t>
  </si>
  <si>
    <t>042104871</t>
  </si>
  <si>
    <t>VC6000162625</t>
  </si>
  <si>
    <t>JUSTICE RESOURCE INSTITUTE INC</t>
  </si>
  <si>
    <t>042526357</t>
  </si>
  <si>
    <t>VC6000160746</t>
  </si>
  <si>
    <t>PREPARATORY REHABFOR IND DEV A</t>
  </si>
  <si>
    <t>042448196</t>
  </si>
  <si>
    <t>VC6000230109</t>
  </si>
  <si>
    <t>AMEGO INC</t>
  </si>
  <si>
    <t>237131690</t>
  </si>
  <si>
    <t>VC6000192676</t>
  </si>
  <si>
    <t>SUNSHINE VILLAGE, INC.</t>
  </si>
  <si>
    <t>046190469</t>
  </si>
  <si>
    <t>VC6000160603</t>
  </si>
  <si>
    <t>OPPORTUNITIES FOR INCLUSION</t>
  </si>
  <si>
    <t>042441728</t>
  </si>
  <si>
    <t>VC6000163957</t>
  </si>
  <si>
    <t>VENTURE COMMUNITY SERVICES, INC</t>
  </si>
  <si>
    <t>042593315</t>
  </si>
  <si>
    <t>VC6000248268</t>
  </si>
  <si>
    <t>VIABILITY INC</t>
  </si>
  <si>
    <t>510178661</t>
  </si>
  <si>
    <t>VC0000407324</t>
  </si>
  <si>
    <t>262443444</t>
  </si>
  <si>
    <t>VC6000160529</t>
  </si>
  <si>
    <t>RIVERSIDE INDUSTRIES INC</t>
  </si>
  <si>
    <t>042438444</t>
  </si>
  <si>
    <t>VC6000167658</t>
  </si>
  <si>
    <t>LIFESTREAM INCORPORATED</t>
  </si>
  <si>
    <t>042743314</t>
  </si>
  <si>
    <t>VC6000158475</t>
  </si>
  <si>
    <t>042239964</t>
  </si>
  <si>
    <t>VC6000227047</t>
  </si>
  <si>
    <t>LIFEWORKS INC</t>
  </si>
  <si>
    <t>222512887</t>
  </si>
  <si>
    <t>VC6000168199</t>
  </si>
  <si>
    <t>CRYSTAL SPRINGS, INC.</t>
  </si>
  <si>
    <t>042764196</t>
  </si>
  <si>
    <t>VC6000159137</t>
  </si>
  <si>
    <t>THE ARC OF THE SOUTH SHORE, INC.</t>
  </si>
  <si>
    <t>042302069</t>
  </si>
  <si>
    <t>VC6000162018</t>
  </si>
  <si>
    <t>FIDELITY HOUSE INC</t>
  </si>
  <si>
    <t>042499679</t>
  </si>
  <si>
    <t>VC6000165472</t>
  </si>
  <si>
    <t>ATTLEBORO ENTERPRISES INC</t>
  </si>
  <si>
    <t>042660632</t>
  </si>
  <si>
    <t>VC6000160849</t>
  </si>
  <si>
    <t>CAPEABILITIES</t>
  </si>
  <si>
    <t>042453166</t>
  </si>
  <si>
    <t>VC6000158767</t>
  </si>
  <si>
    <t>MINUTE MAN ARC FOR HUMAN</t>
  </si>
  <si>
    <t>042269230</t>
  </si>
  <si>
    <t>VC6000158245</t>
  </si>
  <si>
    <t>BERKSHIRE COUNTY ARC INC</t>
  </si>
  <si>
    <t>042218928</t>
  </si>
  <si>
    <t>VC6000165526</t>
  </si>
  <si>
    <t>AMERICAN TRAINING INC</t>
  </si>
  <si>
    <t>042662986</t>
  </si>
  <si>
    <t>VC6000230082</t>
  </si>
  <si>
    <t>WORK INC</t>
  </si>
  <si>
    <t>237100726</t>
  </si>
  <si>
    <t>VC6000163588</t>
  </si>
  <si>
    <t>SHORE EDUC COLLABORATIVE</t>
  </si>
  <si>
    <t>042576002</t>
  </si>
  <si>
    <t>VC6000160568</t>
  </si>
  <si>
    <t>NU PATH, INC</t>
  </si>
  <si>
    <t>042440272</t>
  </si>
  <si>
    <t>VC6000158389</t>
  </si>
  <si>
    <t>NORTHEAST ARC, INC.</t>
  </si>
  <si>
    <t>042232416</t>
  </si>
  <si>
    <t>VC6000179207</t>
  </si>
  <si>
    <t>KIDS ARE PEOPLE ELEMENTARY</t>
  </si>
  <si>
    <t>043201225</t>
  </si>
  <si>
    <t>VC0001087763</t>
  </si>
  <si>
    <t>MOVING FORWARD INCORPORATED</t>
  </si>
  <si>
    <t>833329208</t>
  </si>
  <si>
    <t>VC6000162461</t>
  </si>
  <si>
    <t>BAY COVE HUMAN SERVICES INC</t>
  </si>
  <si>
    <t>042518575</t>
  </si>
  <si>
    <t>VC6000157235</t>
  </si>
  <si>
    <t>THE GUILD FOR HUMAN SERVICES INC</t>
  </si>
  <si>
    <t>042104849</t>
  </si>
  <si>
    <t>VC6000158035</t>
  </si>
  <si>
    <t>THE MAY INSTITUTE INC</t>
  </si>
  <si>
    <t>042197449</t>
  </si>
  <si>
    <t>VC6000159058</t>
  </si>
  <si>
    <t>BRIDGEWELL INC</t>
  </si>
  <si>
    <t>042296940</t>
  </si>
  <si>
    <t>VC6000162381</t>
  </si>
  <si>
    <t>WALNUT STREET CENTER</t>
  </si>
  <si>
    <t>042513725</t>
  </si>
  <si>
    <t>3285 Total</t>
  </si>
  <si>
    <t>Sum of SumOfposting_line_amount</t>
  </si>
  <si>
    <t>Row Labels</t>
  </si>
  <si>
    <t>(blank)</t>
  </si>
  <si>
    <t>Grand Total</t>
  </si>
  <si>
    <t>Corp Rep Payee (basic)</t>
  </si>
  <si>
    <t>Remote Supports and Monitoring - A</t>
  </si>
  <si>
    <t>Remote Supports and Monitoring - B</t>
  </si>
  <si>
    <t>Remote Supports and Monitoring - C</t>
  </si>
  <si>
    <t>FY28</t>
  </si>
  <si>
    <t>2030Q1</t>
  </si>
  <si>
    <t>2030Q2</t>
  </si>
  <si>
    <t>2030Q3</t>
  </si>
  <si>
    <t>2030Q4</t>
  </si>
  <si>
    <t>New Rates</t>
  </si>
  <si>
    <t>BLS/OES</t>
  </si>
  <si>
    <t>position</t>
  </si>
  <si>
    <t>53rd Percentile</t>
  </si>
  <si>
    <t>23 to 24</t>
  </si>
  <si>
    <t>22 to 24</t>
  </si>
  <si>
    <t>BLS Occupational Code</t>
  </si>
  <si>
    <t>50 Percentile</t>
  </si>
  <si>
    <t>40 Percentile</t>
  </si>
  <si>
    <t>%Change 53% 2022 to 53% 2024</t>
  </si>
  <si>
    <t>%Change 53% 2022 to 50% 2024</t>
  </si>
  <si>
    <t>%Change 53% 2022 to 40% 2024</t>
  </si>
  <si>
    <t xml:space="preserve">
21-1093, 31-1120, 31-2022, 31-9099</t>
  </si>
  <si>
    <t xml:space="preserve"> 31-1131</t>
  </si>
  <si>
    <t xml:space="preserve">Occupational Therapist (hourly) </t>
  </si>
  <si>
    <t xml:space="preserve">
29-1129, 31-2011, 29-1122 (25%/25%/50%)</t>
  </si>
  <si>
    <t>Occupational Therapist (annual)</t>
  </si>
  <si>
    <t xml:space="preserve">Speech Language Pathologists (hourly) </t>
  </si>
  <si>
    <t xml:space="preserve">
29-1129, 29-1127</t>
  </si>
  <si>
    <t xml:space="preserve">Speech Language Pathologists (annual) </t>
  </si>
  <si>
    <t>Registered Nurse (BA) (hourly)</t>
  </si>
  <si>
    <r>
      <t xml:space="preserve">Clerical, Support &amp; Direct Care Relief Staff are benched to Direct Care </t>
    </r>
    <r>
      <rPr>
        <b/>
        <i/>
        <sz val="11"/>
        <color theme="1"/>
        <rFont val="Calibri"/>
        <family val="2"/>
        <scheme val="minor"/>
      </rPr>
      <t>**</t>
    </r>
  </si>
  <si>
    <t>Current 
(May-2022) 53rd</t>
  </si>
  <si>
    <t>New 
(May-2024) 53rd</t>
  </si>
  <si>
    <t>Benchmark Title</t>
  </si>
  <si>
    <t>Annual</t>
  </si>
  <si>
    <t xml:space="preserve">% </t>
  </si>
  <si>
    <t>Certified Nursing Assistant (CNA)</t>
  </si>
  <si>
    <t>Case Worker</t>
  </si>
  <si>
    <t>Case Manager</t>
  </si>
  <si>
    <t>Clinical w/ Independent licensure</t>
  </si>
  <si>
    <t>Program Management</t>
  </si>
  <si>
    <t>Clinical Manager</t>
  </si>
  <si>
    <t>Registered Nurse (BA)</t>
  </si>
  <si>
    <t>Registered Nurse (MA / APRN)</t>
  </si>
  <si>
    <t>PhD Psych</t>
  </si>
  <si>
    <t>Clinical Psychologist</t>
  </si>
  <si>
    <t>HISTORICAL</t>
  </si>
  <si>
    <t>Benchmark Salary FY21 rate review 
(BLS)</t>
  </si>
  <si>
    <t>Benchmark Salary FY23 rate review 
(May-2020 BLS)</t>
  </si>
  <si>
    <t>Benchmark Salary FY23 rate review 
(May-2021 BLS)</t>
  </si>
  <si>
    <t>Benchmark Salary FY25 Rate Review
(May-2022 BLS)</t>
  </si>
  <si>
    <t>Benchmark Salary FY27 Rate Review
(May-2024 BLS)</t>
  </si>
  <si>
    <t>Registerd Nurse (BA)</t>
  </si>
  <si>
    <t>Registerd Nurse (MA / APRN)</t>
  </si>
  <si>
    <t>BTL</t>
  </si>
  <si>
    <t>UFR FY24</t>
  </si>
  <si>
    <t>Prior RR +CAF</t>
  </si>
  <si>
    <t>Incompass Human Services</t>
  </si>
  <si>
    <t>Holidays (12 Days)</t>
  </si>
  <si>
    <t>S&amp;P Global Market Intelligence, Fall 2025</t>
  </si>
  <si>
    <t>FY25</t>
  </si>
  <si>
    <t>2031Q1</t>
  </si>
  <si>
    <t>2031Q2</t>
  </si>
  <si>
    <t>2031Q3</t>
  </si>
  <si>
    <t>2031Q4</t>
  </si>
  <si>
    <t>Assumption for new rates that are to be promulgated July 1, 2026</t>
  </si>
  <si>
    <t>BASELINE SCENARIO</t>
  </si>
  <si>
    <t>July 1, 2026- June 30, 2028</t>
  </si>
  <si>
    <t>OPTIMISTIC SCENARIO</t>
  </si>
  <si>
    <t>Prospective rate period:</t>
  </si>
  <si>
    <t>* - M2024 numbers came in lower so the prior RR +2.58% CAF amount was used</t>
  </si>
  <si>
    <t>FY24 UFR Wtg Avg</t>
  </si>
  <si>
    <t>Prior RR +CAFs</t>
  </si>
  <si>
    <t>FY25 Spend</t>
  </si>
  <si>
    <t>For up to 15 hours of monitoring per week per person</t>
  </si>
  <si>
    <t>For up to 16-25 hours of monitoring per week per person</t>
  </si>
  <si>
    <t>For OVER 25 hours of monitoring per week per person</t>
  </si>
  <si>
    <t>Service Unit: Per Enrolled Per Day</t>
  </si>
  <si>
    <t>Title</t>
  </si>
  <si>
    <t>Total Staffing</t>
  </si>
  <si>
    <t>Total Salary</t>
  </si>
  <si>
    <t>Non-Salary Expenses</t>
  </si>
  <si>
    <t>Total Non-Salary</t>
  </si>
  <si>
    <t>Total Expenses</t>
  </si>
  <si>
    <t>Daily Rate</t>
  </si>
  <si>
    <t>Hourly Rate - Add-on for ALTR and SL</t>
  </si>
  <si>
    <t>Current</t>
  </si>
  <si>
    <r>
      <t xml:space="preserve">*Note: </t>
    </r>
    <r>
      <rPr>
        <b/>
        <i/>
        <sz val="10"/>
        <rFont val="Calibri"/>
        <family val="2"/>
      </rPr>
      <t xml:space="preserve">TOTAL OTHER EXPENSE </t>
    </r>
    <r>
      <rPr>
        <sz val="10"/>
        <rFont val="Calibri"/>
        <family val="2"/>
      </rPr>
      <t xml:space="preserve">consists of the weighted average of all Reported FY20 UFR Expense Line Items </t>
    </r>
  </si>
  <si>
    <t>Base FY26Q4-Prospective 7/1/26-6/30/28</t>
  </si>
  <si>
    <t xml:space="preserve">C.257 Benchmark </t>
  </si>
  <si>
    <t>Prior Rate plus previous CAF</t>
  </si>
  <si>
    <t>May 2024 BLS @ 53rd percentile</t>
  </si>
  <si>
    <t xml:space="preserve">FY24 UFR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</si>
</sst>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quot;$&quot;#,##0.00"/>
    <numFmt numFmtId="166" formatCode="_(&quot;$&quot;* #,##0_);_(&quot;$&quot;* \(#,##0\);_(&quot;$&quot;* &quot;-&quot;??_);_(@_)"/>
    <numFmt numFmtId="167" formatCode="0.000"/>
    <numFmt numFmtId="168" formatCode="\$#,##0"/>
    <numFmt numFmtId="169" formatCode="&quot;$&quot;#,##0.0000_);\(&quot;$&quot;#,##0.0000\)"/>
    <numFmt numFmtId="170" formatCode="0.00000"/>
    <numFmt numFmtId="171" formatCode="0.0000"/>
    <numFmt numFmtId="172" formatCode="_(* #,##0_);_(* \(#,##0\);_(* &quot;-&quot;??_);_(@_)"/>
    <numFmt numFmtId="173" formatCode="[$-409]mmmm\ d\,\ yyyy;@"/>
    <numFmt numFmtId="174" formatCode="#,##0.0"/>
  </numFmts>
  <fonts count="107">
    <font>
      <sz val="11"/>
      <color theme="1"/>
      <name val="Calibri"/>
      <family val="2"/>
      <scheme val="minor"/>
    </font>
    <font>
      <sz val="11"/>
      <color theme="1"/>
      <name val="Calibri"/>
      <family val="2"/>
      <scheme val="minor"/>
    </font>
    <font>
      <b/>
      <sz val="14"/>
      <color rgb="FF7030A0"/>
      <name val="Calibri"/>
      <family val="2"/>
    </font>
    <font>
      <b/>
      <sz val="11"/>
      <color rgb="FF7030A0"/>
      <name val="Calibri"/>
      <family val="2"/>
    </font>
    <font>
      <sz val="11"/>
      <name val="Calibri"/>
      <family val="2"/>
      <scheme val="minor"/>
    </font>
    <font>
      <b/>
      <sz val="11"/>
      <name val="Calibri"/>
      <family val="2"/>
      <scheme val="minor"/>
    </font>
    <font>
      <sz val="10"/>
      <name val="Arial"/>
      <family val="2"/>
    </font>
    <font>
      <b/>
      <sz val="14"/>
      <name val="Arial"/>
      <family val="2"/>
    </font>
    <font>
      <b/>
      <sz val="12"/>
      <name val="Arial"/>
      <family val="2"/>
    </font>
    <font>
      <b/>
      <sz val="10"/>
      <name val="Arial"/>
      <family val="2"/>
    </font>
    <font>
      <b/>
      <sz val="11"/>
      <name val="Arial"/>
      <family val="2"/>
    </font>
    <font>
      <sz val="10"/>
      <color theme="0"/>
      <name val="Arial"/>
      <family val="2"/>
    </font>
    <font>
      <b/>
      <sz val="10"/>
      <color rgb="FFFF0000"/>
      <name val="Arial"/>
      <family val="2"/>
    </font>
    <font>
      <sz val="10"/>
      <color rgb="FFFF0000"/>
      <name val="Arial"/>
      <family val="2"/>
    </font>
    <font>
      <b/>
      <u/>
      <sz val="10"/>
      <name val="Arial"/>
      <family val="2"/>
    </font>
    <font>
      <b/>
      <sz val="9"/>
      <name val="Calibri"/>
      <family val="2"/>
    </font>
    <font>
      <sz val="9"/>
      <name val="Calibri"/>
      <family val="2"/>
    </font>
    <font>
      <sz val="10"/>
      <color theme="1"/>
      <name val="Tahoma"/>
      <family val="2"/>
    </font>
    <font>
      <sz val="11"/>
      <name val="Arial"/>
      <family val="2"/>
    </font>
    <font>
      <sz val="11"/>
      <color theme="1"/>
      <name val="Calibri"/>
      <family val="2"/>
    </font>
    <font>
      <b/>
      <sz val="10"/>
      <name val="Calibri"/>
      <family val="2"/>
    </font>
    <font>
      <b/>
      <sz val="11"/>
      <name val="Calibri"/>
      <family val="2"/>
    </font>
    <font>
      <sz val="10"/>
      <name val="Calibri"/>
      <family val="2"/>
    </font>
    <font>
      <sz val="11"/>
      <name val="Calibri"/>
      <family val="2"/>
    </font>
    <font>
      <b/>
      <sz val="11"/>
      <color theme="1"/>
      <name val="Calibri"/>
      <family val="2"/>
      <scheme val="minor"/>
    </font>
    <font>
      <sz val="10"/>
      <name val="Arial"/>
      <family val="2"/>
    </font>
    <font>
      <i/>
      <sz val="9"/>
      <name val="Calibri"/>
      <family val="2"/>
    </font>
    <font>
      <b/>
      <sz val="10"/>
      <color theme="1"/>
      <name val="Calibri"/>
      <family val="2"/>
      <scheme val="minor"/>
    </font>
    <font>
      <sz val="11"/>
      <color indexed="8"/>
      <name val="Calibri"/>
      <family val="2"/>
    </font>
    <font>
      <b/>
      <sz val="18"/>
      <color theme="3"/>
      <name val="Cambria"/>
      <family val="2"/>
      <scheme val="major"/>
    </font>
    <font>
      <sz val="11"/>
      <color rgb="FFFF000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Verdana"/>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9"/>
      <name val="Calibri"/>
      <family val="2"/>
      <scheme val="minor"/>
    </font>
    <font>
      <sz val="10"/>
      <color indexed="8"/>
      <name val="Arial"/>
      <family val="2"/>
    </font>
    <font>
      <sz val="11"/>
      <color theme="1"/>
      <name val="Calibri"/>
      <family val="2"/>
      <charset val="129"/>
      <scheme val="minor"/>
    </font>
    <font>
      <sz val="10.5"/>
      <name val="Calibri"/>
      <family val="2"/>
    </font>
    <font>
      <b/>
      <i/>
      <sz val="10.5"/>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i/>
      <sz val="11"/>
      <color rgb="FF7F7F7F"/>
      <name val="Calibri"/>
      <family val="2"/>
      <scheme val="minor"/>
    </font>
    <font>
      <b/>
      <sz val="9"/>
      <name val="Calibri"/>
      <family val="2"/>
      <scheme val="minor"/>
    </font>
    <font>
      <sz val="9"/>
      <color theme="3" tint="0.39997558519241921"/>
      <name val="Calibri"/>
      <family val="2"/>
      <scheme val="minor"/>
    </font>
    <font>
      <sz val="9"/>
      <color theme="1"/>
      <name val="Calibri"/>
      <family val="2"/>
      <scheme val="minor"/>
    </font>
    <font>
      <sz val="8"/>
      <name val="Calibri"/>
      <family val="2"/>
      <scheme val="minor"/>
    </font>
    <font>
      <sz val="11"/>
      <color rgb="FF9C0006"/>
      <name val="Calibri"/>
      <family val="2"/>
    </font>
    <font>
      <sz val="9"/>
      <color indexed="8"/>
      <name val="Calibri"/>
      <family val="2"/>
    </font>
    <font>
      <b/>
      <sz val="9"/>
      <color indexed="8"/>
      <name val="Calibri"/>
      <family val="2"/>
    </font>
    <font>
      <u/>
      <sz val="11"/>
      <color indexed="12"/>
      <name val="Calibri"/>
      <family val="2"/>
      <charset val="1"/>
    </font>
    <font>
      <b/>
      <sz val="12"/>
      <color indexed="30"/>
      <name val="Calibri"/>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i/>
      <sz val="11"/>
      <color rgb="FFFF0000"/>
      <name val="Calibri"/>
      <family val="2"/>
      <scheme val="minor"/>
    </font>
    <font>
      <sz val="9"/>
      <color rgb="FF000000"/>
      <name val="Calibri"/>
      <family val="2"/>
    </font>
    <font>
      <b/>
      <u/>
      <sz val="9"/>
      <name val="Calibri"/>
      <family val="2"/>
    </font>
    <font>
      <sz val="9"/>
      <color indexed="81"/>
      <name val="Tahoma"/>
      <family val="2"/>
    </font>
    <font>
      <b/>
      <sz val="9"/>
      <color indexed="81"/>
      <name val="Tahoma"/>
      <family val="2"/>
    </font>
    <font>
      <b/>
      <sz val="11"/>
      <color rgb="FFFF0000"/>
      <name val="Calibri"/>
      <family val="2"/>
      <scheme val="minor"/>
    </font>
    <font>
      <sz val="10"/>
      <name val="MS Sans Serif"/>
      <family val="2"/>
    </font>
    <font>
      <sz val="10"/>
      <name val="Calibri"/>
      <family val="2"/>
      <scheme val="minor"/>
    </font>
    <font>
      <sz val="10"/>
      <color rgb="FF000000"/>
      <name val="Calibri"/>
      <family val="2"/>
    </font>
    <font>
      <sz val="10"/>
      <name val="Arial"/>
      <family val="2"/>
    </font>
    <font>
      <sz val="9"/>
      <color theme="1"/>
      <name val="Calibri"/>
      <family val="2"/>
    </font>
    <font>
      <sz val="10"/>
      <name val="Arial"/>
      <family val="2"/>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b/>
      <i/>
      <sz val="20"/>
      <color theme="1"/>
      <name val="Calibri"/>
      <family val="2"/>
      <scheme val="minor"/>
    </font>
    <font>
      <i/>
      <sz val="20"/>
      <color theme="1"/>
      <name val="Calibri"/>
      <family val="2"/>
      <scheme val="minor"/>
    </font>
    <font>
      <b/>
      <sz val="12"/>
      <color indexed="81"/>
      <name val="Tahoma"/>
      <family val="2"/>
    </font>
    <font>
      <sz val="10"/>
      <color indexed="81"/>
      <name val="Tahoma"/>
      <family val="2"/>
    </font>
    <font>
      <sz val="10"/>
      <name val="Arial"/>
      <family val="2"/>
    </font>
    <font>
      <sz val="11"/>
      <color indexed="8"/>
      <name val="Calibri"/>
      <family val="2"/>
    </font>
    <font>
      <sz val="10"/>
      <color theme="1"/>
      <name val="Arial"/>
      <family val="2"/>
    </font>
    <font>
      <i/>
      <sz val="11"/>
      <color theme="1"/>
      <name val="Calibri"/>
      <family val="2"/>
      <scheme val="minor"/>
    </font>
    <font>
      <b/>
      <i/>
      <sz val="11"/>
      <color theme="1"/>
      <name val="Calibri"/>
      <family val="2"/>
      <scheme val="minor"/>
    </font>
    <font>
      <b/>
      <sz val="12"/>
      <color theme="1"/>
      <name val="Calibri"/>
      <family val="2"/>
      <scheme val="minor"/>
    </font>
    <font>
      <b/>
      <sz val="14"/>
      <color theme="1"/>
      <name val="Calibri"/>
      <family val="2"/>
      <scheme val="minor"/>
    </font>
    <font>
      <sz val="10"/>
      <color theme="1"/>
      <name val="Calibri"/>
      <family val="2"/>
    </font>
    <font>
      <b/>
      <i/>
      <sz val="10"/>
      <name val="Calibri"/>
      <family val="2"/>
    </font>
    <font>
      <b/>
      <sz val="10"/>
      <color rgb="FFED0000"/>
      <name val="Arial"/>
      <family val="2"/>
    </font>
    <font>
      <sz val="11"/>
      <color rgb="FFED0000"/>
      <name val="Calibri"/>
      <family val="2"/>
      <scheme val="minor"/>
    </font>
    <font>
      <b/>
      <sz val="11"/>
      <color rgb="FFED0000"/>
      <name val="Calibri"/>
      <family val="2"/>
      <scheme val="minor"/>
    </font>
  </fonts>
  <fills count="88">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rgb="FF92D050"/>
        <bgColor indexed="64"/>
      </patternFill>
    </fill>
    <fill>
      <patternFill patternType="solid">
        <fgColor rgb="FFD9D9D9"/>
        <bgColor rgb="FF000000"/>
      </patternFill>
    </fill>
    <fill>
      <patternFill patternType="solid">
        <fgColor rgb="FFFFFF00"/>
        <bgColor rgb="FF000000"/>
      </patternFill>
    </fill>
    <fill>
      <patternFill patternType="solid">
        <fgColor rgb="FFE6B8B7"/>
        <bgColor rgb="FF000000"/>
      </patternFill>
    </fill>
    <fill>
      <patternFill patternType="solid">
        <fgColor rgb="FFFFFFFF"/>
        <bgColor rgb="FF000000"/>
      </patternFill>
    </fill>
    <fill>
      <patternFill patternType="solid">
        <fgColor rgb="FFB8CCE4"/>
        <bgColor rgb="FF000000"/>
      </patternFill>
    </fill>
    <fill>
      <patternFill patternType="solid">
        <fgColor theme="6" tint="-0.499984740745262"/>
        <bgColor indexed="64"/>
      </patternFill>
    </fill>
    <fill>
      <patternFill patternType="solid">
        <fgColor theme="9" tint="-0.249977111117893"/>
        <bgColor indexed="64"/>
      </patternFill>
    </fill>
    <fill>
      <patternFill patternType="solid">
        <fgColor theme="6" tint="0.39997558519241921"/>
        <bgColor rgb="FF000000"/>
      </patternFill>
    </fill>
    <fill>
      <patternFill patternType="solid">
        <fgColor theme="4" tint="0.59999389629810485"/>
        <bgColor rgb="FF000000"/>
      </patternFill>
    </fill>
    <fill>
      <patternFill patternType="solid">
        <fgColor theme="0"/>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1" tint="0.34998626667073579"/>
        <bgColor indexed="64"/>
      </patternFill>
    </fill>
    <fill>
      <patternFill patternType="solid">
        <fgColor rgb="FFFFC7CE"/>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8" tint="0.79995117038483843"/>
        <bgColor indexed="64"/>
      </patternFill>
    </fill>
    <fill>
      <patternFill patternType="solid">
        <fgColor theme="9" tint="0.59999389629810485"/>
        <bgColor indexed="64"/>
      </patternFill>
    </fill>
    <fill>
      <patternFill patternType="solid">
        <fgColor indexed="22"/>
        <bgColor indexed="0"/>
      </patternFill>
    </fill>
    <fill>
      <patternFill patternType="solid">
        <fgColor rgb="FFFF000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6" tint="0.39997558519241921"/>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double">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FF0000"/>
      </left>
      <right/>
      <top style="thin">
        <color rgb="FFFF0000"/>
      </top>
      <bottom style="thin">
        <color rgb="FFFF0000"/>
      </bottom>
      <diagonal/>
    </border>
    <border>
      <left style="thin">
        <color rgb="FFFF0000"/>
      </left>
      <right/>
      <top style="medium">
        <color indexed="64"/>
      </top>
      <bottom style="medium">
        <color indexed="64"/>
      </bottom>
      <diagonal/>
    </border>
    <border>
      <left style="thin">
        <color rgb="FFFF0000"/>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bottom style="dashed">
        <color rgb="FFBFBFBF"/>
      </bottom>
      <diagonal/>
    </border>
    <border>
      <left/>
      <right/>
      <top style="medium">
        <color rgb="FF0096D7"/>
      </top>
      <bottom/>
      <diagonal/>
    </border>
    <border>
      <left/>
      <right/>
      <top/>
      <bottom style="thick">
        <color rgb="FF0096D7"/>
      </bottom>
      <diagonal/>
    </border>
    <border>
      <left/>
      <right/>
      <top/>
      <bottom style="thin">
        <color rgb="FFBFBFB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indexed="8"/>
      </left>
      <right/>
      <top style="thin">
        <color indexed="8"/>
      </top>
      <bottom/>
      <diagonal/>
    </border>
    <border>
      <left/>
      <right/>
      <top style="thin">
        <color indexed="8"/>
      </top>
      <bottom/>
      <diagonal/>
    </border>
    <border>
      <left style="thin">
        <color indexed="8"/>
      </left>
      <right/>
      <top/>
      <bottom/>
      <diagonal/>
    </border>
    <border>
      <left style="thin">
        <color indexed="65"/>
      </left>
      <right/>
      <top/>
      <bottom/>
      <diagonal/>
    </border>
    <border>
      <left/>
      <right style="thin">
        <color indexed="8"/>
      </right>
      <top style="thin">
        <color indexed="8"/>
      </top>
      <bottom style="double">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8"/>
      </left>
      <right/>
      <top style="thin">
        <color indexed="65"/>
      </top>
      <bottom/>
      <diagonal/>
    </border>
    <border>
      <left style="thin">
        <color indexed="64"/>
      </left>
      <right style="medium">
        <color indexed="64"/>
      </right>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medium">
        <color indexed="64"/>
      </bottom>
      <diagonal/>
    </border>
    <border>
      <left style="thin">
        <color rgb="FFABABAB"/>
      </left>
      <right/>
      <top style="thin">
        <color rgb="FFABABAB"/>
      </top>
      <bottom/>
      <diagonal/>
    </border>
    <border>
      <left style="thin">
        <color rgb="FFABABAB"/>
      </left>
      <right/>
      <top/>
      <bottom/>
      <diagonal/>
    </border>
    <border>
      <left/>
      <right/>
      <top style="thin">
        <color rgb="FFABABAB"/>
      </top>
      <bottom/>
      <diagonal/>
    </border>
    <border>
      <left style="thin">
        <color rgb="FFABABAB"/>
      </left>
      <right/>
      <top style="thin">
        <color indexed="65"/>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35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1" fillId="0" borderId="0"/>
    <xf numFmtId="0" fontId="17" fillId="0" borderId="0"/>
    <xf numFmtId="9" fontId="1" fillId="0" borderId="0" applyFont="0" applyFill="0" applyBorder="0" applyAlignment="0" applyProtection="0"/>
    <xf numFmtId="9" fontId="18" fillId="0" borderId="0" applyFont="0" applyFill="0" applyBorder="0" applyAlignment="0" applyProtection="0"/>
    <xf numFmtId="44" fontId="1"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25" fillId="0" borderId="0"/>
    <xf numFmtId="0" fontId="6" fillId="0" borderId="0"/>
    <xf numFmtId="9" fontId="28" fillId="0" borderId="0" applyFont="0" applyFill="0" applyBorder="0" applyAlignment="0" applyProtection="0"/>
    <xf numFmtId="9" fontId="1" fillId="0" borderId="0" applyFont="0" applyFill="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5" borderId="0" applyNumberFormat="0" applyBorder="0" applyAlignment="0" applyProtection="0"/>
    <xf numFmtId="0" fontId="31" fillId="2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3" borderId="0" applyNumberFormat="0" applyBorder="0" applyAlignment="0" applyProtection="0"/>
    <xf numFmtId="0" fontId="32" fillId="17" borderId="0" applyNumberFormat="0" applyBorder="0" applyAlignment="0" applyProtection="0"/>
    <xf numFmtId="0" fontId="33" fillId="34" borderId="53" applyNumberFormat="0" applyAlignment="0" applyProtection="0"/>
    <xf numFmtId="0" fontId="34" fillId="35" borderId="54"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0" fontId="35" fillId="0" borderId="0" applyNumberFormat="0" applyFill="0" applyBorder="0" applyAlignment="0" applyProtection="0"/>
    <xf numFmtId="0" fontId="36" fillId="18" borderId="0" applyNumberFormat="0" applyBorder="0" applyAlignment="0" applyProtection="0"/>
    <xf numFmtId="0" fontId="37" fillId="0" borderId="55" applyNumberFormat="0" applyFill="0" applyAlignment="0" applyProtection="0"/>
    <xf numFmtId="0" fontId="38" fillId="0" borderId="56" applyNumberFormat="0" applyFill="0" applyAlignment="0" applyProtection="0"/>
    <xf numFmtId="0" fontId="39" fillId="0" borderId="57" applyNumberFormat="0" applyFill="0" applyAlignment="0" applyProtection="0"/>
    <xf numFmtId="0" fontId="39" fillId="0" borderId="0" applyNumberFormat="0" applyFill="0" applyBorder="0" applyAlignment="0" applyProtection="0"/>
    <xf numFmtId="0" fontId="40" fillId="21" borderId="53" applyNumberFormat="0" applyAlignment="0" applyProtection="0"/>
    <xf numFmtId="0" fontId="41" fillId="0" borderId="58" applyNumberFormat="0" applyFill="0" applyAlignment="0" applyProtection="0"/>
    <xf numFmtId="0" fontId="42" fillId="36" borderId="0" applyNumberFormat="0" applyBorder="0" applyAlignment="0" applyProtection="0"/>
    <xf numFmtId="0" fontId="6" fillId="0" borderId="0"/>
    <xf numFmtId="0" fontId="18" fillId="0" borderId="0"/>
    <xf numFmtId="0" fontId="43" fillId="0" borderId="0"/>
    <xf numFmtId="0" fontId="6" fillId="0" borderId="0"/>
    <xf numFmtId="0" fontId="1"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15" borderId="52" applyNumberFormat="0" applyFont="0" applyAlignment="0" applyProtection="0"/>
    <xf numFmtId="0" fontId="6" fillId="37" borderId="59" applyNumberFormat="0" applyFont="0" applyAlignment="0" applyProtection="0"/>
    <xf numFmtId="0" fontId="44" fillId="34" borderId="60" applyNumberFormat="0" applyAlignment="0" applyProtection="0"/>
    <xf numFmtId="9" fontId="1" fillId="0" borderId="0" applyFont="0" applyFill="0" applyBorder="0" applyAlignment="0" applyProtection="0"/>
    <xf numFmtId="0" fontId="29" fillId="0" borderId="0" applyNumberFormat="0" applyFill="0" applyBorder="0" applyAlignment="0" applyProtection="0"/>
    <xf numFmtId="0" fontId="45" fillId="0" borderId="0" applyNumberFormat="0" applyFill="0" applyBorder="0" applyAlignment="0" applyProtection="0"/>
    <xf numFmtId="0" fontId="46" fillId="0" borderId="61" applyNumberFormat="0" applyFill="0" applyAlignment="0" applyProtection="0"/>
    <xf numFmtId="0" fontId="47" fillId="0" borderId="0" applyNumberFormat="0" applyFill="0" applyBorder="0" applyAlignment="0" applyProtection="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6" fillId="0" borderId="0" applyFont="0" applyFill="0" applyBorder="0" applyAlignment="0" applyProtection="0"/>
    <xf numFmtId="0" fontId="49" fillId="0" borderId="0"/>
    <xf numFmtId="0" fontId="6" fillId="0" borderId="0"/>
    <xf numFmtId="0" fontId="6" fillId="0" borderId="0"/>
    <xf numFmtId="0" fontId="6" fillId="0" borderId="0"/>
    <xf numFmtId="0" fontId="6" fillId="0" borderId="0"/>
    <xf numFmtId="0" fontId="1" fillId="0" borderId="0"/>
    <xf numFmtId="9" fontId="18" fillId="0" borderId="0" applyFont="0" applyFill="0" applyBorder="0" applyAlignment="0" applyProtection="0"/>
    <xf numFmtId="9" fontId="50"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 fillId="0" borderId="0"/>
    <xf numFmtId="9" fontId="18" fillId="0" borderId="0" applyFont="0" applyFill="0" applyBorder="0" applyAlignment="0" applyProtection="0"/>
    <xf numFmtId="0" fontId="62" fillId="39" borderId="0" applyNumberFormat="0" applyBorder="0" applyAlignment="0" applyProtection="0"/>
    <xf numFmtId="0" fontId="63" fillId="0" borderId="70" applyNumberFormat="0" applyFont="0" applyProtection="0">
      <alignment wrapText="1"/>
    </xf>
    <xf numFmtId="0" fontId="33" fillId="34" borderId="53" applyNumberFormat="0" applyAlignment="0" applyProtection="0"/>
    <xf numFmtId="0" fontId="33" fillId="34" borderId="53" applyNumberFormat="0" applyAlignment="0" applyProtection="0"/>
    <xf numFmtId="41" fontId="6"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8"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28" fillId="0" borderId="0" applyFont="0" applyFill="0" applyBorder="0" applyAlignment="0" applyProtection="0"/>
    <xf numFmtId="0" fontId="57" fillId="0" borderId="0" applyNumberFormat="0" applyFill="0" applyBorder="0" applyAlignment="0" applyProtection="0"/>
    <xf numFmtId="0" fontId="35" fillId="0" borderId="0" applyNumberFormat="0" applyFill="0" applyBorder="0" applyAlignment="0" applyProtection="0"/>
    <xf numFmtId="0" fontId="63" fillId="0" borderId="0" applyNumberFormat="0" applyFill="0" applyBorder="0" applyAlignment="0" applyProtection="0"/>
    <xf numFmtId="0" fontId="63" fillId="0" borderId="71" applyNumberFormat="0" applyProtection="0">
      <alignment wrapText="1"/>
    </xf>
    <xf numFmtId="0" fontId="64" fillId="0" borderId="72" applyNumberFormat="0" applyProtection="0">
      <alignment wrapText="1"/>
    </xf>
    <xf numFmtId="0" fontId="53" fillId="0" borderId="65" applyNumberFormat="0" applyFill="0" applyAlignment="0" applyProtection="0"/>
    <xf numFmtId="0" fontId="37" fillId="0" borderId="55" applyNumberFormat="0" applyFill="0" applyAlignment="0" applyProtection="0"/>
    <xf numFmtId="0" fontId="54" fillId="0" borderId="66" applyNumberFormat="0" applyFill="0" applyAlignment="0" applyProtection="0"/>
    <xf numFmtId="0" fontId="38" fillId="0" borderId="56" applyNumberFormat="0" applyFill="0" applyAlignment="0" applyProtection="0"/>
    <xf numFmtId="0" fontId="55" fillId="0" borderId="67" applyNumberFormat="0" applyFill="0" applyAlignment="0" applyProtection="0"/>
    <xf numFmtId="0" fontId="39" fillId="0" borderId="57" applyNumberFormat="0" applyFill="0" applyAlignment="0" applyProtection="0"/>
    <xf numFmtId="0" fontId="55" fillId="0" borderId="0" applyNumberFormat="0" applyFill="0" applyBorder="0" applyAlignment="0" applyProtection="0"/>
    <xf numFmtId="0" fontId="39" fillId="0" borderId="0" applyNumberFormat="0" applyFill="0" applyBorder="0" applyAlignment="0" applyProtection="0"/>
    <xf numFmtId="0" fontId="65" fillId="0" borderId="0" applyNumberFormat="0" applyFill="0" applyBorder="0" applyAlignment="0" applyProtection="0"/>
    <xf numFmtId="0" fontId="40" fillId="21" borderId="53" applyNumberFormat="0" applyAlignment="0" applyProtection="0"/>
    <xf numFmtId="0" fontId="40" fillId="21" borderId="53" applyNumberFormat="0" applyAlignment="0" applyProtection="0"/>
    <xf numFmtId="0" fontId="56" fillId="0" borderId="68" applyNumberFormat="0" applyFill="0" applyAlignment="0" applyProtection="0"/>
    <xf numFmtId="0" fontId="41"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0" fontId="1" fillId="0" borderId="0"/>
    <xf numFmtId="0" fontId="1" fillId="0" borderId="0"/>
    <xf numFmtId="0" fontId="18" fillId="0" borderId="0"/>
    <xf numFmtId="0" fontId="1" fillId="0" borderId="0"/>
    <xf numFmtId="0" fontId="1" fillId="0" borderId="0"/>
    <xf numFmtId="0" fontId="19" fillId="0" borderId="0"/>
    <xf numFmtId="0" fontId="28" fillId="0" borderId="0"/>
    <xf numFmtId="0" fontId="6" fillId="0" borderId="0"/>
    <xf numFmtId="0" fontId="19" fillId="0" borderId="0"/>
    <xf numFmtId="0" fontId="28" fillId="0" borderId="0"/>
    <xf numFmtId="0" fontId="28" fillId="0" borderId="0"/>
    <xf numFmtId="0" fontId="1" fillId="0" borderId="0"/>
    <xf numFmtId="0" fontId="1" fillId="0" borderId="0"/>
    <xf numFmtId="0" fontId="17" fillId="0" borderId="0"/>
    <xf numFmtId="0" fontId="17" fillId="0" borderId="0"/>
    <xf numFmtId="0" fontId="1" fillId="0" borderId="0"/>
    <xf numFmtId="0" fontId="1" fillId="0" borderId="0"/>
    <xf numFmtId="0" fontId="49" fillId="0" borderId="0">
      <alignment vertical="top"/>
    </xf>
    <xf numFmtId="0" fontId="17" fillId="0" borderId="0"/>
    <xf numFmtId="0" fontId="19" fillId="0" borderId="0"/>
    <xf numFmtId="0" fontId="19" fillId="0" borderId="0"/>
    <xf numFmtId="0" fontId="1" fillId="0" borderId="0"/>
    <xf numFmtId="0" fontId="19" fillId="0" borderId="0"/>
    <xf numFmtId="0" fontId="1" fillId="0" borderId="0"/>
    <xf numFmtId="0" fontId="1" fillId="0" borderId="0"/>
    <xf numFmtId="0" fontId="6" fillId="0" borderId="0"/>
    <xf numFmtId="0" fontId="1" fillId="0" borderId="0"/>
    <xf numFmtId="0" fontId="6"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37" borderId="59" applyNumberFormat="0" applyFont="0" applyAlignment="0" applyProtection="0"/>
    <xf numFmtId="0" fontId="44" fillId="34" borderId="60" applyNumberFormat="0" applyAlignment="0" applyProtection="0"/>
    <xf numFmtId="0" fontId="44" fillId="34" borderId="60" applyNumberFormat="0" applyAlignment="0" applyProtection="0"/>
    <xf numFmtId="0" fontId="64" fillId="0" borderId="73" applyNumberFormat="0" applyProtection="0">
      <alignment wrapText="1"/>
    </xf>
    <xf numFmtId="9" fontId="28"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6" fillId="0" borderId="0" applyNumberFormat="0" applyProtection="0">
      <alignment horizontal="left"/>
    </xf>
    <xf numFmtId="0" fontId="45" fillId="0" borderId="0" applyNumberFormat="0" applyFill="0" applyBorder="0" applyAlignment="0" applyProtection="0"/>
    <xf numFmtId="0" fontId="24" fillId="0" borderId="69" applyNumberFormat="0" applyFill="0" applyAlignment="0" applyProtection="0"/>
    <xf numFmtId="0" fontId="46" fillId="0" borderId="61" applyNumberFormat="0" applyFill="0" applyAlignment="0" applyProtection="0"/>
    <xf numFmtId="0" fontId="30" fillId="0" borderId="0" applyNumberFormat="0" applyFill="0" applyBorder="0" applyAlignment="0" applyProtection="0"/>
    <xf numFmtId="0" fontId="47" fillId="0" borderId="0" applyNumberFormat="0" applyFill="0" applyBorder="0" applyAlignment="0" applyProtection="0"/>
    <xf numFmtId="0" fontId="29" fillId="0" borderId="0" applyNumberFormat="0" applyFill="0" applyBorder="0" applyAlignment="0" applyProtection="0"/>
    <xf numFmtId="0" fontId="53" fillId="0" borderId="65" applyNumberFormat="0" applyFill="0" applyAlignment="0" applyProtection="0"/>
    <xf numFmtId="0" fontId="54" fillId="0" borderId="66" applyNumberFormat="0" applyFill="0" applyAlignment="0" applyProtection="0"/>
    <xf numFmtId="0" fontId="55" fillId="0" borderId="67" applyNumberFormat="0" applyFill="0" applyAlignment="0" applyProtection="0"/>
    <xf numFmtId="0" fontId="55" fillId="0" borderId="0" applyNumberFormat="0" applyFill="0" applyBorder="0" applyAlignment="0" applyProtection="0"/>
    <xf numFmtId="0" fontId="67" fillId="43" borderId="0" applyNumberFormat="0" applyBorder="0" applyAlignment="0" applyProtection="0"/>
    <xf numFmtId="0" fontId="68" fillId="39" borderId="0" applyNumberFormat="0" applyBorder="0" applyAlignment="0" applyProtection="0"/>
    <xf numFmtId="0" fontId="69" fillId="44" borderId="0" applyNumberFormat="0" applyBorder="0" applyAlignment="0" applyProtection="0"/>
    <xf numFmtId="0" fontId="70" fillId="45" borderId="74" applyNumberFormat="0" applyAlignment="0" applyProtection="0"/>
    <xf numFmtId="0" fontId="71" fillId="46" borderId="75" applyNumberFormat="0" applyAlignment="0" applyProtection="0"/>
    <xf numFmtId="0" fontId="72" fillId="46" borderId="74" applyNumberFormat="0" applyAlignment="0" applyProtection="0"/>
    <xf numFmtId="0" fontId="56" fillId="0" borderId="68" applyNumberFormat="0" applyFill="0" applyAlignment="0" applyProtection="0"/>
    <xf numFmtId="0" fontId="73" fillId="47" borderId="76" applyNumberFormat="0" applyAlignment="0" applyProtection="0"/>
    <xf numFmtId="0" fontId="30" fillId="0" borderId="0" applyNumberFormat="0" applyFill="0" applyBorder="0" applyAlignment="0" applyProtection="0"/>
    <xf numFmtId="0" fontId="1" fillId="15" borderId="52" applyNumberFormat="0" applyFont="0" applyAlignment="0" applyProtection="0"/>
    <xf numFmtId="0" fontId="57" fillId="0" borderId="0" applyNumberFormat="0" applyFill="0" applyBorder="0" applyAlignment="0" applyProtection="0"/>
    <xf numFmtId="0" fontId="24" fillId="0" borderId="69" applyNumberFormat="0" applyFill="0" applyAlignment="0" applyProtection="0"/>
    <xf numFmtId="0" fontId="74"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74" fillId="51" borderId="0" applyNumberFormat="0" applyBorder="0" applyAlignment="0" applyProtection="0"/>
    <xf numFmtId="0" fontId="74"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74" fillId="55" borderId="0" applyNumberFormat="0" applyBorder="0" applyAlignment="0" applyProtection="0"/>
    <xf numFmtId="0" fontId="74"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74" fillId="59" borderId="0" applyNumberFormat="0" applyBorder="0" applyAlignment="0" applyProtection="0"/>
    <xf numFmtId="0" fontId="74" fillId="60"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1" fillId="65" borderId="0" applyNumberFormat="0" applyBorder="0" applyAlignment="0" applyProtection="0"/>
    <xf numFmtId="0" fontId="1" fillId="66" borderId="0" applyNumberFormat="0" applyBorder="0" applyAlignment="0" applyProtection="0"/>
    <xf numFmtId="0" fontId="74" fillId="67" borderId="0" applyNumberFormat="0" applyBorder="0" applyAlignment="0" applyProtection="0"/>
    <xf numFmtId="0" fontId="74" fillId="68" borderId="0" applyNumberFormat="0" applyBorder="0" applyAlignment="0" applyProtection="0"/>
    <xf numFmtId="0" fontId="1" fillId="69" borderId="0" applyNumberFormat="0" applyBorder="0" applyAlignment="0" applyProtection="0"/>
    <xf numFmtId="0" fontId="1" fillId="70" borderId="0" applyNumberFormat="0" applyBorder="0" applyAlignment="0" applyProtection="0"/>
    <xf numFmtId="0" fontId="74" fillId="71" borderId="0" applyNumberFormat="0" applyBorder="0" applyAlignment="0" applyProtection="0"/>
    <xf numFmtId="0" fontId="1" fillId="0" borderId="0"/>
    <xf numFmtId="0" fontId="43" fillId="0" borderId="0"/>
    <xf numFmtId="0" fontId="19" fillId="0" borderId="0"/>
    <xf numFmtId="0" fontId="19" fillId="0" borderId="0"/>
    <xf numFmtId="0" fontId="1" fillId="0" borderId="0"/>
    <xf numFmtId="9" fontId="81"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84" fillId="0" borderId="0"/>
    <xf numFmtId="0" fontId="86" fillId="0" borderId="0"/>
    <xf numFmtId="0" fontId="1" fillId="0" borderId="0"/>
    <xf numFmtId="0" fontId="95" fillId="0" borderId="0"/>
    <xf numFmtId="0" fontId="6" fillId="0" borderId="0"/>
    <xf numFmtId="0" fontId="6" fillId="0" borderId="0"/>
    <xf numFmtId="3" fontId="6" fillId="0" borderId="0">
      <alignment horizontal="left" vertical="top" wrapText="1"/>
    </xf>
    <xf numFmtId="0" fontId="97" fillId="0" borderId="0">
      <alignment horizontal="left" vertical="center" wrapText="1"/>
    </xf>
    <xf numFmtId="9" fontId="97" fillId="0" borderId="0" applyFont="0" applyFill="0" applyBorder="0" applyAlignment="0" applyProtection="0"/>
    <xf numFmtId="0" fontId="1" fillId="0" borderId="0"/>
    <xf numFmtId="0" fontId="6" fillId="0" borderId="0"/>
  </cellStyleXfs>
  <cellXfs count="951">
    <xf numFmtId="0" fontId="0" fillId="0" borderId="0" xfId="0"/>
    <xf numFmtId="0" fontId="16" fillId="0" borderId="0" xfId="0" applyFont="1"/>
    <xf numFmtId="0" fontId="16" fillId="0" borderId="26" xfId="11" applyFont="1" applyBorder="1" applyAlignment="1">
      <alignment horizontal="left"/>
    </xf>
    <xf numFmtId="0" fontId="16" fillId="0" borderId="26" xfId="11" applyFont="1" applyBorder="1"/>
    <xf numFmtId="0" fontId="16" fillId="0" borderId="28" xfId="11" applyFont="1" applyBorder="1" applyAlignment="1">
      <alignment horizontal="left"/>
    </xf>
    <xf numFmtId="0" fontId="16" fillId="0" borderId="26" xfId="0" applyFont="1" applyBorder="1" applyAlignment="1">
      <alignment horizontal="left"/>
    </xf>
    <xf numFmtId="0" fontId="20" fillId="9" borderId="23" xfId="0" applyFont="1" applyFill="1" applyBorder="1" applyAlignment="1">
      <alignment vertical="center"/>
    </xf>
    <xf numFmtId="0" fontId="20" fillId="9" borderId="42" xfId="0" applyFont="1" applyFill="1" applyBorder="1" applyAlignment="1">
      <alignment horizontal="center" vertical="center"/>
    </xf>
    <xf numFmtId="2" fontId="20" fillId="9" borderId="12" xfId="0" applyNumberFormat="1" applyFont="1" applyFill="1" applyBorder="1" applyAlignment="1">
      <alignment horizontal="right" vertical="center"/>
    </xf>
    <xf numFmtId="0" fontId="20" fillId="0" borderId="22" xfId="0" applyFont="1" applyBorder="1" applyAlignment="1">
      <alignment horizontal="center" vertical="center"/>
    </xf>
    <xf numFmtId="0" fontId="20" fillId="8" borderId="45" xfId="0" applyFont="1" applyFill="1" applyBorder="1" applyAlignment="1">
      <alignment vertical="center"/>
    </xf>
    <xf numFmtId="3" fontId="20" fillId="8" borderId="43" xfId="0" applyNumberFormat="1" applyFont="1" applyFill="1" applyBorder="1" applyAlignment="1">
      <alignment horizontal="center" vertical="center"/>
    </xf>
    <xf numFmtId="3" fontId="20" fillId="8" borderId="46" xfId="0" applyNumberFormat="1" applyFont="1" applyFill="1" applyBorder="1" applyAlignment="1">
      <alignment horizontal="right" vertical="center"/>
    </xf>
    <xf numFmtId="0" fontId="21" fillId="8" borderId="31" xfId="0" applyFont="1" applyFill="1" applyBorder="1" applyAlignment="1">
      <alignment horizontal="center" vertical="center"/>
    </xf>
    <xf numFmtId="0" fontId="21" fillId="8" borderId="16" xfId="0" applyFont="1" applyFill="1" applyBorder="1" applyAlignment="1">
      <alignment horizontal="center" vertical="center"/>
    </xf>
    <xf numFmtId="0" fontId="21" fillId="8" borderId="32" xfId="0" applyFont="1" applyFill="1" applyBorder="1" applyAlignment="1">
      <alignment horizontal="center" vertical="center" wrapText="1"/>
    </xf>
    <xf numFmtId="0" fontId="21" fillId="8" borderId="33" xfId="0" applyFont="1" applyFill="1" applyBorder="1" applyAlignment="1">
      <alignment horizontal="right" vertical="center"/>
    </xf>
    <xf numFmtId="0" fontId="22" fillId="8" borderId="45" xfId="0" applyFont="1" applyFill="1" applyBorder="1" applyAlignment="1">
      <alignment vertical="center"/>
    </xf>
    <xf numFmtId="3" fontId="22" fillId="8" borderId="43" xfId="0" applyNumberFormat="1" applyFont="1" applyFill="1" applyBorder="1" applyAlignment="1">
      <alignment horizontal="center" vertical="center"/>
    </xf>
    <xf numFmtId="3" fontId="22" fillId="8" borderId="5" xfId="0" applyNumberFormat="1" applyFont="1" applyFill="1" applyBorder="1" applyAlignment="1">
      <alignment horizontal="center" vertical="center"/>
    </xf>
    <xf numFmtId="3" fontId="22" fillId="8" borderId="47" xfId="0" applyNumberFormat="1" applyFont="1" applyFill="1" applyBorder="1" applyAlignment="1">
      <alignment horizontal="right" vertical="center"/>
    </xf>
    <xf numFmtId="0" fontId="20" fillId="8" borderId="26" xfId="0" applyFont="1" applyFill="1" applyBorder="1" applyAlignment="1">
      <alignment horizontal="right" vertical="center"/>
    </xf>
    <xf numFmtId="3" fontId="20" fillId="8" borderId="39" xfId="0" applyNumberFormat="1" applyFont="1" applyFill="1" applyBorder="1" applyAlignment="1">
      <alignment horizontal="center" vertical="center"/>
    </xf>
    <xf numFmtId="3" fontId="20" fillId="8" borderId="7" xfId="0" applyNumberFormat="1" applyFont="1" applyFill="1" applyBorder="1" applyAlignment="1">
      <alignment horizontal="center" vertical="center"/>
    </xf>
    <xf numFmtId="3" fontId="20" fillId="8" borderId="38" xfId="0" applyNumberFormat="1" applyFont="1" applyFill="1" applyBorder="1" applyAlignment="1">
      <alignment horizontal="right" vertical="center"/>
    </xf>
    <xf numFmtId="0" fontId="20" fillId="8" borderId="26" xfId="0" applyFont="1" applyFill="1" applyBorder="1" applyAlignment="1">
      <alignment horizontal="right" vertical="center" wrapText="1"/>
    </xf>
    <xf numFmtId="3" fontId="20" fillId="8" borderId="38" xfId="0" applyNumberFormat="1" applyFont="1" applyFill="1" applyBorder="1" applyAlignment="1">
      <alignment horizontal="right" vertical="center" wrapText="1"/>
    </xf>
    <xf numFmtId="168" fontId="20" fillId="0" borderId="26" xfId="0" applyNumberFormat="1" applyFont="1" applyBorder="1" applyAlignment="1">
      <alignment horizontal="left"/>
    </xf>
    <xf numFmtId="0" fontId="20" fillId="8" borderId="26" xfId="0" applyFont="1" applyFill="1" applyBorder="1" applyAlignment="1">
      <alignment horizontal="left" vertical="center" wrapText="1"/>
    </xf>
    <xf numFmtId="168" fontId="22" fillId="0" borderId="26" xfId="0" applyNumberFormat="1" applyFont="1" applyBorder="1" applyAlignment="1">
      <alignment horizontal="left"/>
    </xf>
    <xf numFmtId="49" fontId="22" fillId="8" borderId="26" xfId="0" applyNumberFormat="1" applyFont="1" applyFill="1" applyBorder="1" applyAlignment="1">
      <alignment horizontal="right" vertical="center" wrapText="1"/>
    </xf>
    <xf numFmtId="3" fontId="22" fillId="8" borderId="39" xfId="0" applyNumberFormat="1" applyFont="1" applyFill="1" applyBorder="1" applyAlignment="1">
      <alignment horizontal="center" vertical="center"/>
    </xf>
    <xf numFmtId="3" fontId="22" fillId="8" borderId="0" xfId="0" applyNumberFormat="1" applyFont="1" applyFill="1" applyAlignment="1">
      <alignment horizontal="center" vertical="center"/>
    </xf>
    <xf numFmtId="3" fontId="22" fillId="8" borderId="38" xfId="0" applyNumberFormat="1" applyFont="1" applyFill="1" applyBorder="1" applyAlignment="1">
      <alignment horizontal="right" vertical="center" wrapText="1"/>
    </xf>
    <xf numFmtId="0" fontId="20" fillId="8" borderId="48" xfId="0" applyFont="1" applyFill="1" applyBorder="1" applyAlignment="1">
      <alignment horizontal="left" vertical="center"/>
    </xf>
    <xf numFmtId="3" fontId="20" fillId="8" borderId="40" xfId="0" applyNumberFormat="1" applyFont="1" applyFill="1" applyBorder="1" applyAlignment="1">
      <alignment horizontal="center" vertical="center"/>
    </xf>
    <xf numFmtId="3" fontId="20" fillId="8" borderId="41" xfId="0" applyNumberFormat="1" applyFont="1" applyFill="1" applyBorder="1" applyAlignment="1">
      <alignment horizontal="right" vertical="center"/>
    </xf>
    <xf numFmtId="0" fontId="20" fillId="8" borderId="28" xfId="0" applyFont="1" applyFill="1" applyBorder="1" applyAlignment="1">
      <alignment vertical="center"/>
    </xf>
    <xf numFmtId="3" fontId="22" fillId="8" borderId="16" xfId="0" applyNumberFormat="1" applyFont="1" applyFill="1" applyBorder="1" applyAlignment="1">
      <alignment horizontal="center" vertical="center"/>
    </xf>
    <xf numFmtId="3" fontId="22" fillId="8" borderId="29" xfId="0" applyNumberFormat="1" applyFont="1" applyFill="1" applyBorder="1" applyAlignment="1">
      <alignment horizontal="right" vertical="center"/>
    </xf>
    <xf numFmtId="0" fontId="20" fillId="8" borderId="26" xfId="0" applyFont="1" applyFill="1" applyBorder="1" applyAlignment="1">
      <alignment vertical="center"/>
    </xf>
    <xf numFmtId="4" fontId="20" fillId="8" borderId="0" xfId="1" applyNumberFormat="1" applyFont="1" applyFill="1" applyBorder="1" applyAlignment="1">
      <alignment horizontal="center" vertical="center"/>
    </xf>
    <xf numFmtId="4" fontId="20" fillId="8" borderId="13" xfId="1" applyNumberFormat="1" applyFont="1" applyFill="1" applyBorder="1" applyAlignment="1">
      <alignment horizontal="right" vertical="center"/>
    </xf>
    <xf numFmtId="0" fontId="22" fillId="0" borderId="26" xfId="0" applyFont="1" applyBorder="1" applyAlignment="1">
      <alignment horizontal="left"/>
    </xf>
    <xf numFmtId="0" fontId="20" fillId="8" borderId="17" xfId="0" applyFont="1" applyFill="1" applyBorder="1" applyAlignment="1">
      <alignment vertical="center"/>
    </xf>
    <xf numFmtId="43" fontId="20" fillId="8" borderId="18" xfId="0" applyNumberFormat="1" applyFont="1" applyFill="1" applyBorder="1" applyAlignment="1">
      <alignment horizontal="center" vertical="center"/>
    </xf>
    <xf numFmtId="2" fontId="20" fillId="8" borderId="18" xfId="0" applyNumberFormat="1" applyFont="1" applyFill="1" applyBorder="1" applyAlignment="1">
      <alignment horizontal="center" vertical="center"/>
    </xf>
    <xf numFmtId="3" fontId="20" fillId="8" borderId="19" xfId="0" applyNumberFormat="1" applyFont="1" applyFill="1" applyBorder="1" applyAlignment="1">
      <alignment horizontal="right" vertical="center"/>
    </xf>
    <xf numFmtId="7" fontId="20" fillId="0" borderId="0" xfId="0" applyNumberFormat="1" applyFont="1"/>
    <xf numFmtId="164" fontId="24" fillId="0" borderId="1" xfId="0" applyNumberFormat="1" applyFont="1" applyBorder="1" applyAlignment="1">
      <alignment horizontal="center"/>
    </xf>
    <xf numFmtId="0" fontId="0" fillId="0" borderId="0" xfId="0" applyAlignment="1">
      <alignment horizontal="center"/>
    </xf>
    <xf numFmtId="0" fontId="16" fillId="0" borderId="0" xfId="0" applyFont="1" applyAlignment="1">
      <alignment horizontal="center"/>
    </xf>
    <xf numFmtId="10" fontId="0" fillId="0" borderId="0" xfId="0" applyNumberFormat="1"/>
    <xf numFmtId="44" fontId="15" fillId="0" borderId="0" xfId="2" applyFont="1" applyFill="1" applyBorder="1"/>
    <xf numFmtId="0" fontId="0" fillId="0" borderId="13" xfId="0" applyBorder="1"/>
    <xf numFmtId="0" fontId="2" fillId="0" borderId="21" xfId="0" applyFont="1" applyBorder="1"/>
    <xf numFmtId="0" fontId="3" fillId="0" borderId="11" xfId="0" applyFont="1" applyBorder="1" applyAlignment="1">
      <alignment horizontal="center"/>
    </xf>
    <xf numFmtId="0" fontId="3" fillId="0" borderId="11" xfId="0" applyFont="1" applyBorder="1"/>
    <xf numFmtId="0" fontId="3" fillId="0" borderId="12" xfId="0" applyFont="1" applyBorder="1"/>
    <xf numFmtId="0" fontId="2" fillId="0" borderId="26" xfId="0" applyFont="1" applyBorder="1"/>
    <xf numFmtId="0" fontId="3" fillId="0" borderId="0" xfId="0" applyFont="1" applyAlignment="1">
      <alignment horizontal="center"/>
    </xf>
    <xf numFmtId="0" fontId="3" fillId="0" borderId="0" xfId="0" applyFont="1"/>
    <xf numFmtId="0" fontId="3" fillId="0" borderId="13" xfId="0" applyFont="1" applyBorder="1"/>
    <xf numFmtId="14" fontId="26" fillId="0" borderId="0" xfId="0" applyNumberFormat="1" applyFont="1" applyAlignment="1">
      <alignment horizontal="left"/>
    </xf>
    <xf numFmtId="0" fontId="4" fillId="0" borderId="26" xfId="0" applyFont="1" applyBorder="1"/>
    <xf numFmtId="0" fontId="5" fillId="0" borderId="50" xfId="0" applyFont="1" applyBorder="1" applyAlignment="1">
      <alignment horizontal="right"/>
    </xf>
    <xf numFmtId="0" fontId="0" fillId="0" borderId="26" xfId="0" applyBorder="1"/>
    <xf numFmtId="0" fontId="0" fillId="0" borderId="3" xfId="0" applyBorder="1"/>
    <xf numFmtId="0" fontId="0" fillId="0" borderId="14" xfId="0" applyBorder="1"/>
    <xf numFmtId="168" fontId="15" fillId="0" borderId="0" xfId="11" applyNumberFormat="1" applyFont="1" applyAlignment="1">
      <alignment horizontal="center"/>
    </xf>
    <xf numFmtId="0" fontId="16" fillId="5" borderId="0" xfId="0" applyFont="1" applyFill="1"/>
    <xf numFmtId="0" fontId="15" fillId="0" borderId="0" xfId="11" applyFont="1" applyAlignment="1">
      <alignment horizontal="center"/>
    </xf>
    <xf numFmtId="0" fontId="15" fillId="0" borderId="23" xfId="12" applyFont="1" applyBorder="1"/>
    <xf numFmtId="3" fontId="15" fillId="0" borderId="25" xfId="12" applyNumberFormat="1" applyFont="1" applyBorder="1" applyAlignment="1">
      <alignment horizontal="center"/>
    </xf>
    <xf numFmtId="0" fontId="15" fillId="5" borderId="23" xfId="12" applyFont="1" applyFill="1" applyBorder="1"/>
    <xf numFmtId="3" fontId="15" fillId="5" borderId="25" xfId="12" applyNumberFormat="1" applyFont="1" applyFill="1" applyBorder="1" applyAlignment="1">
      <alignment horizontal="center"/>
    </xf>
    <xf numFmtId="5" fontId="16" fillId="0" borderId="13" xfId="11" applyNumberFormat="1" applyFont="1" applyBorder="1" applyAlignment="1">
      <alignment horizontal="center"/>
    </xf>
    <xf numFmtId="0" fontId="16" fillId="0" borderId="27" xfId="11" applyFont="1" applyBorder="1" applyAlignment="1">
      <alignment horizontal="left"/>
    </xf>
    <xf numFmtId="0" fontId="16" fillId="0" borderId="0" xfId="11" applyFont="1" applyAlignment="1">
      <alignment horizontal="left"/>
    </xf>
    <xf numFmtId="0" fontId="15" fillId="0" borderId="28" xfId="12" applyFont="1" applyBorder="1"/>
    <xf numFmtId="0" fontId="15" fillId="0" borderId="16" xfId="12" applyFont="1" applyBorder="1" applyAlignment="1">
      <alignment horizontal="center"/>
    </xf>
    <xf numFmtId="0" fontId="15" fillId="0" borderId="29" xfId="12" applyFont="1" applyBorder="1" applyAlignment="1">
      <alignment horizontal="center"/>
    </xf>
    <xf numFmtId="0" fontId="15" fillId="5" borderId="28" xfId="12" applyFont="1" applyFill="1" applyBorder="1"/>
    <xf numFmtId="0" fontId="15" fillId="5" borderId="16" xfId="12" applyFont="1" applyFill="1" applyBorder="1" applyAlignment="1">
      <alignment horizontal="center"/>
    </xf>
    <xf numFmtId="0" fontId="15" fillId="5" borderId="29" xfId="12" applyFont="1" applyFill="1" applyBorder="1" applyAlignment="1">
      <alignment horizontal="center"/>
    </xf>
    <xf numFmtId="6" fontId="16" fillId="0" borderId="0" xfId="12" applyNumberFormat="1" applyFont="1"/>
    <xf numFmtId="4" fontId="16" fillId="0" borderId="0" xfId="12" applyNumberFormat="1" applyFont="1" applyAlignment="1">
      <alignment horizontal="center"/>
    </xf>
    <xf numFmtId="6" fontId="16" fillId="0" borderId="13" xfId="12" applyNumberFormat="1" applyFont="1" applyBorder="1"/>
    <xf numFmtId="0" fontId="16" fillId="5" borderId="26" xfId="11" applyFont="1" applyFill="1" applyBorder="1"/>
    <xf numFmtId="42" fontId="16" fillId="5" borderId="0" xfId="12" applyNumberFormat="1" applyFont="1" applyFill="1"/>
    <xf numFmtId="4" fontId="16" fillId="5" borderId="0" xfId="12" applyNumberFormat="1" applyFont="1" applyFill="1"/>
    <xf numFmtId="42" fontId="16" fillId="5" borderId="13" xfId="12" applyNumberFormat="1" applyFont="1" applyFill="1" applyBorder="1"/>
    <xf numFmtId="5" fontId="16" fillId="0" borderId="29" xfId="11" applyNumberFormat="1" applyFont="1" applyBorder="1" applyAlignment="1">
      <alignment horizontal="center"/>
    </xf>
    <xf numFmtId="2" fontId="16" fillId="0" borderId="13" xfId="11" applyNumberFormat="1" applyFont="1" applyBorder="1" applyAlignment="1">
      <alignment horizontal="center"/>
    </xf>
    <xf numFmtId="0" fontId="15" fillId="0" borderId="31" xfId="12" applyFont="1" applyBorder="1"/>
    <xf numFmtId="0" fontId="15" fillId="0" borderId="32" xfId="12" applyFont="1" applyBorder="1"/>
    <xf numFmtId="4" fontId="15" fillId="0" borderId="32" xfId="12" applyNumberFormat="1" applyFont="1" applyBorder="1" applyAlignment="1">
      <alignment horizontal="center"/>
    </xf>
    <xf numFmtId="6" fontId="15" fillId="0" borderId="33" xfId="12" applyNumberFormat="1" applyFont="1" applyBorder="1"/>
    <xf numFmtId="0" fontId="15" fillId="5" borderId="31" xfId="12" applyFont="1" applyFill="1" applyBorder="1"/>
    <xf numFmtId="0" fontId="15" fillId="5" borderId="32" xfId="12" applyFont="1" applyFill="1" applyBorder="1"/>
    <xf numFmtId="4" fontId="15" fillId="5" borderId="32" xfId="12" applyNumberFormat="1" applyFont="1" applyFill="1" applyBorder="1"/>
    <xf numFmtId="42" fontId="15" fillId="5" borderId="33" xfId="12" applyNumberFormat="1" applyFont="1" applyFill="1" applyBorder="1"/>
    <xf numFmtId="0" fontId="15" fillId="0" borderId="26" xfId="12" applyFont="1" applyBorder="1"/>
    <xf numFmtId="0" fontId="16" fillId="0" borderId="0" xfId="12" applyFont="1"/>
    <xf numFmtId="0" fontId="15" fillId="0" borderId="0" xfId="12" applyFont="1" applyAlignment="1">
      <alignment horizontal="center"/>
    </xf>
    <xf numFmtId="0" fontId="15" fillId="5" borderId="26" xfId="12" applyFont="1" applyFill="1" applyBorder="1"/>
    <xf numFmtId="0" fontId="16" fillId="5" borderId="0" xfId="12" applyFont="1" applyFill="1"/>
    <xf numFmtId="0" fontId="15" fillId="5" borderId="0" xfId="12" applyFont="1" applyFill="1"/>
    <xf numFmtId="0" fontId="16" fillId="5" borderId="13" xfId="12" applyFont="1" applyFill="1" applyBorder="1"/>
    <xf numFmtId="2" fontId="16" fillId="0" borderId="29" xfId="11" applyNumberFormat="1" applyFont="1" applyBorder="1" applyAlignment="1">
      <alignment horizontal="center"/>
    </xf>
    <xf numFmtId="0" fontId="16" fillId="0" borderId="26" xfId="12" applyFont="1" applyBorder="1"/>
    <xf numFmtId="10" fontId="16" fillId="0" borderId="0" xfId="12" applyNumberFormat="1" applyFont="1"/>
    <xf numFmtId="0" fontId="16" fillId="0" borderId="0" xfId="12" applyFont="1" applyAlignment="1">
      <alignment horizontal="center"/>
    </xf>
    <xf numFmtId="0" fontId="16" fillId="5" borderId="26" xfId="12" applyFont="1" applyFill="1" applyBorder="1"/>
    <xf numFmtId="10" fontId="16" fillId="5" borderId="0" xfId="12" applyNumberFormat="1" applyFont="1" applyFill="1"/>
    <xf numFmtId="44" fontId="15" fillId="0" borderId="32" xfId="12" applyNumberFormat="1" applyFont="1" applyBorder="1" applyAlignment="1">
      <alignment horizontal="center"/>
    </xf>
    <xf numFmtId="44" fontId="15" fillId="5" borderId="32" xfId="12" applyNumberFormat="1" applyFont="1" applyFill="1" applyBorder="1"/>
    <xf numFmtId="44" fontId="15" fillId="0" borderId="0" xfId="12" applyNumberFormat="1" applyFont="1" applyAlignment="1">
      <alignment horizontal="center"/>
    </xf>
    <xf numFmtId="6" fontId="15" fillId="0" borderId="13" xfId="12" applyNumberFormat="1" applyFont="1" applyBorder="1"/>
    <xf numFmtId="44" fontId="15" fillId="5" borderId="0" xfId="12" applyNumberFormat="1" applyFont="1" applyFill="1"/>
    <xf numFmtId="42" fontId="15" fillId="5" borderId="13" xfId="12" applyNumberFormat="1" applyFont="1" applyFill="1" applyBorder="1"/>
    <xf numFmtId="0" fontId="15" fillId="0" borderId="0" xfId="12" applyFont="1"/>
    <xf numFmtId="10" fontId="16" fillId="0" borderId="13" xfId="13" applyNumberFormat="1" applyFont="1" applyFill="1" applyBorder="1" applyAlignment="1">
      <alignment horizontal="center"/>
    </xf>
    <xf numFmtId="42" fontId="16" fillId="0" borderId="0" xfId="12" applyNumberFormat="1" applyFont="1"/>
    <xf numFmtId="166" fontId="16" fillId="5" borderId="13" xfId="12" applyNumberFormat="1" applyFont="1" applyFill="1" applyBorder="1"/>
    <xf numFmtId="0" fontId="16" fillId="0" borderId="26" xfId="12" applyFont="1" applyBorder="1" applyAlignment="1">
      <alignment horizontal="left"/>
    </xf>
    <xf numFmtId="7" fontId="16" fillId="0" borderId="13" xfId="11" applyNumberFormat="1" applyFont="1" applyBorder="1" applyAlignment="1">
      <alignment horizontal="center"/>
    </xf>
    <xf numFmtId="0" fontId="15" fillId="0" borderId="32" xfId="12" applyFont="1" applyBorder="1" applyAlignment="1">
      <alignment horizontal="center"/>
    </xf>
    <xf numFmtId="10" fontId="16" fillId="0" borderId="13" xfId="14" applyNumberFormat="1" applyFont="1" applyFill="1" applyBorder="1" applyAlignment="1">
      <alignment horizontal="center"/>
    </xf>
    <xf numFmtId="0" fontId="16" fillId="0" borderId="34" xfId="11" applyFont="1" applyBorder="1" applyAlignment="1">
      <alignment horizontal="left"/>
    </xf>
    <xf numFmtId="0" fontId="15" fillId="0" borderId="35" xfId="12" applyFont="1" applyBorder="1"/>
    <xf numFmtId="0" fontId="16" fillId="0" borderId="4" xfId="12" applyFont="1" applyBorder="1"/>
    <xf numFmtId="0" fontId="16" fillId="0" borderId="4" xfId="12" applyFont="1" applyBorder="1" applyAlignment="1">
      <alignment horizontal="center"/>
    </xf>
    <xf numFmtId="6" fontId="15" fillId="0" borderId="36" xfId="12" applyNumberFormat="1" applyFont="1" applyBorder="1"/>
    <xf numFmtId="0" fontId="15" fillId="5" borderId="35" xfId="12" applyFont="1" applyFill="1" applyBorder="1"/>
    <xf numFmtId="0" fontId="16" fillId="5" borderId="4" xfId="12" applyFont="1" applyFill="1" applyBorder="1"/>
    <xf numFmtId="42" fontId="15" fillId="5" borderId="36" xfId="12" applyNumberFormat="1" applyFont="1" applyFill="1" applyBorder="1"/>
    <xf numFmtId="166" fontId="16" fillId="5" borderId="13" xfId="15" applyNumberFormat="1" applyFont="1" applyFill="1" applyBorder="1"/>
    <xf numFmtId="0" fontId="15" fillId="0" borderId="20" xfId="12" applyFont="1" applyBorder="1"/>
    <xf numFmtId="44" fontId="15" fillId="0" borderId="3" xfId="12" applyNumberFormat="1" applyFont="1" applyBorder="1"/>
    <xf numFmtId="44" fontId="15" fillId="0" borderId="3" xfId="15" applyFont="1" applyFill="1" applyBorder="1" applyAlignment="1">
      <alignment horizontal="center"/>
    </xf>
    <xf numFmtId="8" fontId="15" fillId="2" borderId="14" xfId="15" applyNumberFormat="1" applyFont="1" applyFill="1" applyBorder="1"/>
    <xf numFmtId="0" fontId="15" fillId="5" borderId="20" xfId="12" applyFont="1" applyFill="1" applyBorder="1"/>
    <xf numFmtId="44" fontId="15" fillId="5" borderId="3" xfId="12" applyNumberFormat="1" applyFont="1" applyFill="1" applyBorder="1"/>
    <xf numFmtId="44" fontId="15" fillId="5" borderId="3" xfId="15" applyFont="1" applyFill="1" applyBorder="1"/>
    <xf numFmtId="44" fontId="15" fillId="5" borderId="14" xfId="15" applyFont="1" applyFill="1" applyBorder="1"/>
    <xf numFmtId="44" fontId="16" fillId="0" borderId="0" xfId="0" applyNumberFormat="1" applyFont="1"/>
    <xf numFmtId="0" fontId="7" fillId="3" borderId="11" xfId="94" applyFont="1" applyFill="1" applyBorder="1"/>
    <xf numFmtId="0" fontId="8" fillId="3" borderId="12" xfId="94" applyFont="1" applyFill="1" applyBorder="1"/>
    <xf numFmtId="0" fontId="6" fillId="0" borderId="0" xfId="94"/>
    <xf numFmtId="0" fontId="8" fillId="3" borderId="0" xfId="94" applyFont="1" applyFill="1"/>
    <xf numFmtId="0" fontId="9" fillId="3" borderId="13" xfId="94" applyFont="1" applyFill="1" applyBorder="1"/>
    <xf numFmtId="0" fontId="10" fillId="3" borderId="3" xfId="94" applyFont="1" applyFill="1" applyBorder="1"/>
    <xf numFmtId="0" fontId="9" fillId="3" borderId="14" xfId="94" applyFont="1" applyFill="1" applyBorder="1"/>
    <xf numFmtId="0" fontId="9" fillId="0" borderId="0" xfId="94" applyFont="1"/>
    <xf numFmtId="0" fontId="11" fillId="10" borderId="0" xfId="95" applyFont="1" applyFill="1"/>
    <xf numFmtId="0" fontId="11" fillId="11" borderId="0" xfId="95" applyFont="1" applyFill="1"/>
    <xf numFmtId="0" fontId="11" fillId="4" borderId="0" xfId="95" applyFont="1" applyFill="1"/>
    <xf numFmtId="0" fontId="11" fillId="38" borderId="0" xfId="95" applyFont="1" applyFill="1"/>
    <xf numFmtId="14" fontId="9" fillId="0" borderId="0" xfId="94" applyNumberFormat="1" applyFont="1"/>
    <xf numFmtId="167" fontId="6" fillId="0" borderId="0" xfId="94" applyNumberFormat="1"/>
    <xf numFmtId="0" fontId="6" fillId="0" borderId="62" xfId="94" applyBorder="1"/>
    <xf numFmtId="0" fontId="6" fillId="0" borderId="63" xfId="94" applyBorder="1"/>
    <xf numFmtId="0" fontId="6" fillId="0" borderId="18" xfId="94" applyBorder="1"/>
    <xf numFmtId="0" fontId="6" fillId="0" borderId="19" xfId="94" applyBorder="1"/>
    <xf numFmtId="2" fontId="6" fillId="0" borderId="0" xfId="94" applyNumberFormat="1"/>
    <xf numFmtId="0" fontId="9" fillId="0" borderId="0" xfId="81" applyFont="1"/>
    <xf numFmtId="0" fontId="6" fillId="0" borderId="0" xfId="81"/>
    <xf numFmtId="0" fontId="12" fillId="0" borderId="0" xfId="81" applyFont="1"/>
    <xf numFmtId="0" fontId="13" fillId="0" borderId="0" xfId="81" applyFont="1"/>
    <xf numFmtId="0" fontId="6" fillId="0" borderId="5" xfId="81" applyBorder="1"/>
    <xf numFmtId="0" fontId="6" fillId="0" borderId="15" xfId="81" applyBorder="1"/>
    <xf numFmtId="0" fontId="6" fillId="0" borderId="6" xfId="81" applyBorder="1"/>
    <xf numFmtId="0" fontId="6" fillId="0" borderId="7" xfId="81" applyBorder="1"/>
    <xf numFmtId="0" fontId="6" fillId="0" borderId="0" xfId="81" applyAlignment="1">
      <alignment horizontal="right"/>
    </xf>
    <xf numFmtId="0" fontId="6" fillId="0" borderId="8" xfId="81" applyBorder="1"/>
    <xf numFmtId="0" fontId="14" fillId="0" borderId="8" xfId="81" applyFont="1" applyBorder="1" applyAlignment="1">
      <alignment horizontal="center"/>
    </xf>
    <xf numFmtId="167" fontId="6" fillId="0" borderId="62" xfId="94" applyNumberFormat="1" applyBorder="1"/>
    <xf numFmtId="0" fontId="6" fillId="0" borderId="64" xfId="81" applyBorder="1"/>
    <xf numFmtId="167" fontId="6" fillId="0" borderId="8" xfId="81" applyNumberFormat="1" applyBorder="1" applyAlignment="1">
      <alignment horizontal="center"/>
    </xf>
    <xf numFmtId="0" fontId="6" fillId="0" borderId="8" xfId="81" applyBorder="1" applyAlignment="1">
      <alignment horizontal="center"/>
    </xf>
    <xf numFmtId="0" fontId="9" fillId="2" borderId="0" xfId="81" applyFont="1" applyFill="1" applyAlignment="1">
      <alignment horizontal="right"/>
    </xf>
    <xf numFmtId="10" fontId="9" fillId="2" borderId="8" xfId="96" applyNumberFormat="1" applyFont="1" applyFill="1" applyBorder="1" applyAlignment="1">
      <alignment horizontal="center"/>
    </xf>
    <xf numFmtId="0" fontId="6" fillId="0" borderId="9" xfId="81" applyBorder="1"/>
    <xf numFmtId="0" fontId="6" fillId="0" borderId="16" xfId="81" applyBorder="1"/>
    <xf numFmtId="0" fontId="6" fillId="0" borderId="10" xfId="81" applyBorder="1"/>
    <xf numFmtId="0" fontId="4" fillId="0" borderId="0" xfId="0" applyFont="1"/>
    <xf numFmtId="49" fontId="20" fillId="0" borderId="0" xfId="0" applyNumberFormat="1" applyFont="1" applyAlignment="1">
      <alignment horizontal="left"/>
    </xf>
    <xf numFmtId="0" fontId="22" fillId="0" borderId="0" xfId="0" applyFont="1"/>
    <xf numFmtId="49" fontId="22" fillId="0" borderId="0" xfId="0" applyNumberFormat="1" applyFont="1" applyAlignment="1">
      <alignment horizontal="right"/>
    </xf>
    <xf numFmtId="0" fontId="21" fillId="8" borderId="23" xfId="0" applyFont="1" applyFill="1" applyBorder="1" applyAlignment="1">
      <alignment horizontal="left"/>
    </xf>
    <xf numFmtId="3" fontId="21" fillId="8" borderId="25" xfId="0" applyNumberFormat="1" applyFont="1" applyFill="1" applyBorder="1"/>
    <xf numFmtId="0" fontId="22" fillId="0" borderId="26" xfId="0" applyFont="1" applyBorder="1" applyAlignment="1">
      <alignment vertical="center"/>
    </xf>
    <xf numFmtId="164" fontId="22" fillId="0" borderId="13" xfId="0" applyNumberFormat="1" applyFont="1" applyBorder="1" applyAlignment="1">
      <alignment horizontal="right"/>
    </xf>
    <xf numFmtId="49" fontId="22" fillId="0" borderId="27" xfId="0" applyNumberFormat="1" applyFont="1" applyBorder="1"/>
    <xf numFmtId="0" fontId="22" fillId="0" borderId="26" xfId="0" applyFont="1" applyBorder="1"/>
    <xf numFmtId="0" fontId="23" fillId="8" borderId="26" xfId="0" applyFont="1" applyFill="1" applyBorder="1"/>
    <xf numFmtId="5" fontId="23" fillId="8" borderId="0" xfId="0" applyNumberFormat="1" applyFont="1" applyFill="1"/>
    <xf numFmtId="39" fontId="23" fillId="8" borderId="0" xfId="0" applyNumberFormat="1" applyFont="1" applyFill="1" applyAlignment="1">
      <alignment horizontal="center"/>
    </xf>
    <xf numFmtId="5" fontId="23" fillId="8" borderId="13" xfId="0" applyNumberFormat="1" applyFont="1" applyFill="1" applyBorder="1"/>
    <xf numFmtId="0" fontId="22" fillId="0" borderId="28" xfId="0" applyFont="1" applyBorder="1"/>
    <xf numFmtId="164" fontId="22" fillId="0" borderId="29" xfId="0" applyNumberFormat="1" applyFont="1" applyBorder="1" applyAlignment="1">
      <alignment horizontal="right"/>
    </xf>
    <xf numFmtId="49" fontId="22" fillId="0" borderId="30" xfId="0" applyNumberFormat="1" applyFont="1" applyBorder="1"/>
    <xf numFmtId="1" fontId="20" fillId="0" borderId="13" xfId="0" applyNumberFormat="1" applyFont="1" applyBorder="1" applyAlignment="1">
      <alignment horizontal="right"/>
    </xf>
    <xf numFmtId="4" fontId="22" fillId="0" borderId="13" xfId="0" applyNumberFormat="1" applyFont="1" applyBorder="1" applyAlignment="1">
      <alignment horizontal="right"/>
    </xf>
    <xf numFmtId="4" fontId="22" fillId="0" borderId="29" xfId="0" applyNumberFormat="1" applyFont="1" applyBorder="1" applyAlignment="1">
      <alignment horizontal="right"/>
    </xf>
    <xf numFmtId="0" fontId="22" fillId="0" borderId="27" xfId="0" applyFont="1" applyBorder="1" applyAlignment="1">
      <alignment horizontal="left"/>
    </xf>
    <xf numFmtId="10" fontId="22" fillId="0" borderId="13" xfId="0" applyNumberFormat="1" applyFont="1" applyBorder="1" applyAlignment="1">
      <alignment horizontal="right" vertical="center"/>
    </xf>
    <xf numFmtId="0" fontId="21" fillId="8" borderId="26" xfId="0" applyFont="1" applyFill="1" applyBorder="1"/>
    <xf numFmtId="164" fontId="21" fillId="8" borderId="13" xfId="2" applyNumberFormat="1" applyFont="1" applyFill="1" applyBorder="1"/>
    <xf numFmtId="0" fontId="22" fillId="0" borderId="0" xfId="0" applyFont="1" applyAlignment="1">
      <alignment horizontal="center"/>
    </xf>
    <xf numFmtId="10" fontId="22" fillId="0" borderId="0" xfId="3" applyNumberFormat="1" applyFont="1" applyFill="1" applyBorder="1" applyAlignment="1">
      <alignment horizontal="right"/>
    </xf>
    <xf numFmtId="0" fontId="22" fillId="0" borderId="0" xfId="0" applyFont="1" applyAlignment="1">
      <alignment horizontal="right"/>
    </xf>
    <xf numFmtId="49" fontId="20" fillId="0" borderId="0" xfId="0" applyNumberFormat="1" applyFont="1" applyAlignment="1">
      <alignment horizontal="right"/>
    </xf>
    <xf numFmtId="10" fontId="22" fillId="0" borderId="0" xfId="14" applyNumberFormat="1" applyFont="1" applyFill="1" applyBorder="1" applyAlignment="1">
      <alignment horizontal="right"/>
    </xf>
    <xf numFmtId="49" fontId="22" fillId="0" borderId="0" xfId="0" applyNumberFormat="1" applyFont="1"/>
    <xf numFmtId="0" fontId="51" fillId="0" borderId="21" xfId="0" applyFont="1" applyBorder="1"/>
    <xf numFmtId="10" fontId="51" fillId="0" borderId="11" xfId="14" applyNumberFormat="1" applyFont="1" applyFill="1" applyBorder="1" applyAlignment="1">
      <alignment horizontal="right"/>
    </xf>
    <xf numFmtId="49" fontId="51" fillId="0" borderId="12" xfId="0" applyNumberFormat="1" applyFont="1" applyBorder="1"/>
    <xf numFmtId="0" fontId="51" fillId="0" borderId="26" xfId="0" applyFont="1" applyBorder="1"/>
    <xf numFmtId="10" fontId="51" fillId="0" borderId="0" xfId="14" applyNumberFormat="1" applyFont="1" applyFill="1" applyBorder="1" applyAlignment="1">
      <alignment horizontal="right"/>
    </xf>
    <xf numFmtId="49" fontId="51" fillId="0" borderId="13" xfId="0" applyNumberFormat="1" applyFont="1" applyBorder="1"/>
    <xf numFmtId="0" fontId="21" fillId="8" borderId="0" xfId="0" applyFont="1" applyFill="1"/>
    <xf numFmtId="10" fontId="51" fillId="0" borderId="0" xfId="14" applyNumberFormat="1" applyFont="1" applyFill="1" applyBorder="1" applyAlignment="1"/>
    <xf numFmtId="0" fontId="21" fillId="8" borderId="48" xfId="0" applyFont="1" applyFill="1" applyBorder="1"/>
    <xf numFmtId="164" fontId="21" fillId="8" borderId="40" xfId="0" applyNumberFormat="1" applyFont="1" applyFill="1" applyBorder="1"/>
    <xf numFmtId="39" fontId="21" fillId="8" borderId="40" xfId="0" applyNumberFormat="1" applyFont="1" applyFill="1" applyBorder="1" applyAlignment="1">
      <alignment horizontal="right"/>
    </xf>
    <xf numFmtId="49" fontId="51" fillId="0" borderId="13" xfId="0" applyNumberFormat="1" applyFont="1" applyBorder="1" applyAlignment="1">
      <alignment horizontal="right"/>
    </xf>
    <xf numFmtId="0" fontId="20" fillId="0" borderId="0" xfId="0" applyFont="1"/>
    <xf numFmtId="164" fontId="20" fillId="0" borderId="0" xfId="0" applyNumberFormat="1" applyFont="1"/>
    <xf numFmtId="39" fontId="20" fillId="0" borderId="0" xfId="0" applyNumberFormat="1" applyFont="1" applyAlignment="1">
      <alignment horizontal="right"/>
    </xf>
    <xf numFmtId="49" fontId="51" fillId="0" borderId="0" xfId="0" applyNumberFormat="1" applyFont="1"/>
    <xf numFmtId="0" fontId="51" fillId="0" borderId="13" xfId="0" applyFont="1" applyBorder="1"/>
    <xf numFmtId="0" fontId="51" fillId="0" borderId="0" xfId="0" applyFont="1"/>
    <xf numFmtId="49" fontId="16" fillId="0" borderId="0" xfId="0" applyNumberFormat="1" applyFont="1" applyAlignment="1">
      <alignment horizontal="right"/>
    </xf>
    <xf numFmtId="0" fontId="51" fillId="0" borderId="3" xfId="0" applyFont="1" applyBorder="1"/>
    <xf numFmtId="0" fontId="51" fillId="0" borderId="14" xfId="0" applyFont="1" applyBorder="1"/>
    <xf numFmtId="0" fontId="16" fillId="0" borderId="0" xfId="0" applyFont="1" applyAlignment="1">
      <alignment horizontal="right"/>
    </xf>
    <xf numFmtId="10" fontId="22" fillId="0" borderId="13" xfId="3" applyNumberFormat="1" applyFont="1" applyFill="1" applyBorder="1" applyAlignment="1">
      <alignment horizontal="right"/>
    </xf>
    <xf numFmtId="169" fontId="22" fillId="0" borderId="0" xfId="0" applyNumberFormat="1" applyFont="1" applyAlignment="1">
      <alignment horizontal="center"/>
    </xf>
    <xf numFmtId="10" fontId="4" fillId="0" borderId="32" xfId="0" applyNumberFormat="1" applyFont="1" applyBorder="1" applyAlignment="1">
      <alignment horizontal="center"/>
    </xf>
    <xf numFmtId="44" fontId="22" fillId="0" borderId="0" xfId="0" applyNumberFormat="1" applyFont="1" applyAlignment="1">
      <alignment horizontal="right"/>
    </xf>
    <xf numFmtId="44" fontId="4" fillId="0" borderId="0" xfId="2" applyFont="1" applyFill="1" applyBorder="1"/>
    <xf numFmtId="0" fontId="4" fillId="0" borderId="33" xfId="0" applyFont="1" applyBorder="1"/>
    <xf numFmtId="0" fontId="4" fillId="40" borderId="0" xfId="0" applyFont="1" applyFill="1"/>
    <xf numFmtId="0" fontId="0" fillId="40" borderId="0" xfId="0" applyFill="1" applyAlignment="1">
      <alignment horizontal="center"/>
    </xf>
    <xf numFmtId="0" fontId="0" fillId="40" borderId="0" xfId="0" applyFill="1" applyAlignment="1">
      <alignment horizontal="center" wrapText="1"/>
    </xf>
    <xf numFmtId="0" fontId="0" fillId="41" borderId="0" xfId="0" applyFill="1"/>
    <xf numFmtId="0" fontId="0" fillId="41" borderId="0" xfId="0" applyFill="1" applyAlignment="1">
      <alignment horizontal="center"/>
    </xf>
    <xf numFmtId="0" fontId="58" fillId="42" borderId="11" xfId="125" applyFont="1" applyFill="1" applyBorder="1"/>
    <xf numFmtId="0" fontId="58" fillId="42" borderId="11" xfId="125" applyFont="1" applyFill="1" applyBorder="1" applyAlignment="1">
      <alignment horizontal="center"/>
    </xf>
    <xf numFmtId="168" fontId="58" fillId="42" borderId="12" xfId="125" applyNumberFormat="1" applyFont="1" applyFill="1" applyBorder="1" applyAlignment="1">
      <alignment horizontal="center"/>
    </xf>
    <xf numFmtId="0" fontId="58" fillId="42" borderId="21" xfId="125" applyFont="1" applyFill="1" applyBorder="1"/>
    <xf numFmtId="0" fontId="48" fillId="42" borderId="0" xfId="125" applyFont="1" applyFill="1"/>
    <xf numFmtId="0" fontId="48" fillId="42" borderId="0" xfId="125" applyFont="1" applyFill="1" applyAlignment="1">
      <alignment horizontal="right"/>
    </xf>
    <xf numFmtId="0" fontId="59" fillId="42" borderId="0" xfId="125" applyFont="1" applyFill="1" applyAlignment="1">
      <alignment horizontal="center"/>
    </xf>
    <xf numFmtId="0" fontId="48" fillId="42" borderId="13" xfId="125" applyFont="1" applyFill="1" applyBorder="1" applyAlignment="1">
      <alignment horizontal="center"/>
    </xf>
    <xf numFmtId="0" fontId="60" fillId="0" borderId="0" xfId="0" applyFont="1"/>
    <xf numFmtId="0" fontId="48" fillId="42" borderId="26" xfId="125" applyFont="1" applyFill="1" applyBorder="1"/>
    <xf numFmtId="0" fontId="60" fillId="0" borderId="0" xfId="0" applyFont="1" applyAlignment="1">
      <alignment horizontal="left"/>
    </xf>
    <xf numFmtId="0" fontId="48" fillId="42" borderId="28" xfId="125" applyFont="1" applyFill="1" applyBorder="1" applyAlignment="1">
      <alignment horizontal="left"/>
    </xf>
    <xf numFmtId="0" fontId="61" fillId="42" borderId="16" xfId="125" applyFont="1" applyFill="1" applyBorder="1" applyAlignment="1">
      <alignment horizontal="right"/>
    </xf>
    <xf numFmtId="0" fontId="48" fillId="42" borderId="29" xfId="125" applyFont="1" applyFill="1" applyBorder="1" applyAlignment="1">
      <alignment horizontal="center"/>
    </xf>
    <xf numFmtId="0" fontId="48" fillId="42" borderId="16" xfId="125" applyFont="1" applyFill="1" applyBorder="1" applyAlignment="1">
      <alignment horizontal="right"/>
    </xf>
    <xf numFmtId="1" fontId="59" fillId="42" borderId="16" xfId="125" applyNumberFormat="1" applyFont="1" applyFill="1" applyBorder="1" applyAlignment="1">
      <alignment horizontal="center"/>
    </xf>
    <xf numFmtId="1" fontId="48" fillId="42" borderId="29" xfId="125" applyNumberFormat="1" applyFont="1" applyFill="1" applyBorder="1" applyAlignment="1">
      <alignment horizontal="center"/>
    </xf>
    <xf numFmtId="0" fontId="48" fillId="42" borderId="20" xfId="125" applyFont="1" applyFill="1" applyBorder="1"/>
    <xf numFmtId="0" fontId="48" fillId="42" borderId="3" xfId="125" applyFont="1" applyFill="1" applyBorder="1"/>
    <xf numFmtId="0" fontId="0" fillId="0" borderId="0" xfId="0" applyAlignment="1">
      <alignment horizontal="center" wrapText="1"/>
    </xf>
    <xf numFmtId="0" fontId="3" fillId="0" borderId="11" xfId="0" applyFont="1" applyBorder="1" applyAlignment="1">
      <alignment horizontal="center" wrapText="1"/>
    </xf>
    <xf numFmtId="0" fontId="5" fillId="40" borderId="37" xfId="0" applyFont="1" applyFill="1" applyBorder="1" applyAlignment="1">
      <alignment horizontal="center"/>
    </xf>
    <xf numFmtId="0" fontId="5" fillId="41" borderId="37" xfId="0" applyFont="1" applyFill="1" applyBorder="1" applyAlignment="1">
      <alignment horizontal="center"/>
    </xf>
    <xf numFmtId="0" fontId="5" fillId="41" borderId="17" xfId="0" applyFont="1" applyFill="1" applyBorder="1" applyAlignment="1">
      <alignment horizontal="center"/>
    </xf>
    <xf numFmtId="164" fontId="5" fillId="0" borderId="44" xfId="0" applyNumberFormat="1" applyFont="1" applyBorder="1" applyAlignment="1">
      <alignment horizontal="center"/>
    </xf>
    <xf numFmtId="164" fontId="5" fillId="0" borderId="9" xfId="0" applyNumberFormat="1" applyFont="1" applyBorder="1" applyAlignment="1">
      <alignment horizontal="center"/>
    </xf>
    <xf numFmtId="0" fontId="5" fillId="0" borderId="51" xfId="0" applyFont="1" applyBorder="1" applyAlignment="1">
      <alignment horizontal="right"/>
    </xf>
    <xf numFmtId="164" fontId="24" fillId="0" borderId="43" xfId="0" applyNumberFormat="1" applyFont="1" applyBorder="1" applyAlignment="1">
      <alignment horizontal="center"/>
    </xf>
    <xf numFmtId="5" fontId="24" fillId="0" borderId="1" xfId="2" applyNumberFormat="1" applyFont="1" applyFill="1" applyBorder="1" applyAlignment="1">
      <alignment horizontal="center"/>
    </xf>
    <xf numFmtId="5" fontId="24" fillId="0" borderId="2" xfId="2" applyNumberFormat="1" applyFont="1" applyFill="1" applyBorder="1" applyAlignment="1">
      <alignment horizontal="center"/>
    </xf>
    <xf numFmtId="10" fontId="5" fillId="0" borderId="2" xfId="0" applyNumberFormat="1" applyFont="1" applyBorder="1" applyAlignment="1">
      <alignment horizontal="center"/>
    </xf>
    <xf numFmtId="0" fontId="5" fillId="0" borderId="33" xfId="0" applyFont="1" applyBorder="1"/>
    <xf numFmtId="0" fontId="5" fillId="0" borderId="26" xfId="0" applyFont="1" applyBorder="1" applyAlignment="1">
      <alignment horizontal="right"/>
    </xf>
    <xf numFmtId="37" fontId="24" fillId="0" borderId="37" xfId="1" applyNumberFormat="1" applyFont="1" applyBorder="1" applyAlignment="1">
      <alignment horizontal="center"/>
    </xf>
    <xf numFmtId="0" fontId="5" fillId="0" borderId="37" xfId="0" applyFont="1" applyBorder="1" applyAlignment="1">
      <alignment horizontal="right"/>
    </xf>
    <xf numFmtId="165" fontId="5" fillId="0" borderId="37" xfId="0" applyNumberFormat="1" applyFont="1" applyBorder="1" applyAlignment="1">
      <alignment horizontal="center"/>
    </xf>
    <xf numFmtId="0" fontId="4" fillId="0" borderId="32" xfId="0" applyFont="1" applyBorder="1"/>
    <xf numFmtId="1" fontId="48" fillId="42" borderId="13" xfId="125" applyNumberFormat="1" applyFont="1" applyFill="1" applyBorder="1" applyAlignment="1">
      <alignment horizontal="center"/>
    </xf>
    <xf numFmtId="0" fontId="48" fillId="42" borderId="28" xfId="125" applyFont="1" applyFill="1" applyBorder="1"/>
    <xf numFmtId="0" fontId="48" fillId="42" borderId="3" xfId="125" applyFont="1" applyFill="1" applyBorder="1" applyAlignment="1">
      <alignment horizontal="right"/>
    </xf>
    <xf numFmtId="1" fontId="48" fillId="42" borderId="14" xfId="125" applyNumberFormat="1" applyFont="1" applyFill="1" applyBorder="1" applyAlignment="1">
      <alignment horizontal="center"/>
    </xf>
    <xf numFmtId="0" fontId="48" fillId="42" borderId="14" xfId="125" applyFont="1" applyFill="1" applyBorder="1" applyAlignment="1">
      <alignment horizontal="center"/>
    </xf>
    <xf numFmtId="0" fontId="0" fillId="73" borderId="77" xfId="0" applyFill="1" applyBorder="1"/>
    <xf numFmtId="0" fontId="0" fillId="73" borderId="77" xfId="0" applyFill="1" applyBorder="1" applyAlignment="1">
      <alignment wrapText="1"/>
    </xf>
    <xf numFmtId="0" fontId="27" fillId="0" borderId="0" xfId="0" applyFont="1" applyAlignment="1">
      <alignment horizontal="right"/>
    </xf>
    <xf numFmtId="0" fontId="0" fillId="73" borderId="0" xfId="0" applyFill="1"/>
    <xf numFmtId="49" fontId="22" fillId="0" borderId="27" xfId="0" applyNumberFormat="1" applyFont="1" applyBorder="1" applyAlignment="1">
      <alignment wrapText="1"/>
    </xf>
    <xf numFmtId="0" fontId="24" fillId="72" borderId="0" xfId="0" applyFont="1" applyFill="1"/>
    <xf numFmtId="166" fontId="24" fillId="72" borderId="0" xfId="0" applyNumberFormat="1" applyFont="1" applyFill="1"/>
    <xf numFmtId="0" fontId="0" fillId="0" borderId="77" xfId="0" applyBorder="1" applyAlignment="1">
      <alignment wrapText="1"/>
    </xf>
    <xf numFmtId="0" fontId="0" fillId="0" borderId="77" xfId="0" applyBorder="1"/>
    <xf numFmtId="0" fontId="0" fillId="0" borderId="78" xfId="0" applyBorder="1"/>
    <xf numFmtId="0" fontId="27" fillId="0" borderId="0" xfId="0" applyFont="1"/>
    <xf numFmtId="0" fontId="0" fillId="0" borderId="79" xfId="0" applyBorder="1" applyAlignment="1">
      <alignment wrapText="1"/>
    </xf>
    <xf numFmtId="0" fontId="0" fillId="0" borderId="80" xfId="0" applyBorder="1" applyAlignment="1">
      <alignment wrapText="1"/>
    </xf>
    <xf numFmtId="166" fontId="24" fillId="72" borderId="0" xfId="2" applyNumberFormat="1" applyFont="1" applyFill="1"/>
    <xf numFmtId="0" fontId="24" fillId="0" borderId="0" xfId="0" applyFont="1"/>
    <xf numFmtId="0" fontId="0" fillId="0" borderId="81" xfId="0" applyBorder="1"/>
    <xf numFmtId="0" fontId="24" fillId="0" borderId="79" xfId="0" applyFont="1" applyBorder="1" applyAlignment="1">
      <alignment horizontal="right"/>
    </xf>
    <xf numFmtId="0" fontId="51" fillId="0" borderId="83" xfId="0" applyFont="1" applyBorder="1" applyAlignment="1">
      <alignment horizontal="right"/>
    </xf>
    <xf numFmtId="49" fontId="51" fillId="0" borderId="83" xfId="0" applyNumberFormat="1" applyFont="1" applyBorder="1" applyAlignment="1">
      <alignment horizontal="right"/>
    </xf>
    <xf numFmtId="0" fontId="51" fillId="0" borderId="82" xfId="0" applyFont="1" applyBorder="1" applyAlignment="1">
      <alignment horizontal="right"/>
    </xf>
    <xf numFmtId="10" fontId="21" fillId="0" borderId="0" xfId="3" applyNumberFormat="1" applyFont="1" applyFill="1" applyBorder="1"/>
    <xf numFmtId="6" fontId="15" fillId="0" borderId="13" xfId="15" applyNumberFormat="1" applyFont="1" applyFill="1" applyBorder="1"/>
    <xf numFmtId="6" fontId="16" fillId="0" borderId="49" xfId="15" applyNumberFormat="1" applyFont="1" applyFill="1" applyBorder="1"/>
    <xf numFmtId="7" fontId="21" fillId="6" borderId="41" xfId="0" applyNumberFormat="1" applyFont="1" applyFill="1" applyBorder="1"/>
    <xf numFmtId="5" fontId="24" fillId="0" borderId="43" xfId="2" applyNumberFormat="1" applyFont="1" applyFill="1" applyBorder="1" applyAlignment="1">
      <alignment horizontal="center"/>
    </xf>
    <xf numFmtId="8" fontId="16" fillId="0" borderId="0" xfId="12" applyNumberFormat="1" applyFont="1" applyAlignment="1">
      <alignment horizontal="center"/>
    </xf>
    <xf numFmtId="169" fontId="4" fillId="0" borderId="0" xfId="0" applyNumberFormat="1" applyFont="1"/>
    <xf numFmtId="170" fontId="5" fillId="0" borderId="0" xfId="0" applyNumberFormat="1" applyFont="1"/>
    <xf numFmtId="10" fontId="15" fillId="0" borderId="0" xfId="12" applyNumberFormat="1" applyFont="1"/>
    <xf numFmtId="0" fontId="22" fillId="0" borderId="9" xfId="0" applyFont="1" applyBorder="1"/>
    <xf numFmtId="10" fontId="22" fillId="0" borderId="16" xfId="14" applyNumberFormat="1" applyFont="1" applyFill="1" applyBorder="1" applyAlignment="1">
      <alignment horizontal="right"/>
    </xf>
    <xf numFmtId="0" fontId="22" fillId="74" borderId="17" xfId="0" applyFont="1" applyFill="1" applyBorder="1"/>
    <xf numFmtId="10" fontId="22" fillId="74" borderId="19" xfId="14" applyNumberFormat="1" applyFont="1" applyFill="1" applyBorder="1" applyAlignment="1">
      <alignment horizontal="right"/>
    </xf>
    <xf numFmtId="49" fontId="22" fillId="74" borderId="37" xfId="0" applyNumberFormat="1" applyFont="1" applyFill="1" applyBorder="1"/>
    <xf numFmtId="166" fontId="0" fillId="73" borderId="0" xfId="0" applyNumberFormat="1" applyFill="1"/>
    <xf numFmtId="44" fontId="0" fillId="73" borderId="0" xfId="0" applyNumberFormat="1" applyFill="1"/>
    <xf numFmtId="0" fontId="23" fillId="0" borderId="26" xfId="0" applyFont="1" applyBorder="1"/>
    <xf numFmtId="5" fontId="23" fillId="0" borderId="0" xfId="0" applyNumberFormat="1" applyFont="1"/>
    <xf numFmtId="39" fontId="23" fillId="0" borderId="0" xfId="0" applyNumberFormat="1" applyFont="1" applyAlignment="1">
      <alignment horizontal="center"/>
    </xf>
    <xf numFmtId="5" fontId="23" fillId="0" borderId="13" xfId="0" applyNumberFormat="1" applyFont="1" applyBorder="1"/>
    <xf numFmtId="5" fontId="23" fillId="0" borderId="0" xfId="0" applyNumberFormat="1" applyFont="1" applyAlignment="1">
      <alignment horizontal="right"/>
    </xf>
    <xf numFmtId="0" fontId="21" fillId="0" borderId="31" xfId="0" applyFont="1" applyBorder="1"/>
    <xf numFmtId="5" fontId="21" fillId="0" borderId="32" xfId="0" applyNumberFormat="1" applyFont="1" applyBorder="1"/>
    <xf numFmtId="39" fontId="21" fillId="0" borderId="32" xfId="0" applyNumberFormat="1" applyFont="1" applyBorder="1" applyAlignment="1">
      <alignment horizontal="center"/>
    </xf>
    <xf numFmtId="164" fontId="21" fillId="0" borderId="33" xfId="2" applyNumberFormat="1" applyFont="1" applyFill="1" applyBorder="1"/>
    <xf numFmtId="37" fontId="23" fillId="0" borderId="0" xfId="0" applyNumberFormat="1" applyFont="1"/>
    <xf numFmtId="39" fontId="21" fillId="0" borderId="0" xfId="0" applyNumberFormat="1" applyFont="1" applyAlignment="1">
      <alignment horizontal="center"/>
    </xf>
    <xf numFmtId="37" fontId="23" fillId="0" borderId="13" xfId="0" applyNumberFormat="1" applyFont="1" applyBorder="1"/>
    <xf numFmtId="0" fontId="23" fillId="0" borderId="35" xfId="0" applyFont="1" applyBorder="1"/>
    <xf numFmtId="37" fontId="23" fillId="0" borderId="4" xfId="0" applyNumberFormat="1" applyFont="1" applyBorder="1" applyAlignment="1">
      <alignment horizontal="center"/>
    </xf>
    <xf numFmtId="37" fontId="23" fillId="0" borderId="36" xfId="0" applyNumberFormat="1" applyFont="1" applyBorder="1"/>
    <xf numFmtId="0" fontId="21" fillId="0" borderId="35" xfId="0" applyFont="1" applyBorder="1"/>
    <xf numFmtId="37" fontId="21" fillId="0" borderId="4" xfId="0" applyNumberFormat="1" applyFont="1" applyBorder="1"/>
    <xf numFmtId="164" fontId="21" fillId="0" borderId="49" xfId="2" applyNumberFormat="1" applyFont="1" applyFill="1" applyBorder="1"/>
    <xf numFmtId="0" fontId="21" fillId="0" borderId="26" xfId="0" applyFont="1" applyBorder="1"/>
    <xf numFmtId="37" fontId="21" fillId="0" borderId="0" xfId="0" applyNumberFormat="1" applyFont="1"/>
    <xf numFmtId="164" fontId="21" fillId="0" borderId="13" xfId="2" applyNumberFormat="1" applyFont="1" applyFill="1" applyBorder="1"/>
    <xf numFmtId="10" fontId="23" fillId="0" borderId="0" xfId="3" applyNumberFormat="1" applyFont="1" applyFill="1" applyBorder="1"/>
    <xf numFmtId="37" fontId="21" fillId="0" borderId="32" xfId="0" applyNumberFormat="1" applyFont="1" applyBorder="1"/>
    <xf numFmtId="164" fontId="21" fillId="0" borderId="36" xfId="2" applyNumberFormat="1" applyFont="1" applyFill="1" applyBorder="1"/>
    <xf numFmtId="0" fontId="23" fillId="0" borderId="0" xfId="0" applyFont="1"/>
    <xf numFmtId="0" fontId="23" fillId="0" borderId="13" xfId="0" applyFont="1" applyBorder="1"/>
    <xf numFmtId="0" fontId="21" fillId="0" borderId="0" xfId="0" applyFont="1"/>
    <xf numFmtId="166" fontId="24" fillId="0" borderId="0" xfId="2" applyNumberFormat="1" applyFont="1" applyFill="1"/>
    <xf numFmtId="166" fontId="0" fillId="0" borderId="77" xfId="0" applyNumberFormat="1" applyBorder="1"/>
    <xf numFmtId="166" fontId="0" fillId="73" borderId="77" xfId="0" applyNumberFormat="1" applyFill="1" applyBorder="1"/>
    <xf numFmtId="165" fontId="24" fillId="2" borderId="17" xfId="0" applyNumberFormat="1" applyFont="1" applyFill="1" applyBorder="1" applyAlignment="1">
      <alignment horizontal="center"/>
    </xf>
    <xf numFmtId="165" fontId="24" fillId="2" borderId="19" xfId="0" applyNumberFormat="1" applyFont="1" applyFill="1" applyBorder="1" applyAlignment="1">
      <alignment horizontal="center"/>
    </xf>
    <xf numFmtId="165" fontId="24" fillId="2" borderId="37" xfId="0" applyNumberFormat="1" applyFont="1" applyFill="1" applyBorder="1" applyAlignment="1">
      <alignment horizontal="center"/>
    </xf>
    <xf numFmtId="0" fontId="16" fillId="0" borderId="17" xfId="0" applyFont="1" applyBorder="1"/>
    <xf numFmtId="10" fontId="16" fillId="0" borderId="18" xfId="3" applyNumberFormat="1" applyFont="1" applyFill="1" applyBorder="1" applyAlignment="1">
      <alignment horizontal="center"/>
    </xf>
    <xf numFmtId="0" fontId="15" fillId="0" borderId="17" xfId="11" quotePrefix="1" applyFont="1" applyBorder="1"/>
    <xf numFmtId="0" fontId="15" fillId="0" borderId="19" xfId="11" quotePrefix="1" applyFont="1" applyBorder="1"/>
    <xf numFmtId="0" fontId="16" fillId="0" borderId="17" xfId="11" applyFont="1" applyBorder="1"/>
    <xf numFmtId="0" fontId="16" fillId="0" borderId="18" xfId="11" applyFont="1" applyBorder="1"/>
    <xf numFmtId="0" fontId="16" fillId="0" borderId="19" xfId="11" applyFont="1" applyBorder="1"/>
    <xf numFmtId="0" fontId="15" fillId="0" borderId="17" xfId="0" applyFont="1" applyBorder="1"/>
    <xf numFmtId="0" fontId="15" fillId="0" borderId="19" xfId="0" applyFont="1" applyBorder="1"/>
    <xf numFmtId="168" fontId="15" fillId="0" borderId="17" xfId="11" applyNumberFormat="1" applyFont="1" applyBorder="1"/>
    <xf numFmtId="168" fontId="15" fillId="0" borderId="19" xfId="11" applyNumberFormat="1" applyFont="1" applyBorder="1"/>
    <xf numFmtId="0" fontId="15" fillId="0" borderId="17" xfId="11" applyFont="1" applyBorder="1"/>
    <xf numFmtId="0" fontId="15" fillId="0" borderId="18" xfId="11" applyFont="1" applyBorder="1"/>
    <xf numFmtId="0" fontId="15" fillId="0" borderId="19" xfId="11" applyFont="1" applyBorder="1"/>
    <xf numFmtId="10" fontId="16" fillId="0" borderId="13" xfId="3" applyNumberFormat="1" applyFont="1" applyFill="1" applyBorder="1" applyAlignment="1">
      <alignment horizontal="center"/>
    </xf>
    <xf numFmtId="9" fontId="0" fillId="0" borderId="0" xfId="3" applyFont="1" applyAlignment="1">
      <alignment horizontal="center"/>
    </xf>
    <xf numFmtId="7" fontId="0" fillId="0" borderId="0" xfId="1" applyNumberFormat="1" applyFont="1" applyAlignment="1">
      <alignment horizontal="center"/>
    </xf>
    <xf numFmtId="7" fontId="0" fillId="0" borderId="0" xfId="1" applyNumberFormat="1" applyFont="1" applyAlignment="1">
      <alignment horizontal="center" wrapText="1"/>
    </xf>
    <xf numFmtId="165" fontId="0" fillId="0" borderId="3" xfId="0" applyNumberFormat="1" applyBorder="1" applyAlignment="1">
      <alignment horizontal="center"/>
    </xf>
    <xf numFmtId="0" fontId="24" fillId="0" borderId="20" xfId="0" applyFont="1" applyBorder="1" applyAlignment="1">
      <alignment horizontal="right"/>
    </xf>
    <xf numFmtId="10" fontId="24" fillId="75" borderId="1" xfId="0" applyNumberFormat="1" applyFont="1" applyFill="1" applyBorder="1" applyAlignment="1">
      <alignment horizontal="center"/>
    </xf>
    <xf numFmtId="171" fontId="0" fillId="0" borderId="0" xfId="0" applyNumberFormat="1"/>
    <xf numFmtId="0" fontId="15" fillId="0" borderId="17" xfId="12" applyFont="1" applyBorder="1"/>
    <xf numFmtId="44" fontId="15" fillId="0" borderId="18" xfId="12" applyNumberFormat="1" applyFont="1" applyBorder="1"/>
    <xf numFmtId="44" fontId="15" fillId="0" borderId="18" xfId="15" applyFont="1" applyFill="1" applyBorder="1" applyAlignment="1">
      <alignment horizontal="center"/>
    </xf>
    <xf numFmtId="0" fontId="16" fillId="0" borderId="18" xfId="0" applyFont="1" applyBorder="1"/>
    <xf numFmtId="8" fontId="15" fillId="0" borderId="19" xfId="15" applyNumberFormat="1" applyFont="1" applyFill="1" applyBorder="1"/>
    <xf numFmtId="0" fontId="21" fillId="8" borderId="20" xfId="0" applyFont="1" applyFill="1" applyBorder="1"/>
    <xf numFmtId="164" fontId="21" fillId="8" borderId="3" xfId="0" applyNumberFormat="1" applyFont="1" applyFill="1" applyBorder="1"/>
    <xf numFmtId="39" fontId="21" fillId="8" borderId="3" xfId="0" applyNumberFormat="1" applyFont="1" applyFill="1" applyBorder="1" applyAlignment="1">
      <alignment horizontal="right"/>
    </xf>
    <xf numFmtId="7" fontId="21" fillId="0" borderId="14" xfId="0" applyNumberFormat="1" applyFont="1" applyBorder="1"/>
    <xf numFmtId="0" fontId="0" fillId="0" borderId="1" xfId="0" applyBorder="1"/>
    <xf numFmtId="166" fontId="0" fillId="0" borderId="1" xfId="2" applyNumberFormat="1" applyFont="1" applyBorder="1"/>
    <xf numFmtId="172" fontId="0" fillId="0" borderId="1" xfId="1" applyNumberFormat="1" applyFont="1" applyBorder="1"/>
    <xf numFmtId="44" fontId="0" fillId="0" borderId="1" xfId="2" applyFont="1" applyBorder="1"/>
    <xf numFmtId="166" fontId="4" fillId="0" borderId="1" xfId="0" applyNumberFormat="1" applyFont="1" applyBorder="1"/>
    <xf numFmtId="43" fontId="0" fillId="0" borderId="0" xfId="0" applyNumberFormat="1"/>
    <xf numFmtId="166" fontId="0" fillId="0" borderId="1" xfId="0" applyNumberFormat="1" applyBorder="1"/>
    <xf numFmtId="0" fontId="24" fillId="0" borderId="39" xfId="0" applyFont="1" applyBorder="1" applyAlignment="1">
      <alignment horizontal="right"/>
    </xf>
    <xf numFmtId="166" fontId="24" fillId="0" borderId="0" xfId="2" applyNumberFormat="1" applyFont="1" applyBorder="1"/>
    <xf numFmtId="172" fontId="0" fillId="0" borderId="0" xfId="1" applyNumberFormat="1" applyFont="1" applyBorder="1"/>
    <xf numFmtId="44" fontId="0" fillId="0" borderId="0" xfId="2" applyFont="1" applyBorder="1"/>
    <xf numFmtId="166" fontId="24" fillId="0" borderId="0" xfId="0" applyNumberFormat="1" applyFont="1"/>
    <xf numFmtId="166" fontId="0" fillId="0" borderId="0" xfId="2" applyNumberFormat="1" applyFont="1" applyBorder="1"/>
    <xf numFmtId="166" fontId="0" fillId="0" borderId="0" xfId="0" applyNumberFormat="1"/>
    <xf numFmtId="10" fontId="0" fillId="0" borderId="1" xfId="0" applyNumberFormat="1" applyBorder="1"/>
    <xf numFmtId="166" fontId="0" fillId="0" borderId="4" xfId="2" applyNumberFormat="1" applyFont="1" applyBorder="1"/>
    <xf numFmtId="172" fontId="0" fillId="0" borderId="4" xfId="1" applyNumberFormat="1" applyFont="1" applyBorder="1"/>
    <xf numFmtId="44" fontId="0" fillId="0" borderId="4" xfId="2" applyFont="1" applyBorder="1"/>
    <xf numFmtId="166" fontId="0" fillId="0" borderId="4" xfId="0" applyNumberFormat="1" applyBorder="1"/>
    <xf numFmtId="0" fontId="24" fillId="0" borderId="0" xfId="0" applyFont="1" applyAlignment="1">
      <alignment horizontal="right"/>
    </xf>
    <xf numFmtId="10" fontId="24" fillId="0" borderId="0" xfId="3" applyNumberFormat="1" applyFont="1"/>
    <xf numFmtId="7" fontId="0" fillId="0" borderId="1" xfId="2" applyNumberFormat="1" applyFont="1" applyBorder="1"/>
    <xf numFmtId="10" fontId="16" fillId="0" borderId="0" xfId="3" applyNumberFormat="1" applyFont="1" applyFill="1" applyBorder="1"/>
    <xf numFmtId="10" fontId="16" fillId="0" borderId="0" xfId="3" applyNumberFormat="1" applyFont="1" applyFill="1" applyBorder="1" applyAlignment="1">
      <alignment horizontal="center"/>
    </xf>
    <xf numFmtId="10" fontId="16" fillId="0" borderId="0" xfId="0" applyNumberFormat="1" applyFont="1" applyAlignment="1">
      <alignment horizontal="center"/>
    </xf>
    <xf numFmtId="0" fontId="80" fillId="0" borderId="0" xfId="0" applyFont="1" applyAlignment="1">
      <alignment horizontal="center"/>
    </xf>
    <xf numFmtId="0" fontId="0" fillId="76" borderId="0" xfId="0" applyFill="1"/>
    <xf numFmtId="0" fontId="24" fillId="76" borderId="0" xfId="0" applyFont="1" applyFill="1"/>
    <xf numFmtId="0" fontId="80" fillId="76" borderId="0" xfId="0" applyFont="1" applyFill="1"/>
    <xf numFmtId="0" fontId="0" fillId="76" borderId="1" xfId="0" applyFill="1" applyBorder="1"/>
    <xf numFmtId="166" fontId="0" fillId="76" borderId="1" xfId="2" applyNumberFormat="1" applyFont="1" applyFill="1" applyBorder="1"/>
    <xf numFmtId="172" fontId="0" fillId="76" borderId="1" xfId="1" applyNumberFormat="1" applyFont="1" applyFill="1" applyBorder="1"/>
    <xf numFmtId="44" fontId="0" fillId="76" borderId="1" xfId="2" applyFont="1" applyFill="1" applyBorder="1"/>
    <xf numFmtId="166" fontId="0" fillId="76" borderId="1" xfId="0" applyNumberFormat="1" applyFill="1" applyBorder="1"/>
    <xf numFmtId="0" fontId="24" fillId="76" borderId="39" xfId="0" applyFont="1" applyFill="1" applyBorder="1" applyAlignment="1">
      <alignment horizontal="right"/>
    </xf>
    <xf numFmtId="166" fontId="24" fillId="76" borderId="0" xfId="2" applyNumberFormat="1" applyFont="1" applyFill="1" applyBorder="1"/>
    <xf numFmtId="172" fontId="0" fillId="76" borderId="0" xfId="1" applyNumberFormat="1" applyFont="1" applyFill="1" applyBorder="1"/>
    <xf numFmtId="44" fontId="0" fillId="76" borderId="0" xfId="2" applyFont="1" applyFill="1" applyBorder="1"/>
    <xf numFmtId="166" fontId="24" fillId="76" borderId="0" xfId="0" applyNumberFormat="1" applyFont="1" applyFill="1"/>
    <xf numFmtId="166" fontId="0" fillId="76" borderId="0" xfId="2" applyNumberFormat="1" applyFont="1" applyFill="1" applyBorder="1"/>
    <xf numFmtId="166" fontId="0" fillId="76" borderId="0" xfId="0" applyNumberFormat="1" applyFill="1"/>
    <xf numFmtId="10" fontId="0" fillId="76" borderId="1" xfId="0" applyNumberFormat="1" applyFill="1" applyBorder="1"/>
    <xf numFmtId="166" fontId="4" fillId="76" borderId="1" xfId="0" applyNumberFormat="1" applyFont="1" applyFill="1" applyBorder="1"/>
    <xf numFmtId="166" fontId="0" fillId="76" borderId="4" xfId="2" applyNumberFormat="1" applyFont="1" applyFill="1" applyBorder="1"/>
    <xf numFmtId="172" fontId="0" fillId="76" borderId="4" xfId="1" applyNumberFormat="1" applyFont="1" applyFill="1" applyBorder="1"/>
    <xf numFmtId="44" fontId="0" fillId="76" borderId="4" xfId="2" applyFont="1" applyFill="1" applyBorder="1"/>
    <xf numFmtId="166" fontId="0" fillId="76" borderId="4" xfId="0" applyNumberFormat="1" applyFill="1" applyBorder="1"/>
    <xf numFmtId="0" fontId="24" fillId="76" borderId="0" xfId="0" applyFont="1" applyFill="1" applyAlignment="1">
      <alignment horizontal="right"/>
    </xf>
    <xf numFmtId="10" fontId="24" fillId="76" borderId="0" xfId="3" applyNumberFormat="1" applyFont="1" applyFill="1"/>
    <xf numFmtId="2" fontId="0" fillId="0" borderId="0" xfId="0" applyNumberFormat="1"/>
    <xf numFmtId="168" fontId="82" fillId="0" borderId="28" xfId="0" applyNumberFormat="1" applyFont="1" applyBorder="1"/>
    <xf numFmtId="0" fontId="15" fillId="0" borderId="84" xfId="12" applyFont="1" applyBorder="1"/>
    <xf numFmtId="0" fontId="15" fillId="0" borderId="85" xfId="12" applyFont="1" applyBorder="1"/>
    <xf numFmtId="44" fontId="15" fillId="0" borderId="85" xfId="12" applyNumberFormat="1" applyFont="1" applyBorder="1" applyAlignment="1">
      <alignment horizontal="center"/>
    </xf>
    <xf numFmtId="6" fontId="15" fillId="0" borderId="86" xfId="12" applyNumberFormat="1" applyFont="1" applyBorder="1"/>
    <xf numFmtId="44" fontId="0" fillId="0" borderId="0" xfId="0" applyNumberFormat="1"/>
    <xf numFmtId="0" fontId="19" fillId="0" borderId="0" xfId="340"/>
    <xf numFmtId="0" fontId="19" fillId="0" borderId="0" xfId="339"/>
    <xf numFmtId="44" fontId="0" fillId="0" borderId="43" xfId="0" applyNumberFormat="1" applyBorder="1"/>
    <xf numFmtId="44" fontId="0" fillId="0" borderId="39" xfId="0" applyNumberFormat="1" applyBorder="1"/>
    <xf numFmtId="44" fontId="0" fillId="0" borderId="44" xfId="0" applyNumberFormat="1" applyBorder="1"/>
    <xf numFmtId="0" fontId="0" fillId="77" borderId="77" xfId="0" applyFill="1" applyBorder="1"/>
    <xf numFmtId="0" fontId="0" fillId="77" borderId="77" xfId="0" applyFill="1" applyBorder="1" applyAlignment="1">
      <alignment wrapText="1"/>
    </xf>
    <xf numFmtId="44" fontId="0" fillId="0" borderId="77" xfId="0" applyNumberFormat="1" applyBorder="1"/>
    <xf numFmtId="44" fontId="0" fillId="77" borderId="39" xfId="0" applyNumberFormat="1" applyFill="1" applyBorder="1"/>
    <xf numFmtId="44" fontId="0" fillId="0" borderId="78" xfId="0" applyNumberFormat="1" applyBorder="1"/>
    <xf numFmtId="0" fontId="0" fillId="0" borderId="87" xfId="0" applyBorder="1"/>
    <xf numFmtId="44" fontId="0" fillId="0" borderId="79" xfId="0" applyNumberFormat="1" applyBorder="1"/>
    <xf numFmtId="10" fontId="22" fillId="0" borderId="29" xfId="14" applyNumberFormat="1" applyFont="1" applyFill="1" applyBorder="1" applyAlignment="1">
      <alignment horizontal="right"/>
    </xf>
    <xf numFmtId="44" fontId="0" fillId="78" borderId="39" xfId="0" applyNumberFormat="1" applyFill="1" applyBorder="1"/>
    <xf numFmtId="0" fontId="0" fillId="2" borderId="77" xfId="0" applyFill="1" applyBorder="1"/>
    <xf numFmtId="0" fontId="0" fillId="78" borderId="7" xfId="0" applyFill="1" applyBorder="1"/>
    <xf numFmtId="44" fontId="0" fillId="78" borderId="43" xfId="0" applyNumberFormat="1" applyFill="1" applyBorder="1"/>
    <xf numFmtId="49" fontId="83" fillId="0" borderId="88" xfId="221" applyNumberFormat="1" applyFont="1" applyBorder="1"/>
    <xf numFmtId="0" fontId="0" fillId="0" borderId="79" xfId="0" applyBorder="1" applyAlignment="1">
      <alignment horizontal="right"/>
    </xf>
    <xf numFmtId="0" fontId="0" fillId="78" borderId="5" xfId="0" applyFill="1" applyBorder="1"/>
    <xf numFmtId="44" fontId="0" fillId="78" borderId="6" xfId="0" applyNumberFormat="1" applyFill="1" applyBorder="1"/>
    <xf numFmtId="44" fontId="0" fillId="78" borderId="0" xfId="0" applyNumberFormat="1" applyFill="1"/>
    <xf numFmtId="10" fontId="23" fillId="0" borderId="4" xfId="0" applyNumberFormat="1" applyFont="1" applyBorder="1"/>
    <xf numFmtId="10" fontId="22" fillId="0" borderId="29" xfId="0" applyNumberFormat="1" applyFont="1" applyBorder="1" applyAlignment="1">
      <alignment horizontal="right" vertical="center"/>
    </xf>
    <xf numFmtId="8" fontId="16" fillId="0" borderId="0" xfId="0" applyNumberFormat="1" applyFont="1"/>
    <xf numFmtId="0" fontId="22" fillId="0" borderId="88" xfId="0" applyFont="1" applyBorder="1"/>
    <xf numFmtId="0" fontId="0" fillId="78" borderId="8" xfId="0" applyFill="1" applyBorder="1"/>
    <xf numFmtId="0" fontId="0" fillId="78" borderId="9" xfId="0" applyFill="1" applyBorder="1"/>
    <xf numFmtId="44" fontId="0" fillId="78" borderId="44" xfId="0" applyNumberFormat="1" applyFill="1" applyBorder="1"/>
    <xf numFmtId="44" fontId="0" fillId="78" borderId="10" xfId="0" applyNumberFormat="1" applyFill="1" applyBorder="1"/>
    <xf numFmtId="10" fontId="24" fillId="0" borderId="1" xfId="0" applyNumberFormat="1" applyFont="1" applyBorder="1" applyAlignment="1">
      <alignment horizontal="center"/>
    </xf>
    <xf numFmtId="10" fontId="0" fillId="0" borderId="0" xfId="3" applyNumberFormat="1" applyFont="1" applyAlignment="1">
      <alignment horizontal="center"/>
    </xf>
    <xf numFmtId="7" fontId="16" fillId="0" borderId="0" xfId="0" applyNumberFormat="1" applyFont="1"/>
    <xf numFmtId="0" fontId="0" fillId="0" borderId="79" xfId="0" applyBorder="1"/>
    <xf numFmtId="165" fontId="16" fillId="0" borderId="0" xfId="0" applyNumberFormat="1" applyFont="1"/>
    <xf numFmtId="5" fontId="15" fillId="0" borderId="0" xfId="12" applyNumberFormat="1" applyFont="1" applyAlignment="1">
      <alignment horizontal="center"/>
    </xf>
    <xf numFmtId="166" fontId="16" fillId="0" borderId="13" xfId="11" applyNumberFormat="1" applyFont="1" applyBorder="1" applyAlignment="1">
      <alignment horizontal="center"/>
    </xf>
    <xf numFmtId="44" fontId="0" fillId="2" borderId="39" xfId="0" applyNumberFormat="1" applyFill="1" applyBorder="1"/>
    <xf numFmtId="44" fontId="0" fillId="0" borderId="21" xfId="0" applyNumberFormat="1" applyBorder="1"/>
    <xf numFmtId="0" fontId="24" fillId="72" borderId="12" xfId="0" applyFont="1" applyFill="1" applyBorder="1"/>
    <xf numFmtId="0" fontId="24" fillId="72" borderId="13" xfId="0" applyFont="1" applyFill="1" applyBorder="1"/>
    <xf numFmtId="44" fontId="0" fillId="0" borderId="20" xfId="0" applyNumberFormat="1" applyBorder="1"/>
    <xf numFmtId="0" fontId="24" fillId="72" borderId="14" xfId="0" applyFont="1" applyFill="1" applyBorder="1"/>
    <xf numFmtId="0" fontId="16" fillId="0" borderId="26" xfId="11" applyFont="1" applyBorder="1" applyAlignment="1">
      <alignment horizontal="left" vertical="center"/>
    </xf>
    <xf numFmtId="10" fontId="16" fillId="0" borderId="13" xfId="13" applyNumberFormat="1" applyFont="1" applyFill="1" applyBorder="1" applyAlignment="1">
      <alignment horizontal="center" vertical="center"/>
    </xf>
    <xf numFmtId="170" fontId="0" fillId="0" borderId="0" xfId="0" applyNumberFormat="1"/>
    <xf numFmtId="8" fontId="0" fillId="0" borderId="1" xfId="0" applyNumberFormat="1" applyBorder="1"/>
    <xf numFmtId="166" fontId="0" fillId="0" borderId="1" xfId="2" applyNumberFormat="1" applyFont="1" applyFill="1" applyBorder="1"/>
    <xf numFmtId="172" fontId="0" fillId="0" borderId="1" xfId="1" applyNumberFormat="1" applyFont="1" applyFill="1" applyBorder="1"/>
    <xf numFmtId="166" fontId="24" fillId="0" borderId="0" xfId="2" applyNumberFormat="1" applyFont="1" applyFill="1" applyBorder="1"/>
    <xf numFmtId="172" fontId="0" fillId="0" borderId="0" xfId="1" applyNumberFormat="1" applyFont="1" applyFill="1" applyBorder="1"/>
    <xf numFmtId="166" fontId="0" fillId="0" borderId="0" xfId="2" applyNumberFormat="1" applyFont="1" applyFill="1" applyBorder="1"/>
    <xf numFmtId="2" fontId="0" fillId="0" borderId="1" xfId="0" applyNumberFormat="1" applyBorder="1"/>
    <xf numFmtId="164" fontId="24" fillId="0" borderId="43" xfId="2" applyNumberFormat="1" applyFont="1" applyFill="1" applyBorder="1" applyAlignment="1">
      <alignment horizontal="center"/>
    </xf>
    <xf numFmtId="0" fontId="3" fillId="0" borderId="0" xfId="0" applyFont="1" applyAlignment="1">
      <alignment horizontal="left"/>
    </xf>
    <xf numFmtId="0" fontId="87" fillId="0" borderId="0" xfId="349" applyFont="1"/>
    <xf numFmtId="0" fontId="88" fillId="0" borderId="0" xfId="349" applyFont="1" applyAlignment="1">
      <alignment horizontal="center"/>
    </xf>
    <xf numFmtId="0" fontId="87" fillId="0" borderId="0" xfId="349" applyFont="1" applyAlignment="1">
      <alignment wrapText="1"/>
    </xf>
    <xf numFmtId="17" fontId="89" fillId="0" borderId="0" xfId="349" applyNumberFormat="1" applyFont="1" applyAlignment="1">
      <alignment horizontal="center"/>
    </xf>
    <xf numFmtId="173" fontId="90" fillId="0" borderId="0" xfId="349" applyNumberFormat="1" applyFont="1" applyAlignment="1">
      <alignment horizontal="left" vertical="top"/>
    </xf>
    <xf numFmtId="0" fontId="90" fillId="0" borderId="0" xfId="349" applyFont="1" applyAlignment="1">
      <alignment horizontal="center"/>
    </xf>
    <xf numFmtId="0" fontId="90" fillId="0" borderId="0" xfId="349" applyFont="1"/>
    <xf numFmtId="9" fontId="90" fillId="0" borderId="0" xfId="349" applyNumberFormat="1" applyFont="1" applyAlignment="1">
      <alignment horizontal="center" wrapText="1"/>
    </xf>
    <xf numFmtId="0" fontId="90" fillId="0" borderId="0" xfId="349" applyFont="1" applyAlignment="1">
      <alignment horizontal="left" wrapText="1"/>
    </xf>
    <xf numFmtId="0" fontId="91" fillId="0" borderId="21" xfId="349" applyFont="1" applyBorder="1"/>
    <xf numFmtId="165" fontId="87" fillId="0" borderId="24" xfId="349" applyNumberFormat="1" applyFont="1" applyBorder="1" applyAlignment="1">
      <alignment horizontal="center"/>
    </xf>
    <xf numFmtId="0" fontId="91" fillId="0" borderId="20" xfId="349" applyFont="1" applyBorder="1"/>
    <xf numFmtId="164" fontId="87" fillId="0" borderId="3" xfId="349" applyNumberFormat="1" applyFont="1" applyBorder="1" applyAlignment="1">
      <alignment horizontal="center"/>
    </xf>
    <xf numFmtId="0" fontId="87" fillId="0" borderId="21" xfId="349" applyFont="1" applyBorder="1"/>
    <xf numFmtId="0" fontId="87" fillId="0" borderId="11" xfId="349" applyFont="1" applyBorder="1"/>
    <xf numFmtId="0" fontId="87" fillId="0" borderId="26" xfId="349" applyFont="1" applyBorder="1"/>
    <xf numFmtId="164" fontId="87" fillId="0" borderId="0" xfId="349" applyNumberFormat="1" applyFont="1" applyAlignment="1">
      <alignment horizontal="center"/>
    </xf>
    <xf numFmtId="0" fontId="87" fillId="0" borderId="20" xfId="349" applyFont="1" applyBorder="1"/>
    <xf numFmtId="0" fontId="87" fillId="0" borderId="3" xfId="349" applyFont="1" applyBorder="1"/>
    <xf numFmtId="0" fontId="87" fillId="0" borderId="21" xfId="349" applyFont="1" applyBorder="1" applyAlignment="1">
      <alignment wrapText="1"/>
    </xf>
    <xf numFmtId="0" fontId="87" fillId="0" borderId="20" xfId="349" applyFont="1" applyBorder="1" applyAlignment="1">
      <alignment wrapText="1"/>
    </xf>
    <xf numFmtId="165" fontId="87" fillId="0" borderId="11" xfId="349" applyNumberFormat="1" applyFont="1" applyBorder="1" applyAlignment="1">
      <alignment horizontal="center"/>
    </xf>
    <xf numFmtId="165" fontId="87" fillId="0" borderId="0" xfId="349" applyNumberFormat="1" applyFont="1" applyAlignment="1">
      <alignment horizontal="center"/>
    </xf>
    <xf numFmtId="0" fontId="91" fillId="0" borderId="26" xfId="349" applyFont="1" applyBorder="1"/>
    <xf numFmtId="0" fontId="92" fillId="0" borderId="0" xfId="349" applyFont="1" applyAlignment="1">
      <alignment horizontal="right" wrapText="1"/>
    </xf>
    <xf numFmtId="0" fontId="87" fillId="0" borderId="0" xfId="349" applyFont="1" applyAlignment="1">
      <alignment horizontal="center"/>
    </xf>
    <xf numFmtId="0" fontId="87" fillId="0" borderId="0" xfId="349" applyFont="1" applyAlignment="1">
      <alignment horizontal="right"/>
    </xf>
    <xf numFmtId="10" fontId="87" fillId="0" borderId="0" xfId="284" applyNumberFormat="1" applyFont="1" applyAlignment="1">
      <alignment horizontal="center"/>
    </xf>
    <xf numFmtId="9" fontId="87" fillId="0" borderId="0" xfId="284" applyFont="1" applyAlignment="1">
      <alignment horizontal="center"/>
    </xf>
    <xf numFmtId="9" fontId="87" fillId="0" borderId="0" xfId="284" applyFont="1"/>
    <xf numFmtId="0" fontId="91" fillId="0" borderId="0" xfId="349" applyFont="1" applyAlignment="1">
      <alignment horizontal="right"/>
    </xf>
    <xf numFmtId="6" fontId="87" fillId="0" borderId="0" xfId="349" applyNumberFormat="1" applyFont="1" applyAlignment="1">
      <alignment horizontal="center"/>
    </xf>
    <xf numFmtId="0" fontId="90" fillId="0" borderId="0" xfId="349" applyFont="1" applyAlignment="1">
      <alignment horizontal="right"/>
    </xf>
    <xf numFmtId="0" fontId="90" fillId="0" borderId="0" xfId="349" applyFont="1" applyAlignment="1">
      <alignment horizontal="right" vertical="top"/>
    </xf>
    <xf numFmtId="0" fontId="3" fillId="0" borderId="12" xfId="0" applyFont="1" applyBorder="1" applyAlignment="1">
      <alignment horizontal="center"/>
    </xf>
    <xf numFmtId="0" fontId="0" fillId="0" borderId="20" xfId="0" applyBorder="1"/>
    <xf numFmtId="0" fontId="0" fillId="77" borderId="0" xfId="0" applyFill="1"/>
    <xf numFmtId="0" fontId="0" fillId="0" borderId="0" xfId="0" applyAlignment="1">
      <alignment wrapText="1"/>
    </xf>
    <xf numFmtId="0" fontId="0" fillId="77" borderId="0" xfId="0" applyFill="1" applyAlignment="1">
      <alignment wrapText="1"/>
    </xf>
    <xf numFmtId="0" fontId="0" fillId="77" borderId="39" xfId="0" applyFill="1" applyBorder="1"/>
    <xf numFmtId="44" fontId="16" fillId="0" borderId="13" xfId="11" applyNumberFormat="1" applyFont="1" applyBorder="1" applyAlignment="1">
      <alignment horizontal="center"/>
    </xf>
    <xf numFmtId="0" fontId="20" fillId="0" borderId="0" xfId="0" applyFont="1" applyAlignment="1">
      <alignment horizontal="center"/>
    </xf>
    <xf numFmtId="43" fontId="0" fillId="0" borderId="0" xfId="1" applyFont="1"/>
    <xf numFmtId="44" fontId="0" fillId="77" borderId="0" xfId="0" applyNumberFormat="1" applyFill="1"/>
    <xf numFmtId="44" fontId="0" fillId="77" borderId="0" xfId="0" applyNumberFormat="1" applyFill="1" applyAlignment="1">
      <alignment wrapText="1"/>
    </xf>
    <xf numFmtId="44" fontId="0" fillId="0" borderId="0" xfId="0" applyNumberFormat="1" applyAlignment="1">
      <alignment wrapText="1"/>
    </xf>
    <xf numFmtId="43" fontId="96" fillId="79" borderId="93" xfId="1" applyFont="1" applyFill="1" applyBorder="1" applyAlignment="1">
      <alignment horizontal="center"/>
    </xf>
    <xf numFmtId="43" fontId="96" fillId="0" borderId="59" xfId="1" applyFont="1" applyFill="1" applyBorder="1" applyAlignment="1">
      <alignment horizontal="right" wrapText="1"/>
    </xf>
    <xf numFmtId="43" fontId="96" fillId="0" borderId="59" xfId="1" applyFont="1" applyFill="1" applyBorder="1" applyAlignment="1">
      <alignment wrapText="1"/>
    </xf>
    <xf numFmtId="43" fontId="96" fillId="2" borderId="59" xfId="1" applyFont="1" applyFill="1" applyBorder="1" applyAlignment="1">
      <alignment horizontal="right" wrapText="1"/>
    </xf>
    <xf numFmtId="43" fontId="0" fillId="0" borderId="0" xfId="1" applyFont="1" applyAlignment="1">
      <alignment horizontal="center"/>
    </xf>
    <xf numFmtId="43" fontId="0" fillId="2" borderId="0" xfId="1" applyFont="1" applyFill="1"/>
    <xf numFmtId="0" fontId="0" fillId="0" borderId="0" xfId="0" pivotButton="1"/>
    <xf numFmtId="0" fontId="0" fillId="0" borderId="0" xfId="0" applyAlignment="1">
      <alignment horizontal="left"/>
    </xf>
    <xf numFmtId="0" fontId="24" fillId="0" borderId="0" xfId="0" applyFont="1" applyAlignment="1">
      <alignment horizontal="center"/>
    </xf>
    <xf numFmtId="165" fontId="5" fillId="80" borderId="37" xfId="0" applyNumberFormat="1" applyFont="1" applyFill="1" applyBorder="1" applyAlignment="1">
      <alignment horizontal="center"/>
    </xf>
    <xf numFmtId="167" fontId="0" fillId="0" borderId="0" xfId="0" applyNumberFormat="1" applyAlignment="1">
      <alignment horizontal="center" wrapText="1"/>
    </xf>
    <xf numFmtId="167" fontId="0" fillId="0" borderId="0" xfId="0" applyNumberFormat="1" applyAlignment="1">
      <alignment horizontal="center"/>
    </xf>
    <xf numFmtId="0" fontId="30" fillId="0" borderId="1" xfId="0" applyFont="1" applyBorder="1"/>
    <xf numFmtId="0" fontId="4" fillId="0" borderId="1" xfId="0" applyFont="1" applyBorder="1"/>
    <xf numFmtId="0" fontId="24" fillId="0" borderId="21" xfId="0" applyFont="1" applyBorder="1"/>
    <xf numFmtId="0" fontId="24" fillId="0" borderId="11" xfId="0" applyFont="1" applyBorder="1"/>
    <xf numFmtId="0" fontId="0" fillId="0" borderId="12" xfId="0" applyBorder="1"/>
    <xf numFmtId="0" fontId="0" fillId="0" borderId="50" xfId="0" applyBorder="1"/>
    <xf numFmtId="0" fontId="24" fillId="0" borderId="94" xfId="0" applyFont="1" applyBorder="1" applyAlignment="1">
      <alignment horizontal="right"/>
    </xf>
    <xf numFmtId="0" fontId="24" fillId="0" borderId="3" xfId="0" applyFont="1" applyBorder="1" applyAlignment="1">
      <alignment horizontal="right"/>
    </xf>
    <xf numFmtId="166" fontId="24" fillId="0" borderId="3" xfId="2" applyNumberFormat="1" applyFont="1" applyFill="1" applyBorder="1"/>
    <xf numFmtId="10" fontId="24" fillId="2" borderId="14" xfId="3" applyNumberFormat="1" applyFont="1" applyFill="1" applyBorder="1"/>
    <xf numFmtId="10" fontId="0" fillId="0" borderId="0" xfId="3" applyNumberFormat="1" applyFont="1"/>
    <xf numFmtId="0" fontId="9" fillId="0" borderId="0" xfId="354" applyFont="1" applyAlignment="1"/>
    <xf numFmtId="0" fontId="97" fillId="0" borderId="0" xfId="354" applyAlignment="1"/>
    <xf numFmtId="0" fontId="12" fillId="0" borderId="0" xfId="354" applyFont="1" applyAlignment="1"/>
    <xf numFmtId="0" fontId="13" fillId="0" borderId="0" xfId="354" applyFont="1" applyAlignment="1"/>
    <xf numFmtId="0" fontId="97" fillId="0" borderId="5" xfId="354" applyBorder="1" applyAlignment="1"/>
    <xf numFmtId="0" fontId="97" fillId="0" borderId="15" xfId="354" applyBorder="1" applyAlignment="1"/>
    <xf numFmtId="0" fontId="97" fillId="0" borderId="6" xfId="354" applyBorder="1" applyAlignment="1"/>
    <xf numFmtId="0" fontId="97" fillId="0" borderId="7" xfId="354" applyBorder="1" applyAlignment="1"/>
    <xf numFmtId="0" fontId="97" fillId="0" borderId="0" xfId="354" applyAlignment="1">
      <alignment horizontal="right"/>
    </xf>
    <xf numFmtId="0" fontId="9" fillId="0" borderId="0" xfId="354" applyFont="1" applyAlignment="1">
      <alignment horizontal="center"/>
    </xf>
    <xf numFmtId="0" fontId="97" fillId="0" borderId="8" xfId="354" applyBorder="1" applyAlignment="1"/>
    <xf numFmtId="3" fontId="9" fillId="0" borderId="0" xfId="353" applyFont="1" applyAlignment="1"/>
    <xf numFmtId="0" fontId="14" fillId="0" borderId="8" xfId="354" applyFont="1" applyBorder="1" applyAlignment="1">
      <alignment horizontal="center"/>
    </xf>
    <xf numFmtId="167" fontId="6" fillId="0" borderId="0" xfId="353" applyNumberFormat="1" applyAlignment="1"/>
    <xf numFmtId="167" fontId="97" fillId="0" borderId="8" xfId="354" applyNumberFormat="1" applyBorder="1" applyAlignment="1">
      <alignment horizontal="center"/>
    </xf>
    <xf numFmtId="0" fontId="97" fillId="0" borderId="8" xfId="354" applyBorder="1" applyAlignment="1">
      <alignment horizontal="center"/>
    </xf>
    <xf numFmtId="0" fontId="97" fillId="0" borderId="7" xfId="354" applyBorder="1" applyAlignment="1">
      <alignment horizontal="right"/>
    </xf>
    <xf numFmtId="0" fontId="9" fillId="2" borderId="0" xfId="354" applyFont="1" applyFill="1" applyAlignment="1">
      <alignment horizontal="right"/>
    </xf>
    <xf numFmtId="10" fontId="9" fillId="2" borderId="8" xfId="355" applyNumberFormat="1" applyFont="1" applyFill="1" applyBorder="1" applyAlignment="1">
      <alignment horizontal="center"/>
    </xf>
    <xf numFmtId="0" fontId="97" fillId="0" borderId="9" xfId="354" applyBorder="1" applyAlignment="1"/>
    <xf numFmtId="0" fontId="97" fillId="0" borderId="16" xfId="354" applyBorder="1" applyAlignment="1"/>
    <xf numFmtId="0" fontId="97" fillId="0" borderId="10" xfId="354" applyBorder="1" applyAlignment="1"/>
    <xf numFmtId="17" fontId="0" fillId="85" borderId="0" xfId="0" applyNumberFormat="1" applyFill="1" applyAlignment="1">
      <alignment horizontal="center"/>
    </xf>
    <xf numFmtId="17" fontId="0" fillId="0" borderId="0" xfId="0" applyNumberFormat="1"/>
    <xf numFmtId="0" fontId="0" fillId="0" borderId="0" xfId="0" applyAlignment="1">
      <alignment vertical="center" wrapText="1"/>
    </xf>
    <xf numFmtId="0" fontId="0" fillId="85" borderId="0" xfId="0" applyFill="1" applyAlignment="1">
      <alignment horizontal="center"/>
    </xf>
    <xf numFmtId="0" fontId="24" fillId="0" borderId="0" xfId="356" applyFont="1"/>
    <xf numFmtId="0" fontId="24" fillId="0" borderId="0" xfId="356" applyFont="1" applyAlignment="1">
      <alignment horizontal="left" wrapText="1"/>
    </xf>
    <xf numFmtId="0" fontId="30" fillId="85" borderId="0" xfId="0" applyFont="1" applyFill="1" applyAlignment="1">
      <alignment horizontal="center" wrapText="1"/>
    </xf>
    <xf numFmtId="10" fontId="30" fillId="85" borderId="0" xfId="3" applyNumberFormat="1" applyFont="1" applyFill="1" applyAlignment="1">
      <alignment horizontal="center" wrapText="1"/>
    </xf>
    <xf numFmtId="0" fontId="98" fillId="0" borderId="21" xfId="356" applyFont="1" applyBorder="1"/>
    <xf numFmtId="44" fontId="0" fillId="85" borderId="11" xfId="0" applyNumberFormat="1" applyFill="1" applyBorder="1"/>
    <xf numFmtId="44" fontId="0" fillId="0" borderId="0" xfId="2" applyFont="1"/>
    <xf numFmtId="0" fontId="98" fillId="0" borderId="20" xfId="356" applyFont="1" applyBorder="1"/>
    <xf numFmtId="44" fontId="0" fillId="85" borderId="3" xfId="2" applyFont="1" applyFill="1" applyBorder="1"/>
    <xf numFmtId="0" fontId="1" fillId="0" borderId="21" xfId="356" applyBorder="1"/>
    <xf numFmtId="0" fontId="1" fillId="0" borderId="11" xfId="356" applyBorder="1"/>
    <xf numFmtId="0" fontId="1" fillId="0" borderId="20" xfId="356" applyBorder="1"/>
    <xf numFmtId="0" fontId="1" fillId="0" borderId="3" xfId="356" applyBorder="1" applyAlignment="1">
      <alignment wrapText="1"/>
    </xf>
    <xf numFmtId="44" fontId="0" fillId="84" borderId="0" xfId="2" applyFont="1" applyFill="1"/>
    <xf numFmtId="10" fontId="0" fillId="84" borderId="0" xfId="3" applyNumberFormat="1" applyFont="1" applyFill="1"/>
    <xf numFmtId="0" fontId="1" fillId="0" borderId="3" xfId="356" applyBorder="1"/>
    <xf numFmtId="44" fontId="0" fillId="85" borderId="3" xfId="0" applyNumberFormat="1" applyFill="1" applyBorder="1"/>
    <xf numFmtId="0" fontId="98" fillId="0" borderId="26" xfId="356" applyFont="1" applyBorder="1"/>
    <xf numFmtId="44" fontId="0" fillId="85" borderId="0" xfId="0" applyNumberFormat="1" applyFill="1"/>
    <xf numFmtId="0" fontId="1" fillId="0" borderId="0" xfId="356"/>
    <xf numFmtId="44" fontId="0" fillId="85" borderId="0" xfId="2" applyFont="1" applyFill="1"/>
    <xf numFmtId="0" fontId="80" fillId="0" borderId="0" xfId="0" applyFont="1" applyAlignment="1">
      <alignment horizontal="right"/>
    </xf>
    <xf numFmtId="10" fontId="24" fillId="0" borderId="0" xfId="0" applyNumberFormat="1" applyFont="1"/>
    <xf numFmtId="0" fontId="98" fillId="0" borderId="0" xfId="356" applyFont="1" applyAlignment="1">
      <alignment horizontal="right" wrapText="1"/>
    </xf>
    <xf numFmtId="0" fontId="1" fillId="0" borderId="0" xfId="356" applyAlignment="1">
      <alignment horizontal="right"/>
    </xf>
    <xf numFmtId="0" fontId="99" fillId="0" borderId="0" xfId="356" applyFont="1" applyAlignment="1">
      <alignment horizontal="right"/>
    </xf>
    <xf numFmtId="0" fontId="100" fillId="82" borderId="0" xfId="0" applyFont="1" applyFill="1" applyAlignment="1">
      <alignment horizontal="center" vertical="center" wrapText="1"/>
    </xf>
    <xf numFmtId="0" fontId="5" fillId="0" borderId="43" xfId="357" applyFont="1" applyBorder="1" applyAlignment="1">
      <alignment horizontal="center" vertical="center" wrapText="1"/>
    </xf>
    <xf numFmtId="0" fontId="5" fillId="0" borderId="1" xfId="357" applyFont="1" applyBorder="1" applyAlignment="1">
      <alignment horizontal="center" vertical="center" wrapText="1"/>
    </xf>
    <xf numFmtId="44" fontId="0" fillId="0" borderId="44" xfId="2" applyFont="1" applyFill="1" applyBorder="1"/>
    <xf numFmtId="10" fontId="0" fillId="0" borderId="1" xfId="3" applyNumberFormat="1" applyFont="1" applyBorder="1" applyAlignment="1">
      <alignment horizontal="center" vertical="center"/>
    </xf>
    <xf numFmtId="0" fontId="0" fillId="78" borderId="1" xfId="0" applyFill="1" applyBorder="1"/>
    <xf numFmtId="44" fontId="0" fillId="78" borderId="1" xfId="2" applyFont="1" applyFill="1" applyBorder="1"/>
    <xf numFmtId="0" fontId="101" fillId="83" borderId="0" xfId="0" applyFont="1" applyFill="1" applyAlignment="1">
      <alignment horizontal="center" vertical="center"/>
    </xf>
    <xf numFmtId="0" fontId="5" fillId="78" borderId="43" xfId="357" applyFont="1" applyFill="1" applyBorder="1" applyAlignment="1">
      <alignment horizontal="center" vertical="center" wrapText="1"/>
    </xf>
    <xf numFmtId="44" fontId="0" fillId="0" borderId="1" xfId="2" applyFont="1" applyFill="1" applyBorder="1"/>
    <xf numFmtId="0" fontId="16" fillId="0" borderId="3" xfId="11" applyFont="1" applyBorder="1"/>
    <xf numFmtId="0" fontId="16" fillId="0" borderId="14" xfId="11" applyFont="1" applyBorder="1"/>
    <xf numFmtId="0" fontId="16" fillId="0" borderId="37" xfId="0" applyFont="1" applyBorder="1"/>
    <xf numFmtId="0" fontId="16" fillId="0" borderId="27" xfId="0" applyFont="1" applyBorder="1"/>
    <xf numFmtId="44" fontId="16" fillId="0" borderId="27" xfId="0" applyNumberFormat="1" applyFont="1" applyBorder="1"/>
    <xf numFmtId="165" fontId="16" fillId="2" borderId="27" xfId="0" applyNumberFormat="1" applyFont="1" applyFill="1" applyBorder="1"/>
    <xf numFmtId="0" fontId="16" fillId="0" borderId="34" xfId="0" applyFont="1" applyBorder="1"/>
    <xf numFmtId="44" fontId="16" fillId="2" borderId="34" xfId="0" applyNumberFormat="1" applyFont="1" applyFill="1" applyBorder="1"/>
    <xf numFmtId="165" fontId="16" fillId="0" borderId="34" xfId="0" applyNumberFormat="1" applyFont="1" applyBorder="1"/>
    <xf numFmtId="0" fontId="0" fillId="0" borderId="95" xfId="0" applyBorder="1"/>
    <xf numFmtId="0" fontId="0" fillId="77" borderId="95" xfId="0" applyFill="1" applyBorder="1"/>
    <xf numFmtId="0" fontId="0" fillId="0" borderId="96" xfId="0" applyBorder="1" applyAlignment="1">
      <alignment wrapText="1"/>
    </xf>
    <xf numFmtId="0" fontId="0" fillId="0" borderId="95" xfId="0" applyBorder="1" applyAlignment="1">
      <alignment wrapText="1"/>
    </xf>
    <xf numFmtId="0" fontId="0" fillId="77" borderId="95" xfId="0" applyFill="1" applyBorder="1" applyAlignment="1">
      <alignment wrapText="1"/>
    </xf>
    <xf numFmtId="0" fontId="0" fillId="0" borderId="97" xfId="0" applyBorder="1"/>
    <xf numFmtId="7" fontId="0" fillId="0" borderId="95" xfId="0" applyNumberFormat="1" applyBorder="1"/>
    <xf numFmtId="7" fontId="0" fillId="77" borderId="39" xfId="0" applyNumberFormat="1" applyFill="1" applyBorder="1"/>
    <xf numFmtId="7" fontId="0" fillId="0" borderId="97" xfId="0" applyNumberFormat="1" applyBorder="1"/>
    <xf numFmtId="0" fontId="0" fillId="0" borderId="98" xfId="0" applyBorder="1"/>
    <xf numFmtId="7" fontId="0" fillId="0" borderId="96" xfId="0" applyNumberFormat="1" applyBorder="1"/>
    <xf numFmtId="7" fontId="0" fillId="0" borderId="0" xfId="0" applyNumberFormat="1"/>
    <xf numFmtId="7" fontId="0" fillId="77" borderId="0" xfId="0" applyNumberFormat="1" applyFill="1"/>
    <xf numFmtId="7" fontId="0" fillId="0" borderId="39" xfId="0" applyNumberFormat="1" applyBorder="1"/>
    <xf numFmtId="164" fontId="22" fillId="2" borderId="14" xfId="0" applyNumberFormat="1" applyFont="1" applyFill="1" applyBorder="1" applyAlignment="1">
      <alignment horizontal="right"/>
    </xf>
    <xf numFmtId="0" fontId="6" fillId="0" borderId="0" xfId="18"/>
    <xf numFmtId="0" fontId="8" fillId="3" borderId="0" xfId="18" applyFont="1" applyFill="1"/>
    <xf numFmtId="0" fontId="9" fillId="3" borderId="13" xfId="18" applyFont="1" applyFill="1" applyBorder="1"/>
    <xf numFmtId="0" fontId="10" fillId="3" borderId="3" xfId="18" applyFont="1" applyFill="1" applyBorder="1"/>
    <xf numFmtId="0" fontId="9" fillId="3" borderId="14" xfId="18" applyFont="1" applyFill="1" applyBorder="1"/>
    <xf numFmtId="0" fontId="9" fillId="0" borderId="0" xfId="18" applyFont="1"/>
    <xf numFmtId="0" fontId="6" fillId="86" borderId="0" xfId="18" applyFill="1"/>
    <xf numFmtId="0" fontId="6" fillId="87" borderId="0" xfId="18" applyFill="1"/>
    <xf numFmtId="0" fontId="6" fillId="72" borderId="0" xfId="18" applyFill="1"/>
    <xf numFmtId="0" fontId="6" fillId="82" borderId="0" xfId="18" applyFill="1"/>
    <xf numFmtId="14" fontId="9" fillId="0" borderId="0" xfId="18" applyNumberFormat="1" applyFont="1"/>
    <xf numFmtId="167" fontId="6" fillId="0" borderId="0" xfId="18" applyNumberFormat="1"/>
    <xf numFmtId="2" fontId="6" fillId="0" borderId="0" xfId="18" applyNumberFormat="1"/>
    <xf numFmtId="0" fontId="6" fillId="0" borderId="7" xfId="18" applyBorder="1"/>
    <xf numFmtId="0" fontId="16" fillId="0" borderId="13" xfId="11" applyFont="1" applyBorder="1" applyAlignment="1">
      <alignment horizontal="left"/>
    </xf>
    <xf numFmtId="10" fontId="0" fillId="0" borderId="0" xfId="3" applyNumberFormat="1" applyFont="1" applyFill="1"/>
    <xf numFmtId="3" fontId="20" fillId="8" borderId="13" xfId="1" applyNumberFormat="1" applyFont="1" applyFill="1" applyBorder="1" applyAlignment="1">
      <alignment horizontal="right" vertical="center"/>
    </xf>
    <xf numFmtId="44" fontId="24" fillId="0" borderId="3" xfId="2" applyFont="1" applyFill="1" applyBorder="1"/>
    <xf numFmtId="172" fontId="24" fillId="0" borderId="3" xfId="1" applyNumberFormat="1" applyFont="1" applyFill="1" applyBorder="1"/>
    <xf numFmtId="164" fontId="22" fillId="14" borderId="13" xfId="0" applyNumberFormat="1" applyFont="1" applyFill="1" applyBorder="1" applyAlignment="1">
      <alignment horizontal="right"/>
    </xf>
    <xf numFmtId="49" fontId="22" fillId="14" borderId="27" xfId="0" applyNumberFormat="1" applyFont="1" applyFill="1" applyBorder="1"/>
    <xf numFmtId="49" fontId="22" fillId="14" borderId="27" xfId="0" applyNumberFormat="1" applyFont="1" applyFill="1" applyBorder="1" applyAlignment="1">
      <alignment wrapText="1"/>
    </xf>
    <xf numFmtId="0" fontId="20" fillId="0" borderId="26" xfId="0" applyFont="1" applyBorder="1" applyAlignment="1">
      <alignment horizontal="right" vertical="center" wrapText="1"/>
    </xf>
    <xf numFmtId="174" fontId="20" fillId="0" borderId="39" xfId="0" applyNumberFormat="1" applyFont="1" applyBorder="1" applyAlignment="1">
      <alignment horizontal="center" vertical="center"/>
    </xf>
    <xf numFmtId="3" fontId="20" fillId="0" borderId="7" xfId="0" applyNumberFormat="1" applyFont="1" applyBorder="1" applyAlignment="1">
      <alignment horizontal="center" vertical="center"/>
    </xf>
    <xf numFmtId="3" fontId="20" fillId="0" borderId="38" xfId="0" applyNumberFormat="1" applyFont="1" applyBorder="1" applyAlignment="1">
      <alignment horizontal="right" vertical="center" wrapText="1"/>
    </xf>
    <xf numFmtId="44" fontId="0" fillId="0" borderId="0" xfId="2" applyFont="1" applyFill="1" applyBorder="1"/>
    <xf numFmtId="44" fontId="24" fillId="0" borderId="0" xfId="2" applyFont="1" applyFill="1" applyBorder="1"/>
    <xf numFmtId="10" fontId="0" fillId="0" borderId="16" xfId="3" applyNumberFormat="1" applyFont="1" applyFill="1" applyBorder="1"/>
    <xf numFmtId="10" fontId="0" fillId="0" borderId="15" xfId="3" applyNumberFormat="1" applyFont="1" applyFill="1" applyBorder="1"/>
    <xf numFmtId="165" fontId="24" fillId="2" borderId="101" xfId="0" applyNumberFormat="1" applyFont="1" applyFill="1" applyBorder="1"/>
    <xf numFmtId="44" fontId="0" fillId="0" borderId="0" xfId="2" applyFont="1" applyFill="1"/>
    <xf numFmtId="0" fontId="1" fillId="0" borderId="12" xfId="356" applyBorder="1" applyAlignment="1">
      <alignment horizontal="left" vertical="center" wrapText="1"/>
    </xf>
    <xf numFmtId="0" fontId="1" fillId="0" borderId="14" xfId="356" applyBorder="1" applyAlignment="1">
      <alignment horizontal="left" vertical="center" wrapText="1"/>
    </xf>
    <xf numFmtId="0" fontId="1" fillId="0" borderId="12" xfId="349" applyBorder="1" applyAlignment="1">
      <alignment horizontal="left" vertical="center" wrapText="1"/>
    </xf>
    <xf numFmtId="0" fontId="1" fillId="0" borderId="14" xfId="349" applyBorder="1" applyAlignment="1">
      <alignment horizontal="left" vertical="center" wrapText="1"/>
    </xf>
    <xf numFmtId="0" fontId="1" fillId="0" borderId="13" xfId="356" applyBorder="1" applyAlignment="1">
      <alignment horizontal="left" vertical="center" wrapText="1"/>
    </xf>
    <xf numFmtId="0" fontId="1" fillId="0" borderId="11" xfId="356" applyBorder="1" applyAlignment="1">
      <alignment vertical="top" wrapText="1"/>
    </xf>
    <xf numFmtId="0" fontId="1" fillId="0" borderId="3" xfId="356" applyBorder="1" applyAlignment="1">
      <alignment vertical="top" wrapText="1"/>
    </xf>
    <xf numFmtId="49" fontId="1" fillId="0" borderId="12" xfId="349" applyNumberFormat="1" applyBorder="1" applyAlignment="1">
      <alignment horizontal="left" vertical="center" wrapText="1"/>
    </xf>
    <xf numFmtId="49" fontId="1" fillId="0" borderId="14" xfId="349" applyNumberFormat="1" applyBorder="1" applyAlignment="1">
      <alignment horizontal="left" vertical="center" wrapText="1"/>
    </xf>
    <xf numFmtId="0" fontId="1" fillId="0" borderId="13" xfId="349" applyBorder="1" applyAlignment="1">
      <alignment horizontal="left" vertical="center" wrapText="1"/>
    </xf>
    <xf numFmtId="0" fontId="1" fillId="0" borderId="11" xfId="356" applyBorder="1" applyAlignment="1">
      <alignment horizontal="left" vertical="top" wrapText="1"/>
    </xf>
    <xf numFmtId="0" fontId="1" fillId="0" borderId="3" xfId="356" applyBorder="1" applyAlignment="1">
      <alignment horizontal="left" vertical="top" wrapText="1"/>
    </xf>
    <xf numFmtId="0" fontId="0" fillId="0" borderId="0" xfId="0" applyAlignment="1">
      <alignment vertical="center"/>
    </xf>
    <xf numFmtId="0" fontId="16" fillId="14" borderId="26" xfId="11" applyFont="1" applyFill="1" applyBorder="1" applyAlignment="1">
      <alignment horizontal="left"/>
    </xf>
    <xf numFmtId="0" fontId="16" fillId="14" borderId="0" xfId="11" applyFont="1" applyFill="1" applyAlignment="1">
      <alignment horizontal="left"/>
    </xf>
    <xf numFmtId="0" fontId="16" fillId="14" borderId="13" xfId="11" applyFont="1" applyFill="1" applyBorder="1" applyAlignment="1">
      <alignment horizontal="left"/>
    </xf>
    <xf numFmtId="0" fontId="16" fillId="14" borderId="0" xfId="11" applyFont="1" applyFill="1" applyAlignment="1">
      <alignment horizontal="left" wrapText="1"/>
    </xf>
    <xf numFmtId="0" fontId="16" fillId="14" borderId="13" xfId="11" applyFont="1" applyFill="1" applyBorder="1" applyAlignment="1">
      <alignment horizontal="left" wrapText="1"/>
    </xf>
    <xf numFmtId="0" fontId="76" fillId="0" borderId="20" xfId="11" applyFont="1" applyBorder="1" applyAlignment="1">
      <alignment horizontal="left"/>
    </xf>
    <xf numFmtId="0" fontId="76" fillId="0" borderId="3" xfId="11" applyFont="1" applyBorder="1" applyAlignment="1">
      <alignment horizontal="left"/>
    </xf>
    <xf numFmtId="0" fontId="76" fillId="0" borderId="14" xfId="11" applyFont="1" applyBorder="1" applyAlignment="1">
      <alignment horizontal="left"/>
    </xf>
    <xf numFmtId="0" fontId="20" fillId="0" borderId="26" xfId="0" applyFont="1" applyBorder="1" applyAlignment="1">
      <alignment horizontal="center"/>
    </xf>
    <xf numFmtId="0" fontId="20" fillId="0" borderId="13" xfId="0" applyFont="1" applyBorder="1" applyAlignment="1">
      <alignment horizontal="center"/>
    </xf>
    <xf numFmtId="0" fontId="1" fillId="0" borderId="0" xfId="356" applyAlignment="1">
      <alignment horizontal="center"/>
    </xf>
    <xf numFmtId="17" fontId="0" fillId="0" borderId="0" xfId="0" applyNumberFormat="1" applyAlignment="1">
      <alignment horizontal="center"/>
    </xf>
    <xf numFmtId="44" fontId="0" fillId="0" borderId="11" xfId="0" applyNumberFormat="1" applyBorder="1"/>
    <xf numFmtId="44" fontId="0" fillId="0" borderId="3" xfId="2" applyFont="1" applyFill="1" applyBorder="1"/>
    <xf numFmtId="44" fontId="0" fillId="0" borderId="3" xfId="0" applyNumberFormat="1" applyBorder="1"/>
    <xf numFmtId="164" fontId="1" fillId="0" borderId="0" xfId="356" applyNumberFormat="1" applyAlignment="1">
      <alignment horizontal="center"/>
    </xf>
    <xf numFmtId="10" fontId="1" fillId="0" borderId="0" xfId="3" applyNumberFormat="1" applyFont="1" applyFill="1" applyAlignment="1">
      <alignment horizontal="center"/>
    </xf>
    <xf numFmtId="9" fontId="1" fillId="0" borderId="0" xfId="3" applyFont="1" applyFill="1" applyAlignment="1">
      <alignment horizontal="center"/>
    </xf>
    <xf numFmtId="9" fontId="1" fillId="0" borderId="0" xfId="3" applyFont="1" applyFill="1"/>
    <xf numFmtId="0" fontId="82" fillId="0" borderId="0" xfId="0" applyFont="1"/>
    <xf numFmtId="0" fontId="20" fillId="8" borderId="23" xfId="0" applyFont="1" applyFill="1" applyBorder="1" applyAlignment="1">
      <alignment horizontal="left"/>
    </xf>
    <xf numFmtId="3" fontId="20" fillId="8" borderId="25" xfId="0" applyNumberFormat="1" applyFont="1" applyFill="1" applyBorder="1"/>
    <xf numFmtId="0" fontId="102" fillId="0" borderId="38" xfId="0" applyFont="1" applyBorder="1"/>
    <xf numFmtId="0" fontId="20" fillId="8" borderId="31" xfId="0" applyFont="1" applyFill="1" applyBorder="1" applyAlignment="1">
      <alignment horizontal="center" vertical="center"/>
    </xf>
    <xf numFmtId="0" fontId="20" fillId="8" borderId="16" xfId="0" applyFont="1" applyFill="1" applyBorder="1" applyAlignment="1">
      <alignment horizontal="center" vertical="center"/>
    </xf>
    <xf numFmtId="0" fontId="20" fillId="8" borderId="32" xfId="0" applyFont="1" applyFill="1" applyBorder="1" applyAlignment="1">
      <alignment horizontal="center" vertical="center" wrapText="1"/>
    </xf>
    <xf numFmtId="0" fontId="20" fillId="8" borderId="33" xfId="0" applyFont="1" applyFill="1" applyBorder="1" applyAlignment="1">
      <alignment horizontal="right" vertical="center"/>
    </xf>
    <xf numFmtId="0" fontId="22" fillId="8" borderId="26" xfId="0" applyFont="1" applyFill="1" applyBorder="1"/>
    <xf numFmtId="5" fontId="22" fillId="8" borderId="0" xfId="0" applyNumberFormat="1" applyFont="1" applyFill="1"/>
    <xf numFmtId="39" fontId="22" fillId="8" borderId="0" xfId="0" applyNumberFormat="1" applyFont="1" applyFill="1" applyAlignment="1">
      <alignment horizontal="center"/>
    </xf>
    <xf numFmtId="5" fontId="22" fillId="8" borderId="13" xfId="0" applyNumberFormat="1" applyFont="1" applyFill="1" applyBorder="1"/>
    <xf numFmtId="5" fontId="22" fillId="0" borderId="0" xfId="0" applyNumberFormat="1" applyFont="1"/>
    <xf numFmtId="39" fontId="22" fillId="0" borderId="0" xfId="0" applyNumberFormat="1" applyFont="1" applyAlignment="1">
      <alignment horizontal="center"/>
    </xf>
    <xf numFmtId="5" fontId="22" fillId="0" borderId="13" xfId="0" applyNumberFormat="1" applyFont="1" applyBorder="1"/>
    <xf numFmtId="5" fontId="22" fillId="0" borderId="0" xfId="0" applyNumberFormat="1" applyFont="1" applyAlignment="1">
      <alignment horizontal="right"/>
    </xf>
    <xf numFmtId="0" fontId="20" fillId="0" borderId="31" xfId="0" applyFont="1" applyBorder="1"/>
    <xf numFmtId="5" fontId="20" fillId="0" borderId="32" xfId="0" applyNumberFormat="1" applyFont="1" applyBorder="1"/>
    <xf numFmtId="39" fontId="22" fillId="0" borderId="32" xfId="0" applyNumberFormat="1" applyFont="1" applyBorder="1" applyAlignment="1">
      <alignment horizontal="center"/>
    </xf>
    <xf numFmtId="164" fontId="22" fillId="0" borderId="33" xfId="2" applyNumberFormat="1" applyFont="1" applyFill="1" applyBorder="1"/>
    <xf numFmtId="0" fontId="22" fillId="0" borderId="27" xfId="11" applyFont="1" applyBorder="1" applyAlignment="1">
      <alignment horizontal="left"/>
    </xf>
    <xf numFmtId="0" fontId="22" fillId="0" borderId="35" xfId="0" applyFont="1" applyBorder="1"/>
    <xf numFmtId="10" fontId="22" fillId="0" borderId="4" xfId="0" applyNumberFormat="1" applyFont="1" applyBorder="1"/>
    <xf numFmtId="37" fontId="22" fillId="0" borderId="4" xfId="0" applyNumberFormat="1" applyFont="1" applyBorder="1" applyAlignment="1">
      <alignment horizontal="center"/>
    </xf>
    <xf numFmtId="37" fontId="22" fillId="0" borderId="36" xfId="0" applyNumberFormat="1" applyFont="1" applyBorder="1"/>
    <xf numFmtId="0" fontId="20" fillId="0" borderId="35" xfId="0" applyFont="1" applyBorder="1"/>
    <xf numFmtId="37" fontId="20" fillId="0" borderId="4" xfId="0" applyNumberFormat="1" applyFont="1" applyBorder="1"/>
    <xf numFmtId="164" fontId="22" fillId="0" borderId="49" xfId="2" applyNumberFormat="1" applyFont="1" applyFill="1" applyBorder="1"/>
    <xf numFmtId="37" fontId="22" fillId="0" borderId="0" xfId="0" applyNumberFormat="1" applyFont="1"/>
    <xf numFmtId="0" fontId="82" fillId="0" borderId="92" xfId="234" applyFont="1" applyBorder="1" applyAlignment="1">
      <alignment horizontal="left" wrapText="1"/>
    </xf>
    <xf numFmtId="37" fontId="20" fillId="0" borderId="32" xfId="0" applyNumberFormat="1" applyFont="1" applyBorder="1"/>
    <xf numFmtId="37" fontId="22" fillId="0" borderId="13" xfId="0" applyNumberFormat="1" applyFont="1" applyBorder="1"/>
    <xf numFmtId="10" fontId="22" fillId="0" borderId="0" xfId="3" applyNumberFormat="1" applyFont="1" applyFill="1" applyBorder="1"/>
    <xf numFmtId="164" fontId="22" fillId="0" borderId="36" xfId="2" applyNumberFormat="1" applyFont="1" applyFill="1" applyBorder="1"/>
    <xf numFmtId="0" fontId="22" fillId="0" borderId="34" xfId="11" applyFont="1" applyBorder="1" applyAlignment="1">
      <alignment horizontal="left"/>
    </xf>
    <xf numFmtId="0" fontId="20" fillId="0" borderId="89" xfId="0" applyFont="1" applyBorder="1"/>
    <xf numFmtId="10" fontId="20" fillId="0" borderId="90" xfId="3" applyNumberFormat="1" applyFont="1" applyFill="1" applyBorder="1"/>
    <xf numFmtId="0" fontId="20" fillId="0" borderId="90" xfId="0" applyFont="1" applyBorder="1"/>
    <xf numFmtId="164" fontId="22" fillId="0" borderId="91" xfId="2" applyNumberFormat="1" applyFont="1" applyFill="1" applyBorder="1"/>
    <xf numFmtId="0" fontId="20" fillId="8" borderId="26" xfId="0" applyFont="1" applyFill="1" applyBorder="1"/>
    <xf numFmtId="10" fontId="20" fillId="0" borderId="0" xfId="3" applyNumberFormat="1" applyFont="1" applyFill="1" applyBorder="1"/>
    <xf numFmtId="0" fontId="20" fillId="8" borderId="0" xfId="0" applyFont="1" applyFill="1"/>
    <xf numFmtId="164" fontId="22" fillId="8" borderId="13" xfId="2" applyNumberFormat="1" applyFont="1" applyFill="1" applyBorder="1"/>
    <xf numFmtId="0" fontId="20" fillId="8" borderId="48" xfId="0" applyFont="1" applyFill="1" applyBorder="1"/>
    <xf numFmtId="164" fontId="20" fillId="8" borderId="40" xfId="0" applyNumberFormat="1" applyFont="1" applyFill="1" applyBorder="1"/>
    <xf numFmtId="39" fontId="20" fillId="8" borderId="40" xfId="0" applyNumberFormat="1" applyFont="1" applyFill="1" applyBorder="1" applyAlignment="1">
      <alignment horizontal="right"/>
    </xf>
    <xf numFmtId="7" fontId="20" fillId="6" borderId="41" xfId="0" applyNumberFormat="1" applyFont="1" applyFill="1" applyBorder="1"/>
    <xf numFmtId="8" fontId="82" fillId="0" borderId="0" xfId="0" applyNumberFormat="1" applyFont="1"/>
    <xf numFmtId="0" fontId="22" fillId="0" borderId="37" xfId="0" applyFont="1" applyBorder="1"/>
    <xf numFmtId="0" fontId="22" fillId="0" borderId="27" xfId="0" applyFont="1" applyBorder="1"/>
    <xf numFmtId="44" fontId="22" fillId="2" borderId="37" xfId="0" applyNumberFormat="1" applyFont="1" applyFill="1" applyBorder="1"/>
    <xf numFmtId="165" fontId="22" fillId="14" borderId="37" xfId="0" applyNumberFormat="1" applyFont="1" applyFill="1" applyBorder="1"/>
    <xf numFmtId="0" fontId="22" fillId="0" borderId="34" xfId="0" applyFont="1" applyBorder="1"/>
    <xf numFmtId="7" fontId="22" fillId="14" borderId="34" xfId="0" applyNumberFormat="1" applyFont="1" applyFill="1" applyBorder="1"/>
    <xf numFmtId="0" fontId="22" fillId="0" borderId="21" xfId="0" applyFont="1" applyBorder="1"/>
    <xf numFmtId="10" fontId="22" fillId="0" borderId="11" xfId="14" applyNumberFormat="1" applyFont="1" applyFill="1" applyBorder="1" applyAlignment="1">
      <alignment horizontal="right"/>
    </xf>
    <xf numFmtId="49" fontId="22" fillId="0" borderId="12" xfId="0" applyNumberFormat="1" applyFont="1" applyBorder="1"/>
    <xf numFmtId="0" fontId="82" fillId="0" borderId="21" xfId="0" applyFont="1" applyBorder="1"/>
    <xf numFmtId="0" fontId="82" fillId="0" borderId="12" xfId="0" applyFont="1" applyBorder="1"/>
    <xf numFmtId="49" fontId="22" fillId="0" borderId="13" xfId="0" applyNumberFormat="1" applyFont="1" applyBorder="1"/>
    <xf numFmtId="0" fontId="82" fillId="0" borderId="26" xfId="0" applyFont="1" applyBorder="1"/>
    <xf numFmtId="0" fontId="82" fillId="0" borderId="13" xfId="0" applyFont="1" applyBorder="1"/>
    <xf numFmtId="0" fontId="22" fillId="0" borderId="83" xfId="0" applyFont="1" applyBorder="1" applyAlignment="1">
      <alignment horizontal="right"/>
    </xf>
    <xf numFmtId="10" fontId="22" fillId="0" borderId="0" xfId="14" applyNumberFormat="1" applyFont="1" applyFill="1" applyBorder="1" applyAlignment="1"/>
    <xf numFmtId="7" fontId="82" fillId="0" borderId="13" xfId="0" applyNumberFormat="1" applyFont="1" applyBorder="1"/>
    <xf numFmtId="49" fontId="22" fillId="0" borderId="13" xfId="0" applyNumberFormat="1" applyFont="1" applyBorder="1" applyAlignment="1">
      <alignment horizontal="right"/>
    </xf>
    <xf numFmtId="49" fontId="22" fillId="0" borderId="83" xfId="0" applyNumberFormat="1" applyFont="1" applyBorder="1" applyAlignment="1">
      <alignment horizontal="right"/>
    </xf>
    <xf numFmtId="0" fontId="22" fillId="0" borderId="13" xfId="0" applyFont="1" applyBorder="1"/>
    <xf numFmtId="0" fontId="22" fillId="0" borderId="82" xfId="0" applyFont="1" applyBorder="1" applyAlignment="1">
      <alignment horizontal="right"/>
    </xf>
    <xf numFmtId="0" fontId="22" fillId="0" borderId="3" xfId="0" applyFont="1" applyBorder="1"/>
    <xf numFmtId="0" fontId="22" fillId="0" borderId="14" xfId="0" applyFont="1" applyBorder="1"/>
    <xf numFmtId="0" fontId="82" fillId="0" borderId="20" xfId="0" applyFont="1" applyBorder="1"/>
    <xf numFmtId="7" fontId="82" fillId="0" borderId="14" xfId="0" applyNumberFormat="1" applyFont="1" applyBorder="1"/>
    <xf numFmtId="7" fontId="82" fillId="0" borderId="0" xfId="0" applyNumberFormat="1" applyFont="1"/>
    <xf numFmtId="166" fontId="16" fillId="0" borderId="29" xfId="11" applyNumberFormat="1" applyFont="1" applyBorder="1" applyAlignment="1">
      <alignment horizontal="center"/>
    </xf>
    <xf numFmtId="166" fontId="16" fillId="0" borderId="0" xfId="12" applyNumberFormat="1" applyFont="1"/>
    <xf numFmtId="0" fontId="24" fillId="0" borderId="0" xfId="0" applyFont="1" applyAlignment="1">
      <alignment horizontal="center" vertical="center" wrapText="1"/>
    </xf>
    <xf numFmtId="0" fontId="5" fillId="0" borderId="0" xfId="242" applyFont="1" applyAlignment="1">
      <alignment horizontal="center" vertical="center"/>
    </xf>
    <xf numFmtId="0" fontId="5" fillId="0" borderId="5" xfId="242" applyFont="1" applyBorder="1" applyAlignment="1">
      <alignment horizontal="center" vertical="center" wrapText="1"/>
    </xf>
    <xf numFmtId="0" fontId="5" fillId="0" borderId="15" xfId="242" applyFont="1" applyBorder="1" applyAlignment="1">
      <alignment horizontal="center" vertical="center" wrapText="1"/>
    </xf>
    <xf numFmtId="0" fontId="5" fillId="0" borderId="6" xfId="242" applyFont="1" applyBorder="1" applyAlignment="1">
      <alignment horizontal="center" vertical="center" wrapText="1"/>
    </xf>
    <xf numFmtId="0" fontId="24" fillId="0" borderId="7" xfId="0" applyFont="1" applyBorder="1"/>
    <xf numFmtId="2" fontId="24" fillId="0" borderId="0" xfId="0" applyNumberFormat="1" applyFont="1"/>
    <xf numFmtId="44" fontId="24" fillId="0" borderId="8" xfId="2" applyFont="1" applyFill="1" applyBorder="1"/>
    <xf numFmtId="0" fontId="24" fillId="0" borderId="2" xfId="0" applyFont="1" applyBorder="1"/>
    <xf numFmtId="164" fontId="24" fillId="0" borderId="101" xfId="0" applyNumberFormat="1" applyFont="1" applyBorder="1"/>
    <xf numFmtId="164" fontId="24" fillId="0" borderId="32" xfId="0" applyNumberFormat="1" applyFont="1" applyBorder="1"/>
    <xf numFmtId="0" fontId="5" fillId="0" borderId="7" xfId="0" applyFont="1" applyBorder="1"/>
    <xf numFmtId="165" fontId="24" fillId="0" borderId="101" xfId="0" applyNumberFormat="1" applyFont="1" applyBorder="1"/>
    <xf numFmtId="165" fontId="24" fillId="0" borderId="32" xfId="0" applyNumberFormat="1" applyFont="1" applyBorder="1"/>
    <xf numFmtId="0" fontId="24" fillId="0" borderId="5" xfId="0" applyFont="1" applyBorder="1"/>
    <xf numFmtId="0" fontId="24" fillId="0" borderId="15" xfId="0" applyFont="1" applyBorder="1"/>
    <xf numFmtId="164" fontId="24" fillId="0" borderId="6" xfId="0" applyNumberFormat="1" applyFont="1" applyBorder="1"/>
    <xf numFmtId="164" fontId="24" fillId="0" borderId="15" xfId="0" applyNumberFormat="1" applyFont="1" applyBorder="1"/>
    <xf numFmtId="0" fontId="24" fillId="0" borderId="32" xfId="0" applyFont="1" applyBorder="1"/>
    <xf numFmtId="164" fontId="24" fillId="0" borderId="8" xfId="0" applyNumberFormat="1" applyFont="1" applyBorder="1"/>
    <xf numFmtId="164" fontId="24" fillId="0" borderId="0" xfId="0" applyNumberFormat="1" applyFont="1"/>
    <xf numFmtId="0" fontId="5" fillId="0" borderId="5" xfId="0" applyFont="1" applyBorder="1"/>
    <xf numFmtId="0" fontId="5" fillId="0" borderId="2" xfId="242" applyFont="1" applyBorder="1" applyAlignment="1">
      <alignment vertical="center"/>
    </xf>
    <xf numFmtId="0" fontId="5" fillId="0" borderId="0" xfId="242" applyFont="1" applyAlignment="1">
      <alignment vertical="center"/>
    </xf>
    <xf numFmtId="165" fontId="24" fillId="0" borderId="0" xfId="0" applyNumberFormat="1" applyFont="1"/>
    <xf numFmtId="0" fontId="0" fillId="0" borderId="10" xfId="0" applyBorder="1" applyAlignment="1">
      <alignment horizontal="center"/>
    </xf>
    <xf numFmtId="0" fontId="0" fillId="0" borderId="7" xfId="0" applyBorder="1"/>
    <xf numFmtId="2" fontId="0" fillId="0" borderId="0" xfId="0" applyNumberFormat="1" applyAlignment="1">
      <alignment horizontal="center" vertical="center"/>
    </xf>
    <xf numFmtId="164" fontId="0" fillId="0" borderId="8" xfId="0" applyNumberFormat="1" applyBorder="1"/>
    <xf numFmtId="164" fontId="0" fillId="0" borderId="0" xfId="0" applyNumberFormat="1"/>
    <xf numFmtId="0" fontId="0" fillId="0" borderId="8" xfId="0" applyBorder="1"/>
    <xf numFmtId="0" fontId="0" fillId="0" borderId="9" xfId="0" applyBorder="1"/>
    <xf numFmtId="0" fontId="0" fillId="0" borderId="16" xfId="0" applyBorder="1"/>
    <xf numFmtId="164" fontId="0" fillId="0" borderId="10" xfId="0" applyNumberFormat="1" applyBorder="1"/>
    <xf numFmtId="164" fontId="0" fillId="0" borderId="16" xfId="0" applyNumberFormat="1" applyBorder="1"/>
    <xf numFmtId="0" fontId="0" fillId="0" borderId="32" xfId="0" applyBorder="1"/>
    <xf numFmtId="2" fontId="0" fillId="0" borderId="0" xfId="0" applyNumberFormat="1" applyAlignment="1">
      <alignment horizontal="center"/>
    </xf>
    <xf numFmtId="165" fontId="0" fillId="0" borderId="8" xfId="0" applyNumberFormat="1" applyBorder="1"/>
    <xf numFmtId="165" fontId="0" fillId="0" borderId="0" xfId="0" applyNumberFormat="1"/>
    <xf numFmtId="0" fontId="0" fillId="0" borderId="7" xfId="0" applyBorder="1" applyAlignment="1">
      <alignment wrapText="1"/>
    </xf>
    <xf numFmtId="44" fontId="0" fillId="0" borderId="8" xfId="0" applyNumberFormat="1" applyBorder="1"/>
    <xf numFmtId="0" fontId="0" fillId="0" borderId="10" xfId="0" applyBorder="1"/>
    <xf numFmtId="0" fontId="0" fillId="0" borderId="5" xfId="0" applyBorder="1" applyAlignment="1">
      <alignment horizontal="left" vertical="center"/>
    </xf>
    <xf numFmtId="0" fontId="0" fillId="0" borderId="15" xfId="0" applyBorder="1"/>
    <xf numFmtId="165" fontId="0" fillId="0" borderId="6" xfId="0" applyNumberFormat="1" applyBorder="1"/>
    <xf numFmtId="165" fontId="0" fillId="0" borderId="15" xfId="0" applyNumberFormat="1" applyBorder="1"/>
    <xf numFmtId="0" fontId="0" fillId="0" borderId="9" xfId="0" applyBorder="1" applyAlignment="1">
      <alignment horizontal="left" vertical="center"/>
    </xf>
    <xf numFmtId="165" fontId="0" fillId="0" borderId="10" xfId="0" applyNumberFormat="1" applyBorder="1"/>
    <xf numFmtId="165" fontId="0" fillId="0" borderId="16" xfId="0" applyNumberFormat="1" applyBorder="1"/>
    <xf numFmtId="0" fontId="104" fillId="0" borderId="0" xfId="354" applyFont="1" applyAlignment="1"/>
    <xf numFmtId="0" fontId="105" fillId="0" borderId="0" xfId="0" applyFont="1"/>
    <xf numFmtId="0" fontId="106" fillId="0" borderId="0" xfId="0" applyFont="1" applyAlignment="1">
      <alignment horizontal="right"/>
    </xf>
    <xf numFmtId="0" fontId="85" fillId="14" borderId="26" xfId="11" applyFont="1" applyFill="1" applyBorder="1" applyAlignment="1">
      <alignment horizontal="left"/>
    </xf>
    <xf numFmtId="0" fontId="16" fillId="0" borderId="17" xfId="0" applyFont="1" applyBorder="1" applyAlignment="1">
      <alignment horizontal="center"/>
    </xf>
    <xf numFmtId="0" fontId="16" fillId="0" borderId="18" xfId="0" applyFont="1" applyBorder="1" applyAlignment="1">
      <alignment horizontal="center"/>
    </xf>
    <xf numFmtId="0" fontId="16" fillId="0" borderId="19" xfId="0" applyFont="1" applyBorder="1" applyAlignment="1">
      <alignment horizontal="center"/>
    </xf>
    <xf numFmtId="168" fontId="77" fillId="0" borderId="21" xfId="11" applyNumberFormat="1" applyFont="1" applyBorder="1" applyAlignment="1">
      <alignment horizontal="center"/>
    </xf>
    <xf numFmtId="168" fontId="77" fillId="0" borderId="11" xfId="11" applyNumberFormat="1" applyFont="1" applyBorder="1" applyAlignment="1">
      <alignment horizontal="center"/>
    </xf>
    <xf numFmtId="168" fontId="77" fillId="0" borderId="12" xfId="11" applyNumberFormat="1" applyFont="1" applyBorder="1" applyAlignment="1">
      <alignment horizontal="center"/>
    </xf>
    <xf numFmtId="0" fontId="15" fillId="0" borderId="26" xfId="0" applyFont="1" applyBorder="1" applyAlignment="1">
      <alignment horizontal="center"/>
    </xf>
    <xf numFmtId="0" fontId="15" fillId="0" borderId="0" xfId="0" applyFont="1" applyAlignment="1">
      <alignment horizontal="center"/>
    </xf>
    <xf numFmtId="0" fontId="15" fillId="0" borderId="13" xfId="0" applyFont="1" applyBorder="1" applyAlignment="1">
      <alignment horizontal="center"/>
    </xf>
    <xf numFmtId="0" fontId="15" fillId="12" borderId="17" xfId="12" applyFont="1" applyFill="1" applyBorder="1" applyAlignment="1">
      <alignment horizontal="center"/>
    </xf>
    <xf numFmtId="0" fontId="15" fillId="12" borderId="18" xfId="12" applyFont="1" applyFill="1" applyBorder="1" applyAlignment="1">
      <alignment horizontal="center"/>
    </xf>
    <xf numFmtId="0" fontId="15" fillId="12" borderId="19" xfId="12" applyFont="1" applyFill="1" applyBorder="1" applyAlignment="1">
      <alignment horizontal="center"/>
    </xf>
    <xf numFmtId="0" fontId="15" fillId="13" borderId="17" xfId="12" applyFont="1" applyFill="1" applyBorder="1" applyAlignment="1">
      <alignment horizontal="center"/>
    </xf>
    <xf numFmtId="0" fontId="15" fillId="13" borderId="18" xfId="12" applyFont="1" applyFill="1" applyBorder="1" applyAlignment="1">
      <alignment horizontal="center"/>
    </xf>
    <xf numFmtId="0" fontId="15" fillId="13" borderId="19" xfId="12" applyFont="1" applyFill="1" applyBorder="1" applyAlignment="1">
      <alignment horizontal="center"/>
    </xf>
    <xf numFmtId="0" fontId="15" fillId="0" borderId="24" xfId="12" applyFont="1" applyBorder="1" applyAlignment="1">
      <alignment horizontal="right"/>
    </xf>
    <xf numFmtId="0" fontId="15" fillId="5" borderId="24" xfId="12" applyFont="1" applyFill="1" applyBorder="1" applyAlignment="1">
      <alignment horizontal="right"/>
    </xf>
    <xf numFmtId="0" fontId="15" fillId="7" borderId="17" xfId="12" applyFont="1" applyFill="1" applyBorder="1" applyAlignment="1">
      <alignment horizontal="center"/>
    </xf>
    <xf numFmtId="0" fontId="15" fillId="7" borderId="18" xfId="12" applyFont="1" applyFill="1" applyBorder="1" applyAlignment="1">
      <alignment horizontal="center"/>
    </xf>
    <xf numFmtId="0" fontId="15" fillId="7" borderId="19" xfId="12" applyFont="1" applyFill="1" applyBorder="1" applyAlignment="1">
      <alignment horizontal="center"/>
    </xf>
    <xf numFmtId="0" fontId="15" fillId="5" borderId="17" xfId="12" applyFont="1" applyFill="1" applyBorder="1" applyAlignment="1">
      <alignment horizontal="center"/>
    </xf>
    <xf numFmtId="0" fontId="15" fillId="5" borderId="18" xfId="12" applyFont="1" applyFill="1" applyBorder="1" applyAlignment="1">
      <alignment horizontal="center"/>
    </xf>
    <xf numFmtId="0" fontId="15" fillId="5" borderId="19" xfId="12" applyFont="1" applyFill="1" applyBorder="1" applyAlignment="1">
      <alignment horizontal="center"/>
    </xf>
    <xf numFmtId="0" fontId="7" fillId="3" borderId="11" xfId="18" applyFont="1" applyFill="1" applyBorder="1" applyAlignment="1">
      <alignment horizontal="left"/>
    </xf>
    <xf numFmtId="0" fontId="7" fillId="3" borderId="12" xfId="18" applyFont="1" applyFill="1" applyBorder="1" applyAlignment="1">
      <alignment horizontal="left"/>
    </xf>
    <xf numFmtId="0" fontId="1" fillId="0" borderId="0" xfId="356" applyAlignment="1">
      <alignment horizontal="center"/>
    </xf>
    <xf numFmtId="0" fontId="1" fillId="0" borderId="12" xfId="356" applyBorder="1" applyAlignment="1">
      <alignment horizontal="left" vertical="center" wrapText="1"/>
    </xf>
    <xf numFmtId="0" fontId="1" fillId="0" borderId="14" xfId="356" applyBorder="1" applyAlignment="1">
      <alignment horizontal="left" vertical="center" wrapText="1"/>
    </xf>
    <xf numFmtId="0" fontId="1" fillId="0" borderId="12" xfId="349" applyBorder="1" applyAlignment="1">
      <alignment horizontal="left" vertical="center" wrapText="1"/>
    </xf>
    <xf numFmtId="0" fontId="1" fillId="0" borderId="14" xfId="349" applyBorder="1" applyAlignment="1">
      <alignment horizontal="left" vertical="center" wrapText="1"/>
    </xf>
    <xf numFmtId="0" fontId="100" fillId="81" borderId="1" xfId="0" applyFont="1" applyFill="1" applyBorder="1" applyAlignment="1">
      <alignment horizontal="center" vertical="center" wrapText="1"/>
    </xf>
    <xf numFmtId="0" fontId="100" fillId="82" borderId="1" xfId="0" applyFont="1" applyFill="1" applyBorder="1" applyAlignment="1">
      <alignment horizontal="center" vertical="center" wrapText="1"/>
    </xf>
    <xf numFmtId="0" fontId="101" fillId="83" borderId="1" xfId="0" applyFont="1" applyFill="1" applyBorder="1" applyAlignment="1">
      <alignment horizontal="center" vertical="center"/>
    </xf>
    <xf numFmtId="0" fontId="87" fillId="0" borderId="12" xfId="349" applyFont="1" applyBorder="1" applyAlignment="1">
      <alignment horizontal="left" vertical="center" wrapText="1"/>
    </xf>
    <xf numFmtId="0" fontId="87" fillId="0" borderId="14" xfId="349" applyFont="1" applyBorder="1" applyAlignment="1">
      <alignment horizontal="left" vertical="center" wrapText="1"/>
    </xf>
    <xf numFmtId="0" fontId="87" fillId="0" borderId="11" xfId="349" applyFont="1" applyBorder="1" applyAlignment="1">
      <alignment horizontal="left" vertical="top" wrapText="1"/>
    </xf>
    <xf numFmtId="0" fontId="87" fillId="0" borderId="3" xfId="349" applyFont="1" applyBorder="1" applyAlignment="1">
      <alignment horizontal="left" vertical="top" wrapText="1"/>
    </xf>
    <xf numFmtId="0" fontId="87" fillId="0" borderId="13" xfId="349" applyFont="1" applyBorder="1" applyAlignment="1">
      <alignment horizontal="left" vertical="center" wrapText="1"/>
    </xf>
    <xf numFmtId="49" fontId="87" fillId="0" borderId="12" xfId="349" applyNumberFormat="1" applyFont="1" applyBorder="1" applyAlignment="1">
      <alignment horizontal="left" vertical="center" wrapText="1"/>
    </xf>
    <xf numFmtId="49" fontId="87" fillId="0" borderId="14" xfId="349" applyNumberFormat="1" applyFont="1" applyBorder="1" applyAlignment="1">
      <alignment horizontal="left" vertical="center" wrapText="1"/>
    </xf>
    <xf numFmtId="0" fontId="87" fillId="0" borderId="11" xfId="349" applyFont="1" applyBorder="1" applyAlignment="1">
      <alignment vertical="top" wrapText="1"/>
    </xf>
    <xf numFmtId="0" fontId="87" fillId="0" borderId="3" xfId="349" applyFont="1" applyBorder="1" applyAlignment="1">
      <alignment vertical="top" wrapText="1"/>
    </xf>
    <xf numFmtId="0" fontId="87" fillId="0" borderId="0" xfId="349" applyFont="1" applyAlignment="1">
      <alignment horizontal="left" vertical="top" wrapText="1"/>
    </xf>
    <xf numFmtId="0" fontId="87" fillId="0" borderId="0" xfId="349" applyFont="1" applyAlignment="1">
      <alignment horizontal="center"/>
    </xf>
    <xf numFmtId="0" fontId="89" fillId="0" borderId="0" xfId="349" applyFont="1" applyAlignment="1">
      <alignment horizontal="center"/>
    </xf>
    <xf numFmtId="0" fontId="15" fillId="0" borderId="17" xfId="0" applyFont="1" applyBorder="1" applyAlignment="1">
      <alignment horizontal="center"/>
    </xf>
    <xf numFmtId="0" fontId="15" fillId="0" borderId="18" xfId="0" applyFont="1" applyBorder="1" applyAlignment="1">
      <alignment horizontal="center"/>
    </xf>
    <xf numFmtId="0" fontId="15" fillId="0" borderId="19" xfId="0" applyFont="1" applyBorder="1" applyAlignment="1">
      <alignment horizontal="center"/>
    </xf>
    <xf numFmtId="0" fontId="16" fillId="0" borderId="26" xfId="11" applyFont="1" applyBorder="1" applyAlignment="1">
      <alignment horizontal="left"/>
    </xf>
    <xf numFmtId="0" fontId="16" fillId="0" borderId="0" xfId="11" applyFont="1" applyAlignment="1">
      <alignment horizontal="left"/>
    </xf>
    <xf numFmtId="0" fontId="16" fillId="0" borderId="13" xfId="11" applyFont="1" applyBorder="1" applyAlignment="1">
      <alignment horizontal="left"/>
    </xf>
    <xf numFmtId="0" fontId="48" fillId="14" borderId="26" xfId="11" applyFont="1" applyFill="1" applyBorder="1" applyAlignment="1">
      <alignment horizontal="left" vertical="center" wrapText="1"/>
    </xf>
    <xf numFmtId="0" fontId="48" fillId="14" borderId="0" xfId="11" applyFont="1" applyFill="1" applyAlignment="1">
      <alignment horizontal="left" vertical="center" wrapText="1"/>
    </xf>
    <xf numFmtId="0" fontId="48" fillId="14" borderId="13" xfId="11" applyFont="1" applyFill="1" applyBorder="1" applyAlignment="1">
      <alignment horizontal="left" vertical="center" wrapText="1"/>
    </xf>
    <xf numFmtId="0" fontId="76" fillId="0" borderId="26" xfId="11" applyFont="1" applyBorder="1" applyAlignment="1">
      <alignment horizontal="left"/>
    </xf>
    <xf numFmtId="0" fontId="76" fillId="0" borderId="0" xfId="11" applyFont="1" applyAlignment="1">
      <alignment horizontal="left"/>
    </xf>
    <xf numFmtId="0" fontId="76" fillId="0" borderId="13" xfId="11" applyFont="1" applyBorder="1" applyAlignment="1">
      <alignment horizontal="left"/>
    </xf>
    <xf numFmtId="0" fontId="30" fillId="0" borderId="0" xfId="0" applyFont="1" applyAlignment="1">
      <alignment wrapText="1"/>
    </xf>
    <xf numFmtId="0" fontId="22" fillId="0" borderId="17" xfId="0" applyFont="1" applyBorder="1" applyAlignment="1">
      <alignment horizontal="center"/>
    </xf>
    <xf numFmtId="0" fontId="22" fillId="0" borderId="18" xfId="0" applyFont="1" applyBorder="1" applyAlignment="1">
      <alignment horizontal="center"/>
    </xf>
    <xf numFmtId="0" fontId="22" fillId="0" borderId="19" xfId="0" applyFont="1" applyBorder="1" applyAlignment="1">
      <alignment horizontal="center"/>
    </xf>
    <xf numFmtId="0" fontId="20" fillId="9" borderId="17" xfId="0" applyFont="1" applyFill="1" applyBorder="1" applyAlignment="1">
      <alignment horizontal="center" vertical="center"/>
    </xf>
    <xf numFmtId="0" fontId="20" fillId="9" borderId="18" xfId="0" applyFont="1" applyFill="1" applyBorder="1" applyAlignment="1">
      <alignment horizontal="center" vertical="center"/>
    </xf>
    <xf numFmtId="0" fontId="20" fillId="9" borderId="19" xfId="0" applyFont="1" applyFill="1" applyBorder="1" applyAlignment="1">
      <alignment horizontal="center" vertical="center"/>
    </xf>
    <xf numFmtId="168" fontId="20" fillId="0" borderId="21" xfId="0" applyNumberFormat="1" applyFont="1" applyBorder="1" applyAlignment="1">
      <alignment horizontal="center" vertical="center"/>
    </xf>
    <xf numFmtId="168" fontId="20" fillId="0" borderId="12" xfId="0" applyNumberFormat="1" applyFont="1" applyBorder="1" applyAlignment="1">
      <alignment horizontal="center" vertical="center"/>
    </xf>
    <xf numFmtId="0" fontId="20" fillId="8" borderId="24" xfId="0" applyFont="1" applyFill="1" applyBorder="1" applyAlignment="1">
      <alignment horizontal="right"/>
    </xf>
    <xf numFmtId="0" fontId="5" fillId="0" borderId="16" xfId="242" applyFont="1" applyBorder="1" applyAlignment="1">
      <alignment horizontal="center" vertical="center"/>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19" xfId="0" applyFont="1" applyBorder="1" applyAlignment="1">
      <alignment horizontal="center" vertical="center" wrapText="1"/>
    </xf>
    <xf numFmtId="0" fontId="5" fillId="0" borderId="7" xfId="242" applyFont="1" applyBorder="1" applyAlignment="1">
      <alignment horizontal="center" vertical="center"/>
    </xf>
    <xf numFmtId="0" fontId="5" fillId="0" borderId="3" xfId="242" applyFont="1" applyBorder="1" applyAlignment="1">
      <alignment horizontal="center" vertical="center"/>
    </xf>
    <xf numFmtId="0" fontId="5" fillId="0" borderId="99" xfId="242" applyFont="1" applyBorder="1" applyAlignment="1">
      <alignment horizontal="center" vertical="center"/>
    </xf>
    <xf numFmtId="0" fontId="5" fillId="0" borderId="5" xfId="242" applyFont="1" applyBorder="1" applyAlignment="1">
      <alignment horizontal="center" vertical="center"/>
    </xf>
    <xf numFmtId="0" fontId="5" fillId="0" borderId="40" xfId="242" applyFont="1" applyBorder="1" applyAlignment="1">
      <alignment horizontal="center" vertical="center"/>
    </xf>
    <xf numFmtId="0" fontId="5" fillId="0" borderId="100" xfId="242" applyFont="1" applyBorder="1" applyAlignment="1">
      <alignment horizontal="center" vertical="center"/>
    </xf>
    <xf numFmtId="0" fontId="20" fillId="0" borderId="17" xfId="0" applyFont="1" applyBorder="1" applyAlignment="1">
      <alignment horizontal="center"/>
    </xf>
    <xf numFmtId="0" fontId="20" fillId="0" borderId="18" xfId="0" applyFont="1" applyBorder="1" applyAlignment="1">
      <alignment horizontal="center"/>
    </xf>
    <xf numFmtId="0" fontId="20" fillId="0" borderId="19" xfId="0" applyFont="1" applyBorder="1" applyAlignment="1">
      <alignment horizontal="center"/>
    </xf>
    <xf numFmtId="0" fontId="21" fillId="9" borderId="17" xfId="0" applyFont="1" applyFill="1" applyBorder="1" applyAlignment="1">
      <alignment horizontal="center" vertical="center"/>
    </xf>
    <xf numFmtId="0" fontId="21" fillId="9" borderId="18" xfId="0" applyFont="1" applyFill="1" applyBorder="1" applyAlignment="1">
      <alignment horizontal="center" vertical="center"/>
    </xf>
    <xf numFmtId="0" fontId="21" fillId="9" borderId="19" xfId="0" applyFont="1" applyFill="1" applyBorder="1" applyAlignment="1">
      <alignment horizontal="center" vertical="center"/>
    </xf>
    <xf numFmtId="0" fontId="21" fillId="8" borderId="24" xfId="0" applyFont="1" applyFill="1" applyBorder="1" applyAlignment="1">
      <alignment horizontal="right"/>
    </xf>
    <xf numFmtId="0" fontId="20" fillId="0" borderId="26" xfId="0" applyFont="1" applyBorder="1" applyAlignment="1">
      <alignment horizontal="center"/>
    </xf>
    <xf numFmtId="0" fontId="20" fillId="0" borderId="13" xfId="0" applyFont="1" applyBorder="1" applyAlignment="1">
      <alignment horizontal="center"/>
    </xf>
    <xf numFmtId="0" fontId="3" fillId="0" borderId="26" xfId="0" applyFont="1" applyBorder="1" applyAlignment="1">
      <alignment horizontal="center"/>
    </xf>
    <xf numFmtId="0" fontId="3" fillId="0" borderId="0" xfId="0" applyFont="1" applyAlignment="1">
      <alignment horizontal="center"/>
    </xf>
    <xf numFmtId="0" fontId="3" fillId="0" borderId="13" xfId="0" applyFont="1" applyBorder="1" applyAlignment="1">
      <alignment horizontal="center"/>
    </xf>
    <xf numFmtId="0" fontId="5" fillId="0" borderId="2" xfId="0" applyFont="1" applyBorder="1"/>
    <xf numFmtId="0" fontId="5" fillId="0" borderId="33" xfId="0" applyFont="1" applyBorder="1"/>
    <xf numFmtId="0" fontId="5" fillId="0" borderId="17" xfId="0" applyFont="1" applyBorder="1" applyAlignment="1">
      <alignment horizontal="center"/>
    </xf>
    <xf numFmtId="0" fontId="4" fillId="0" borderId="19" xfId="0" applyFont="1" applyBorder="1"/>
    <xf numFmtId="0" fontId="5" fillId="0" borderId="9" xfId="0" applyFont="1" applyBorder="1"/>
    <xf numFmtId="0" fontId="5" fillId="0" borderId="29" xfId="0" applyFont="1" applyBorder="1"/>
    <xf numFmtId="0" fontId="58" fillId="0" borderId="2" xfId="0" applyFont="1" applyBorder="1" applyAlignment="1">
      <alignment wrapText="1"/>
    </xf>
    <xf numFmtId="0" fontId="58" fillId="0" borderId="33" xfId="0" applyFont="1" applyBorder="1" applyAlignment="1">
      <alignment wrapText="1"/>
    </xf>
    <xf numFmtId="0" fontId="3" fillId="0" borderId="0" xfId="0" applyFont="1" applyAlignment="1">
      <alignment horizontal="left"/>
    </xf>
    <xf numFmtId="0" fontId="3" fillId="0" borderId="13" xfId="0" applyFont="1" applyBorder="1" applyAlignment="1">
      <alignment horizontal="left"/>
    </xf>
    <xf numFmtId="0" fontId="6" fillId="0" borderId="7" xfId="81" applyBorder="1" applyAlignment="1">
      <alignment horizontal="right"/>
    </xf>
    <xf numFmtId="0" fontId="6" fillId="0" borderId="0" xfId="81" applyAlignment="1">
      <alignment horizontal="right"/>
    </xf>
  </cellXfs>
  <cellStyles count="358">
    <cellStyle name="20% - Accent1" xfId="314" builtinId="30" customBuiltin="1"/>
    <cellStyle name="20% - Accent1 2" xfId="24" xr:uid="{00000000-0005-0000-0000-000001000000}"/>
    <cellStyle name="20% - Accent2" xfId="318" builtinId="34" customBuiltin="1"/>
    <cellStyle name="20% - Accent2 2" xfId="25" xr:uid="{00000000-0005-0000-0000-000003000000}"/>
    <cellStyle name="20% - Accent3" xfId="322" builtinId="38" customBuiltin="1"/>
    <cellStyle name="20% - Accent3 2" xfId="26" xr:uid="{00000000-0005-0000-0000-000005000000}"/>
    <cellStyle name="20% - Accent4" xfId="326" builtinId="42" customBuiltin="1"/>
    <cellStyle name="20% - Accent4 2" xfId="27" xr:uid="{00000000-0005-0000-0000-000007000000}"/>
    <cellStyle name="20% - Accent5" xfId="330" builtinId="46" customBuiltin="1"/>
    <cellStyle name="20% - Accent5 2" xfId="28" xr:uid="{00000000-0005-0000-0000-000009000000}"/>
    <cellStyle name="20% - Accent6" xfId="334" builtinId="50" customBuiltin="1"/>
    <cellStyle name="20% - Accent6 2" xfId="29" xr:uid="{00000000-0005-0000-0000-00000B000000}"/>
    <cellStyle name="40% - Accent1" xfId="315" builtinId="31" customBuiltin="1"/>
    <cellStyle name="40% - Accent1 2" xfId="30" xr:uid="{00000000-0005-0000-0000-00000D000000}"/>
    <cellStyle name="40% - Accent2" xfId="319" builtinId="35" customBuiltin="1"/>
    <cellStyle name="40% - Accent2 2" xfId="31" xr:uid="{00000000-0005-0000-0000-00000F000000}"/>
    <cellStyle name="40% - Accent3" xfId="323" builtinId="39" customBuiltin="1"/>
    <cellStyle name="40% - Accent3 2" xfId="32" xr:uid="{00000000-0005-0000-0000-000011000000}"/>
    <cellStyle name="40% - Accent4" xfId="327" builtinId="43" customBuiltin="1"/>
    <cellStyle name="40% - Accent4 2" xfId="33" xr:uid="{00000000-0005-0000-0000-000013000000}"/>
    <cellStyle name="40% - Accent5" xfId="331" builtinId="47" customBuiltin="1"/>
    <cellStyle name="40% - Accent5 2" xfId="34" xr:uid="{00000000-0005-0000-0000-000015000000}"/>
    <cellStyle name="40% - Accent6" xfId="335" builtinId="51" customBuiltin="1"/>
    <cellStyle name="40% - Accent6 2" xfId="35" xr:uid="{00000000-0005-0000-0000-000017000000}"/>
    <cellStyle name="60% - Accent1" xfId="316" builtinId="32" customBuiltin="1"/>
    <cellStyle name="60% - Accent1 2" xfId="36" xr:uid="{00000000-0005-0000-0000-000019000000}"/>
    <cellStyle name="60% - Accent2" xfId="320" builtinId="36" customBuiltin="1"/>
    <cellStyle name="60% - Accent2 2" xfId="37" xr:uid="{00000000-0005-0000-0000-00001B000000}"/>
    <cellStyle name="60% - Accent3" xfId="324" builtinId="40" customBuiltin="1"/>
    <cellStyle name="60% - Accent3 2" xfId="38" xr:uid="{00000000-0005-0000-0000-00001D000000}"/>
    <cellStyle name="60% - Accent4" xfId="328" builtinId="44" customBuiltin="1"/>
    <cellStyle name="60% - Accent4 2" xfId="39" xr:uid="{00000000-0005-0000-0000-00001F000000}"/>
    <cellStyle name="60% - Accent5" xfId="332" builtinId="48" customBuiltin="1"/>
    <cellStyle name="60% - Accent5 2" xfId="40" xr:uid="{00000000-0005-0000-0000-000021000000}"/>
    <cellStyle name="60% - Accent6" xfId="336" builtinId="52" customBuiltin="1"/>
    <cellStyle name="60% - Accent6 2" xfId="41" xr:uid="{00000000-0005-0000-0000-000023000000}"/>
    <cellStyle name="Accent1" xfId="313" builtinId="29" customBuiltin="1"/>
    <cellStyle name="Accent1 2" xfId="42" xr:uid="{00000000-0005-0000-0000-000025000000}"/>
    <cellStyle name="Accent2" xfId="317" builtinId="33" customBuiltin="1"/>
    <cellStyle name="Accent2 2" xfId="43" xr:uid="{00000000-0005-0000-0000-000027000000}"/>
    <cellStyle name="Accent3" xfId="321" builtinId="37" customBuiltin="1"/>
    <cellStyle name="Accent3 2" xfId="44" xr:uid="{00000000-0005-0000-0000-000029000000}"/>
    <cellStyle name="Accent4" xfId="325" builtinId="41" customBuiltin="1"/>
    <cellStyle name="Accent4 2" xfId="45" xr:uid="{00000000-0005-0000-0000-00002B000000}"/>
    <cellStyle name="Accent5" xfId="329" builtinId="45" customBuiltin="1"/>
    <cellStyle name="Accent5 2" xfId="46" xr:uid="{00000000-0005-0000-0000-00002D000000}"/>
    <cellStyle name="Accent6" xfId="333" builtinId="49" customBuiltin="1"/>
    <cellStyle name="Accent6 2" xfId="47" xr:uid="{00000000-0005-0000-0000-00002F000000}"/>
    <cellStyle name="Bad" xfId="302" builtinId="27" customBuiltin="1"/>
    <cellStyle name="Bad 2" xfId="48" xr:uid="{00000000-0005-0000-0000-000031000000}"/>
    <cellStyle name="Bad 3" xfId="127" xr:uid="{00000000-0005-0000-0000-000032000000}"/>
    <cellStyle name="Body: normal cell" xfId="128" xr:uid="{00000000-0005-0000-0000-000033000000}"/>
    <cellStyle name="Calculation" xfId="306" builtinId="22" customBuiltin="1"/>
    <cellStyle name="Calculation 2" xfId="49" xr:uid="{00000000-0005-0000-0000-000035000000}"/>
    <cellStyle name="Calculation 2 2" xfId="129" xr:uid="{00000000-0005-0000-0000-000036000000}"/>
    <cellStyle name="Calculation 2 3" xfId="130" xr:uid="{00000000-0005-0000-0000-000037000000}"/>
    <cellStyle name="Check Cell" xfId="308" builtinId="23" customBuiltin="1"/>
    <cellStyle name="Check Cell 2" xfId="50" xr:uid="{00000000-0005-0000-0000-000039000000}"/>
    <cellStyle name="Comma" xfId="1" builtinId="3"/>
    <cellStyle name="Comma [0] 2" xfId="131" xr:uid="{00000000-0005-0000-0000-00003B000000}"/>
    <cellStyle name="Comma 10" xfId="132" xr:uid="{00000000-0005-0000-0000-00003C000000}"/>
    <cellStyle name="Comma 11" xfId="133" xr:uid="{00000000-0005-0000-0000-00003D000000}"/>
    <cellStyle name="Comma 2" xfId="4" xr:uid="{00000000-0005-0000-0000-00003E000000}"/>
    <cellStyle name="Comma 2 2" xfId="97" xr:uid="{00000000-0005-0000-0000-00003F000000}"/>
    <cellStyle name="Comma 2 2 2" xfId="134" xr:uid="{00000000-0005-0000-0000-000040000000}"/>
    <cellStyle name="Comma 2 3" xfId="135" xr:uid="{00000000-0005-0000-0000-000041000000}"/>
    <cellStyle name="Comma 3" xfId="51" xr:uid="{00000000-0005-0000-0000-000042000000}"/>
    <cellStyle name="Comma 3 2" xfId="52" xr:uid="{00000000-0005-0000-0000-000043000000}"/>
    <cellStyle name="Comma 3 3" xfId="98" xr:uid="{00000000-0005-0000-0000-000044000000}"/>
    <cellStyle name="Comma 3 4" xfId="136" xr:uid="{00000000-0005-0000-0000-000045000000}"/>
    <cellStyle name="Comma 4" xfId="53" xr:uid="{00000000-0005-0000-0000-000046000000}"/>
    <cellStyle name="Comma 4 2" xfId="99" xr:uid="{00000000-0005-0000-0000-000047000000}"/>
    <cellStyle name="Comma 5" xfId="54" xr:uid="{00000000-0005-0000-0000-000048000000}"/>
    <cellStyle name="Comma 5 2" xfId="137" xr:uid="{00000000-0005-0000-0000-000049000000}"/>
    <cellStyle name="Comma 5 3" xfId="138" xr:uid="{00000000-0005-0000-0000-00004A000000}"/>
    <cellStyle name="Comma 6" xfId="55" xr:uid="{00000000-0005-0000-0000-00004B000000}"/>
    <cellStyle name="Comma 6 2" xfId="100" xr:uid="{00000000-0005-0000-0000-00004C000000}"/>
    <cellStyle name="Comma 7" xfId="101" xr:uid="{00000000-0005-0000-0000-00004D000000}"/>
    <cellStyle name="Comma 7 2" xfId="139" xr:uid="{00000000-0005-0000-0000-00004E000000}"/>
    <cellStyle name="Comma 8" xfId="102" xr:uid="{00000000-0005-0000-0000-00004F000000}"/>
    <cellStyle name="Comma 9" xfId="140" xr:uid="{00000000-0005-0000-0000-000050000000}"/>
    <cellStyle name="Currency" xfId="2" builtinId="4"/>
    <cellStyle name="Currency [0] 2" xfId="141" xr:uid="{00000000-0005-0000-0000-000052000000}"/>
    <cellStyle name="Currency 10" xfId="142" xr:uid="{00000000-0005-0000-0000-000053000000}"/>
    <cellStyle name="Currency 11" xfId="143" xr:uid="{00000000-0005-0000-0000-000054000000}"/>
    <cellStyle name="Currency 12" xfId="144" xr:uid="{00000000-0005-0000-0000-000055000000}"/>
    <cellStyle name="Currency 13" xfId="145" xr:uid="{00000000-0005-0000-0000-000056000000}"/>
    <cellStyle name="Currency 14" xfId="146" xr:uid="{00000000-0005-0000-0000-000057000000}"/>
    <cellStyle name="Currency 15" xfId="147" xr:uid="{00000000-0005-0000-0000-000058000000}"/>
    <cellStyle name="Currency 16" xfId="148" xr:uid="{00000000-0005-0000-0000-000059000000}"/>
    <cellStyle name="Currency 17" xfId="149" xr:uid="{00000000-0005-0000-0000-00005A000000}"/>
    <cellStyle name="Currency 18" xfId="150" xr:uid="{00000000-0005-0000-0000-00005B000000}"/>
    <cellStyle name="Currency 19" xfId="151" xr:uid="{00000000-0005-0000-0000-00005C000000}"/>
    <cellStyle name="Currency 2" xfId="56" xr:uid="{00000000-0005-0000-0000-00005D000000}"/>
    <cellStyle name="Currency 2 2" xfId="57" xr:uid="{00000000-0005-0000-0000-00005E000000}"/>
    <cellStyle name="Currency 2 2 2" xfId="103" xr:uid="{00000000-0005-0000-0000-00005F000000}"/>
    <cellStyle name="Currency 2 2 2 2" xfId="152" xr:uid="{00000000-0005-0000-0000-000060000000}"/>
    <cellStyle name="Currency 2 2 2 3" xfId="104" xr:uid="{00000000-0005-0000-0000-000061000000}"/>
    <cellStyle name="Currency 2 3" xfId="105" xr:uid="{00000000-0005-0000-0000-000062000000}"/>
    <cellStyle name="Currency 2 4" xfId="153" xr:uid="{00000000-0005-0000-0000-000063000000}"/>
    <cellStyle name="Currency 2 4 2" xfId="154" xr:uid="{00000000-0005-0000-0000-000064000000}"/>
    <cellStyle name="Currency 2 5" xfId="155" xr:uid="{00000000-0005-0000-0000-000065000000}"/>
    <cellStyle name="Currency 20" xfId="156" xr:uid="{00000000-0005-0000-0000-000066000000}"/>
    <cellStyle name="Currency 21" xfId="157" xr:uid="{00000000-0005-0000-0000-000067000000}"/>
    <cellStyle name="Currency 22" xfId="158" xr:uid="{00000000-0005-0000-0000-000068000000}"/>
    <cellStyle name="Currency 23" xfId="159" xr:uid="{00000000-0005-0000-0000-000069000000}"/>
    <cellStyle name="Currency 24" xfId="160" xr:uid="{00000000-0005-0000-0000-00006A000000}"/>
    <cellStyle name="Currency 25" xfId="161" xr:uid="{00000000-0005-0000-0000-00006B000000}"/>
    <cellStyle name="Currency 26" xfId="162" xr:uid="{00000000-0005-0000-0000-00006C000000}"/>
    <cellStyle name="Currency 27" xfId="163" xr:uid="{00000000-0005-0000-0000-00006D000000}"/>
    <cellStyle name="Currency 28" xfId="164" xr:uid="{00000000-0005-0000-0000-00006E000000}"/>
    <cellStyle name="Currency 29" xfId="165" xr:uid="{00000000-0005-0000-0000-00006F000000}"/>
    <cellStyle name="Currency 3" xfId="58" xr:uid="{00000000-0005-0000-0000-000070000000}"/>
    <cellStyle name="Currency 3 2" xfId="59" xr:uid="{00000000-0005-0000-0000-000071000000}"/>
    <cellStyle name="Currency 3 3" xfId="60" xr:uid="{00000000-0005-0000-0000-000072000000}"/>
    <cellStyle name="Currency 3 4" xfId="166" xr:uid="{00000000-0005-0000-0000-000073000000}"/>
    <cellStyle name="Currency 3 5" xfId="167" xr:uid="{00000000-0005-0000-0000-000074000000}"/>
    <cellStyle name="Currency 30" xfId="168" xr:uid="{00000000-0005-0000-0000-000075000000}"/>
    <cellStyle name="Currency 31" xfId="169" xr:uid="{00000000-0005-0000-0000-000076000000}"/>
    <cellStyle name="Currency 32" xfId="170" xr:uid="{00000000-0005-0000-0000-000077000000}"/>
    <cellStyle name="Currency 33" xfId="171" xr:uid="{00000000-0005-0000-0000-000078000000}"/>
    <cellStyle name="Currency 34" xfId="172" xr:uid="{00000000-0005-0000-0000-000079000000}"/>
    <cellStyle name="Currency 35" xfId="173" xr:uid="{00000000-0005-0000-0000-00007A000000}"/>
    <cellStyle name="Currency 36" xfId="174" xr:uid="{00000000-0005-0000-0000-00007B000000}"/>
    <cellStyle name="Currency 37" xfId="175" xr:uid="{00000000-0005-0000-0000-00007C000000}"/>
    <cellStyle name="Currency 38" xfId="176" xr:uid="{00000000-0005-0000-0000-00007D000000}"/>
    <cellStyle name="Currency 39" xfId="177" xr:uid="{00000000-0005-0000-0000-00007E000000}"/>
    <cellStyle name="Currency 4" xfId="15" xr:uid="{00000000-0005-0000-0000-00007F000000}"/>
    <cellStyle name="Currency 4 2" xfId="61" xr:uid="{00000000-0005-0000-0000-000080000000}"/>
    <cellStyle name="Currency 4 2 2" xfId="106" xr:uid="{00000000-0005-0000-0000-000081000000}"/>
    <cellStyle name="Currency 4 2 2 2" xfId="178" xr:uid="{00000000-0005-0000-0000-000082000000}"/>
    <cellStyle name="Currency 4 2 2 3" xfId="179" xr:uid="{00000000-0005-0000-0000-000083000000}"/>
    <cellStyle name="Currency 4 2 3" xfId="180" xr:uid="{00000000-0005-0000-0000-000084000000}"/>
    <cellStyle name="Currency 4 3" xfId="107" xr:uid="{00000000-0005-0000-0000-000085000000}"/>
    <cellStyle name="Currency 4 3 2" xfId="181" xr:uid="{00000000-0005-0000-0000-000086000000}"/>
    <cellStyle name="Currency 4 3 3" xfId="182" xr:uid="{00000000-0005-0000-0000-000087000000}"/>
    <cellStyle name="Currency 4 4" xfId="108" xr:uid="{00000000-0005-0000-0000-000088000000}"/>
    <cellStyle name="Currency 4 5" xfId="183" xr:uid="{00000000-0005-0000-0000-000089000000}"/>
    <cellStyle name="Currency 40" xfId="184" xr:uid="{00000000-0005-0000-0000-00008A000000}"/>
    <cellStyle name="Currency 41" xfId="185" xr:uid="{00000000-0005-0000-0000-00008B000000}"/>
    <cellStyle name="Currency 42" xfId="186" xr:uid="{00000000-0005-0000-0000-00008C000000}"/>
    <cellStyle name="Currency 43" xfId="187" xr:uid="{00000000-0005-0000-0000-00008D000000}"/>
    <cellStyle name="Currency 44" xfId="188" xr:uid="{00000000-0005-0000-0000-00008E000000}"/>
    <cellStyle name="Currency 45" xfId="189" xr:uid="{00000000-0005-0000-0000-00008F000000}"/>
    <cellStyle name="Currency 46" xfId="190" xr:uid="{00000000-0005-0000-0000-000090000000}"/>
    <cellStyle name="Currency 5" xfId="62" xr:uid="{00000000-0005-0000-0000-000091000000}"/>
    <cellStyle name="Currency 5 2" xfId="63" xr:uid="{00000000-0005-0000-0000-000092000000}"/>
    <cellStyle name="Currency 5 2 2" xfId="191" xr:uid="{00000000-0005-0000-0000-000093000000}"/>
    <cellStyle name="Currency 5 3" xfId="109" xr:uid="{00000000-0005-0000-0000-000094000000}"/>
    <cellStyle name="Currency 5 3 2" xfId="192" xr:uid="{00000000-0005-0000-0000-000095000000}"/>
    <cellStyle name="Currency 5 3 3" xfId="193" xr:uid="{00000000-0005-0000-0000-000096000000}"/>
    <cellStyle name="Currency 5 4" xfId="194" xr:uid="{00000000-0005-0000-0000-000097000000}"/>
    <cellStyle name="Currency 5 5" xfId="195" xr:uid="{00000000-0005-0000-0000-000098000000}"/>
    <cellStyle name="Currency 5 6" xfId="196" xr:uid="{00000000-0005-0000-0000-000099000000}"/>
    <cellStyle name="Currency 6" xfId="110" xr:uid="{00000000-0005-0000-0000-00009A000000}"/>
    <cellStyle name="Currency 6 2" xfId="197" xr:uid="{00000000-0005-0000-0000-00009B000000}"/>
    <cellStyle name="Currency 6 3" xfId="198" xr:uid="{00000000-0005-0000-0000-00009C000000}"/>
    <cellStyle name="Currency 7" xfId="64" xr:uid="{00000000-0005-0000-0000-00009D000000}"/>
    <cellStyle name="Currency 7 2" xfId="199" xr:uid="{00000000-0005-0000-0000-00009E000000}"/>
    <cellStyle name="Currency 7 3" xfId="200" xr:uid="{00000000-0005-0000-0000-00009F000000}"/>
    <cellStyle name="Currency 8" xfId="111" xr:uid="{00000000-0005-0000-0000-0000A0000000}"/>
    <cellStyle name="Currency 8 2" xfId="201" xr:uid="{00000000-0005-0000-0000-0000A1000000}"/>
    <cellStyle name="Currency 9" xfId="202" xr:uid="{00000000-0005-0000-0000-0000A2000000}"/>
    <cellStyle name="Explanatory Text" xfId="311" builtinId="53" customBuiltin="1"/>
    <cellStyle name="Explanatory Text 2" xfId="65" xr:uid="{00000000-0005-0000-0000-0000A4000000}"/>
    <cellStyle name="Explanatory Text 2 2" xfId="203" xr:uid="{00000000-0005-0000-0000-0000A5000000}"/>
    <cellStyle name="Explanatory Text 2 3" xfId="204" xr:uid="{00000000-0005-0000-0000-0000A6000000}"/>
    <cellStyle name="Font: Calibri, 9pt regular" xfId="205" xr:uid="{00000000-0005-0000-0000-0000A7000000}"/>
    <cellStyle name="Footnotes: top row" xfId="206" xr:uid="{00000000-0005-0000-0000-0000A8000000}"/>
    <cellStyle name="Good" xfId="301" builtinId="26" customBuiltin="1"/>
    <cellStyle name="Good 2" xfId="66" xr:uid="{00000000-0005-0000-0000-0000AA000000}"/>
    <cellStyle name="Header: bottom row" xfId="207" xr:uid="{00000000-0005-0000-0000-0000AB000000}"/>
    <cellStyle name="Heading 1" xfId="297" builtinId="16" customBuiltin="1"/>
    <cellStyle name="Heading 1 2" xfId="67" xr:uid="{00000000-0005-0000-0000-0000AD000000}"/>
    <cellStyle name="Heading 1 2 2" xfId="208" xr:uid="{00000000-0005-0000-0000-0000AE000000}"/>
    <cellStyle name="Heading 1 2 3" xfId="209" xr:uid="{00000000-0005-0000-0000-0000AF000000}"/>
    <cellStyle name="Heading 2" xfId="298" builtinId="17" customBuiltin="1"/>
    <cellStyle name="Heading 2 2" xfId="68" xr:uid="{00000000-0005-0000-0000-0000B1000000}"/>
    <cellStyle name="Heading 2 2 2" xfId="210" xr:uid="{00000000-0005-0000-0000-0000B2000000}"/>
    <cellStyle name="Heading 2 2 3" xfId="211" xr:uid="{00000000-0005-0000-0000-0000B3000000}"/>
    <cellStyle name="Heading 3" xfId="299" builtinId="18" customBuiltin="1"/>
    <cellStyle name="Heading 3 2" xfId="69" xr:uid="{00000000-0005-0000-0000-0000B5000000}"/>
    <cellStyle name="Heading 3 2 2" xfId="212" xr:uid="{00000000-0005-0000-0000-0000B6000000}"/>
    <cellStyle name="Heading 3 2 3" xfId="213" xr:uid="{00000000-0005-0000-0000-0000B7000000}"/>
    <cellStyle name="Heading 4" xfId="300" builtinId="19" customBuiltin="1"/>
    <cellStyle name="Heading 4 2" xfId="70" xr:uid="{00000000-0005-0000-0000-0000B9000000}"/>
    <cellStyle name="Heading 4 2 2" xfId="214" xr:uid="{00000000-0005-0000-0000-0000BA000000}"/>
    <cellStyle name="Heading 4 2 3" xfId="215" xr:uid="{00000000-0005-0000-0000-0000BB000000}"/>
    <cellStyle name="Hyperlink 2" xfId="216" xr:uid="{00000000-0005-0000-0000-0000BC000000}"/>
    <cellStyle name="Input" xfId="304" builtinId="20" customBuiltin="1"/>
    <cellStyle name="Input 2" xfId="71" xr:uid="{00000000-0005-0000-0000-0000BE000000}"/>
    <cellStyle name="Input 2 2" xfId="217" xr:uid="{00000000-0005-0000-0000-0000BF000000}"/>
    <cellStyle name="Input 2 3" xfId="218" xr:uid="{00000000-0005-0000-0000-0000C0000000}"/>
    <cellStyle name="Linked Cell" xfId="307" builtinId="24" customBuiltin="1"/>
    <cellStyle name="Linked Cell 2" xfId="72" xr:uid="{00000000-0005-0000-0000-0000C2000000}"/>
    <cellStyle name="Linked Cell 2 2" xfId="219" xr:uid="{00000000-0005-0000-0000-0000C3000000}"/>
    <cellStyle name="Linked Cell 2 3" xfId="220" xr:uid="{00000000-0005-0000-0000-0000C4000000}"/>
    <cellStyle name="Neutral" xfId="303" builtinId="28" customBuiltin="1"/>
    <cellStyle name="Neutral 2" xfId="73" xr:uid="{00000000-0005-0000-0000-0000C6000000}"/>
    <cellStyle name="Normal" xfId="0" builtinId="0"/>
    <cellStyle name="Normal 10" xfId="94" xr:uid="{00000000-0005-0000-0000-0000C8000000}"/>
    <cellStyle name="Normal 10 2" xfId="221" xr:uid="{00000000-0005-0000-0000-0000C9000000}"/>
    <cellStyle name="Normal 10 2 2" xfId="343" xr:uid="{00000000-0005-0000-0000-0000CA000000}"/>
    <cellStyle name="Normal 10 3" xfId="222" xr:uid="{00000000-0005-0000-0000-0000CB000000}"/>
    <cellStyle name="Normal 10 3 2" xfId="223" xr:uid="{00000000-0005-0000-0000-0000CC000000}"/>
    <cellStyle name="Normal 10 3 3" xfId="344" xr:uid="{00000000-0005-0000-0000-0000CD000000}"/>
    <cellStyle name="Normal 11" xfId="112" xr:uid="{00000000-0005-0000-0000-0000CE000000}"/>
    <cellStyle name="Normal 11 2" xfId="224" xr:uid="{00000000-0005-0000-0000-0000CF000000}"/>
    <cellStyle name="Normal 11 2 2" xfId="225" xr:uid="{00000000-0005-0000-0000-0000D0000000}"/>
    <cellStyle name="Normal 12" xfId="74" xr:uid="{00000000-0005-0000-0000-0000D1000000}"/>
    <cellStyle name="Normal 13" xfId="113" xr:uid="{00000000-0005-0000-0000-0000D2000000}"/>
    <cellStyle name="Normal 13 2" xfId="226" xr:uid="{00000000-0005-0000-0000-0000D3000000}"/>
    <cellStyle name="Normal 14" xfId="227" xr:uid="{00000000-0005-0000-0000-0000D4000000}"/>
    <cellStyle name="Normal 14 2" xfId="228" xr:uid="{00000000-0005-0000-0000-0000D5000000}"/>
    <cellStyle name="Normal 15" xfId="229" xr:uid="{00000000-0005-0000-0000-0000D6000000}"/>
    <cellStyle name="Normal 16" xfId="230" xr:uid="{00000000-0005-0000-0000-0000D7000000}"/>
    <cellStyle name="Normal 17" xfId="75" xr:uid="{00000000-0005-0000-0000-0000D8000000}"/>
    <cellStyle name="Normal 17 2" xfId="231" xr:uid="{00000000-0005-0000-0000-0000D9000000}"/>
    <cellStyle name="Normal 18" xfId="232" xr:uid="{00000000-0005-0000-0000-0000DA000000}"/>
    <cellStyle name="Normal 18 2" xfId="351" xr:uid="{C9963CA0-F729-4C81-B9BB-443F95368C44}"/>
    <cellStyle name="Normal 19" xfId="233" xr:uid="{00000000-0005-0000-0000-0000DB000000}"/>
    <cellStyle name="Normal 2" xfId="5" xr:uid="{00000000-0005-0000-0000-0000DC000000}"/>
    <cellStyle name="Normal 2 2" xfId="6" xr:uid="{00000000-0005-0000-0000-0000DD000000}"/>
    <cellStyle name="Normal 2 2 2" xfId="18" xr:uid="{00000000-0005-0000-0000-0000DE000000}"/>
    <cellStyle name="Normal 2 2 3" xfId="234" xr:uid="{00000000-0005-0000-0000-0000DF000000}"/>
    <cellStyle name="Normal 2 2 4" xfId="337" xr:uid="{00000000-0005-0000-0000-0000E0000000}"/>
    <cellStyle name="Normal 2 2 4 2" xfId="353" xr:uid="{CAE07F85-9175-4ADB-9EDF-EF141DFD2178}"/>
    <cellStyle name="Normal 2 3" xfId="76" xr:uid="{00000000-0005-0000-0000-0000E1000000}"/>
    <cellStyle name="Normal 2 3 2" xfId="235" xr:uid="{00000000-0005-0000-0000-0000E2000000}"/>
    <cellStyle name="Normal 2 3 3 2" xfId="345" xr:uid="{00000000-0005-0000-0000-0000E3000000}"/>
    <cellStyle name="Normal 2 4" xfId="77" xr:uid="{00000000-0005-0000-0000-0000E4000000}"/>
    <cellStyle name="Normal 2 4 2" xfId="236" xr:uid="{00000000-0005-0000-0000-0000E5000000}"/>
    <cellStyle name="Normal 2 4 3" xfId="237" xr:uid="{00000000-0005-0000-0000-0000E6000000}"/>
    <cellStyle name="Normal 2 5" xfId="238" xr:uid="{00000000-0005-0000-0000-0000E7000000}"/>
    <cellStyle name="Normal 2 5 2" xfId="239" xr:uid="{00000000-0005-0000-0000-0000E8000000}"/>
    <cellStyle name="Normal 20" xfId="240" xr:uid="{00000000-0005-0000-0000-0000E9000000}"/>
    <cellStyle name="Normal 21" xfId="241" xr:uid="{00000000-0005-0000-0000-0000EA000000}"/>
    <cellStyle name="Normal 22" xfId="347" xr:uid="{00000000-0005-0000-0000-0000EB000000}"/>
    <cellStyle name="Normal 23" xfId="348" xr:uid="{00000000-0005-0000-0000-0000EC000000}"/>
    <cellStyle name="Normal 28" xfId="352" xr:uid="{92ADED40-4A0F-4715-8A71-5D9D02F7BE5A}"/>
    <cellStyle name="Normal 3" xfId="12" xr:uid="{00000000-0005-0000-0000-0000ED000000}"/>
    <cellStyle name="Normal 3 2" xfId="78" xr:uid="{00000000-0005-0000-0000-0000EE000000}"/>
    <cellStyle name="Normal 3 2 2" xfId="242" xr:uid="{00000000-0005-0000-0000-0000EF000000}"/>
    <cellStyle name="Normal 3 2 3" xfId="243" xr:uid="{00000000-0005-0000-0000-0000F0000000}"/>
    <cellStyle name="Normal 3 2 4" xfId="244" xr:uid="{00000000-0005-0000-0000-0000F1000000}"/>
    <cellStyle name="Normal 3 3" xfId="79" xr:uid="{00000000-0005-0000-0000-0000F2000000}"/>
    <cellStyle name="Normal 3 3 2" xfId="245" xr:uid="{00000000-0005-0000-0000-0000F3000000}"/>
    <cellStyle name="Normal 3 4" xfId="114" xr:uid="{00000000-0005-0000-0000-0000F4000000}"/>
    <cellStyle name="Normal 3 4 2" xfId="246" xr:uid="{00000000-0005-0000-0000-0000F5000000}"/>
    <cellStyle name="Normal 3 5" xfId="247" xr:uid="{00000000-0005-0000-0000-0000F6000000}"/>
    <cellStyle name="Normal 3 6" xfId="338" xr:uid="{00000000-0005-0000-0000-0000F7000000}"/>
    <cellStyle name="Normal 3 7" xfId="350" xr:uid="{DB41BA08-670F-4E4F-B6A7-3952F7E7EE30}"/>
    <cellStyle name="Normal 3 9" xfId="80" xr:uid="{00000000-0005-0000-0000-0000F8000000}"/>
    <cellStyle name="Normal 4" xfId="7" xr:uid="{00000000-0005-0000-0000-0000F9000000}"/>
    <cellStyle name="Normal 4 2" xfId="17" xr:uid="{00000000-0005-0000-0000-0000FA000000}"/>
    <cellStyle name="Normal 4 2 2" xfId="81" xr:uid="{00000000-0005-0000-0000-0000FB000000}"/>
    <cellStyle name="Normal 4 2 2 2" xfId="248" xr:uid="{00000000-0005-0000-0000-0000FC000000}"/>
    <cellStyle name="Normal 4 2 3" xfId="249" xr:uid="{00000000-0005-0000-0000-0000FD000000}"/>
    <cellStyle name="Normal 4 2 3 2" xfId="250" xr:uid="{00000000-0005-0000-0000-0000FE000000}"/>
    <cellStyle name="Normal 4 3" xfId="115" xr:uid="{00000000-0005-0000-0000-0000FF000000}"/>
    <cellStyle name="Normal 4 3 2" xfId="251" xr:uid="{00000000-0005-0000-0000-000000010000}"/>
    <cellStyle name="Normal 4 3 3" xfId="252" xr:uid="{00000000-0005-0000-0000-000001010000}"/>
    <cellStyle name="Normal 4 4" xfId="253" xr:uid="{00000000-0005-0000-0000-000002010000}"/>
    <cellStyle name="Normal 4 5 6" xfId="354" xr:uid="{3AA79489-DC96-424F-9354-19F1DD5E19A4}"/>
    <cellStyle name="Normal 5" xfId="8" xr:uid="{00000000-0005-0000-0000-000003010000}"/>
    <cellStyle name="Normal 5 10" xfId="356" xr:uid="{5AB6ED79-84A9-4AF8-9683-DCDCB4C86AB1}"/>
    <cellStyle name="Normal 5 2" xfId="82" xr:uid="{00000000-0005-0000-0000-000004010000}"/>
    <cellStyle name="Normal 5 2 2" xfId="341" xr:uid="{00000000-0005-0000-0000-000005010000}"/>
    <cellStyle name="Normal 5 3" xfId="339" xr:uid="{00000000-0005-0000-0000-000006010000}"/>
    <cellStyle name="Normal 5 5" xfId="349" xr:uid="{1F76EC85-8FB6-4767-AEB8-EC84B00DE8A1}"/>
    <cellStyle name="Normal 6" xfId="11" xr:uid="{00000000-0005-0000-0000-000007010000}"/>
    <cellStyle name="Normal 6 2" xfId="21" xr:uid="{00000000-0005-0000-0000-000008010000}"/>
    <cellStyle name="Normal 6 2 2" xfId="83" xr:uid="{00000000-0005-0000-0000-000009010000}"/>
    <cellStyle name="Normal 6 2 2 2" xfId="95" xr:uid="{00000000-0005-0000-0000-00000A010000}"/>
    <cellStyle name="Normal 6 2 3" xfId="254" xr:uid="{00000000-0005-0000-0000-00000B010000}"/>
    <cellStyle name="Normal 6 2 4" xfId="255" xr:uid="{00000000-0005-0000-0000-00000C010000}"/>
    <cellStyle name="Normal 6 3" xfId="84" xr:uid="{00000000-0005-0000-0000-00000D010000}"/>
    <cellStyle name="Normal 6 4" xfId="256" xr:uid="{00000000-0005-0000-0000-00000E010000}"/>
    <cellStyle name="Normal 6 5" xfId="340" xr:uid="{00000000-0005-0000-0000-00000F010000}"/>
    <cellStyle name="Normal 7" xfId="16" xr:uid="{00000000-0005-0000-0000-000010010000}"/>
    <cellStyle name="Normal 7 2" xfId="116" xr:uid="{00000000-0005-0000-0000-000011010000}"/>
    <cellStyle name="Normal 7 3" xfId="257" xr:uid="{00000000-0005-0000-0000-000012010000}"/>
    <cellStyle name="Normal 8" xfId="20" xr:uid="{00000000-0005-0000-0000-000013010000}"/>
    <cellStyle name="Normal 8 2" xfId="125" xr:uid="{00000000-0005-0000-0000-000014010000}"/>
    <cellStyle name="Normal 8 3" xfId="258" xr:uid="{00000000-0005-0000-0000-000015010000}"/>
    <cellStyle name="Normal 8 4" xfId="259" xr:uid="{00000000-0005-0000-0000-000016010000}"/>
    <cellStyle name="Normal 8 5" xfId="260" xr:uid="{00000000-0005-0000-0000-000017010000}"/>
    <cellStyle name="Normal 9" xfId="117" xr:uid="{00000000-0005-0000-0000-000018010000}"/>
    <cellStyle name="Normal 9 2" xfId="85" xr:uid="{00000000-0005-0000-0000-000019010000}"/>
    <cellStyle name="Normal 9 2 2" xfId="261" xr:uid="{00000000-0005-0000-0000-00001A010000}"/>
    <cellStyle name="Normal 9 2 3" xfId="262" xr:uid="{00000000-0005-0000-0000-00001B010000}"/>
    <cellStyle name="Normal 9 3" xfId="263" xr:uid="{00000000-0005-0000-0000-00001C010000}"/>
    <cellStyle name="Normal_Rates Estimate" xfId="357" xr:uid="{3BF944E5-7237-4208-AD82-71A4F11A2EAB}"/>
    <cellStyle name="Note" xfId="310" builtinId="10" customBuiltin="1"/>
    <cellStyle name="Note 2" xfId="86" xr:uid="{00000000-0005-0000-0000-00001E010000}"/>
    <cellStyle name="Note 2 2" xfId="87" xr:uid="{00000000-0005-0000-0000-00001F010000}"/>
    <cellStyle name="Note 2 3" xfId="264" xr:uid="{00000000-0005-0000-0000-000020010000}"/>
    <cellStyle name="Output" xfId="305" builtinId="21" customBuiltin="1"/>
    <cellStyle name="Output 2" xfId="88" xr:uid="{00000000-0005-0000-0000-000022010000}"/>
    <cellStyle name="Output 2 2" xfId="265" xr:uid="{00000000-0005-0000-0000-000023010000}"/>
    <cellStyle name="Output 2 3" xfId="266" xr:uid="{00000000-0005-0000-0000-000024010000}"/>
    <cellStyle name="Parent row" xfId="267" xr:uid="{00000000-0005-0000-0000-000025010000}"/>
    <cellStyle name="Percent" xfId="3" builtinId="5"/>
    <cellStyle name="Percent 10" xfId="268" xr:uid="{00000000-0005-0000-0000-000027010000}"/>
    <cellStyle name="Percent 10 2" xfId="269" xr:uid="{00000000-0005-0000-0000-000028010000}"/>
    <cellStyle name="Percent 11" xfId="270" xr:uid="{00000000-0005-0000-0000-000029010000}"/>
    <cellStyle name="Percent 2" xfId="9" xr:uid="{00000000-0005-0000-0000-00002A010000}"/>
    <cellStyle name="Percent 2 2" xfId="10" xr:uid="{00000000-0005-0000-0000-00002B010000}"/>
    <cellStyle name="Percent 2 2 2" xfId="19" xr:uid="{00000000-0005-0000-0000-00002C010000}"/>
    <cellStyle name="Percent 2 2 3" xfId="271" xr:uid="{00000000-0005-0000-0000-00002D010000}"/>
    <cellStyle name="Percent 2 2 3 2" xfId="346" xr:uid="{00000000-0005-0000-0000-00002E010000}"/>
    <cellStyle name="Percent 2 3" xfId="272" xr:uid="{00000000-0005-0000-0000-00002F010000}"/>
    <cellStyle name="Percent 2 4" xfId="273" xr:uid="{00000000-0005-0000-0000-000030010000}"/>
    <cellStyle name="Percent 2 4 2" xfId="342" xr:uid="{00000000-0005-0000-0000-000031010000}"/>
    <cellStyle name="Percent 2 5" xfId="274" xr:uid="{00000000-0005-0000-0000-000032010000}"/>
    <cellStyle name="Percent 2 7" xfId="355" xr:uid="{9E831539-7F5E-4E9F-9369-8DE69E46EC4C}"/>
    <cellStyle name="Percent 3" xfId="14" xr:uid="{00000000-0005-0000-0000-000033010000}"/>
    <cellStyle name="Percent 3 2" xfId="118" xr:uid="{00000000-0005-0000-0000-000034010000}"/>
    <cellStyle name="Percent 3 2 2" xfId="126" xr:uid="{00000000-0005-0000-0000-000035010000}"/>
    <cellStyle name="Percent 3 2 3" xfId="275" xr:uid="{00000000-0005-0000-0000-000036010000}"/>
    <cellStyle name="Percent 3 3" xfId="276" xr:uid="{00000000-0005-0000-0000-000037010000}"/>
    <cellStyle name="Percent 4" xfId="22" xr:uid="{00000000-0005-0000-0000-000038010000}"/>
    <cellStyle name="Percent 4 2" xfId="89" xr:uid="{00000000-0005-0000-0000-000039010000}"/>
    <cellStyle name="Percent 4 2 2" xfId="277" xr:uid="{00000000-0005-0000-0000-00003A010000}"/>
    <cellStyle name="Percent 4 2 3" xfId="278" xr:uid="{00000000-0005-0000-0000-00003B010000}"/>
    <cellStyle name="Percent 4 3" xfId="96" xr:uid="{00000000-0005-0000-0000-00003C010000}"/>
    <cellStyle name="Percent 5" xfId="23" xr:uid="{00000000-0005-0000-0000-00003D010000}"/>
    <cellStyle name="Percent 5 2" xfId="119" xr:uid="{00000000-0005-0000-0000-00003E010000}"/>
    <cellStyle name="Percent 5 2 2" xfId="279" xr:uid="{00000000-0005-0000-0000-00003F010000}"/>
    <cellStyle name="Percent 5 3" xfId="280" xr:uid="{00000000-0005-0000-0000-000040010000}"/>
    <cellStyle name="Percent 5 4" xfId="281" xr:uid="{00000000-0005-0000-0000-000041010000}"/>
    <cellStyle name="Percent 5 5" xfId="282" xr:uid="{00000000-0005-0000-0000-000042010000}"/>
    <cellStyle name="Percent 6" xfId="13" xr:uid="{00000000-0005-0000-0000-000043010000}"/>
    <cellStyle name="Percent 6 2" xfId="120" xr:uid="{00000000-0005-0000-0000-000044010000}"/>
    <cellStyle name="Percent 6 3" xfId="121" xr:uid="{00000000-0005-0000-0000-000045010000}"/>
    <cellStyle name="Percent 6 4" xfId="283" xr:uid="{00000000-0005-0000-0000-000046010000}"/>
    <cellStyle name="Percent 7" xfId="122" xr:uid="{00000000-0005-0000-0000-000047010000}"/>
    <cellStyle name="Percent 7 2" xfId="284" xr:uid="{00000000-0005-0000-0000-000048010000}"/>
    <cellStyle name="Percent 7 3" xfId="285" xr:uid="{00000000-0005-0000-0000-000049010000}"/>
    <cellStyle name="Percent 7 4" xfId="286" xr:uid="{00000000-0005-0000-0000-00004A010000}"/>
    <cellStyle name="Percent 8" xfId="123" xr:uid="{00000000-0005-0000-0000-00004B010000}"/>
    <cellStyle name="Percent 8 2" xfId="287" xr:uid="{00000000-0005-0000-0000-00004C010000}"/>
    <cellStyle name="Percent 8 3" xfId="288" xr:uid="{00000000-0005-0000-0000-00004D010000}"/>
    <cellStyle name="Percent 9" xfId="124" xr:uid="{00000000-0005-0000-0000-00004E010000}"/>
    <cellStyle name="Percent 9 2" xfId="289" xr:uid="{00000000-0005-0000-0000-00004F010000}"/>
    <cellStyle name="Table title" xfId="290" xr:uid="{00000000-0005-0000-0000-000050010000}"/>
    <cellStyle name="Title" xfId="296" builtinId="15" customBuiltin="1"/>
    <cellStyle name="Title 2" xfId="90" xr:uid="{00000000-0005-0000-0000-000052010000}"/>
    <cellStyle name="Title 2 2" xfId="91" xr:uid="{00000000-0005-0000-0000-000053010000}"/>
    <cellStyle name="Title 2 3" xfId="291" xr:uid="{00000000-0005-0000-0000-000054010000}"/>
    <cellStyle name="Total" xfId="312" builtinId="25" customBuiltin="1"/>
    <cellStyle name="Total 2" xfId="92" xr:uid="{00000000-0005-0000-0000-000056010000}"/>
    <cellStyle name="Total 2 2" xfId="292" xr:uid="{00000000-0005-0000-0000-000057010000}"/>
    <cellStyle name="Total 2 3" xfId="293" xr:uid="{00000000-0005-0000-0000-000058010000}"/>
    <cellStyle name="Warning Text" xfId="309" builtinId="11" customBuiltin="1"/>
    <cellStyle name="Warning Text 2" xfId="93" xr:uid="{00000000-0005-0000-0000-00005A010000}"/>
    <cellStyle name="Warning Text 2 2" xfId="294" xr:uid="{00000000-0005-0000-0000-00005B010000}"/>
    <cellStyle name="Warning Text 2 3" xfId="295" xr:uid="{00000000-0005-0000-0000-00005C010000}"/>
  </cellStyles>
  <dxfs count="33">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patternType="solid">
          <fgColor indexed="64"/>
          <bgColor rgb="FFFFFF99"/>
        </patternFill>
      </fill>
    </dxf>
    <dxf>
      <fill>
        <patternFill>
          <fgColor indexed="64"/>
          <bgColor theme="0" tint="-0.14993743705557422"/>
        </patternFill>
      </fill>
    </dxf>
    <dxf>
      <font>
        <color rgb="FFCC9900"/>
      </font>
      <fill>
        <patternFill>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3.xml"/><Relationship Id="rId21" Type="http://schemas.openxmlformats.org/officeDocument/2006/relationships/worksheet" Target="worksheets/sheet21.xml"/><Relationship Id="rId34" Type="http://schemas.openxmlformats.org/officeDocument/2006/relationships/externalLink" Target="externalLinks/externalLink8.xml"/><Relationship Id="rId42" Type="http://schemas.openxmlformats.org/officeDocument/2006/relationships/externalLink" Target="externalLinks/externalLink16.xml"/><Relationship Id="rId47" Type="http://schemas.openxmlformats.org/officeDocument/2006/relationships/externalLink" Target="externalLinks/externalLink21.xml"/><Relationship Id="rId50" Type="http://schemas.openxmlformats.org/officeDocument/2006/relationships/externalLink" Target="externalLinks/externalLink24.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3.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externalLink" Target="externalLinks/externalLink14.xml"/><Relationship Id="rId45" Type="http://schemas.openxmlformats.org/officeDocument/2006/relationships/externalLink" Target="externalLinks/externalLink19.xml"/><Relationship Id="rId53" Type="http://schemas.openxmlformats.org/officeDocument/2006/relationships/externalLink" Target="externalLinks/externalLink27.xml"/><Relationship Id="rId58" Type="http://schemas.microsoft.com/office/2017/10/relationships/person" Target="persons/perso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43" Type="http://schemas.openxmlformats.org/officeDocument/2006/relationships/externalLink" Target="externalLinks/externalLink17.xml"/><Relationship Id="rId48" Type="http://schemas.openxmlformats.org/officeDocument/2006/relationships/externalLink" Target="externalLinks/externalLink22.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2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externalLink" Target="externalLinks/externalLink12.xml"/><Relationship Id="rId46" Type="http://schemas.openxmlformats.org/officeDocument/2006/relationships/externalLink" Target="externalLinks/externalLink20.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15.xml"/><Relationship Id="rId54"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49" Type="http://schemas.openxmlformats.org/officeDocument/2006/relationships/externalLink" Target="externalLinks/externalLink23.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externalLink" Target="externalLinks/externalLink5.xml"/><Relationship Id="rId44" Type="http://schemas.openxmlformats.org/officeDocument/2006/relationships/externalLink" Target="externalLinks/externalLink18.xml"/><Relationship Id="rId52" Type="http://schemas.openxmlformats.org/officeDocument/2006/relationships/externalLink" Target="externalLinks/externalLink26.xml"/></Relationships>
</file>

<file path=xl/drawings/drawing1.xml><?xml version="1.0" encoding="utf-8"?>
<xdr:wsDr xmlns:xdr="http://schemas.openxmlformats.org/drawingml/2006/spreadsheetDrawing" xmlns:a="http://schemas.openxmlformats.org/drawingml/2006/main">
  <xdr:oneCellAnchor>
    <xdr:from>
      <xdr:col>5</xdr:col>
      <xdr:colOff>0</xdr:colOff>
      <xdr:row>11</xdr:row>
      <xdr:rowOff>0</xdr:rowOff>
    </xdr:from>
    <xdr:ext cx="184731" cy="264560"/>
    <xdr:sp macro="" textlink="">
      <xdr:nvSpPr>
        <xdr:cNvPr id="2" name="TextBox 1">
          <a:extLst>
            <a:ext uri="{FF2B5EF4-FFF2-40B4-BE49-F238E27FC236}">
              <a16:creationId xmlns:a16="http://schemas.microsoft.com/office/drawing/2014/main" id="{17733DF8-B87C-4A3F-B1C9-F17548F9585D}"/>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3" name="TextBox 2">
          <a:extLst>
            <a:ext uri="{FF2B5EF4-FFF2-40B4-BE49-F238E27FC236}">
              <a16:creationId xmlns:a16="http://schemas.microsoft.com/office/drawing/2014/main" id="{BB7EE46F-134C-4DBC-89E5-3F317F6D5433}"/>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4" name="TextBox 3">
          <a:extLst>
            <a:ext uri="{FF2B5EF4-FFF2-40B4-BE49-F238E27FC236}">
              <a16:creationId xmlns:a16="http://schemas.microsoft.com/office/drawing/2014/main" id="{E3319D3C-C0A3-4682-AACD-94810CB151E3}"/>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5" name="TextBox 4">
          <a:extLst>
            <a:ext uri="{FF2B5EF4-FFF2-40B4-BE49-F238E27FC236}">
              <a16:creationId xmlns:a16="http://schemas.microsoft.com/office/drawing/2014/main" id="{510AA3A6-C187-489A-93CA-AA8097934340}"/>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6" name="TextBox 5">
          <a:extLst>
            <a:ext uri="{FF2B5EF4-FFF2-40B4-BE49-F238E27FC236}">
              <a16:creationId xmlns:a16="http://schemas.microsoft.com/office/drawing/2014/main" id="{FB968913-6D36-4769-B7D4-F097570B5716}"/>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7" name="TextBox 6">
          <a:extLst>
            <a:ext uri="{FF2B5EF4-FFF2-40B4-BE49-F238E27FC236}">
              <a16:creationId xmlns:a16="http://schemas.microsoft.com/office/drawing/2014/main" id="{56A38DFE-D4F7-44FA-9091-4F8CCCE9E36C}"/>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8" name="TextBox 7">
          <a:extLst>
            <a:ext uri="{FF2B5EF4-FFF2-40B4-BE49-F238E27FC236}">
              <a16:creationId xmlns:a16="http://schemas.microsoft.com/office/drawing/2014/main" id="{0965051A-2CEF-4307-A9A2-72F432D79920}"/>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9" name="TextBox 8">
          <a:extLst>
            <a:ext uri="{FF2B5EF4-FFF2-40B4-BE49-F238E27FC236}">
              <a16:creationId xmlns:a16="http://schemas.microsoft.com/office/drawing/2014/main" id="{D45A0826-80B3-4000-AEE1-0765388435D3}"/>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10" name="TextBox 9">
          <a:extLst>
            <a:ext uri="{FF2B5EF4-FFF2-40B4-BE49-F238E27FC236}">
              <a16:creationId xmlns:a16="http://schemas.microsoft.com/office/drawing/2014/main" id="{A6C3D063-72BE-402D-A143-408B5C94F016}"/>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11" name="TextBox 10">
          <a:extLst>
            <a:ext uri="{FF2B5EF4-FFF2-40B4-BE49-F238E27FC236}">
              <a16:creationId xmlns:a16="http://schemas.microsoft.com/office/drawing/2014/main" id="{C453F14C-A6D6-4A69-AE9E-D684C9456E9A}"/>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12" name="TextBox 11">
          <a:extLst>
            <a:ext uri="{FF2B5EF4-FFF2-40B4-BE49-F238E27FC236}">
              <a16:creationId xmlns:a16="http://schemas.microsoft.com/office/drawing/2014/main" id="{683AD785-A234-40D2-BC0A-66D9A9B46939}"/>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13" name="TextBox 12">
          <a:extLst>
            <a:ext uri="{FF2B5EF4-FFF2-40B4-BE49-F238E27FC236}">
              <a16:creationId xmlns:a16="http://schemas.microsoft.com/office/drawing/2014/main" id="{574B2ACA-14D6-4AC6-B4CF-BAF0024B14B3}"/>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14" name="TextBox 13">
          <a:extLst>
            <a:ext uri="{FF2B5EF4-FFF2-40B4-BE49-F238E27FC236}">
              <a16:creationId xmlns:a16="http://schemas.microsoft.com/office/drawing/2014/main" id="{136193D7-6B53-4260-AA51-E853B5846884}"/>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15" name="TextBox 14">
          <a:extLst>
            <a:ext uri="{FF2B5EF4-FFF2-40B4-BE49-F238E27FC236}">
              <a16:creationId xmlns:a16="http://schemas.microsoft.com/office/drawing/2014/main" id="{DA10E5CE-4EEC-4BAF-BED3-DFEDD51A63C9}"/>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16" name="TextBox 15">
          <a:extLst>
            <a:ext uri="{FF2B5EF4-FFF2-40B4-BE49-F238E27FC236}">
              <a16:creationId xmlns:a16="http://schemas.microsoft.com/office/drawing/2014/main" id="{4EEF5A3C-83E5-445D-A31A-A49093B03852}"/>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17" name="TextBox 16">
          <a:extLst>
            <a:ext uri="{FF2B5EF4-FFF2-40B4-BE49-F238E27FC236}">
              <a16:creationId xmlns:a16="http://schemas.microsoft.com/office/drawing/2014/main" id="{FC6EF7FC-F816-4CAF-9B3F-E1CFB49903F1}"/>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18" name="TextBox 17">
          <a:extLst>
            <a:ext uri="{FF2B5EF4-FFF2-40B4-BE49-F238E27FC236}">
              <a16:creationId xmlns:a16="http://schemas.microsoft.com/office/drawing/2014/main" id="{E3054496-4B05-4A2D-A386-870C3E263C0F}"/>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19" name="TextBox 18">
          <a:extLst>
            <a:ext uri="{FF2B5EF4-FFF2-40B4-BE49-F238E27FC236}">
              <a16:creationId xmlns:a16="http://schemas.microsoft.com/office/drawing/2014/main" id="{8E57CAB4-6586-4219-A2A2-FA2761AE3C3A}"/>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20" name="TextBox 19">
          <a:extLst>
            <a:ext uri="{FF2B5EF4-FFF2-40B4-BE49-F238E27FC236}">
              <a16:creationId xmlns:a16="http://schemas.microsoft.com/office/drawing/2014/main" id="{1F00EF52-DC40-4AF7-8D87-DCEE59917292}"/>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21" name="TextBox 20">
          <a:extLst>
            <a:ext uri="{FF2B5EF4-FFF2-40B4-BE49-F238E27FC236}">
              <a16:creationId xmlns:a16="http://schemas.microsoft.com/office/drawing/2014/main" id="{E54BC3F7-6298-476B-9AE7-A75B8A37D942}"/>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22" name="TextBox 21">
          <a:extLst>
            <a:ext uri="{FF2B5EF4-FFF2-40B4-BE49-F238E27FC236}">
              <a16:creationId xmlns:a16="http://schemas.microsoft.com/office/drawing/2014/main" id="{87D3DAB5-9EA0-404C-8415-C8C0C8833C74}"/>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23" name="TextBox 22">
          <a:extLst>
            <a:ext uri="{FF2B5EF4-FFF2-40B4-BE49-F238E27FC236}">
              <a16:creationId xmlns:a16="http://schemas.microsoft.com/office/drawing/2014/main" id="{630F95F0-AE1D-4E5E-9584-939936DEC681}"/>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24" name="TextBox 23">
          <a:extLst>
            <a:ext uri="{FF2B5EF4-FFF2-40B4-BE49-F238E27FC236}">
              <a16:creationId xmlns:a16="http://schemas.microsoft.com/office/drawing/2014/main" id="{915B4AD3-9C3F-492D-96F5-76C447213905}"/>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13</xdr:row>
      <xdr:rowOff>0</xdr:rowOff>
    </xdr:from>
    <xdr:ext cx="184731" cy="264560"/>
    <xdr:sp macro="" textlink="">
      <xdr:nvSpPr>
        <xdr:cNvPr id="25" name="TextBox 24">
          <a:extLst>
            <a:ext uri="{FF2B5EF4-FFF2-40B4-BE49-F238E27FC236}">
              <a16:creationId xmlns:a16="http://schemas.microsoft.com/office/drawing/2014/main" id="{98A59A9D-B7B6-4C51-AB61-563C7153B6E1}"/>
            </a:ext>
          </a:extLst>
        </xdr:cNvPr>
        <xdr:cNvSpPr txBox="1"/>
      </xdr:nvSpPr>
      <xdr:spPr>
        <a:xfrm>
          <a:off x="3286125" y="209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26" name="TextBox 25">
          <a:extLst>
            <a:ext uri="{FF2B5EF4-FFF2-40B4-BE49-F238E27FC236}">
              <a16:creationId xmlns:a16="http://schemas.microsoft.com/office/drawing/2014/main" id="{1BD9488C-B54E-4137-842E-2FB9C2F29585}"/>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27" name="TextBox 26">
          <a:extLst>
            <a:ext uri="{FF2B5EF4-FFF2-40B4-BE49-F238E27FC236}">
              <a16:creationId xmlns:a16="http://schemas.microsoft.com/office/drawing/2014/main" id="{47F4AE62-ABBA-48EA-A009-AADCFC8FDA9F}"/>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28" name="TextBox 27">
          <a:extLst>
            <a:ext uri="{FF2B5EF4-FFF2-40B4-BE49-F238E27FC236}">
              <a16:creationId xmlns:a16="http://schemas.microsoft.com/office/drawing/2014/main" id="{361E7839-B7DD-4914-A585-ABC9FB642DA0}"/>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29" name="TextBox 28">
          <a:extLst>
            <a:ext uri="{FF2B5EF4-FFF2-40B4-BE49-F238E27FC236}">
              <a16:creationId xmlns:a16="http://schemas.microsoft.com/office/drawing/2014/main" id="{3DF32525-A78B-4082-BFC7-2E15B3A15231}"/>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30" name="TextBox 29">
          <a:extLst>
            <a:ext uri="{FF2B5EF4-FFF2-40B4-BE49-F238E27FC236}">
              <a16:creationId xmlns:a16="http://schemas.microsoft.com/office/drawing/2014/main" id="{2AC737B3-F308-4171-AAB6-67ED792D6D9B}"/>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31" name="TextBox 30">
          <a:extLst>
            <a:ext uri="{FF2B5EF4-FFF2-40B4-BE49-F238E27FC236}">
              <a16:creationId xmlns:a16="http://schemas.microsoft.com/office/drawing/2014/main" id="{47B91E20-51AC-4816-980B-DFCF01786614}"/>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32" name="TextBox 31">
          <a:extLst>
            <a:ext uri="{FF2B5EF4-FFF2-40B4-BE49-F238E27FC236}">
              <a16:creationId xmlns:a16="http://schemas.microsoft.com/office/drawing/2014/main" id="{F00D6894-2C25-489D-8CC2-2BFF2841764D}"/>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33" name="TextBox 32">
          <a:extLst>
            <a:ext uri="{FF2B5EF4-FFF2-40B4-BE49-F238E27FC236}">
              <a16:creationId xmlns:a16="http://schemas.microsoft.com/office/drawing/2014/main" id="{E3A24F47-EDD2-45EE-BF4B-31C0E613C842}"/>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34" name="TextBox 33">
          <a:extLst>
            <a:ext uri="{FF2B5EF4-FFF2-40B4-BE49-F238E27FC236}">
              <a16:creationId xmlns:a16="http://schemas.microsoft.com/office/drawing/2014/main" id="{168679AC-38A9-4F2D-A204-7242A8D0986D}"/>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11</xdr:row>
      <xdr:rowOff>0</xdr:rowOff>
    </xdr:from>
    <xdr:ext cx="184731" cy="264560"/>
    <xdr:sp macro="" textlink="">
      <xdr:nvSpPr>
        <xdr:cNvPr id="35" name="TextBox 34">
          <a:extLst>
            <a:ext uri="{FF2B5EF4-FFF2-40B4-BE49-F238E27FC236}">
              <a16:creationId xmlns:a16="http://schemas.microsoft.com/office/drawing/2014/main" id="{9BD88DEA-8CE0-4511-9337-01F6021E46C7}"/>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488950</xdr:colOff>
      <xdr:row>19</xdr:row>
      <xdr:rowOff>0</xdr:rowOff>
    </xdr:from>
    <xdr:ext cx="184731" cy="274009"/>
    <xdr:sp macro="" textlink="">
      <xdr:nvSpPr>
        <xdr:cNvPr id="2" name="TextBox 1">
          <a:extLst>
            <a:ext uri="{FF2B5EF4-FFF2-40B4-BE49-F238E27FC236}">
              <a16:creationId xmlns:a16="http://schemas.microsoft.com/office/drawing/2014/main" id="{E0AFF918-3BF1-4844-B1E9-C6D9651333B8}"/>
            </a:ext>
          </a:extLst>
        </xdr:cNvPr>
        <xdr:cNvSpPr txBox="1"/>
      </xdr:nvSpPr>
      <xdr:spPr>
        <a:xfrm>
          <a:off x="416560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488950</xdr:colOff>
      <xdr:row>19</xdr:row>
      <xdr:rowOff>0</xdr:rowOff>
    </xdr:from>
    <xdr:ext cx="184731" cy="274009"/>
    <xdr:sp macro="" textlink="">
      <xdr:nvSpPr>
        <xdr:cNvPr id="3" name="TextBox 2">
          <a:extLst>
            <a:ext uri="{FF2B5EF4-FFF2-40B4-BE49-F238E27FC236}">
              <a16:creationId xmlns:a16="http://schemas.microsoft.com/office/drawing/2014/main" id="{90B6BAA1-2A84-4EF6-B14B-3070A63BD07F}"/>
            </a:ext>
          </a:extLst>
        </xdr:cNvPr>
        <xdr:cNvSpPr txBox="1"/>
      </xdr:nvSpPr>
      <xdr:spPr>
        <a:xfrm>
          <a:off x="5222875"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4" name="TextBox 3">
          <a:extLst>
            <a:ext uri="{FF2B5EF4-FFF2-40B4-BE49-F238E27FC236}">
              <a16:creationId xmlns:a16="http://schemas.microsoft.com/office/drawing/2014/main" id="{A557F3FC-DF58-43F9-B1D6-6BD7CE7C6D49}"/>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488950</xdr:colOff>
      <xdr:row>19</xdr:row>
      <xdr:rowOff>0</xdr:rowOff>
    </xdr:from>
    <xdr:ext cx="184731" cy="274009"/>
    <xdr:sp macro="" textlink="">
      <xdr:nvSpPr>
        <xdr:cNvPr id="5" name="TextBox 4">
          <a:extLst>
            <a:ext uri="{FF2B5EF4-FFF2-40B4-BE49-F238E27FC236}">
              <a16:creationId xmlns:a16="http://schemas.microsoft.com/office/drawing/2014/main" id="{DC32BB91-5D77-424F-BFEC-70133493B503}"/>
            </a:ext>
          </a:extLst>
        </xdr:cNvPr>
        <xdr:cNvSpPr txBox="1"/>
      </xdr:nvSpPr>
      <xdr:spPr>
        <a:xfrm>
          <a:off x="5222875"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6" name="TextBox 5">
          <a:extLst>
            <a:ext uri="{FF2B5EF4-FFF2-40B4-BE49-F238E27FC236}">
              <a16:creationId xmlns:a16="http://schemas.microsoft.com/office/drawing/2014/main" id="{F2556451-ED5E-43FA-BFE3-AB35CE5305C7}"/>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7" name="TextBox 6">
          <a:extLst>
            <a:ext uri="{FF2B5EF4-FFF2-40B4-BE49-F238E27FC236}">
              <a16:creationId xmlns:a16="http://schemas.microsoft.com/office/drawing/2014/main" id="{6D8FD7C9-089D-414F-B601-FED616278C3D}"/>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8" name="TextBox 7">
          <a:extLst>
            <a:ext uri="{FF2B5EF4-FFF2-40B4-BE49-F238E27FC236}">
              <a16:creationId xmlns:a16="http://schemas.microsoft.com/office/drawing/2014/main" id="{9E1BBD13-A8AA-4216-84B9-7565B70337AF}"/>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9" name="TextBox 8">
          <a:extLst>
            <a:ext uri="{FF2B5EF4-FFF2-40B4-BE49-F238E27FC236}">
              <a16:creationId xmlns:a16="http://schemas.microsoft.com/office/drawing/2014/main" id="{B3154CA8-0C2F-4D43-8D72-F0AF6CE9E860}"/>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0" name="TextBox 9">
          <a:extLst>
            <a:ext uri="{FF2B5EF4-FFF2-40B4-BE49-F238E27FC236}">
              <a16:creationId xmlns:a16="http://schemas.microsoft.com/office/drawing/2014/main" id="{F10389A1-0464-4EF5-A3AE-CDDBB35CC156}"/>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1" name="TextBox 10">
          <a:extLst>
            <a:ext uri="{FF2B5EF4-FFF2-40B4-BE49-F238E27FC236}">
              <a16:creationId xmlns:a16="http://schemas.microsoft.com/office/drawing/2014/main" id="{B70B8C24-216F-4D68-A882-6BC498B2F296}"/>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2" name="TextBox 11">
          <a:extLst>
            <a:ext uri="{FF2B5EF4-FFF2-40B4-BE49-F238E27FC236}">
              <a16:creationId xmlns:a16="http://schemas.microsoft.com/office/drawing/2014/main" id="{211F0B8E-9DE7-4BF3-B007-551FC4570D8A}"/>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3" name="TextBox 12">
          <a:extLst>
            <a:ext uri="{FF2B5EF4-FFF2-40B4-BE49-F238E27FC236}">
              <a16:creationId xmlns:a16="http://schemas.microsoft.com/office/drawing/2014/main" id="{2905BEAC-052B-426D-AF40-8FAB1BCF99E1}"/>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4" name="TextBox 13">
          <a:extLst>
            <a:ext uri="{FF2B5EF4-FFF2-40B4-BE49-F238E27FC236}">
              <a16:creationId xmlns:a16="http://schemas.microsoft.com/office/drawing/2014/main" id="{5D20DDEC-51BD-4446-8A87-91D08E2434A3}"/>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5" name="TextBox 14">
          <a:extLst>
            <a:ext uri="{FF2B5EF4-FFF2-40B4-BE49-F238E27FC236}">
              <a16:creationId xmlns:a16="http://schemas.microsoft.com/office/drawing/2014/main" id="{3220F3AE-A840-464D-A4FA-44352C3232A8}"/>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6" name="TextBox 15">
          <a:extLst>
            <a:ext uri="{FF2B5EF4-FFF2-40B4-BE49-F238E27FC236}">
              <a16:creationId xmlns:a16="http://schemas.microsoft.com/office/drawing/2014/main" id="{724E73AF-C92A-4DBC-B0A0-A1EE31D467C7}"/>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7" name="TextBox 16">
          <a:extLst>
            <a:ext uri="{FF2B5EF4-FFF2-40B4-BE49-F238E27FC236}">
              <a16:creationId xmlns:a16="http://schemas.microsoft.com/office/drawing/2014/main" id="{AA51BB5E-6D7C-4FDF-BAB0-C694BD96B633}"/>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8" name="TextBox 17">
          <a:extLst>
            <a:ext uri="{FF2B5EF4-FFF2-40B4-BE49-F238E27FC236}">
              <a16:creationId xmlns:a16="http://schemas.microsoft.com/office/drawing/2014/main" id="{43E16467-2D20-41AA-A3B0-D8243223C6EE}"/>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19" name="TextBox 18">
          <a:extLst>
            <a:ext uri="{FF2B5EF4-FFF2-40B4-BE49-F238E27FC236}">
              <a16:creationId xmlns:a16="http://schemas.microsoft.com/office/drawing/2014/main" id="{277766BE-C95E-4580-AEBF-F3C55EF937CD}"/>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488950</xdr:colOff>
      <xdr:row>19</xdr:row>
      <xdr:rowOff>0</xdr:rowOff>
    </xdr:from>
    <xdr:ext cx="184731" cy="274009"/>
    <xdr:sp macro="" textlink="">
      <xdr:nvSpPr>
        <xdr:cNvPr id="20" name="TextBox 19">
          <a:extLst>
            <a:ext uri="{FF2B5EF4-FFF2-40B4-BE49-F238E27FC236}">
              <a16:creationId xmlns:a16="http://schemas.microsoft.com/office/drawing/2014/main" id="{AB341B24-8474-4AC6-B3F5-78F2CF4738C7}"/>
            </a:ext>
          </a:extLst>
        </xdr:cNvPr>
        <xdr:cNvSpPr txBox="1"/>
      </xdr:nvSpPr>
      <xdr:spPr>
        <a:xfrm>
          <a:off x="5222875"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21" name="TextBox 20">
          <a:extLst>
            <a:ext uri="{FF2B5EF4-FFF2-40B4-BE49-F238E27FC236}">
              <a16:creationId xmlns:a16="http://schemas.microsoft.com/office/drawing/2014/main" id="{7C04BEE9-1211-4400-ABF8-EC0F53CD67D9}"/>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22" name="TextBox 21">
          <a:extLst>
            <a:ext uri="{FF2B5EF4-FFF2-40B4-BE49-F238E27FC236}">
              <a16:creationId xmlns:a16="http://schemas.microsoft.com/office/drawing/2014/main" id="{1992FB2C-7E48-410F-ACF4-51B187F89A6D}"/>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7</xdr:col>
      <xdr:colOff>0</xdr:colOff>
      <xdr:row>19</xdr:row>
      <xdr:rowOff>0</xdr:rowOff>
    </xdr:from>
    <xdr:ext cx="184731" cy="274009"/>
    <xdr:sp macro="" textlink="">
      <xdr:nvSpPr>
        <xdr:cNvPr id="23" name="TextBox 22">
          <a:extLst>
            <a:ext uri="{FF2B5EF4-FFF2-40B4-BE49-F238E27FC236}">
              <a16:creationId xmlns:a16="http://schemas.microsoft.com/office/drawing/2014/main" id="{28113C5C-DE78-4CFB-9D8D-9BC0471B4C9A}"/>
            </a:ext>
          </a:extLst>
        </xdr:cNvPr>
        <xdr:cNvSpPr txBox="1"/>
      </xdr:nvSpPr>
      <xdr:spPr>
        <a:xfrm>
          <a:off x="7905750" y="38195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10</xdr:row>
      <xdr:rowOff>0</xdr:rowOff>
    </xdr:from>
    <xdr:ext cx="184731" cy="264560"/>
    <xdr:sp macro="" textlink="">
      <xdr:nvSpPr>
        <xdr:cNvPr id="2" name="TextBox 1">
          <a:extLst>
            <a:ext uri="{FF2B5EF4-FFF2-40B4-BE49-F238E27FC236}">
              <a16:creationId xmlns:a16="http://schemas.microsoft.com/office/drawing/2014/main" id="{8F07DF45-6E72-4DA0-84B3-84FFB07A33B6}"/>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 name="TextBox 2">
          <a:extLst>
            <a:ext uri="{FF2B5EF4-FFF2-40B4-BE49-F238E27FC236}">
              <a16:creationId xmlns:a16="http://schemas.microsoft.com/office/drawing/2014/main" id="{D64C9CF1-AEEA-467F-8EF0-E04A6E560A2D}"/>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4" name="TextBox 3">
          <a:extLst>
            <a:ext uri="{FF2B5EF4-FFF2-40B4-BE49-F238E27FC236}">
              <a16:creationId xmlns:a16="http://schemas.microsoft.com/office/drawing/2014/main" id="{B534E0A8-4B8F-48D9-A12A-B04D837C60C6}"/>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5" name="TextBox 4">
          <a:extLst>
            <a:ext uri="{FF2B5EF4-FFF2-40B4-BE49-F238E27FC236}">
              <a16:creationId xmlns:a16="http://schemas.microsoft.com/office/drawing/2014/main" id="{CB60EDD4-B569-4CEF-B85B-88E41EF87121}"/>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6" name="TextBox 5">
          <a:extLst>
            <a:ext uri="{FF2B5EF4-FFF2-40B4-BE49-F238E27FC236}">
              <a16:creationId xmlns:a16="http://schemas.microsoft.com/office/drawing/2014/main" id="{225A99B9-5193-4B39-B988-6ED0791E3E74}"/>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7" name="TextBox 6">
          <a:extLst>
            <a:ext uri="{FF2B5EF4-FFF2-40B4-BE49-F238E27FC236}">
              <a16:creationId xmlns:a16="http://schemas.microsoft.com/office/drawing/2014/main" id="{440B79C7-6958-4AD8-93DF-5DB3BAAF4E82}"/>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8" name="TextBox 7">
          <a:extLst>
            <a:ext uri="{FF2B5EF4-FFF2-40B4-BE49-F238E27FC236}">
              <a16:creationId xmlns:a16="http://schemas.microsoft.com/office/drawing/2014/main" id="{8EEC9970-33E9-489C-8795-BBAFA30DA29D}"/>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9" name="TextBox 8">
          <a:extLst>
            <a:ext uri="{FF2B5EF4-FFF2-40B4-BE49-F238E27FC236}">
              <a16:creationId xmlns:a16="http://schemas.microsoft.com/office/drawing/2014/main" id="{D29EE1C5-2841-4AC0-A5C9-9A4118EF0DAD}"/>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10" name="TextBox 9">
          <a:extLst>
            <a:ext uri="{FF2B5EF4-FFF2-40B4-BE49-F238E27FC236}">
              <a16:creationId xmlns:a16="http://schemas.microsoft.com/office/drawing/2014/main" id="{3EDCE00D-4E60-47A5-9E68-58ADCB46B3D5}"/>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11" name="TextBox 10">
          <a:extLst>
            <a:ext uri="{FF2B5EF4-FFF2-40B4-BE49-F238E27FC236}">
              <a16:creationId xmlns:a16="http://schemas.microsoft.com/office/drawing/2014/main" id="{A3D35D5B-4888-4573-B179-16CE5B2D0D67}"/>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12" name="TextBox 11">
          <a:extLst>
            <a:ext uri="{FF2B5EF4-FFF2-40B4-BE49-F238E27FC236}">
              <a16:creationId xmlns:a16="http://schemas.microsoft.com/office/drawing/2014/main" id="{7E382C6A-066A-43CF-86CD-669C816C1966}"/>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13" name="TextBox 12">
          <a:extLst>
            <a:ext uri="{FF2B5EF4-FFF2-40B4-BE49-F238E27FC236}">
              <a16:creationId xmlns:a16="http://schemas.microsoft.com/office/drawing/2014/main" id="{565F6869-5330-4504-AA80-8F15E838E1A9}"/>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26" name="TextBox 25">
          <a:extLst>
            <a:ext uri="{FF2B5EF4-FFF2-40B4-BE49-F238E27FC236}">
              <a16:creationId xmlns:a16="http://schemas.microsoft.com/office/drawing/2014/main" id="{48EAB62D-6CBC-4360-A7FD-CF085D69C826}"/>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27" name="TextBox 26">
          <a:extLst>
            <a:ext uri="{FF2B5EF4-FFF2-40B4-BE49-F238E27FC236}">
              <a16:creationId xmlns:a16="http://schemas.microsoft.com/office/drawing/2014/main" id="{1C31C807-D2FD-400A-982B-A53F2C041CD0}"/>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28" name="TextBox 27">
          <a:extLst>
            <a:ext uri="{FF2B5EF4-FFF2-40B4-BE49-F238E27FC236}">
              <a16:creationId xmlns:a16="http://schemas.microsoft.com/office/drawing/2014/main" id="{C35CFC8F-15F3-42E6-9162-0F137B07E242}"/>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29" name="TextBox 28">
          <a:extLst>
            <a:ext uri="{FF2B5EF4-FFF2-40B4-BE49-F238E27FC236}">
              <a16:creationId xmlns:a16="http://schemas.microsoft.com/office/drawing/2014/main" id="{4E6D985B-3A73-413C-AD5B-5646222E3086}"/>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0" name="TextBox 29">
          <a:extLst>
            <a:ext uri="{FF2B5EF4-FFF2-40B4-BE49-F238E27FC236}">
              <a16:creationId xmlns:a16="http://schemas.microsoft.com/office/drawing/2014/main" id="{97D6D816-166A-4131-84B3-9EB5BD39CC1F}"/>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1" name="TextBox 30">
          <a:extLst>
            <a:ext uri="{FF2B5EF4-FFF2-40B4-BE49-F238E27FC236}">
              <a16:creationId xmlns:a16="http://schemas.microsoft.com/office/drawing/2014/main" id="{7DBF28E7-D22A-42B7-8CFA-B1231EF807FB}"/>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2" name="TextBox 31">
          <a:extLst>
            <a:ext uri="{FF2B5EF4-FFF2-40B4-BE49-F238E27FC236}">
              <a16:creationId xmlns:a16="http://schemas.microsoft.com/office/drawing/2014/main" id="{61747304-5E41-4844-A2A3-B6B23210B209}"/>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3" name="TextBox 32">
          <a:extLst>
            <a:ext uri="{FF2B5EF4-FFF2-40B4-BE49-F238E27FC236}">
              <a16:creationId xmlns:a16="http://schemas.microsoft.com/office/drawing/2014/main" id="{28DF731C-CC9A-4BD4-83A0-1832097E0C43}"/>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4" name="TextBox 33">
          <a:extLst>
            <a:ext uri="{FF2B5EF4-FFF2-40B4-BE49-F238E27FC236}">
              <a16:creationId xmlns:a16="http://schemas.microsoft.com/office/drawing/2014/main" id="{74D65FEA-28DD-402E-BB11-F9ABF8297642}"/>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5" name="TextBox 34">
          <a:extLst>
            <a:ext uri="{FF2B5EF4-FFF2-40B4-BE49-F238E27FC236}">
              <a16:creationId xmlns:a16="http://schemas.microsoft.com/office/drawing/2014/main" id="{1FFEF0DA-A682-43A6-A10E-E284AEDC1652}"/>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6" name="TextBox 35">
          <a:extLst>
            <a:ext uri="{FF2B5EF4-FFF2-40B4-BE49-F238E27FC236}">
              <a16:creationId xmlns:a16="http://schemas.microsoft.com/office/drawing/2014/main" id="{74E4FE4D-682F-4909-9F0C-AA47520A684B}"/>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3</xdr:col>
      <xdr:colOff>0</xdr:colOff>
      <xdr:row>10</xdr:row>
      <xdr:rowOff>0</xdr:rowOff>
    </xdr:from>
    <xdr:ext cx="184731" cy="264560"/>
    <xdr:sp macro="" textlink="">
      <xdr:nvSpPr>
        <xdr:cNvPr id="37" name="TextBox 36">
          <a:extLst>
            <a:ext uri="{FF2B5EF4-FFF2-40B4-BE49-F238E27FC236}">
              <a16:creationId xmlns:a16="http://schemas.microsoft.com/office/drawing/2014/main" id="{88368582-5FE9-4EB0-A009-1B720C710776}"/>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5</xdr:row>
      <xdr:rowOff>0</xdr:rowOff>
    </xdr:from>
    <xdr:ext cx="184731" cy="264560"/>
    <xdr:sp macro="" textlink="">
      <xdr:nvSpPr>
        <xdr:cNvPr id="2" name="TextBox 1">
          <a:extLst>
            <a:ext uri="{FF2B5EF4-FFF2-40B4-BE49-F238E27FC236}">
              <a16:creationId xmlns:a16="http://schemas.microsoft.com/office/drawing/2014/main" id="{6B14C3D8-3226-4952-BFD2-50967AFA3509}"/>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3" name="TextBox 2">
          <a:extLst>
            <a:ext uri="{FF2B5EF4-FFF2-40B4-BE49-F238E27FC236}">
              <a16:creationId xmlns:a16="http://schemas.microsoft.com/office/drawing/2014/main" id="{592A0433-BF60-4892-A6F9-90FF904CD3FC}"/>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4" name="TextBox 3">
          <a:extLst>
            <a:ext uri="{FF2B5EF4-FFF2-40B4-BE49-F238E27FC236}">
              <a16:creationId xmlns:a16="http://schemas.microsoft.com/office/drawing/2014/main" id="{B8755E77-BD9A-4AB9-B7EC-D8ADFCB2C7D2}"/>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5" name="TextBox 4">
          <a:extLst>
            <a:ext uri="{FF2B5EF4-FFF2-40B4-BE49-F238E27FC236}">
              <a16:creationId xmlns:a16="http://schemas.microsoft.com/office/drawing/2014/main" id="{A1477306-9ED8-4073-BFC8-08E3A5E42C78}"/>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6" name="TextBox 5">
          <a:extLst>
            <a:ext uri="{FF2B5EF4-FFF2-40B4-BE49-F238E27FC236}">
              <a16:creationId xmlns:a16="http://schemas.microsoft.com/office/drawing/2014/main" id="{00B5AF98-E56E-4E87-B369-C2C25E5600BB}"/>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7" name="TextBox 6">
          <a:extLst>
            <a:ext uri="{FF2B5EF4-FFF2-40B4-BE49-F238E27FC236}">
              <a16:creationId xmlns:a16="http://schemas.microsoft.com/office/drawing/2014/main" id="{FAAE1CD1-94E3-4AE5-9ABB-6C8368571D64}"/>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8" name="TextBox 7">
          <a:extLst>
            <a:ext uri="{FF2B5EF4-FFF2-40B4-BE49-F238E27FC236}">
              <a16:creationId xmlns:a16="http://schemas.microsoft.com/office/drawing/2014/main" id="{E941A8D5-1E17-4209-ACCE-0E643964FF33}"/>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9" name="TextBox 8">
          <a:extLst>
            <a:ext uri="{FF2B5EF4-FFF2-40B4-BE49-F238E27FC236}">
              <a16:creationId xmlns:a16="http://schemas.microsoft.com/office/drawing/2014/main" id="{1CCC4588-0CBC-4590-8B8C-2CFAECAAF5E9}"/>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0" name="TextBox 9">
          <a:extLst>
            <a:ext uri="{FF2B5EF4-FFF2-40B4-BE49-F238E27FC236}">
              <a16:creationId xmlns:a16="http://schemas.microsoft.com/office/drawing/2014/main" id="{478289C5-96F7-4EB4-A51D-1AA8726963BD}"/>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1" name="TextBox 10">
          <a:extLst>
            <a:ext uri="{FF2B5EF4-FFF2-40B4-BE49-F238E27FC236}">
              <a16:creationId xmlns:a16="http://schemas.microsoft.com/office/drawing/2014/main" id="{5653EE3F-92A6-4C4E-B974-2066510893A5}"/>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2" name="TextBox 11">
          <a:extLst>
            <a:ext uri="{FF2B5EF4-FFF2-40B4-BE49-F238E27FC236}">
              <a16:creationId xmlns:a16="http://schemas.microsoft.com/office/drawing/2014/main" id="{8B56948E-E766-4766-A727-6FD78E139134}"/>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3" name="TextBox 12">
          <a:extLst>
            <a:ext uri="{FF2B5EF4-FFF2-40B4-BE49-F238E27FC236}">
              <a16:creationId xmlns:a16="http://schemas.microsoft.com/office/drawing/2014/main" id="{E77E69B5-C801-488F-82B1-D2EDDDF9F9CC}"/>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4" name="TextBox 13">
          <a:extLst>
            <a:ext uri="{FF2B5EF4-FFF2-40B4-BE49-F238E27FC236}">
              <a16:creationId xmlns:a16="http://schemas.microsoft.com/office/drawing/2014/main" id="{C848814B-0C69-49E1-99DF-2144209AF262}"/>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5" name="TextBox 14">
          <a:extLst>
            <a:ext uri="{FF2B5EF4-FFF2-40B4-BE49-F238E27FC236}">
              <a16:creationId xmlns:a16="http://schemas.microsoft.com/office/drawing/2014/main" id="{5F164096-1840-4A58-AC64-05FC09E96E98}"/>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6" name="TextBox 15">
          <a:extLst>
            <a:ext uri="{FF2B5EF4-FFF2-40B4-BE49-F238E27FC236}">
              <a16:creationId xmlns:a16="http://schemas.microsoft.com/office/drawing/2014/main" id="{E04210C9-648D-4DBF-8111-28ACF7342BDA}"/>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7" name="TextBox 16">
          <a:extLst>
            <a:ext uri="{FF2B5EF4-FFF2-40B4-BE49-F238E27FC236}">
              <a16:creationId xmlns:a16="http://schemas.microsoft.com/office/drawing/2014/main" id="{709BB699-DC4F-4477-9A48-7FA8F0F0C4D4}"/>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8" name="TextBox 17">
          <a:extLst>
            <a:ext uri="{FF2B5EF4-FFF2-40B4-BE49-F238E27FC236}">
              <a16:creationId xmlns:a16="http://schemas.microsoft.com/office/drawing/2014/main" id="{7A3A9136-243B-46C0-AA60-CB5E34FE52F1}"/>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19" name="TextBox 18">
          <a:extLst>
            <a:ext uri="{FF2B5EF4-FFF2-40B4-BE49-F238E27FC236}">
              <a16:creationId xmlns:a16="http://schemas.microsoft.com/office/drawing/2014/main" id="{73792A30-4FE3-4660-BA7E-CCF9E79B92B4}"/>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20" name="TextBox 19">
          <a:extLst>
            <a:ext uri="{FF2B5EF4-FFF2-40B4-BE49-F238E27FC236}">
              <a16:creationId xmlns:a16="http://schemas.microsoft.com/office/drawing/2014/main" id="{4156023A-9B79-416F-861F-ED4878201387}"/>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21" name="TextBox 20">
          <a:extLst>
            <a:ext uri="{FF2B5EF4-FFF2-40B4-BE49-F238E27FC236}">
              <a16:creationId xmlns:a16="http://schemas.microsoft.com/office/drawing/2014/main" id="{00B14E26-B682-4776-A408-DD72C145DF94}"/>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22" name="TextBox 21">
          <a:extLst>
            <a:ext uri="{FF2B5EF4-FFF2-40B4-BE49-F238E27FC236}">
              <a16:creationId xmlns:a16="http://schemas.microsoft.com/office/drawing/2014/main" id="{1B440A36-7AE7-4513-BBDF-1A053B725472}"/>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23" name="TextBox 22">
          <a:extLst>
            <a:ext uri="{FF2B5EF4-FFF2-40B4-BE49-F238E27FC236}">
              <a16:creationId xmlns:a16="http://schemas.microsoft.com/office/drawing/2014/main" id="{8C8CDEF5-5910-47E7-982A-7C2D17573C5E}"/>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24" name="TextBox 23">
          <a:extLst>
            <a:ext uri="{FF2B5EF4-FFF2-40B4-BE49-F238E27FC236}">
              <a16:creationId xmlns:a16="http://schemas.microsoft.com/office/drawing/2014/main" id="{DB39F2B7-B389-4BC1-9E5C-43BF573BBDBD}"/>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4</xdr:col>
      <xdr:colOff>0</xdr:colOff>
      <xdr:row>5</xdr:row>
      <xdr:rowOff>0</xdr:rowOff>
    </xdr:from>
    <xdr:ext cx="184731" cy="264560"/>
    <xdr:sp macro="" textlink="">
      <xdr:nvSpPr>
        <xdr:cNvPr id="25" name="TextBox 24">
          <a:extLst>
            <a:ext uri="{FF2B5EF4-FFF2-40B4-BE49-F238E27FC236}">
              <a16:creationId xmlns:a16="http://schemas.microsoft.com/office/drawing/2014/main" id="{3C29AD81-91EB-4FEB-94A1-724F52AB677E}"/>
            </a:ext>
          </a:extLst>
        </xdr:cNvPr>
        <xdr:cNvSpPr txBox="1"/>
      </xdr:nvSpPr>
      <xdr:spPr>
        <a:xfrm>
          <a:off x="2844800" y="226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49530</xdr:colOff>
      <xdr:row>15</xdr:row>
      <xdr:rowOff>13335</xdr:rowOff>
    </xdr:from>
    <xdr:to>
      <xdr:col>0</xdr:col>
      <xdr:colOff>300990</xdr:colOff>
      <xdr:row>16</xdr:row>
      <xdr:rowOff>28575</xdr:rowOff>
    </xdr:to>
    <xdr:sp macro="" textlink="">
      <xdr:nvSpPr>
        <xdr:cNvPr id="2" name="5-Point Star 1">
          <a:extLst>
            <a:ext uri="{FF2B5EF4-FFF2-40B4-BE49-F238E27FC236}">
              <a16:creationId xmlns:a16="http://schemas.microsoft.com/office/drawing/2014/main" id="{00000000-0008-0000-0300-000002000000}"/>
            </a:ext>
          </a:extLst>
        </xdr:cNvPr>
        <xdr:cNvSpPr/>
      </xdr:nvSpPr>
      <xdr:spPr>
        <a:xfrm>
          <a:off x="49530" y="3032760"/>
          <a:ext cx="251460" cy="215265"/>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HS-FP-BOS-081\Administrative%20Services-POS%20Policy%20Office\Rate%20Setting\Rate%20Projects\DPH%20-%20BSAS%20Residential\5.%20Final%20Rate%20Documents\POST-HEARING%20PROPOSAL%20Adult%20Resi_PP_Jail%20Div_2nd%20Off%20Models.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Family%20Stab_\1.%20Strategy%20Team%20Materials\Rate%20Review\Archive\Agency%20With%20Choice-Family%20Navigation%2011-7-14.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HS.govt.state.ma.us\DFS\Users\brianna\Downloads\Resi%20Rehab%203386&amp;3401%20122613%20330pm.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W_Pricing\SubAbuse\2013\Resi%20Rehab\Data\Resi%20Rehab%20_All%20Codes%20Analysis.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massgov.sharepoint.com/hus_madcfrmu/MA%20DYS/RRO/2016%20Provisional%202014%20Final/2.%20Staff%20Rosters/MA%20DYS%20RO%20Time%20Study%20Staff%20Roster%20Templat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HS.govt.state.ma.us\DFS\Users\brianna\Downloads\STARR%20Utilization%20Tool%20FY10%20Jun"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X:\E\X\Data%20&amp;%20Reporting%20Tools\STARR%20Utilization\STARR%20Utilization%20Tool%20FY10%20Jun"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HS.govt.state.ma.us\DFS\Users\brianna\Downloads\DPH%20RCC%20Rate%20Development%20Workbook%201.19.16%20OLD.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Developmental%20and%20Support%20Services\1.%20Strategy%20Team%20Materials\DDS%20-%20Corporate%20Rep%20Payee\2015-07-21%20Model%20Budget%20and%20FI.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C:\Users\SHogan\AppData\Local\Microsoft\Windows\INetCache\Content.Outlook\Y34OWLV2\BLS%20M2024%20Detail.xlsx" TargetMode="External"/><Relationship Id="rId1" Type="http://schemas.openxmlformats.org/officeDocument/2006/relationships/externalLinkPath" Target="file:///C:\Users\SHogan\AppData\Local\Microsoft\Windows\INetCache\Content.Outlook\Y34OWLV2\BLS%20M2024%20Detail.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Administrative%20Services-POS%20Policy%20Office\Admin%20&amp;%20Staff\Kara\Workforce%20Initiatives\May%202022%20BLS\1a.%20C.257%20%20BLS%20M2022%2053rd%20with%20BU.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24_%20Developmental%20and%20Support%20Services\2026%20Rate%20Review%20(FY27)\1.%20Strategy%20materials\FY27%20101%20CMR%20424.00%20-%20RSM,%20CorpRep,%20TAP%20FINAL.xlsx" TargetMode="External"/><Relationship Id="rId1" Type="http://schemas.openxmlformats.org/officeDocument/2006/relationships/externalLinkPath" Target="file:///D:\Administrative%20Services-POS%20Policy%20Office\Rate%20Setting\Rate%20Projects\CMR%20424_%20Developmental%20and%20Support%20Services\2026%20Rate%20Review%20(FY27)\1.%20Strategy%20materials\FY27%20101%20CMR%20424.00%20-%20RSM,%20CorpRep,%20TAP%20FINAL.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X:\Common\Administrative%20Services-POS%20Policy%20Office\Rate%20Setting\Rate%20Projects\Developmental%20and%20Support%20Services-%20CMR%20424\FY21\1.%20Strategy%20materials\FY21%20Dev%20Sup%20Serv%20models%20101%20CMR%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HS.govt.state.ma.us\DFS\DDS\Boston_500_Harrison_ave\group\OMF\CONTRACT\Reports\Attendance%20Summaries\Monthly%20Attendance%20Summary%20(Bob%20report)%20FY23%202023_07_06.xlsm" TargetMode="External"/><Relationship Id="rId1" Type="http://schemas.openxmlformats.org/officeDocument/2006/relationships/externalLinkPath" Target="file:///\\EHS.govt.state.ma.us\DFS\DDS\Boston_500_Harrison_ave\group\OMF\CONTRACT\Reports\Attendance%20Summaries\Monthly%20Attendance%20Summary%20(Bob%20report)%20FY23%202023_07_0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Villacorta\Downloads\FINAL%20ANALYSIS%20Counseling%20Rate%20Options%2007191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Counseling%20Rate%20Options%20MARCH%20181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W_Pricing\POS\Year%203%20Projects\Year%203%20Plan\Service%20Classes\Youth%20Intermediate%20Term%20Stabilization\3470%20DPH%20BSAS%20Youth%20Residential\YITS-DPH\YITS_DPH_Yr%203%20review_FY2010-2011_General%20Analysi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chmark Table"/>
      <sheetName val="ADULT RESI MODELS"/>
      <sheetName val="JAIL DIVERSION MODELS"/>
      <sheetName val="2nd OFFENDER MODELS"/>
      <sheetName val="updated CAF"/>
      <sheetName val="FTE Chart"/>
      <sheetName val="Salaries Resi"/>
      <sheetName val="Travel noPP"/>
      <sheetName val="Occupancy "/>
      <sheetName val="OthProgExp&amp;Meals "/>
      <sheetName val="RecSp"/>
      <sheetName val="Counselor"/>
      <sheetName val="CleanData3386&amp;3401"/>
      <sheetName val="RawDataCalcs3386&amp;3401"/>
      <sheetName val="Source3386&amp;3401"/>
      <sheetName val="Preg&amp;PostP Source"/>
      <sheetName val="All Others (WomenNoPP+Men)"/>
      <sheetName val="JailD Travel"/>
      <sheetName val="Source4958"/>
      <sheetName val="2ndOffSource"/>
      <sheetName val="AdminAnlys"/>
      <sheetName val="CAF"/>
      <sheetName val="ALLClean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65">
          <cell r="L65">
            <v>0</v>
          </cell>
          <cell r="M65">
            <v>0.60401394157367827</v>
          </cell>
          <cell r="N65">
            <v>0</v>
          </cell>
          <cell r="O65">
            <v>0</v>
          </cell>
          <cell r="P65">
            <v>0</v>
          </cell>
          <cell r="Q65">
            <v>0</v>
          </cell>
          <cell r="R65">
            <v>0</v>
          </cell>
          <cell r="S65">
            <v>0</v>
          </cell>
          <cell r="T65">
            <v>0</v>
          </cell>
          <cell r="U65">
            <v>0</v>
          </cell>
          <cell r="V65">
            <v>0</v>
          </cell>
          <cell r="W65">
            <v>0</v>
          </cell>
          <cell r="X65">
            <v>0</v>
          </cell>
          <cell r="Y65">
            <v>0</v>
          </cell>
          <cell r="Z65">
            <v>27001.321817500786</v>
          </cell>
          <cell r="AA65">
            <v>17680</v>
          </cell>
          <cell r="AB65">
            <v>17680</v>
          </cell>
          <cell r="AC65">
            <v>18070.851702516127</v>
          </cell>
          <cell r="AD65">
            <v>0</v>
          </cell>
          <cell r="AE65">
            <v>0</v>
          </cell>
          <cell r="AF65">
            <v>17680</v>
          </cell>
          <cell r="AG65">
            <v>17680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17680</v>
          </cell>
          <cell r="AX65">
            <v>17680</v>
          </cell>
          <cell r="AY65">
            <v>0</v>
          </cell>
          <cell r="AZ65">
            <v>17680</v>
          </cell>
          <cell r="BA65">
            <v>17680</v>
          </cell>
          <cell r="BB65">
            <v>38683.69077867044</v>
          </cell>
          <cell r="BC65">
            <v>17680</v>
          </cell>
          <cell r="BD65">
            <v>17680</v>
          </cell>
          <cell r="BE65">
            <v>17680</v>
          </cell>
          <cell r="BF65">
            <v>17680</v>
          </cell>
          <cell r="BG65">
            <v>17680</v>
          </cell>
          <cell r="BH65">
            <v>20933.577544700503</v>
          </cell>
          <cell r="BI65">
            <v>18113.272969175363</v>
          </cell>
          <cell r="BJ65">
            <v>17680</v>
          </cell>
          <cell r="BK65">
            <v>0</v>
          </cell>
          <cell r="BL65">
            <v>20636.434820465383</v>
          </cell>
          <cell r="BM65">
            <v>17680</v>
          </cell>
          <cell r="BN65">
            <v>25004.04305351575</v>
          </cell>
          <cell r="BO65">
            <v>17680</v>
          </cell>
          <cell r="BP65">
            <v>17680</v>
          </cell>
          <cell r="BQ65">
            <v>0</v>
          </cell>
          <cell r="BR65">
            <v>17680</v>
          </cell>
          <cell r="BS65">
            <v>18141.222518283183</v>
          </cell>
          <cell r="BT65">
            <v>-41676.244265701374</v>
          </cell>
          <cell r="BU65">
            <v>8.7288553321896611E-2</v>
          </cell>
          <cell r="BV65">
            <v>-7668.9054664861869</v>
          </cell>
          <cell r="BW65">
            <v>-42994.589046928275</v>
          </cell>
          <cell r="BX65">
            <v>-31114.543559342434</v>
          </cell>
          <cell r="BY65">
            <v>-56549.921023847928</v>
          </cell>
          <cell r="BZ65">
            <v>-97003.786231626596</v>
          </cell>
          <cell r="CA65">
            <v>-313429.46542299842</v>
          </cell>
          <cell r="CB65">
            <v>-8.2635046624321695E-2</v>
          </cell>
          <cell r="CC65">
            <v>-43306.662961698195</v>
          </cell>
          <cell r="CD65">
            <v>-12782.185157235559</v>
          </cell>
          <cell r="CE65">
            <v>-49503.565553759647</v>
          </cell>
          <cell r="CF65">
            <v>0</v>
          </cell>
          <cell r="CG65">
            <v>-163357.23525071022</v>
          </cell>
          <cell r="CH65">
            <v>-92717.288808833691</v>
          </cell>
          <cell r="CI65">
            <v>-174238.57910238783</v>
          </cell>
          <cell r="CJ65">
            <v>-42994.589046928275</v>
          </cell>
          <cell r="CK65">
            <v>-63601.184466556078</v>
          </cell>
          <cell r="CL65">
            <v>-56549.921023847928</v>
          </cell>
          <cell r="CM65">
            <v>-24625.24467496722</v>
          </cell>
          <cell r="CN65">
            <v>-97003.786231626596</v>
          </cell>
          <cell r="CO65">
            <v>-351019.03335486259</v>
          </cell>
          <cell r="CP65">
            <v>0.29484957486879515</v>
          </cell>
          <cell r="CQ65">
            <v>5.4246351913831613E-2</v>
          </cell>
          <cell r="CR65">
            <v>4.5873466392117951E-2</v>
          </cell>
          <cell r="CS65">
            <v>3.5437273933393951E-2</v>
          </cell>
          <cell r="CT65">
            <v>-1.2333323520703935E-2</v>
          </cell>
          <cell r="CU65">
            <v>2.2913027561376476E-3</v>
          </cell>
          <cell r="CV65">
            <v>-2001.7395150477046</v>
          </cell>
          <cell r="CW65">
            <v>-449.92512739559015</v>
          </cell>
          <cell r="CX65">
            <v>-669.49380618456928</v>
          </cell>
          <cell r="CY65">
            <v>-742.75307693203445</v>
          </cell>
          <cell r="CZ65">
            <v>-28.06467652645356</v>
          </cell>
          <cell r="DA65">
            <v>-1831.0673764395974</v>
          </cell>
          <cell r="DB65">
            <v>-5722.7534056118502</v>
          </cell>
        </row>
        <row r="66">
          <cell r="L66">
            <v>68.638763831408127</v>
          </cell>
          <cell r="M66">
            <v>1.1713867216116371</v>
          </cell>
          <cell r="N66">
            <v>3.5436133878559533</v>
          </cell>
          <cell r="O66">
            <v>0.95881574526748314</v>
          </cell>
          <cell r="P66">
            <v>2.9922523651988402</v>
          </cell>
          <cell r="Q66">
            <v>0</v>
          </cell>
          <cell r="R66">
            <v>22.160404778842953</v>
          </cell>
          <cell r="S66">
            <v>7.4242654635805723</v>
          </cell>
          <cell r="T66">
            <v>2.8643600293925418</v>
          </cell>
          <cell r="U66">
            <v>5.1022146796734415E-3</v>
          </cell>
          <cell r="V66">
            <v>12.069142094975193</v>
          </cell>
          <cell r="W66">
            <v>0</v>
          </cell>
          <cell r="X66">
            <v>9.5889565937970307</v>
          </cell>
          <cell r="Y66">
            <v>7.3186088533890681</v>
          </cell>
          <cell r="Z66">
            <v>89011.525515165966</v>
          </cell>
          <cell r="AA66">
            <v>124711.18739604187</v>
          </cell>
          <cell r="AB66">
            <v>61892.043668045008</v>
          </cell>
          <cell r="AC66">
            <v>87195.593448715823</v>
          </cell>
          <cell r="AD66">
            <v>0</v>
          </cell>
          <cell r="AE66">
            <v>0</v>
          </cell>
          <cell r="AF66">
            <v>167549.29408607361</v>
          </cell>
          <cell r="AG66">
            <v>79437.240789242293</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115332.99841003475</v>
          </cell>
          <cell r="AX66">
            <v>90839.543238665152</v>
          </cell>
          <cell r="AY66">
            <v>0</v>
          </cell>
          <cell r="AZ66">
            <v>59076.726041829606</v>
          </cell>
          <cell r="BA66">
            <v>55600.502579381842</v>
          </cell>
          <cell r="BB66">
            <v>46993.941797087129</v>
          </cell>
          <cell r="BC66">
            <v>47942.60200592941</v>
          </cell>
          <cell r="BD66">
            <v>85121.186442077829</v>
          </cell>
          <cell r="BE66">
            <v>60150.264866991725</v>
          </cell>
          <cell r="BF66">
            <v>37107.840583638354</v>
          </cell>
          <cell r="BG66">
            <v>34103.875436210852</v>
          </cell>
          <cell r="BH66">
            <v>43390.477411873391</v>
          </cell>
          <cell r="BI66">
            <v>42074.135709455113</v>
          </cell>
          <cell r="BJ66">
            <v>36682.268470282579</v>
          </cell>
          <cell r="BK66">
            <v>0</v>
          </cell>
          <cell r="BL66">
            <v>44994.274591165755</v>
          </cell>
          <cell r="BM66">
            <v>97222.235686431435</v>
          </cell>
          <cell r="BN66">
            <v>90762.603215714815</v>
          </cell>
          <cell r="BO66">
            <v>119552.2873416293</v>
          </cell>
          <cell r="BP66">
            <v>75684.090495463184</v>
          </cell>
          <cell r="BQ66">
            <v>0</v>
          </cell>
          <cell r="BR66">
            <v>46682.215048048798</v>
          </cell>
          <cell r="BS66">
            <v>41691.468549205456</v>
          </cell>
          <cell r="BT66">
            <v>215813.24914156343</v>
          </cell>
          <cell r="BU66">
            <v>0.38712105109997308</v>
          </cell>
          <cell r="BV66">
            <v>12566.14239091755</v>
          </cell>
          <cell r="BW66">
            <v>212234.356998359</v>
          </cell>
          <cell r="BX66">
            <v>46071.344248997601</v>
          </cell>
          <cell r="BY66">
            <v>226902.57309281343</v>
          </cell>
          <cell r="BZ66">
            <v>349599.7084215752</v>
          </cell>
          <cell r="CA66">
            <v>1685831.3957882223</v>
          </cell>
          <cell r="CB66">
            <v>0.48343558589893837</v>
          </cell>
          <cell r="CC66">
            <v>173231.84261687062</v>
          </cell>
          <cell r="CD66">
            <v>15056.319295166595</v>
          </cell>
          <cell r="CE66">
            <v>70578.736588242406</v>
          </cell>
          <cell r="CF66">
            <v>0</v>
          </cell>
          <cell r="CG66">
            <v>643703.17145760683</v>
          </cell>
          <cell r="CH66">
            <v>168723.38432607506</v>
          </cell>
          <cell r="CI66">
            <v>883865.09565411182</v>
          </cell>
          <cell r="CJ66">
            <v>212234.356998359</v>
          </cell>
          <cell r="CK66">
            <v>311211.60929414228</v>
          </cell>
          <cell r="CL66">
            <v>226902.57309281343</v>
          </cell>
          <cell r="CM66">
            <v>64778.990192208599</v>
          </cell>
          <cell r="CN66">
            <v>349599.7084215752</v>
          </cell>
          <cell r="CO66">
            <v>1940598.0624617594</v>
          </cell>
          <cell r="CP66">
            <v>0.59656020338447291</v>
          </cell>
          <cell r="CQ66">
            <v>0.1566637906768488</v>
          </cell>
          <cell r="CR66">
            <v>0.27180008495921093</v>
          </cell>
          <cell r="CS66">
            <v>0.17157983368640611</v>
          </cell>
          <cell r="CT66">
            <v>6.7111788746459594E-2</v>
          </cell>
          <cell r="CU66">
            <v>0.32064193368800842</v>
          </cell>
          <cell r="CV66">
            <v>2362.7914588359358</v>
          </cell>
          <cell r="CW66">
            <v>531.92173452915699</v>
          </cell>
          <cell r="CX66">
            <v>790.78617106937202</v>
          </cell>
          <cell r="CY66">
            <v>866.65490806017237</v>
          </cell>
          <cell r="CZ66">
            <v>36.082840081274462</v>
          </cell>
          <cell r="DA66">
            <v>2121.643831764482</v>
          </cell>
          <cell r="DB66">
            <v>6709.5907714262949</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CleanData (2)"/>
      <sheetName val="RawDataCalcs (2)"/>
      <sheetName val="Lookups"/>
      <sheetName val="RawDataCalcs"/>
      <sheetName val="Source"/>
      <sheetName val="FICurrentRate"/>
      <sheetName val="Model Budget"/>
      <sheetName val="Worksheet"/>
      <sheetName val="FamStabSalaries"/>
    </sheetNames>
    <sheetDataSet>
      <sheetData sheetId="0"/>
      <sheetData sheetId="1"/>
      <sheetData sheetId="2"/>
      <sheetData sheetId="3"/>
      <sheetData sheetId="4"/>
      <sheetData sheetId="5"/>
      <sheetData sheetId="6"/>
      <sheetData sheetId="7"/>
      <sheetData sheetId="8"/>
      <sheetData sheetId="9">
        <row r="16">
          <cell r="L16">
            <v>0</v>
          </cell>
        </row>
        <row r="17">
          <cell r="L17">
            <v>13.715630301246565</v>
          </cell>
          <cell r="M17">
            <v>1.5606998071978428</v>
          </cell>
          <cell r="N17">
            <v>0.94922482111054507</v>
          </cell>
          <cell r="O17">
            <v>0</v>
          </cell>
          <cell r="P17">
            <v>0</v>
          </cell>
          <cell r="Q17">
            <v>0</v>
          </cell>
          <cell r="R17">
            <v>12.278325920854748</v>
          </cell>
          <cell r="S17">
            <v>0.26594159209584445</v>
          </cell>
          <cell r="T17">
            <v>9.3352270138168464E-2</v>
          </cell>
          <cell r="U17">
            <v>0</v>
          </cell>
          <cell r="V17">
            <v>0</v>
          </cell>
          <cell r="W17">
            <v>0</v>
          </cell>
          <cell r="X17">
            <v>3.5337729155301019</v>
          </cell>
          <cell r="Y17">
            <v>1.0843633294937423</v>
          </cell>
          <cell r="Z17">
            <v>635149.05965226574</v>
          </cell>
          <cell r="AA17">
            <v>0</v>
          </cell>
          <cell r="AB17">
            <v>289423.88155425119</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95399.979722212971</v>
          </cell>
          <cell r="BE17">
            <v>0</v>
          </cell>
          <cell r="BF17">
            <v>0</v>
          </cell>
          <cell r="BG17">
            <v>0</v>
          </cell>
          <cell r="BH17">
            <v>149082.9837242121</v>
          </cell>
          <cell r="BI17">
            <v>0</v>
          </cell>
          <cell r="BJ17">
            <v>0</v>
          </cell>
          <cell r="BK17">
            <v>0</v>
          </cell>
          <cell r="BL17">
            <v>110054.81441723154</v>
          </cell>
          <cell r="BM17">
            <v>0</v>
          </cell>
          <cell r="BN17">
            <v>400007.34183446097</v>
          </cell>
          <cell r="BO17">
            <v>0</v>
          </cell>
          <cell r="BP17">
            <v>0</v>
          </cell>
          <cell r="BQ17">
            <v>0</v>
          </cell>
          <cell r="BR17">
            <v>87486.515622537816</v>
          </cell>
          <cell r="BS17">
            <v>149082.9837242121</v>
          </cell>
          <cell r="BT17">
            <v>64201.596502157932</v>
          </cell>
          <cell r="BU17">
            <v>0.23470344685741057</v>
          </cell>
          <cell r="BV17">
            <v>16.01243811628002</v>
          </cell>
          <cell r="BW17">
            <v>64179.066581320978</v>
          </cell>
          <cell r="BX17">
            <v>0</v>
          </cell>
          <cell r="BY17">
            <v>449.55555555555554</v>
          </cell>
          <cell r="BZ17">
            <v>58166.527683455301</v>
          </cell>
          <cell r="CA17">
            <v>358246.58334140829</v>
          </cell>
          <cell r="CB17">
            <v>0.18701432287169942</v>
          </cell>
          <cell r="CC17">
            <v>33444.303378043827</v>
          </cell>
          <cell r="CD17">
            <v>0</v>
          </cell>
          <cell r="CE17">
            <v>0</v>
          </cell>
          <cell r="CF17">
            <v>0</v>
          </cell>
          <cell r="CG17">
            <v>227049.79214470668</v>
          </cell>
          <cell r="CH17">
            <v>6717.7836214752688</v>
          </cell>
          <cell r="CI17">
            <v>266623.66945053823</v>
          </cell>
          <cell r="CJ17">
            <v>64179.066581320978</v>
          </cell>
          <cell r="CK17">
            <v>35766.888888888891</v>
          </cell>
          <cell r="CL17">
            <v>449.55555555555554</v>
          </cell>
          <cell r="CM17">
            <v>9716</v>
          </cell>
          <cell r="CN17">
            <v>58166.527683455301</v>
          </cell>
          <cell r="CO17">
            <v>416412.14015876781</v>
          </cell>
          <cell r="CP17">
            <v>0.87831108535723879</v>
          </cell>
          <cell r="CQ17">
            <v>0.16744893411282175</v>
          </cell>
          <cell r="CR17">
            <v>0</v>
          </cell>
          <cell r="CS17">
            <v>0</v>
          </cell>
          <cell r="CT17">
            <v>0</v>
          </cell>
          <cell r="CU17">
            <v>0.15916705613811943</v>
          </cell>
          <cell r="CV17">
            <v>243.99908573780101</v>
          </cell>
          <cell r="CW17">
            <v>32.103055682549908</v>
          </cell>
          <cell r="CX17">
            <v>5.5659646574679247</v>
          </cell>
          <cell r="CY17">
            <v>6.9958847736625515E-2</v>
          </cell>
          <cell r="CZ17">
            <v>1.5119825708061001</v>
          </cell>
          <cell r="DA17">
            <v>32.83724687471225</v>
          </cell>
          <cell r="DB17">
            <v>302.50137230893381</v>
          </cell>
        </row>
      </sheetData>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DataCalcs3386&amp;3401"/>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Source3386&amp;3401"/>
      <sheetName val="Relief"/>
      <sheetName val="CAF"/>
      <sheetName val="CostSummary"/>
      <sheetName val="CleanData (2)3386&amp;3401"/>
      <sheetName val="RawDataCalcs (2)3386&amp;3401"/>
      <sheetName val="Lookups"/>
    </sheetNames>
    <sheetDataSet>
      <sheetData sheetId="0">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TE Data"/>
      <sheetName val="Lists"/>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lete UFR List"/>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row r="3">
          <cell r="A3">
            <v>102</v>
          </cell>
        </row>
      </sheetData>
      <sheetData sheetId="1"/>
      <sheetData sheetId="2"/>
      <sheetData sheetId="3"/>
      <sheetData sheetId="4"/>
      <sheetData sheetId="5"/>
      <sheetData sheetId="6"/>
      <sheetData sheetId="7">
        <row r="16">
          <cell r="C16">
            <v>1.25</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Budget"/>
      <sheetName val="FiscalImpact"/>
      <sheetName val="Spring 2015 CAF"/>
      <sheetName val="FY15 info (Sandy)"/>
      <sheetName val="BelowTheLine"/>
      <sheetName val="Staffing Summary"/>
      <sheetName val="for presentation"/>
      <sheetName val="FY15 encumb - query 07-13-15"/>
    </sheetNames>
    <sheetDataSet>
      <sheetData sheetId="0"/>
      <sheetData sheetId="1"/>
      <sheetData sheetId="2">
        <row r="21">
          <cell r="BB21">
            <v>2.5560797150283952E-2</v>
          </cell>
        </row>
      </sheetData>
      <sheetData sheetId="3"/>
      <sheetData sheetId="4">
        <row r="5">
          <cell r="S5" t="str">
            <v>Management</v>
          </cell>
        </row>
        <row r="7">
          <cell r="S7" t="str">
            <v>Support</v>
          </cell>
        </row>
      </sheetData>
      <sheetData sheetId="5">
        <row r="5">
          <cell r="V5">
            <v>46555.387596899229</v>
          </cell>
        </row>
      </sheetData>
      <sheetData sheetId="6"/>
      <sheetData sheetId="7"/>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e_M2024_dl"/>
      <sheetName val="DC.DCIII.CNA"/>
      <sheetName val="CASE.MGMT"/>
      <sheetName val="NURSING"/>
      <sheetName val="CLINICAL"/>
      <sheetName val="THER.PATH."/>
      <sheetName val="ALL"/>
      <sheetName val="Field Descriptions"/>
      <sheetName val="UpdateTime"/>
      <sheetName val="Filler"/>
    </sheetNames>
    <sheetDataSet>
      <sheetData sheetId="0" refreshError="1"/>
      <sheetData sheetId="1">
        <row r="7">
          <cell r="V7">
            <v>21.031500000000001</v>
          </cell>
          <cell r="W7">
            <v>22.0425</v>
          </cell>
          <cell r="X7">
            <v>22.520400000000002</v>
          </cell>
        </row>
        <row r="8">
          <cell r="X8">
            <v>46842.432000000008</v>
          </cell>
        </row>
        <row r="23">
          <cell r="V23">
            <v>24.861200000000004</v>
          </cell>
          <cell r="W23">
            <v>26.357999999999997</v>
          </cell>
          <cell r="X23">
            <v>27.109919999999999</v>
          </cell>
        </row>
        <row r="24">
          <cell r="X24">
            <v>56388.633600000001</v>
          </cell>
        </row>
        <row r="27">
          <cell r="V27">
            <v>20.834</v>
          </cell>
          <cell r="W27">
            <v>21.83</v>
          </cell>
          <cell r="X27">
            <v>22.0016</v>
          </cell>
        </row>
        <row r="28">
          <cell r="X28">
            <v>45763.328000000001</v>
          </cell>
        </row>
      </sheetData>
      <sheetData sheetId="2">
        <row r="6">
          <cell r="G6">
            <v>28.838000000000001</v>
          </cell>
          <cell r="H6">
            <v>31.14</v>
          </cell>
          <cell r="I6">
            <v>31.989000000000004</v>
          </cell>
        </row>
        <row r="7">
          <cell r="I7">
            <v>66537.12000000001</v>
          </cell>
        </row>
        <row r="16">
          <cell r="G16">
            <v>32.628999999999998</v>
          </cell>
          <cell r="H16">
            <v>35.129999999999995</v>
          </cell>
          <cell r="I16">
            <v>36.1419</v>
          </cell>
        </row>
        <row r="17">
          <cell r="I17">
            <v>75175.152000000002</v>
          </cell>
        </row>
        <row r="21">
          <cell r="G21">
            <v>35.118000000000002</v>
          </cell>
          <cell r="H21">
            <v>38.01</v>
          </cell>
          <cell r="I21">
            <v>39.176400000000001</v>
          </cell>
        </row>
        <row r="22">
          <cell r="I22">
            <v>81486.911999999997</v>
          </cell>
        </row>
      </sheetData>
      <sheetData sheetId="3">
        <row r="4">
          <cell r="I4">
            <v>34.962000000000003</v>
          </cell>
          <cell r="J4">
            <v>36.81</v>
          </cell>
          <cell r="K4">
            <v>37.066800000000001</v>
          </cell>
        </row>
        <row r="5">
          <cell r="K5">
            <v>77098.944000000003</v>
          </cell>
        </row>
        <row r="8">
          <cell r="I8">
            <v>45.57</v>
          </cell>
          <cell r="J8">
            <v>49.03</v>
          </cell>
          <cell r="K8">
            <v>50.818000000000005</v>
          </cell>
        </row>
        <row r="9">
          <cell r="K9">
            <v>105701.44000000002</v>
          </cell>
        </row>
        <row r="12">
          <cell r="J12">
            <v>66.77</v>
          </cell>
          <cell r="K12">
            <v>68.006</v>
          </cell>
        </row>
        <row r="13">
          <cell r="K13">
            <v>141452.48000000001</v>
          </cell>
        </row>
      </sheetData>
      <sheetData sheetId="4">
        <row r="7">
          <cell r="H7">
            <v>36.266500000000001</v>
          </cell>
          <cell r="I7">
            <v>39.107500000000002</v>
          </cell>
          <cell r="J7">
            <v>40.468299999999999</v>
          </cell>
        </row>
        <row r="8">
          <cell r="J8">
            <v>84174.063999999998</v>
          </cell>
        </row>
        <row r="13">
          <cell r="H13">
            <v>41.314000000000007</v>
          </cell>
          <cell r="I13">
            <v>44.519999999999996</v>
          </cell>
        </row>
      </sheetData>
      <sheetData sheetId="5">
        <row r="6">
          <cell r="I6">
            <v>38.588499999999996</v>
          </cell>
          <cell r="J6">
            <v>40.842500000000001</v>
          </cell>
          <cell r="K6">
            <v>41.273300000000006</v>
          </cell>
        </row>
        <row r="7">
          <cell r="K7">
            <v>85848.464000000007</v>
          </cell>
        </row>
        <row r="11">
          <cell r="I11">
            <v>36.143999999999998</v>
          </cell>
          <cell r="J11">
            <v>38.86</v>
          </cell>
          <cell r="K11">
            <v>39.5488</v>
          </cell>
        </row>
        <row r="12">
          <cell r="K12">
            <v>82261.504000000001</v>
          </cell>
        </row>
        <row r="20">
          <cell r="I20">
            <v>41.299199999999999</v>
          </cell>
          <cell r="J20">
            <v>43.248000000000005</v>
          </cell>
          <cell r="K20">
            <v>43.965600000000002</v>
          </cell>
        </row>
        <row r="21">
          <cell r="K21">
            <v>91448.448000000004</v>
          </cell>
        </row>
        <row r="28">
          <cell r="I28">
            <v>37.613999999999997</v>
          </cell>
          <cell r="J28">
            <v>40.14</v>
          </cell>
        </row>
      </sheetData>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2022 BLS SALARY CHART (53_PCT)"/>
      <sheetName val="M2021 BLS  SALARY CHART Median"/>
      <sheetName val="Sheet1"/>
      <sheetName val="M2021 all details"/>
      <sheetName val="DC  CNA  DC III"/>
      <sheetName val="Case Social Worker.Manager"/>
      <sheetName val="Clinical"/>
      <sheetName val="Nursing"/>
      <sheetName val="Management"/>
      <sheetName val="Therapies"/>
      <sheetName val="M2022 53_PCT"/>
    </sheetNames>
    <sheetDataSet>
      <sheetData sheetId="0"/>
      <sheetData sheetId="1"/>
      <sheetData sheetId="2"/>
      <sheetData sheetId="3"/>
      <sheetData sheetId="4">
        <row r="11">
          <cell r="I11">
            <v>19.121599999999997</v>
          </cell>
        </row>
        <row r="19">
          <cell r="I19">
            <v>25.580080000000002</v>
          </cell>
        </row>
      </sheetData>
      <sheetData sheetId="5">
        <row r="4">
          <cell r="J4">
            <v>28.180799999999998</v>
          </cell>
        </row>
        <row r="11">
          <cell r="J11">
            <v>30.9283</v>
          </cell>
        </row>
      </sheetData>
      <sheetData sheetId="6">
        <row r="6">
          <cell r="J6">
            <v>38.753100000000003</v>
          </cell>
        </row>
        <row r="12">
          <cell r="J12">
            <v>48.742200000000004</v>
          </cell>
        </row>
      </sheetData>
      <sheetData sheetId="7">
        <row r="2">
          <cell r="J2">
            <v>31.575200000000002</v>
          </cell>
        </row>
        <row r="6">
          <cell r="J6">
            <v>49.162799999999997</v>
          </cell>
        </row>
        <row r="11">
          <cell r="J11">
            <v>65.162400000000005</v>
          </cell>
        </row>
      </sheetData>
      <sheetData sheetId="8">
        <row r="2">
          <cell r="J2">
            <v>38.180400000000006</v>
          </cell>
        </row>
      </sheetData>
      <sheetData sheetId="9">
        <row r="2">
          <cell r="M2">
            <v>32.740400000000001</v>
          </cell>
        </row>
        <row r="8">
          <cell r="M8">
            <v>38.017499999999998</v>
          </cell>
        </row>
        <row r="14">
          <cell r="M14">
            <v>41.25168</v>
          </cell>
        </row>
        <row r="18">
          <cell r="M18">
            <v>42.756720000000001</v>
          </cell>
        </row>
      </sheetData>
      <sheetData sheetId="10">
        <row r="33">
          <cell r="N33">
            <v>135424.64000000001</v>
          </cell>
        </row>
        <row r="34">
          <cell r="N34">
            <v>40890.303999999996</v>
          </cell>
        </row>
        <row r="35">
          <cell r="N35">
            <v>62490.688000000002</v>
          </cell>
        </row>
        <row r="36">
          <cell r="N36">
            <v>51538.240000000005</v>
          </cell>
        </row>
        <row r="37">
          <cell r="N37">
            <v>50652.160000000003</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2020 BLS  SALARY CHART"/>
      <sheetName val="M2021 BLS SALARY CHART (53_PCT)"/>
      <sheetName val="CAF FALL 2025"/>
      <sheetName val="M2024 BLS SALARY CH (40 50 53)"/>
      <sheetName val="M2022 BLS SALARY CHART (53_PCT)"/>
      <sheetName val="CAF Spring 2023"/>
      <sheetName val="Notes with Jen"/>
      <sheetName val="UCP notes"/>
      <sheetName val="Benchmark Salaries"/>
      <sheetName val="Notes from 2.15.2024"/>
      <sheetName val="Master Lookup"/>
      <sheetName val="Remote Supp Models"/>
      <sheetName val="Corp Rep Payee Models"/>
      <sheetName val="TAP 2222 Models"/>
      <sheetName val="Add-On for ALTR"/>
      <sheetName val="2222 Below the line"/>
      <sheetName val="3274 Below the line"/>
      <sheetName val="Fiscal Impact"/>
      <sheetName val="Util by Month &amp; Attend Code"/>
      <sheetName val="Encumb Detail"/>
      <sheetName val="Rates"/>
      <sheetName val="Regional Office lookup"/>
    </sheetNames>
    <sheetDataSet>
      <sheetData sheetId="0"/>
      <sheetData sheetId="1"/>
      <sheetData sheetId="2"/>
      <sheetData sheetId="3"/>
      <sheetData sheetId="4"/>
      <sheetData sheetId="5"/>
      <sheetData sheetId="6"/>
      <sheetData sheetId="7"/>
      <sheetData sheetId="8"/>
      <sheetData sheetId="9"/>
      <sheetData sheetId="10">
        <row r="7">
          <cell r="C7">
            <v>780</v>
          </cell>
          <cell r="D7">
            <v>1040</v>
          </cell>
          <cell r="E7">
            <v>1300</v>
          </cell>
        </row>
        <row r="21">
          <cell r="C21" t="str">
            <v>Program Management</v>
          </cell>
          <cell r="D21">
            <v>81486.911999999997</v>
          </cell>
          <cell r="E21">
            <v>0.05</v>
          </cell>
          <cell r="F21">
            <v>7.0000000000000007E-2</v>
          </cell>
          <cell r="G21">
            <v>0.1</v>
          </cell>
        </row>
        <row r="22">
          <cell r="C22" t="str">
            <v>Case Worker</v>
          </cell>
          <cell r="D22">
            <v>66537.12000000001</v>
          </cell>
          <cell r="E22">
            <v>8.851063829787234E-2</v>
          </cell>
          <cell r="F22">
            <v>0.18840579710144928</v>
          </cell>
          <cell r="G22">
            <v>0.22608695652173916</v>
          </cell>
        </row>
        <row r="23">
          <cell r="C23" t="str">
            <v>Direct Care III</v>
          </cell>
          <cell r="D23">
            <v>56388.633600000001</v>
          </cell>
          <cell r="E23">
            <v>0</v>
          </cell>
          <cell r="F23">
            <v>0</v>
          </cell>
          <cell r="G23">
            <v>0</v>
          </cell>
        </row>
        <row r="24">
          <cell r="C24" t="str">
            <v>Direct Care</v>
          </cell>
          <cell r="D24">
            <v>46842.432000000008</v>
          </cell>
          <cell r="E24">
            <v>0</v>
          </cell>
          <cell r="F24">
            <v>0</v>
          </cell>
          <cell r="G24">
            <v>0</v>
          </cell>
        </row>
        <row r="25">
          <cell r="C25"/>
          <cell r="D25" t="str">
            <v/>
          </cell>
          <cell r="E25"/>
          <cell r="F25"/>
          <cell r="G25"/>
        </row>
        <row r="26">
          <cell r="C26"/>
          <cell r="D26" t="str">
            <v/>
          </cell>
          <cell r="E26"/>
          <cell r="F26"/>
          <cell r="G26"/>
        </row>
        <row r="27">
          <cell r="C27"/>
          <cell r="D27" t="str">
            <v/>
          </cell>
          <cell r="E27"/>
          <cell r="F27"/>
          <cell r="G27"/>
        </row>
        <row r="28">
          <cell r="C28"/>
          <cell r="D28" t="str">
            <v/>
          </cell>
          <cell r="E28"/>
          <cell r="F28"/>
          <cell r="G28"/>
        </row>
        <row r="29">
          <cell r="C29"/>
          <cell r="D29" t="str">
            <v/>
          </cell>
          <cell r="E29"/>
          <cell r="F29"/>
          <cell r="G29"/>
        </row>
        <row r="30">
          <cell r="C30"/>
          <cell r="D30" t="str">
            <v/>
          </cell>
          <cell r="E30"/>
          <cell r="F30"/>
          <cell r="G30"/>
        </row>
        <row r="36">
          <cell r="B36" t="str">
            <v>Taxes &amp; Fringe</v>
          </cell>
          <cell r="C36">
            <v>0.24970000000000001</v>
          </cell>
        </row>
        <row r="37">
          <cell r="B37" t="str">
            <v>Admin. Allocation</v>
          </cell>
          <cell r="C37">
            <v>0.12</v>
          </cell>
        </row>
        <row r="38">
          <cell r="B38" t="str">
            <v>CAF</v>
          </cell>
          <cell r="C38">
            <v>2.9959041375791508E-2</v>
          </cell>
        </row>
        <row r="42">
          <cell r="B42" t="str">
            <v>Staff Training</v>
          </cell>
          <cell r="C42">
            <v>5401.4524800000008</v>
          </cell>
          <cell r="D42">
            <v>5401.4524800000008</v>
          </cell>
          <cell r="E42">
            <v>5401.4524800000008</v>
          </cell>
        </row>
        <row r="43">
          <cell r="B43" t="str">
            <v>Staff Mileage / Travel</v>
          </cell>
          <cell r="C43">
            <v>4362.2546813195804</v>
          </cell>
          <cell r="D43">
            <v>4362.2546813195804</v>
          </cell>
          <cell r="E43">
            <v>4362.2546813195804</v>
          </cell>
        </row>
        <row r="44">
          <cell r="B44" t="str">
            <v>Staff Technology</v>
          </cell>
          <cell r="C44">
            <v>1265.8372000000002</v>
          </cell>
          <cell r="D44">
            <v>1265.8372000000002</v>
          </cell>
          <cell r="E44">
            <v>1265.8372000000002</v>
          </cell>
        </row>
        <row r="45">
          <cell r="B45" t="str">
            <v>Program Technology</v>
          </cell>
          <cell r="C45">
            <v>205.16</v>
          </cell>
          <cell r="D45">
            <v>205.16</v>
          </cell>
          <cell r="E45">
            <v>205.16</v>
          </cell>
        </row>
        <row r="46">
          <cell r="B46" t="str">
            <v>Call center cost</v>
          </cell>
          <cell r="C46">
            <v>317.58768000000003</v>
          </cell>
          <cell r="D46">
            <v>423.45024000000001</v>
          </cell>
          <cell r="E46">
            <v>529.31280000000004</v>
          </cell>
        </row>
        <row r="47">
          <cell r="B47" t="str">
            <v>Emergency back up support</v>
          </cell>
          <cell r="C47">
            <v>17.438600000000001</v>
          </cell>
          <cell r="D47">
            <v>36.333836000000005</v>
          </cell>
          <cell r="E47">
            <v>43.596499999999999</v>
          </cell>
        </row>
        <row r="48">
          <cell r="B48" t="str">
            <v>Occupancy</v>
          </cell>
          <cell r="C48">
            <v>0</v>
          </cell>
          <cell r="D48">
            <v>0</v>
          </cell>
          <cell r="E48">
            <v>0</v>
          </cell>
        </row>
        <row r="49">
          <cell r="B49" t="str">
            <v>Other Program Expenses</v>
          </cell>
          <cell r="C49">
            <v>0</v>
          </cell>
          <cell r="D49">
            <v>0</v>
          </cell>
          <cell r="E49">
            <v>0</v>
          </cell>
        </row>
        <row r="50">
          <cell r="B50"/>
          <cell r="C50"/>
          <cell r="D50"/>
          <cell r="E50"/>
        </row>
        <row r="51">
          <cell r="B51"/>
          <cell r="C51"/>
          <cell r="D51"/>
          <cell r="E51"/>
        </row>
        <row r="52">
          <cell r="B52"/>
          <cell r="C52"/>
          <cell r="D52"/>
          <cell r="E52"/>
        </row>
        <row r="53">
          <cell r="B53"/>
          <cell r="C53"/>
          <cell r="D53"/>
          <cell r="E53"/>
        </row>
        <row r="54">
          <cell r="B54"/>
          <cell r="C54"/>
          <cell r="D54"/>
          <cell r="E54"/>
        </row>
      </sheetData>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yHabSupRates 3285 v1"/>
      <sheetName val="Chart"/>
      <sheetName val="CorpRepPayee 3274 Models"/>
      <sheetName val="TAP 2222 Model"/>
      <sheetName val="Rate Chart"/>
      <sheetName val="Spring2017 CAF"/>
      <sheetName val="RatesForReg"/>
      <sheetName val="Dau Hab 3285 Add on Rates"/>
      <sheetName val="Fiscal Impact"/>
      <sheetName val="CAF 2019 Fall"/>
      <sheetName val="2222 FY18 UFR BTL"/>
    </sheetNames>
    <sheetDataSet>
      <sheetData sheetId="0" refreshError="1"/>
      <sheetData sheetId="1" refreshError="1"/>
      <sheetData sheetId="2" refreshError="1">
        <row r="27">
          <cell r="K27">
            <v>0.14009608462827275</v>
          </cell>
          <cell r="P27">
            <v>0.14398398417833524</v>
          </cell>
          <cell r="U27">
            <v>0.14979472186873963</v>
          </cell>
        </row>
      </sheetData>
      <sheetData sheetId="3" refreshError="1">
        <row r="24">
          <cell r="J24">
            <v>79.438766632703278</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Util by Contract &amp; Month"/>
      <sheetName val="Util by Claimability, Contr, Mo"/>
      <sheetName val="Util by Month &amp; Attend Code"/>
      <sheetName val="Tech Stuff"/>
    </sheetNames>
    <sheetDataSet>
      <sheetData sheetId="0" refreshError="1"/>
      <sheetData sheetId="1" refreshError="1"/>
      <sheetData sheetId="2" refreshError="1"/>
      <sheetData sheetId="3"/>
      <sheetData sheetId="4">
        <row r="4">
          <cell r="E4" t="str">
            <v xml:space="preserve">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s OPC031813"/>
      <sheetName val="Family &amp; Group 031813"/>
      <sheetName val="Sxn35_031813"/>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DCI &amp;II"/>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1012"/>
      <sheetName val="Category Detail"/>
      <sheetName val="Admin3385"/>
      <sheetName val="AdminALL"/>
      <sheetName val="medical FTE3385"/>
      <sheetName val="medicalALL"/>
      <sheetName val="SupportALL"/>
      <sheetName val="Support3385"/>
      <sheetName val="prog mgmtALL"/>
      <sheetName val="prog mgmt3385"/>
      <sheetName val="Occ3385"/>
      <sheetName val="OtherDC3385"/>
      <sheetName val="OtherProgExp3385"/>
      <sheetName val="Clean3397"/>
      <sheetName val="Clean ALL"/>
      <sheetName val="RawDataCalcs"/>
      <sheetName val="new CAF"/>
      <sheetName val="for pres"/>
      <sheetName val="Source"/>
      <sheetName val="Sheet1"/>
      <sheetName val="Sheet2"/>
      <sheetName val="Sheet3"/>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31254.922841553554</v>
          </cell>
          <cell r="AA69">
            <v>33105.937943376768</v>
          </cell>
          <cell r="AB69">
            <v>20741.307122210026</v>
          </cell>
          <cell r="AC69">
            <v>25113.779210245128</v>
          </cell>
          <cell r="AD69">
            <v>88786.823580613331</v>
          </cell>
          <cell r="AE69">
            <v>62810.713447732443</v>
          </cell>
          <cell r="AF69">
            <v>40956.196976734464</v>
          </cell>
          <cell r="AG69">
            <v>17680</v>
          </cell>
          <cell r="AH69">
            <v>25681.000758506118</v>
          </cell>
          <cell r="AI69">
            <v>0</v>
          </cell>
          <cell r="AJ69">
            <v>0</v>
          </cell>
          <cell r="AK69">
            <v>0</v>
          </cell>
          <cell r="AL69">
            <v>0</v>
          </cell>
          <cell r="AM69">
            <v>0</v>
          </cell>
          <cell r="AN69">
            <v>0</v>
          </cell>
          <cell r="AO69">
            <v>0</v>
          </cell>
          <cell r="AP69">
            <v>0</v>
          </cell>
          <cell r="AQ69">
            <v>0</v>
          </cell>
          <cell r="AR69">
            <v>0</v>
          </cell>
          <cell r="AS69">
            <v>0</v>
          </cell>
          <cell r="AT69">
            <v>37793.970923453351</v>
          </cell>
          <cell r="AU69">
            <v>20099.452159556731</v>
          </cell>
          <cell r="AV69">
            <v>20286.405563557739</v>
          </cell>
          <cell r="AW69">
            <v>17680</v>
          </cell>
          <cell r="AX69">
            <v>17680</v>
          </cell>
          <cell r="AY69">
            <v>0</v>
          </cell>
          <cell r="AZ69">
            <v>17680</v>
          </cell>
          <cell r="BA69">
            <v>17680</v>
          </cell>
          <cell r="BB69">
            <v>33977.415363675485</v>
          </cell>
          <cell r="BC69">
            <v>17680</v>
          </cell>
          <cell r="BD69">
            <v>17680</v>
          </cell>
          <cell r="BE69">
            <v>30167.461826569073</v>
          </cell>
          <cell r="BF69">
            <v>17680</v>
          </cell>
          <cell r="BG69">
            <v>17680</v>
          </cell>
          <cell r="BH69">
            <v>17680</v>
          </cell>
          <cell r="BI69">
            <v>17680</v>
          </cell>
          <cell r="BJ69">
            <v>0</v>
          </cell>
          <cell r="BK69">
            <v>0</v>
          </cell>
          <cell r="BL69">
            <v>21250.045125851197</v>
          </cell>
          <cell r="BM69">
            <v>17680</v>
          </cell>
          <cell r="BN69">
            <v>35930.97602494889</v>
          </cell>
          <cell r="BO69">
            <v>17680</v>
          </cell>
          <cell r="BP69">
            <v>22322.199991457768</v>
          </cell>
          <cell r="BQ69">
            <v>20275.023061164669</v>
          </cell>
          <cell r="BR69">
            <v>17680</v>
          </cell>
          <cell r="BS69">
            <v>17680</v>
          </cell>
          <cell r="BT69">
            <v>-194223.15407576266</v>
          </cell>
          <cell r="BU69">
            <v>3.9224062254462094E-2</v>
          </cell>
          <cell r="BV69">
            <v>-19524.116453252951</v>
          </cell>
          <cell r="BW69">
            <v>-194535.86717894004</v>
          </cell>
          <cell r="BX69">
            <v>-95994.996520439629</v>
          </cell>
          <cell r="BY69">
            <v>-40211.35347342863</v>
          </cell>
          <cell r="BZ69">
            <v>-173811.76878527104</v>
          </cell>
          <cell r="CA69">
            <v>0</v>
          </cell>
          <cell r="CB69">
            <v>-5.0164293090607048E-2</v>
          </cell>
          <cell r="CC69">
            <v>-167041.88358041737</v>
          </cell>
          <cell r="CD69">
            <v>-426204.38478022406</v>
          </cell>
          <cell r="CE69">
            <v>-592175.48191499163</v>
          </cell>
          <cell r="CF69">
            <v>-18092.124466100388</v>
          </cell>
          <cell r="CG69">
            <v>-202133.05620748765</v>
          </cell>
          <cell r="CH69">
            <v>-93888.866422877749</v>
          </cell>
          <cell r="CI69">
            <v>-898471.45258220169</v>
          </cell>
          <cell r="CJ69">
            <v>-194535.86717894004</v>
          </cell>
          <cell r="CK69">
            <v>-143809.07008855077</v>
          </cell>
          <cell r="CL69">
            <v>-40211.35347342863</v>
          </cell>
          <cell r="CM69">
            <v>-65521.629016254272</v>
          </cell>
          <cell r="CN69">
            <v>-173811.76878527104</v>
          </cell>
          <cell r="CO69">
            <v>-1358636.8778598411</v>
          </cell>
          <cell r="CP69">
            <v>0.37547339478605335</v>
          </cell>
          <cell r="CQ69">
            <v>-0.10393756019323813</v>
          </cell>
          <cell r="CR69">
            <v>-2.8874890700291964E-2</v>
          </cell>
          <cell r="CS69">
            <v>-3.7678320803372217E-2</v>
          </cell>
          <cell r="CT69">
            <v>-2.5772778991081248E-2</v>
          </cell>
          <cell r="CU69">
            <v>-3.2345743847847497E-4</v>
          </cell>
          <cell r="CV69">
            <v>-79.526942030054457</v>
          </cell>
          <cell r="CW69">
            <v>-7.6406036602279794</v>
          </cell>
          <cell r="CX69">
            <v>-18.285188285733192</v>
          </cell>
          <cell r="CY69">
            <v>-5.4438574934901895</v>
          </cell>
          <cell r="CZ69">
            <v>-7.6767440812364649</v>
          </cell>
          <cell r="DA69">
            <v>-22.20634650407974</v>
          </cell>
          <cell r="DB69">
            <v>-132.13870694560796</v>
          </cell>
        </row>
        <row r="70">
          <cell r="L70">
            <v>138.34594029064516</v>
          </cell>
          <cell r="M70">
            <v>1.6121217240410697</v>
          </cell>
          <cell r="N70">
            <v>5.367883702073212</v>
          </cell>
          <cell r="O70">
            <v>5.5443017926485414</v>
          </cell>
          <cell r="P70">
            <v>23.436665346994968</v>
          </cell>
          <cell r="Q70">
            <v>0.92053721849469439</v>
          </cell>
          <cell r="R70">
            <v>11.491251469582075</v>
          </cell>
          <cell r="S70">
            <v>8.3369720157031253</v>
          </cell>
          <cell r="T70">
            <v>0.46671774746888461</v>
          </cell>
          <cell r="U70">
            <v>3.9338161659253364E-2</v>
          </cell>
          <cell r="V70">
            <v>0.58271691190153574</v>
          </cell>
          <cell r="W70">
            <v>0</v>
          </cell>
          <cell r="X70">
            <v>0.413026454258828</v>
          </cell>
          <cell r="Y70">
            <v>0.38527440192993595</v>
          </cell>
          <cell r="Z70">
            <v>104265.75261250997</v>
          </cell>
          <cell r="AA70">
            <v>119850.46256141673</v>
          </cell>
          <cell r="AB70">
            <v>75365.537857882664</v>
          </cell>
          <cell r="AC70">
            <v>87713.345102379797</v>
          </cell>
          <cell r="AD70">
            <v>274645.34062789753</v>
          </cell>
          <cell r="AE70">
            <v>121952.79082577181</v>
          </cell>
          <cell r="AF70">
            <v>156188.25202112697</v>
          </cell>
          <cell r="AG70">
            <v>131035.67054489572</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88734.403501087392</v>
          </cell>
          <cell r="BB70">
            <v>44612.240694392625</v>
          </cell>
          <cell r="BC70">
            <v>64756.115162231254</v>
          </cell>
          <cell r="BD70">
            <v>106328.730294454</v>
          </cell>
          <cell r="BE70">
            <v>50740.864225570673</v>
          </cell>
          <cell r="BF70">
            <v>59950.457068107869</v>
          </cell>
          <cell r="BG70">
            <v>54804.33860692798</v>
          </cell>
          <cell r="BH70">
            <v>45936.617400235766</v>
          </cell>
          <cell r="BI70">
            <v>61613.675135025253</v>
          </cell>
          <cell r="BJ70">
            <v>0</v>
          </cell>
          <cell r="BK70">
            <v>0</v>
          </cell>
          <cell r="BL70">
            <v>72317.924874135264</v>
          </cell>
          <cell r="BM70">
            <v>45583.045099364717</v>
          </cell>
          <cell r="BN70">
            <v>101748.99035154989</v>
          </cell>
          <cell r="BO70">
            <v>229416.87476371037</v>
          </cell>
          <cell r="BP70">
            <v>78869.379225986195</v>
          </cell>
          <cell r="BQ70">
            <v>86360.302370659803</v>
          </cell>
          <cell r="BR70">
            <v>77156.710228375523</v>
          </cell>
          <cell r="BS70">
            <v>48318.756121997882</v>
          </cell>
          <cell r="BT70">
            <v>398136.88321278704</v>
          </cell>
          <cell r="BU70">
            <v>0.36724114202935465</v>
          </cell>
          <cell r="BV70">
            <v>39854.580999063852</v>
          </cell>
          <cell r="BW70">
            <v>394450.1606676082</v>
          </cell>
          <cell r="BX70">
            <v>222860.81281305797</v>
          </cell>
          <cell r="BY70">
            <v>72569.642572709854</v>
          </cell>
          <cell r="BZ70">
            <v>427779.81149033637</v>
          </cell>
          <cell r="CA70">
            <v>0</v>
          </cell>
          <cell r="CB70">
            <v>0.40671704877585924</v>
          </cell>
          <cell r="CC70">
            <v>323721.81080892892</v>
          </cell>
          <cell r="CD70">
            <v>717868.8556900773</v>
          </cell>
          <cell r="CE70">
            <v>1081621.3826737017</v>
          </cell>
          <cell r="CF70">
            <v>38284.146059391795</v>
          </cell>
          <cell r="CG70">
            <v>488082.61516012525</v>
          </cell>
          <cell r="CH70">
            <v>249415.03043732973</v>
          </cell>
          <cell r="CI70">
            <v>1833618.6346573296</v>
          </cell>
          <cell r="CJ70">
            <v>394450.1606676082</v>
          </cell>
          <cell r="CK70">
            <v>291256.65648656304</v>
          </cell>
          <cell r="CL70">
            <v>72569.642572709854</v>
          </cell>
          <cell r="CM70">
            <v>130870.89572562612</v>
          </cell>
          <cell r="CN70">
            <v>427779.81149033637</v>
          </cell>
          <cell r="CO70">
            <v>2949096.2663998213</v>
          </cell>
          <cell r="CP70">
            <v>0.80827066017194205</v>
          </cell>
          <cell r="CQ70">
            <v>0.36850490579106859</v>
          </cell>
          <cell r="CR70">
            <v>0.20498011936487076</v>
          </cell>
          <cell r="CS70">
            <v>8.3014594940582179E-2</v>
          </cell>
          <cell r="CT70">
            <v>0.10988940111723</v>
          </cell>
          <cell r="CU70">
            <v>0.32042762106426059</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44"/>
      <sheetData sheetId="45"/>
      <sheetData sheetId="46"/>
      <sheetData sheetId="47"/>
      <sheetData sheetId="48"/>
      <sheetData sheetId="49"/>
      <sheetData sheetId="5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row r="4">
          <cell r="Z4">
            <v>65246</v>
          </cell>
        </row>
      </sheetData>
      <sheetData sheetId="7">
        <row r="4">
          <cell r="A4" t="str">
            <v>Community Healthlink, Inc.</v>
          </cell>
        </row>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ow r="4">
          <cell r="BO4">
            <v>1</v>
          </cell>
        </row>
      </sheetData>
      <sheetData sheetId="9">
        <row r="3">
          <cell r="A3" t="str">
            <v>Community Healthlink, Inc.</v>
          </cell>
        </row>
      </sheetData>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Lattimore, Dylan (DDS)" id="{240003E7-C498-4D09-925B-C26B3C4A4957}" userId="S::dylan.lattimore@mass.gov::17ff5c64-8230-40b1-aa88-a300038a16e2"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gan, Shannon (EHS)" refreshedDate="45265.577938657407" createdVersion="8" refreshedVersion="8" minRefreshableVersion="3" recordCount="184" xr:uid="{824FC408-DAC7-442B-B590-8E23293891D9}">
  <cacheSource type="worksheet">
    <worksheetSource ref="A1:L185" sheet="SPEND FY23 "/>
  </cacheSource>
  <cacheFields count="12">
    <cacheField name="fiscal_year" numFmtId="43">
      <sharedItems containsString="0" containsBlank="1" containsNumber="1" containsInteger="1" minValue="2023" maxValue="2023"/>
    </cacheField>
    <cacheField name="cabinet" numFmtId="43">
      <sharedItems containsBlank="1"/>
    </cacheField>
    <cacheField name="cabinet_name" numFmtId="43">
      <sharedItems containsBlank="1"/>
    </cacheField>
    <cacheField name="object" numFmtId="43">
      <sharedItems containsBlank="1"/>
    </cacheField>
    <cacheField name="department" numFmtId="43">
      <sharedItems containsBlank="1"/>
    </cacheField>
    <cacheField name="department_name" numFmtId="43">
      <sharedItems containsBlank="1"/>
    </cacheField>
    <cacheField name="activity" numFmtId="43">
      <sharedItems containsBlank="1" count="5">
        <s v="2128"/>
        <m/>
        <s v="2222"/>
        <s v="3274"/>
        <s v="3285"/>
      </sharedItems>
    </cacheField>
    <cacheField name="activity_name" numFmtId="43">
      <sharedItems containsBlank="1" count="6">
        <s v="Day Habilitation Supplements"/>
        <m/>
        <s v="Transitional to Adult Hood"/>
        <s v="CORPORATE REP PAYEE"/>
        <s v="DAY HABILITATION SUPPLEMENT"/>
        <s v="Individualized Staffing  Supports"/>
      </sharedItems>
    </cacheField>
    <cacheField name="vendor_customer_code" numFmtId="43">
      <sharedItems containsBlank="1"/>
    </cacheField>
    <cacheField name="legal_name" numFmtId="43">
      <sharedItems containsBlank="1"/>
    </cacheField>
    <cacheField name="tin" numFmtId="43">
      <sharedItems containsBlank="1"/>
    </cacheField>
    <cacheField name="SumOfposting_line_amount" numFmtId="43">
      <sharedItems containsString="0" containsBlank="1" containsNumber="1" minValue="0" maxValue="433062.4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4">
  <r>
    <n v="2023"/>
    <s v="45"/>
    <s v="EXECUTIVE OFFICE OF HEALTH &amp; HUMAN SERVICES"/>
    <s v="M03"/>
    <s v="MCB"/>
    <s v="MASS COMMISSION FOR THE BLIND"/>
    <x v="0"/>
    <x v="0"/>
    <s v="VC6000230398"/>
    <s v="WORK COMMUNITY INDEPENDENCE INC"/>
    <s v="237427897"/>
    <n v="92576.3"/>
  </r>
  <r>
    <n v="2023"/>
    <s v="45"/>
    <s v="EXECUTIVE OFFICE OF HEALTH &amp; HUMAN SERVICES"/>
    <s v="M03"/>
    <s v="MCB"/>
    <s v="MASS COMMISSION FOR THE BLIND"/>
    <x v="0"/>
    <x v="0"/>
    <s v="VC6000163831"/>
    <s v="COOPERATIVE PRODUCTION INC"/>
    <s v="042588140"/>
    <n v="31477.08"/>
  </r>
  <r>
    <n v="2023"/>
    <s v="45"/>
    <s v="EXECUTIVE OFFICE OF HEALTH &amp; HUMAN SERVICES"/>
    <s v="M03"/>
    <s v="MCB"/>
    <s v="MASS COMMISSION FOR THE BLIND"/>
    <x v="0"/>
    <x v="0"/>
    <s v="VC6000192607"/>
    <s v="NEW ENGLAND VILLAGES INC"/>
    <s v="046144180"/>
    <n v="19175.3"/>
  </r>
  <r>
    <n v="2023"/>
    <s v="45"/>
    <s v="EXECUTIVE OFFICE OF HEALTH &amp; HUMAN SERVICES"/>
    <s v="M03"/>
    <s v="MCB"/>
    <s v="MASS COMMISSION FOR THE BLIND"/>
    <x v="0"/>
    <x v="0"/>
    <s v="VC6000165702"/>
    <s v="TOWARD INDEPENDENT LIVING &amp;"/>
    <s v="042672688"/>
    <n v="82448.100000000006"/>
  </r>
  <r>
    <n v="2023"/>
    <s v="45"/>
    <s v="EXECUTIVE OFFICE OF HEALTH &amp; HUMAN SERVICES"/>
    <s v="M03"/>
    <s v="MCB"/>
    <s v="MASS COMMISSION FOR THE BLIND"/>
    <x v="0"/>
    <x v="0"/>
    <s v="VC6000174357"/>
    <s v="ROAD TO RESPONSIBILITY INC"/>
    <s v="043035105"/>
    <n v="13343.05"/>
  </r>
  <r>
    <n v="2023"/>
    <s v="45"/>
    <s v="EXECUTIVE OFFICE OF HEALTH &amp; HUMAN SERVICES"/>
    <s v="M03"/>
    <s v="MCB"/>
    <s v="MASS COMMISSION FOR THE BLIND"/>
    <x v="0"/>
    <x v="0"/>
    <s v="VC6000230419"/>
    <s v="ADVOCATES INC"/>
    <s v="237451423"/>
    <n v="10207.86"/>
  </r>
  <r>
    <n v="2023"/>
    <s v="45"/>
    <s v="EXECUTIVE OFFICE OF HEALTH &amp; HUMAN SERVICES"/>
    <s v="M03"/>
    <s v="MCB"/>
    <s v="MASS COMMISSION FOR THE BLIND"/>
    <x v="0"/>
    <x v="0"/>
    <s v="VC6000192523"/>
    <s v="INCOMPASS HUMAN SERVICES"/>
    <s v="046111877"/>
    <n v="27903.759999999998"/>
  </r>
  <r>
    <n v="2023"/>
    <s v="45"/>
    <s v="EXECUTIVE OFFICE OF HEALTH &amp; HUMAN SERVICES"/>
    <s v="M03"/>
    <s v="MCB"/>
    <s v="MASS COMMISSION FOR THE BLIND"/>
    <x v="0"/>
    <x v="0"/>
    <s v="VC6000169036"/>
    <s v="HABILITATION ASSIST CORP"/>
    <s v="042797974"/>
    <n v="13052.86"/>
  </r>
  <r>
    <n v="2023"/>
    <s v="45"/>
    <s v="EXECUTIVE OFFICE OF HEALTH &amp; HUMAN SERVICES"/>
    <s v="M03"/>
    <s v="MCB"/>
    <s v="MASS COMMISSION FOR THE BLIND"/>
    <x v="0"/>
    <x v="0"/>
    <s v="VC6000170681"/>
    <s v="COMMUNITY CONNECTIONS INC"/>
    <s v="042871024"/>
    <n v="11727.09"/>
  </r>
  <r>
    <n v="2023"/>
    <s v="45"/>
    <s v="EXECUTIVE OFFICE OF HEALTH &amp; HUMAN SERVICES"/>
    <s v="M03"/>
    <s v="MCB"/>
    <s v="MASS COMMISSION FOR THE BLIND"/>
    <x v="0"/>
    <x v="0"/>
    <s v="VC0000408166"/>
    <s v="TRANSITIONS CENTERS INC"/>
    <s v="412275864"/>
    <n v="9439.7099999999991"/>
  </r>
  <r>
    <n v="2023"/>
    <s v="45"/>
    <s v="EXECUTIVE OFFICE OF HEALTH &amp; HUMAN SERVICES"/>
    <s v="M03"/>
    <s v="MCB"/>
    <s v="MASS COMMISSION FOR THE BLIND"/>
    <x v="0"/>
    <x v="0"/>
    <s v="VC6000160033"/>
    <s v="CHARLES RIVER ASSOCIATION FOR"/>
    <s v="042393108"/>
    <n v="32637.84"/>
  </r>
  <r>
    <n v="2023"/>
    <s v="45"/>
    <s v="EXECUTIVE OFFICE OF HEALTH &amp; HUMAN SERVICES"/>
    <s v="M03"/>
    <s v="MCB"/>
    <s v="MASS COMMISSION FOR THE BLIND"/>
    <x v="0"/>
    <x v="0"/>
    <s v="VC6000164683"/>
    <s v="BARRY L PRICE REHAB"/>
    <s v="042625859"/>
    <n v="12995.96"/>
  </r>
  <r>
    <m/>
    <m/>
    <m/>
    <m/>
    <m/>
    <m/>
    <x v="1"/>
    <x v="1"/>
    <m/>
    <m/>
    <m/>
    <m/>
  </r>
  <r>
    <m/>
    <m/>
    <m/>
    <m/>
    <m/>
    <m/>
    <x v="1"/>
    <x v="1"/>
    <m/>
    <m/>
    <m/>
    <m/>
  </r>
  <r>
    <n v="2023"/>
    <s v="45"/>
    <s v="EXECUTIVE OFFICE OF HEALTH &amp; HUMAN SERVICES"/>
    <s v="M3M"/>
    <s v="MRC"/>
    <s v="MASS REHABILITATION COMMISSION"/>
    <x v="2"/>
    <x v="2"/>
    <s v="VC6000227256"/>
    <s v="PARTNERS FOR YOUTH WITH"/>
    <s v="222627798"/>
    <n v="433062.44"/>
  </r>
  <r>
    <n v="2023"/>
    <s v="45"/>
    <s v="EXECUTIVE OFFICE OF HEALTH &amp; HUMAN SERVICES"/>
    <s v="M03"/>
    <s v="MRC"/>
    <s v="MASS REHABILITATION COMMISSION"/>
    <x v="2"/>
    <x v="2"/>
    <s v="VC6000163426"/>
    <s v="CENTER FOR LIVING &amp; WORKING INC"/>
    <s v="042564426"/>
    <n v="107647.6"/>
  </r>
  <r>
    <n v="2023"/>
    <s v="45"/>
    <s v="EXECUTIVE OFFICE OF HEALTH &amp; HUMAN SERVICES"/>
    <s v="M03"/>
    <s v="MRC"/>
    <s v="MASS REHABILITATION COMMISSION"/>
    <x v="2"/>
    <x v="2"/>
    <s v="VC6000157011"/>
    <s v="EASTER SEALS MASSACHUSETTS"/>
    <s v="042103867"/>
    <n v="75000"/>
  </r>
  <r>
    <n v="2023"/>
    <s v="45"/>
    <s v="EXECUTIVE OFFICE OF HEALTH &amp; HUMAN SERVICES"/>
    <s v="M03"/>
    <s v="MRC"/>
    <s v="MASS REHABILITATION COMMISSION"/>
    <x v="2"/>
    <x v="2"/>
    <s v="VC6000166457"/>
    <s v="INDEPENDENCE ASSOCIATES INC"/>
    <s v="042701621"/>
    <n v="106569.02"/>
  </r>
  <r>
    <n v="2023"/>
    <s v="45"/>
    <s v="EXECUTIVE OFFICE OF HEALTH &amp; HUMAN SERVICES"/>
    <s v="M03"/>
    <s v="MRC"/>
    <s v="MASS REHABILITATION COMMISSION"/>
    <x v="2"/>
    <x v="2"/>
    <s v="VC6000172116"/>
    <s v="SOUTHEAST CENTER FOR"/>
    <s v="042939676"/>
    <n v="107647.57"/>
  </r>
  <r>
    <n v="2023"/>
    <s v="45"/>
    <s v="EXECUTIVE OFFICE OF HEALTH &amp; HUMAN SERVICES"/>
    <s v="M03"/>
    <s v="MRC"/>
    <s v="MASS REHABILITATION COMMISSION"/>
    <x v="2"/>
    <x v="2"/>
    <s v="VC6000248260"/>
    <s v="STAVROS CENTER FOR INDEPENDENT"/>
    <s v="510172014"/>
    <n v="107648.4"/>
  </r>
  <r>
    <n v="2023"/>
    <s v="45"/>
    <s v="EXECUTIVE OFFICE OF HEALTH &amp; HUMAN SERVICES"/>
    <s v="M03"/>
    <s v="MRC"/>
    <s v="MASS REHABILITATION COMMISSION"/>
    <x v="2"/>
    <x v="2"/>
    <s v="VC6000172466"/>
    <s v="METROWEST CNTR FOR INDEPENDENT"/>
    <s v="042955399"/>
    <n v="74436.42"/>
  </r>
  <r>
    <n v="2023"/>
    <s v="45"/>
    <s v="EXECUTIVE OFFICE OF HEALTH &amp; HUMAN SERVICES"/>
    <s v="M03"/>
    <s v="MRC"/>
    <s v="MASS REHABILITATION COMMISSION"/>
    <x v="2"/>
    <x v="2"/>
    <s v="VC6000227087"/>
    <s v="ADLIB INC"/>
    <s v="222533311"/>
    <n v="107647.58"/>
  </r>
  <r>
    <n v="2023"/>
    <s v="45"/>
    <s v="EXECUTIVE OFFICE OF HEALTH &amp; HUMAN SERVICES"/>
    <s v="M03"/>
    <s v="MRC"/>
    <s v="MASS REHABILITATION COMMISSION"/>
    <x v="2"/>
    <x v="2"/>
    <s v="VC6000166459"/>
    <s v="THE NORTHEAST INDEPENDENT"/>
    <s v="042701631"/>
    <n v="107647.6"/>
  </r>
  <r>
    <n v="2023"/>
    <s v="45"/>
    <s v="EXECUTIVE OFFICE OF HEALTH &amp; HUMAN SERVICES"/>
    <s v="M03"/>
    <s v="MRC"/>
    <s v="MASS REHABILITATION COMMISSION"/>
    <x v="2"/>
    <x v="2"/>
    <s v="VC6000171231"/>
    <s v="CAPE ORGANIZATON FOR RIGHTS OF"/>
    <s v="042901347"/>
    <n v="124647.97"/>
  </r>
  <r>
    <n v="2023"/>
    <s v="45"/>
    <s v="EXECUTIVE OFFICE OF HEALTH &amp; HUMAN SERVICES"/>
    <s v="M03"/>
    <s v="MRC"/>
    <s v="MASS REHABILITATION COMMISSION"/>
    <x v="2"/>
    <x v="2"/>
    <s v="VC6000163044"/>
    <s v="BOSTON CTR FOR INDEP LIV"/>
    <s v="042546595"/>
    <n v="115950.58"/>
  </r>
  <r>
    <n v="2023"/>
    <s v="45"/>
    <s v="EXECUTIVE OFFICE OF HEALTH &amp; HUMAN SERVICES"/>
    <s v="M03"/>
    <s v="MRC"/>
    <s v="MASS REHABILITATION COMMISSION"/>
    <x v="2"/>
    <x v="2"/>
    <s v="VC6000172361"/>
    <s v="DISABILITY RESOURCE CENTER INC"/>
    <s v="042949473"/>
    <n v="97140.98"/>
  </r>
  <r>
    <m/>
    <m/>
    <m/>
    <m/>
    <m/>
    <m/>
    <x v="1"/>
    <x v="1"/>
    <m/>
    <m/>
    <m/>
    <m/>
  </r>
  <r>
    <m/>
    <m/>
    <m/>
    <m/>
    <m/>
    <m/>
    <x v="1"/>
    <x v="1"/>
    <m/>
    <m/>
    <m/>
    <m/>
  </r>
  <r>
    <n v="2023"/>
    <s v="45"/>
    <s v="EXECUTIVE OFFICE OF HEALTH &amp; HUMAN SERVICES"/>
    <s v="M03"/>
    <s v="DMR"/>
    <s v="DEPARTMENT OF DEVELOPMENTAL SERVICES"/>
    <x v="3"/>
    <x v="3"/>
    <s v="VC6000158324"/>
    <s v="THE ARC OF OPPORTUNITY IN NO. CENT. MASS"/>
    <s v="042226199"/>
    <n v="51472.1"/>
  </r>
  <r>
    <n v="2023"/>
    <s v="45"/>
    <s v="EXECUTIVE OFFICE OF HEALTH &amp; HUMAN SERVICES"/>
    <s v="M03"/>
    <s v="DMR"/>
    <s v="DEPARTMENT OF DEVELOPMENTAL SERVICES"/>
    <x v="3"/>
    <x v="3"/>
    <s v="VC6000158956"/>
    <s v="THE ARC OF BRISTOL COUNTY"/>
    <s v="042281165"/>
    <n v="184899.13"/>
  </r>
  <r>
    <n v="2023"/>
    <s v="45"/>
    <s v="EXECUTIVE OFFICE OF HEALTH &amp; HUMAN SERVICES"/>
    <s v="M03"/>
    <s v="DMR"/>
    <s v="DEPARTMENT OF DEVELOPMENTAL SERVICES"/>
    <x v="3"/>
    <x v="3"/>
    <s v="VC6000163563"/>
    <s v="BETA COMMUNITY PARTNERSHIPS, INC."/>
    <s v="042574795"/>
    <n v="0"/>
  </r>
  <r>
    <n v="2023"/>
    <s v="45"/>
    <s v="EXECUTIVE OFFICE OF HEALTH &amp; HUMAN SERVICES"/>
    <s v="M03"/>
    <s v="DMR"/>
    <s v="DEPARTMENT OF DEVELOPMENTAL SERVICES"/>
    <x v="3"/>
    <x v="3"/>
    <s v="VC6000176767"/>
    <s v="SEVEN HILLS COMM SVS INC"/>
    <s v="043125422"/>
    <n v="28575.89"/>
  </r>
  <r>
    <n v="2023"/>
    <s v="45"/>
    <s v="EXECUTIVE OFFICE OF HEALTH &amp; HUMAN SERVICES"/>
    <s v="M03"/>
    <s v="DMR"/>
    <s v="DEPARTMENT OF DEVELOPMENTAL SERVICES"/>
    <x v="3"/>
    <x v="3"/>
    <s v="VC6000162622"/>
    <s v="SERVICENET INC"/>
    <s v="042526194"/>
    <n v="59991.62"/>
  </r>
  <r>
    <m/>
    <m/>
    <m/>
    <m/>
    <m/>
    <m/>
    <x v="1"/>
    <x v="1"/>
    <m/>
    <m/>
    <m/>
    <m/>
  </r>
  <r>
    <m/>
    <m/>
    <m/>
    <m/>
    <m/>
    <m/>
    <x v="1"/>
    <x v="1"/>
    <m/>
    <m/>
    <m/>
    <m/>
  </r>
  <r>
    <n v="2023"/>
    <s v="45"/>
    <s v="EXECUTIVE OFFICE OF HEALTH &amp; HUMAN SERVICES"/>
    <s v="M03"/>
    <s v="DMR"/>
    <s v="DEPARTMENT OF DEVELOPMENTAL SERVICES"/>
    <x v="4"/>
    <x v="4"/>
    <s v="VC6000169186"/>
    <s v="BAROCO CORPORATION"/>
    <s v="042803483"/>
    <n v="26065.89"/>
  </r>
  <r>
    <n v="2023"/>
    <s v="45"/>
    <s v="EXECUTIVE OFFICE OF HEALTH &amp; HUMAN SERVICES"/>
    <s v="M03"/>
    <s v="DMR"/>
    <s v="DEPARTMENT OF DEVELOPMENTAL SERVICES"/>
    <x v="4"/>
    <x v="4"/>
    <s v="VC6000158859"/>
    <s v="SEVEN HILLS ASPIRE, INC."/>
    <s v="042274992"/>
    <n v="2793.79"/>
  </r>
  <r>
    <n v="2023"/>
    <s v="45"/>
    <s v="EXECUTIVE OFFICE OF HEALTH &amp; HUMAN SERVICES"/>
    <s v="MM3"/>
    <s v="DMR"/>
    <s v="DEPARTMENT OF DEVELOPMENTAL SERVICES"/>
    <x v="4"/>
    <x v="4"/>
    <s v="VC0000568727"/>
    <s v="NASHOBA LEARNING GROUP INC"/>
    <s v="010672424"/>
    <n v="24797.02"/>
  </r>
  <r>
    <n v="2023"/>
    <s v="45"/>
    <s v="EXECUTIVE OFFICE OF HEALTH &amp; HUMAN SERVICES"/>
    <s v="M03"/>
    <s v="DMR"/>
    <s v="DEPARTMENT OF DEVELOPMENTAL SERVICES"/>
    <x v="4"/>
    <x v="4"/>
    <s v="VC6000159288"/>
    <s v="CENTER OF HOPE FOUNDATION, INCORPORATED"/>
    <s v="042311571"/>
    <n v="28063.08"/>
  </r>
  <r>
    <n v="2023"/>
    <s v="45"/>
    <s v="EXECUTIVE OFFICE OF HEALTH &amp; HUMAN SERVICES"/>
    <s v="M03"/>
    <s v="DMR"/>
    <s v="DEPARTMENT OF DEVELOPMENTAL SERVICES"/>
    <x v="4"/>
    <x v="5"/>
    <s v="VC6000160726"/>
    <s v="PEOPLE INCORPORATED"/>
    <s v="042447216"/>
    <n v="15357.31"/>
  </r>
  <r>
    <n v="2023"/>
    <s v="45"/>
    <s v="EXECUTIVE OFFICE OF HEALTH &amp; HUMAN SERVICES"/>
    <s v="M03"/>
    <s v="DMR"/>
    <s v="DEPARTMENT OF DEVELOPMENTAL SERVICES"/>
    <x v="4"/>
    <x v="5"/>
    <s v="VC6000164821"/>
    <s v="VINFEN CORPORATION"/>
    <s v="042632219"/>
    <n v="245870.59"/>
  </r>
  <r>
    <n v="2023"/>
    <s v="45"/>
    <s v="EXECUTIVE OFFICE OF HEALTH &amp; HUMAN SERVICES"/>
    <s v="MM3"/>
    <s v="DMR"/>
    <s v="DEPARTMENT OF DEVELOPMENTAL SERVICES"/>
    <x v="4"/>
    <x v="5"/>
    <s v="VC6000164821"/>
    <s v="VINFEN CORPORATION"/>
    <s v="042632219"/>
    <n v="134170.20000000001"/>
  </r>
  <r>
    <n v="2023"/>
    <s v="45"/>
    <s v="EXECUTIVE OFFICE OF HEALTH &amp; HUMAN SERVICES"/>
    <s v="MM3"/>
    <s v="DMR"/>
    <s v="DEPARTMENT OF DEVELOPMENTAL SERVICES"/>
    <x v="4"/>
    <x v="5"/>
    <s v="VC6000160033"/>
    <s v="CHARLES RIVER ASSOCIATION FOR"/>
    <s v="042393108"/>
    <n v="114619.36"/>
  </r>
  <r>
    <n v="2023"/>
    <s v="45"/>
    <s v="EXECUTIVE OFFICE OF HEALTH &amp; HUMAN SERVICES"/>
    <s v="M03"/>
    <s v="DMR"/>
    <s v="DEPARTMENT OF DEVELOPMENTAL SERVICES"/>
    <x v="4"/>
    <x v="4"/>
    <s v="VC6000163361"/>
    <s v="BROCKTON AREA MULTI-SERVS INC"/>
    <s v="042562377"/>
    <n v="53580.57"/>
  </r>
  <r>
    <n v="2023"/>
    <s v="45"/>
    <s v="EXECUTIVE OFFICE OF HEALTH &amp; HUMAN SERVICES"/>
    <s v="MM3"/>
    <s v="DMR"/>
    <s v="DEPARTMENT OF DEVELOPMENTAL SERVICES"/>
    <x v="4"/>
    <x v="4"/>
    <s v="VC6000165702"/>
    <s v="TOWARD INDEPENDENT LIVING &amp;"/>
    <s v="042672688"/>
    <n v="20145.560000000001"/>
  </r>
  <r>
    <n v="2023"/>
    <s v="45"/>
    <s v="EXECUTIVE OFFICE OF HEALTH &amp; HUMAN SERVICES"/>
    <s v="M03"/>
    <s v="DMR"/>
    <s v="DEPARTMENT OF DEVELOPMENTAL SERVICES"/>
    <x v="4"/>
    <x v="4"/>
    <s v="VC6000170681"/>
    <s v="COMMUNITY CONNECTIONS INC"/>
    <s v="042871024"/>
    <n v="75568.89"/>
  </r>
  <r>
    <n v="2023"/>
    <s v="45"/>
    <s v="EXECUTIVE OFFICE OF HEALTH &amp; HUMAN SERVICES"/>
    <s v="MM3"/>
    <s v="DMR"/>
    <s v="DEPARTMENT OF DEVELOPMENTAL SERVICES"/>
    <x v="4"/>
    <x v="4"/>
    <s v="VC6000163824"/>
    <s v="OPEN SKY COMMUNITY SERVICES INC"/>
    <s v="042587863"/>
    <n v="15220.75"/>
  </r>
  <r>
    <n v="2023"/>
    <s v="45"/>
    <s v="EXECUTIVE OFFICE OF HEALTH &amp; HUMAN SERVICES"/>
    <s v="M03"/>
    <s v="DMR"/>
    <s v="DEPARTMENT OF DEVELOPMENTAL SERVICES"/>
    <x v="4"/>
    <x v="4"/>
    <s v="VC6000161602"/>
    <s v="LIFE SKILLS INC"/>
    <s v="042483176"/>
    <n v="35095.919999999998"/>
  </r>
  <r>
    <n v="2023"/>
    <s v="45"/>
    <s v="EXECUTIVE OFFICE OF HEALTH &amp; HUMAN SERVICES"/>
    <s v="M03"/>
    <s v="DMR"/>
    <s v="DEPARTMENT OF DEVELOPMENTAL SERVICES"/>
    <x v="4"/>
    <x v="4"/>
    <s v="VC0000455113"/>
    <s v="HOUSE OF POSSIBILITIES INC"/>
    <s v="134246859"/>
    <n v="0"/>
  </r>
  <r>
    <n v="2023"/>
    <s v="45"/>
    <s v="EXECUTIVE OFFICE OF HEALTH &amp; HUMAN SERVICES"/>
    <s v="MM3"/>
    <s v="DMR"/>
    <s v="DEPARTMENT OF DEVELOPMENTAL SERVICES"/>
    <x v="4"/>
    <x v="4"/>
    <s v="VC0000455113"/>
    <s v="HOUSE OF POSSIBILITIES INC"/>
    <s v="134246859"/>
    <n v="0"/>
  </r>
  <r>
    <n v="2023"/>
    <s v="45"/>
    <s v="EXECUTIVE OFFICE OF HEALTH &amp; HUMAN SERVICES"/>
    <s v="M03"/>
    <s v="DMR"/>
    <s v="DEPARTMENT OF DEVELOPMENTAL SERVICES"/>
    <x v="4"/>
    <x v="5"/>
    <s v="VC6000159109"/>
    <s v="HORACE MANN EDUCATIONAL"/>
    <s v="042300014"/>
    <n v="119404.65"/>
  </r>
  <r>
    <n v="2023"/>
    <s v="45"/>
    <s v="EXECUTIVE OFFICE OF HEALTH &amp; HUMAN SERVICES"/>
    <s v="MM3"/>
    <s v="DMR"/>
    <s v="DEPARTMENT OF DEVELOPMENTAL SERVICES"/>
    <x v="4"/>
    <x v="5"/>
    <s v="VC6000165697"/>
    <s v="UNITED CEREBAL PALSEY ASSOC OF METROBOST"/>
    <s v="042672599"/>
    <n v="27568.05"/>
  </r>
  <r>
    <n v="2023"/>
    <s v="45"/>
    <s v="EXECUTIVE OFFICE OF HEALTH &amp; HUMAN SERVICES"/>
    <s v="M03"/>
    <s v="DMR"/>
    <s v="DEPARTMENT OF DEVELOPMENTAL SERVICES"/>
    <x v="4"/>
    <x v="5"/>
    <s v="VC6000158324"/>
    <s v="THE ARC OF OPPORTUNITY IN NO. CENT. MASS"/>
    <s v="042226199"/>
    <n v="5553.44"/>
  </r>
  <r>
    <n v="2023"/>
    <s v="45"/>
    <s v="EXECUTIVE OFFICE OF HEALTH &amp; HUMAN SERVICES"/>
    <s v="MM3"/>
    <s v="DMR"/>
    <s v="DEPARTMENT OF DEVELOPMENTAL SERVICES"/>
    <x v="4"/>
    <x v="5"/>
    <s v="VC6000230419"/>
    <s v="ADVOCATES INC"/>
    <s v="237451423"/>
    <n v="102158.26"/>
  </r>
  <r>
    <n v="2023"/>
    <s v="45"/>
    <s v="EXECUTIVE OFFICE OF HEALTH &amp; HUMAN SERVICES"/>
    <s v="MM3"/>
    <s v="DMR"/>
    <s v="DEPARTMENT OF DEVELOPMENTAL SERVICES"/>
    <x v="4"/>
    <x v="5"/>
    <s v="VC6000164683"/>
    <s v="BARRY L PRICE REHAB"/>
    <s v="042625859"/>
    <n v="136408.29"/>
  </r>
  <r>
    <n v="2023"/>
    <s v="45"/>
    <s v="EXECUTIVE OFFICE OF HEALTH &amp; HUMAN SERVICES"/>
    <s v="MM3"/>
    <s v="DMR"/>
    <s v="DEPARTMENT OF DEVELOPMENTAL SERVICES"/>
    <x v="4"/>
    <x v="4"/>
    <s v="VC6000230326"/>
    <s v="OPPORTUNITY WORKS INC"/>
    <s v="237364943"/>
    <n v="26361.77"/>
  </r>
  <r>
    <n v="2023"/>
    <s v="45"/>
    <s v="EXECUTIVE OFFICE OF HEALTH &amp; HUMAN SERVICES"/>
    <s v="M03"/>
    <s v="DMR"/>
    <s v="DEPARTMENT OF DEVELOPMENTAL SERVICES"/>
    <x v="4"/>
    <x v="4"/>
    <s v="VC6000171482"/>
    <s v="BEHAVIORAL ASSOCIATES OF"/>
    <s v="042912574"/>
    <n v="18912.939999999999"/>
  </r>
  <r>
    <n v="2023"/>
    <s v="45"/>
    <s v="EXECUTIVE OFFICE OF HEALTH &amp; HUMAN SERVICES"/>
    <s v="M03"/>
    <s v="DMR"/>
    <s v="DEPARTMENT OF DEVELOPMENTAL SERVICES"/>
    <x v="4"/>
    <x v="4"/>
    <s v="VC6000162473"/>
    <s v="KENNEDY-DONOVAN CENTER INC"/>
    <s v="042519028"/>
    <n v="12426.96"/>
  </r>
  <r>
    <n v="2023"/>
    <s v="45"/>
    <s v="EXECUTIVE OFFICE OF HEALTH &amp; HUMAN SERVICES"/>
    <s v="M03"/>
    <s v="DMR"/>
    <s v="DEPARTMENT OF DEVELOPMENTAL SERVICES"/>
    <x v="4"/>
    <x v="4"/>
    <s v="VC6000180596"/>
    <s v="BERKSHIRE FAMILY AND"/>
    <s v="043246975"/>
    <n v="41684.94"/>
  </r>
  <r>
    <n v="2023"/>
    <s v="45"/>
    <s v="EXECUTIVE OFFICE OF HEALTH &amp; HUMAN SERVICES"/>
    <s v="M03"/>
    <s v="DMR"/>
    <s v="DEPARTMENT OF DEVELOPMENTAL SERVICES"/>
    <x v="4"/>
    <x v="4"/>
    <s v="VC6000169036"/>
    <s v="HABILITATION ASSIST CORP"/>
    <s v="042797974"/>
    <n v="55775.18"/>
  </r>
  <r>
    <n v="2023"/>
    <s v="45"/>
    <s v="EXECUTIVE OFFICE OF HEALTH &amp; HUMAN SERVICES"/>
    <s v="MM3"/>
    <s v="DMR"/>
    <s v="DEPARTMENT OF DEVELOPMENTAL SERVICES"/>
    <x v="4"/>
    <x v="5"/>
    <s v="VC0000720344"/>
    <s v="THE NORTH EAST EDUCATIONAL DEVELOPMENTAL"/>
    <s v="460759051"/>
    <n v="125578.3"/>
  </r>
  <r>
    <n v="2023"/>
    <s v="45"/>
    <s v="EXECUTIVE OFFICE OF HEALTH &amp; HUMAN SERVICES"/>
    <s v="MM3"/>
    <s v="DMR"/>
    <s v="DEPARTMENT OF DEVELOPMENTAL SERVICES"/>
    <x v="4"/>
    <x v="5"/>
    <s v="VC6000230398"/>
    <s v="WORK COMMUNITY INDEPENDENCE INC"/>
    <s v="237427897"/>
    <n v="31812.79"/>
  </r>
  <r>
    <n v="2023"/>
    <s v="45"/>
    <s v="EXECUTIVE OFFICE OF HEALTH &amp; HUMAN SERVICES"/>
    <s v="M03"/>
    <s v="DMR"/>
    <s v="DEPARTMENT OF DEVELOPMENTAL SERVICES"/>
    <x v="4"/>
    <x v="5"/>
    <s v="VC6000157246"/>
    <s v="CARDINAL CUSHING CENTERS INC"/>
    <s v="042104871"/>
    <n v="10270.450000000001"/>
  </r>
  <r>
    <n v="2023"/>
    <s v="45"/>
    <s v="EXECUTIVE OFFICE OF HEALTH &amp; HUMAN SERVICES"/>
    <s v="MM3"/>
    <s v="DMR"/>
    <s v="DEPARTMENT OF DEVELOPMENTAL SERVICES"/>
    <x v="4"/>
    <x v="5"/>
    <s v="VC6000162625"/>
    <s v="JUSTICE RESOURCE INSTITUTE INC"/>
    <s v="042526357"/>
    <n v="119951.55"/>
  </r>
  <r>
    <n v="2023"/>
    <s v="45"/>
    <s v="EXECUTIVE OFFICE OF HEALTH &amp; HUMAN SERVICES"/>
    <s v="M03"/>
    <s v="DMR"/>
    <s v="DEPARTMENT OF DEVELOPMENTAL SERVICES"/>
    <x v="4"/>
    <x v="5"/>
    <s v="VC6000160746"/>
    <s v="PREPARATORY REHABFOR IND DEV A"/>
    <s v="042448196"/>
    <n v="16324.61"/>
  </r>
  <r>
    <n v="2023"/>
    <s v="45"/>
    <s v="EXECUTIVE OFFICE OF HEALTH &amp; HUMAN SERVICES"/>
    <s v="M03"/>
    <s v="DMR"/>
    <s v="DEPARTMENT OF DEVELOPMENTAL SERVICES"/>
    <x v="4"/>
    <x v="5"/>
    <s v="VC6000230419"/>
    <s v="ADVOCATES INC"/>
    <s v="237451423"/>
    <n v="26071.58"/>
  </r>
  <r>
    <n v="2023"/>
    <s v="45"/>
    <s v="EXECUTIVE OFFICE OF HEALTH &amp; HUMAN SERVICES"/>
    <s v="M03"/>
    <s v="DMR"/>
    <s v="DEPARTMENT OF DEVELOPMENTAL SERVICES"/>
    <x v="4"/>
    <x v="5"/>
    <s v="VC6000230109"/>
    <s v="AMEGO INC"/>
    <s v="237131690"/>
    <n v="151501.68"/>
  </r>
  <r>
    <n v="2023"/>
    <s v="45"/>
    <s v="EXECUTIVE OFFICE OF HEALTH &amp; HUMAN SERVICES"/>
    <s v="M03"/>
    <s v="DMR"/>
    <s v="DEPARTMENT OF DEVELOPMENTAL SERVICES"/>
    <x v="4"/>
    <x v="5"/>
    <s v="VC6000192676"/>
    <s v="SUNSHINE VILLAGE, INC."/>
    <s v="046190469"/>
    <n v="202094.79"/>
  </r>
  <r>
    <n v="2023"/>
    <s v="45"/>
    <s v="EXECUTIVE OFFICE OF HEALTH &amp; HUMAN SERVICES"/>
    <s v="MM3"/>
    <s v="DMR"/>
    <s v="DEPARTMENT OF DEVELOPMENTAL SERVICES"/>
    <x v="4"/>
    <x v="5"/>
    <s v="VC6000160603"/>
    <s v="OPPORTUNITIES FOR INCLUSION"/>
    <s v="042441728"/>
    <n v="13559.27"/>
  </r>
  <r>
    <n v="2023"/>
    <s v="45"/>
    <s v="EXECUTIVE OFFICE OF HEALTH &amp; HUMAN SERVICES"/>
    <s v="M03"/>
    <s v="DMR"/>
    <s v="DEPARTMENT OF DEVELOPMENTAL SERVICES"/>
    <x v="4"/>
    <x v="4"/>
    <s v="VC6000163957"/>
    <s v="VENTURE COMMUNITY SERVICES, INC"/>
    <s v="042593315"/>
    <n v="77065.36"/>
  </r>
  <r>
    <n v="2023"/>
    <s v="45"/>
    <s v="EXECUTIVE OFFICE OF HEALTH &amp; HUMAN SERVICES"/>
    <s v="M03"/>
    <s v="DMR"/>
    <s v="DEPARTMENT OF DEVELOPMENTAL SERVICES"/>
    <x v="4"/>
    <x v="4"/>
    <s v="VC6000248268"/>
    <s v="VIABILITY INC"/>
    <s v="510178661"/>
    <n v="43289.52"/>
  </r>
  <r>
    <n v="2023"/>
    <s v="45"/>
    <s v="EXECUTIVE OFFICE OF HEALTH &amp; HUMAN SERVICES"/>
    <s v="MM3"/>
    <s v="DMR"/>
    <s v="DEPARTMENT OF DEVELOPMENTAL SERVICES"/>
    <x v="4"/>
    <x v="4"/>
    <s v="VC0000407324"/>
    <s v="COASTAL CONNECTIONS INC"/>
    <s v="262443444"/>
    <n v="17274.68"/>
  </r>
  <r>
    <n v="2023"/>
    <s v="45"/>
    <s v="EXECUTIVE OFFICE OF HEALTH &amp; HUMAN SERVICES"/>
    <s v="M03"/>
    <s v="DMR"/>
    <s v="DEPARTMENT OF DEVELOPMENTAL SERVICES"/>
    <x v="4"/>
    <x v="5"/>
    <s v="VC6000160529"/>
    <s v="RIVERSIDE INDUSTRIES INC"/>
    <s v="042438444"/>
    <n v="38734.050000000003"/>
  </r>
  <r>
    <n v="2023"/>
    <s v="45"/>
    <s v="EXECUTIVE OFFICE OF HEALTH &amp; HUMAN SERVICES"/>
    <s v="M03"/>
    <s v="DMR"/>
    <s v="DEPARTMENT OF DEVELOPMENTAL SERVICES"/>
    <x v="4"/>
    <x v="5"/>
    <s v="VC6000167658"/>
    <s v="LIFESTREAM INCORPORATED"/>
    <s v="042743314"/>
    <n v="49895.61"/>
  </r>
  <r>
    <n v="2023"/>
    <s v="45"/>
    <s v="EXECUTIVE OFFICE OF HEALTH &amp; HUMAN SERVICES"/>
    <s v="M03"/>
    <s v="DMR"/>
    <s v="DEPARTMENT OF DEVELOPMENTAL SERVICES"/>
    <x v="4"/>
    <x v="5"/>
    <s v="VC6000163831"/>
    <s v="COOPERATIVE PRODUCTION INC"/>
    <s v="042588140"/>
    <n v="63696.34"/>
  </r>
  <r>
    <n v="2023"/>
    <s v="45"/>
    <s v="EXECUTIVE OFFICE OF HEALTH &amp; HUMAN SERVICES"/>
    <s v="M03"/>
    <s v="DMR"/>
    <s v="DEPARTMENT OF DEVELOPMENTAL SERVICES"/>
    <x v="4"/>
    <x v="5"/>
    <s v="VC6000158475"/>
    <s v="COMMUNITAS, INC."/>
    <s v="042239964"/>
    <n v="13525.13"/>
  </r>
  <r>
    <n v="2023"/>
    <s v="45"/>
    <s v="EXECUTIVE OFFICE OF HEALTH &amp; HUMAN SERVICES"/>
    <s v="MM3"/>
    <s v="DMR"/>
    <s v="DEPARTMENT OF DEVELOPMENTAL SERVICES"/>
    <x v="4"/>
    <x v="5"/>
    <s v="VC6000227047"/>
    <s v="LIFEWORKS INC"/>
    <s v="222512887"/>
    <n v="49125.38"/>
  </r>
  <r>
    <n v="2023"/>
    <s v="45"/>
    <s v="EXECUTIVE OFFICE OF HEALTH &amp; HUMAN SERVICES"/>
    <s v="MM3"/>
    <s v="DMR"/>
    <s v="DEPARTMENT OF DEVELOPMENTAL SERVICES"/>
    <x v="4"/>
    <x v="5"/>
    <s v="VC6000169036"/>
    <s v="HABILITATION ASSIST CORP"/>
    <s v="042797974"/>
    <n v="8216.36"/>
  </r>
  <r>
    <n v="2023"/>
    <s v="45"/>
    <s v="EXECUTIVE OFFICE OF HEALTH &amp; HUMAN SERVICES"/>
    <s v="M03"/>
    <s v="DMR"/>
    <s v="DEPARTMENT OF DEVELOPMENTAL SERVICES"/>
    <x v="4"/>
    <x v="5"/>
    <s v="VC6000163824"/>
    <s v="OPEN SKY COMMUNITY SERVICES INC"/>
    <s v="042587863"/>
    <n v="32950.79"/>
  </r>
  <r>
    <n v="2023"/>
    <s v="45"/>
    <s v="EXECUTIVE OFFICE OF HEALTH &amp; HUMAN SERVICES"/>
    <s v="M03"/>
    <s v="DMR"/>
    <s v="DEPARTMENT OF DEVELOPMENTAL SERVICES"/>
    <x v="4"/>
    <x v="5"/>
    <s v="VC6000168199"/>
    <s v="CRYSTAL SPRINGS, INC."/>
    <s v="042764196"/>
    <n v="65833.3"/>
  </r>
  <r>
    <n v="2023"/>
    <s v="45"/>
    <s v="EXECUTIVE OFFICE OF HEALTH &amp; HUMAN SERVICES"/>
    <s v="M03"/>
    <s v="DMR"/>
    <s v="DEPARTMENT OF DEVELOPMENTAL SERVICES"/>
    <x v="4"/>
    <x v="4"/>
    <s v="VC6000163831"/>
    <s v="COOPERATIVE PRODUCTION INC"/>
    <s v="042588140"/>
    <n v="32482.560000000001"/>
  </r>
  <r>
    <n v="2023"/>
    <s v="45"/>
    <s v="EXECUTIVE OFFICE OF HEALTH &amp; HUMAN SERVICES"/>
    <s v="M03"/>
    <s v="DMR"/>
    <s v="DEPARTMENT OF DEVELOPMENTAL SERVICES"/>
    <x v="4"/>
    <x v="4"/>
    <s v="VC6000160529"/>
    <s v="RIVERSIDE INDUSTRIES INC"/>
    <s v="042438444"/>
    <n v="20018.240000000002"/>
  </r>
  <r>
    <n v="2023"/>
    <s v="45"/>
    <s v="EXECUTIVE OFFICE OF HEALTH &amp; HUMAN SERVICES"/>
    <s v="M03"/>
    <s v="DMR"/>
    <s v="DEPARTMENT OF DEVELOPMENTAL SERVICES"/>
    <x v="4"/>
    <x v="4"/>
    <s v="VC6000159137"/>
    <s v="THE ARC OF THE SOUTH SHORE, INC."/>
    <s v="042302069"/>
    <n v="8671.56"/>
  </r>
  <r>
    <n v="2023"/>
    <s v="45"/>
    <s v="EXECUTIVE OFFICE OF HEALTH &amp; HUMAN SERVICES"/>
    <s v="M03"/>
    <s v="DMR"/>
    <s v="DEPARTMENT OF DEVELOPMENTAL SERVICES"/>
    <x v="4"/>
    <x v="4"/>
    <s v="VC6000162625"/>
    <s v="JUSTICE RESOURCE INSTITUTE INC"/>
    <s v="042526357"/>
    <n v="25948.38"/>
  </r>
  <r>
    <n v="2023"/>
    <s v="45"/>
    <s v="EXECUTIVE OFFICE OF HEALTH &amp; HUMAN SERVICES"/>
    <s v="MM3"/>
    <s v="DMR"/>
    <s v="DEPARTMENT OF DEVELOPMENTAL SERVICES"/>
    <x v="4"/>
    <x v="4"/>
    <s v="VC6000227047"/>
    <s v="LIFEWORKS INC"/>
    <s v="222512887"/>
    <n v="28864.95"/>
  </r>
  <r>
    <n v="2023"/>
    <s v="45"/>
    <s v="EXECUTIVE OFFICE OF HEALTH &amp; HUMAN SERVICES"/>
    <s v="MM3"/>
    <s v="DMR"/>
    <s v="DEPARTMENT OF DEVELOPMENTAL SERVICES"/>
    <x v="4"/>
    <x v="4"/>
    <s v="VC6000169036"/>
    <s v="HABILITATION ASSIST CORP"/>
    <s v="042797974"/>
    <n v="2981.56"/>
  </r>
  <r>
    <n v="2023"/>
    <s v="45"/>
    <s v="EXECUTIVE OFFICE OF HEALTH &amp; HUMAN SERVICES"/>
    <s v="MM3"/>
    <s v="DMR"/>
    <s v="DEPARTMENT OF DEVELOPMENTAL SERVICES"/>
    <x v="4"/>
    <x v="4"/>
    <s v="VC6000162018"/>
    <s v="FIDELITY HOUSE INC"/>
    <s v="042499679"/>
    <n v="17354.5"/>
  </r>
  <r>
    <n v="2023"/>
    <s v="45"/>
    <s v="EXECUTIVE OFFICE OF HEALTH &amp; HUMAN SERVICES"/>
    <s v="MM3"/>
    <s v="DMR"/>
    <s v="DEPARTMENT OF DEVELOPMENTAL SERVICES"/>
    <x v="4"/>
    <x v="5"/>
    <s v="VC6000158956"/>
    <s v="THE ARC OF BRISTOL COUNTY"/>
    <s v="042281165"/>
    <n v="47087.72"/>
  </r>
  <r>
    <n v="2023"/>
    <s v="45"/>
    <s v="EXECUTIVE OFFICE OF HEALTH &amp; HUMAN SERVICES"/>
    <s v="M03"/>
    <s v="DMR"/>
    <s v="DEPARTMENT OF DEVELOPMENTAL SERVICES"/>
    <x v="4"/>
    <x v="5"/>
    <s v="VC6000171482"/>
    <s v="BEHAVIORAL ASSOCIATES OF"/>
    <s v="042912574"/>
    <n v="46379.5"/>
  </r>
  <r>
    <n v="2023"/>
    <s v="45"/>
    <s v="EXECUTIVE OFFICE OF HEALTH &amp; HUMAN SERVICES"/>
    <s v="MM3"/>
    <s v="DMR"/>
    <s v="DEPARTMENT OF DEVELOPMENTAL SERVICES"/>
    <x v="4"/>
    <x v="5"/>
    <s v="VC6000165472"/>
    <s v="ATTLEBORO ENTERPRISES INC"/>
    <s v="042660632"/>
    <n v="24916.51"/>
  </r>
  <r>
    <n v="2023"/>
    <s v="45"/>
    <s v="EXECUTIVE OFFICE OF HEALTH &amp; HUMAN SERVICES"/>
    <s v="M03"/>
    <s v="DMR"/>
    <s v="DEPARTMENT OF DEVELOPMENTAL SERVICES"/>
    <x v="4"/>
    <x v="5"/>
    <s v="VC6000160849"/>
    <s v="CAPEABILITIES"/>
    <s v="042453166"/>
    <n v="6372.8"/>
  </r>
  <r>
    <n v="2023"/>
    <s v="45"/>
    <s v="EXECUTIVE OFFICE OF HEALTH &amp; HUMAN SERVICES"/>
    <s v="MM3"/>
    <s v="DMR"/>
    <s v="DEPARTMENT OF DEVELOPMENTAL SERVICES"/>
    <x v="4"/>
    <x v="4"/>
    <s v="VC6000164821"/>
    <s v="VINFEN CORPORATION"/>
    <s v="042632219"/>
    <n v="57076.39"/>
  </r>
  <r>
    <n v="2023"/>
    <s v="45"/>
    <s v="EXECUTIVE OFFICE OF HEALTH &amp; HUMAN SERVICES"/>
    <s v="MM3"/>
    <s v="DMR"/>
    <s v="DEPARTMENT OF DEVELOPMENTAL SERVICES"/>
    <x v="4"/>
    <x v="4"/>
    <s v="VC6000164683"/>
    <s v="BARRY L PRICE REHAB"/>
    <s v="042625859"/>
    <n v="60324.71"/>
  </r>
  <r>
    <n v="2023"/>
    <s v="45"/>
    <s v="EXECUTIVE OFFICE OF HEALTH &amp; HUMAN SERVICES"/>
    <s v="M03"/>
    <s v="DMR"/>
    <s v="DEPARTMENT OF DEVELOPMENTAL SERVICES"/>
    <x v="4"/>
    <x v="4"/>
    <s v="VC6000160726"/>
    <s v="PEOPLE INCORPORATED"/>
    <s v="042447216"/>
    <n v="6213.48"/>
  </r>
  <r>
    <n v="2023"/>
    <s v="45"/>
    <s v="EXECUTIVE OFFICE OF HEALTH &amp; HUMAN SERVICES"/>
    <s v="MM3"/>
    <s v="DMR"/>
    <s v="DEPARTMENT OF DEVELOPMENTAL SERVICES"/>
    <x v="4"/>
    <x v="5"/>
    <s v="VC6000165702"/>
    <s v="TOWARD INDEPENDENT LIVING &amp;"/>
    <s v="042672688"/>
    <n v="94738.75"/>
  </r>
  <r>
    <n v="2023"/>
    <s v="45"/>
    <s v="EXECUTIVE OFFICE OF HEALTH &amp; HUMAN SERVICES"/>
    <s v="M03"/>
    <s v="DMR"/>
    <s v="DEPARTMENT OF DEVELOPMENTAL SERVICES"/>
    <x v="4"/>
    <x v="5"/>
    <s v="VC0000455113"/>
    <s v="HOUSE OF POSSIBILITIES INC"/>
    <s v="134246859"/>
    <n v="13149.59"/>
  </r>
  <r>
    <n v="2023"/>
    <s v="45"/>
    <s v="EXECUTIVE OFFICE OF HEALTH &amp; HUMAN SERVICES"/>
    <s v="MM3"/>
    <s v="DMR"/>
    <s v="DEPARTMENT OF DEVELOPMENTAL SERVICES"/>
    <x v="4"/>
    <x v="5"/>
    <s v="VC6000158767"/>
    <s v="MINUTE MAN ARC FOR HUMAN"/>
    <s v="042269230"/>
    <n v="30424.43"/>
  </r>
  <r>
    <n v="2023"/>
    <s v="45"/>
    <s v="EXECUTIVE OFFICE OF HEALTH &amp; HUMAN SERVICES"/>
    <s v="M03"/>
    <s v="DMR"/>
    <s v="DEPARTMENT OF DEVELOPMENTAL SERVICES"/>
    <x v="4"/>
    <x v="5"/>
    <s v="VC6000170681"/>
    <s v="COMMUNITY CONNECTIONS INC"/>
    <s v="042871024"/>
    <n v="202444.51"/>
  </r>
  <r>
    <n v="2023"/>
    <s v="45"/>
    <s v="EXECUTIVE OFFICE OF HEALTH &amp; HUMAN SERVICES"/>
    <s v="M03"/>
    <s v="DMR"/>
    <s v="DEPARTMENT OF DEVELOPMENTAL SERVICES"/>
    <x v="4"/>
    <x v="5"/>
    <s v="VC6000158245"/>
    <s v="BERKSHIRE COUNTY ARC INC"/>
    <s v="042218928"/>
    <n v="136440.51"/>
  </r>
  <r>
    <n v="2023"/>
    <s v="45"/>
    <s v="EXECUTIVE OFFICE OF HEALTH &amp; HUMAN SERVICES"/>
    <s v="M03"/>
    <s v="DMR"/>
    <s v="DEPARTMENT OF DEVELOPMENTAL SERVICES"/>
    <x v="4"/>
    <x v="5"/>
    <s v="VC6000165472"/>
    <s v="ATTLEBORO ENTERPRISES INC"/>
    <s v="042660632"/>
    <n v="41558.76"/>
  </r>
  <r>
    <n v="2023"/>
    <s v="45"/>
    <s v="EXECUTIVE OFFICE OF HEALTH &amp; HUMAN SERVICES"/>
    <s v="M03"/>
    <s v="DMR"/>
    <s v="DEPARTMENT OF DEVELOPMENTAL SERVICES"/>
    <x v="4"/>
    <x v="4"/>
    <s v="VC6000167658"/>
    <s v="LIFESTREAM INCORPORATED"/>
    <s v="042743314"/>
    <n v="18828.21"/>
  </r>
  <r>
    <n v="2023"/>
    <s v="45"/>
    <s v="EXECUTIVE OFFICE OF HEALTH &amp; HUMAN SERVICES"/>
    <s v="MM3"/>
    <s v="DMR"/>
    <s v="DEPARTMENT OF DEVELOPMENTAL SERVICES"/>
    <x v="4"/>
    <x v="4"/>
    <s v="VC6000165526"/>
    <s v="AMERICAN TRAINING INC"/>
    <s v="042662986"/>
    <n v="25957.78"/>
  </r>
  <r>
    <n v="2023"/>
    <s v="45"/>
    <s v="EXECUTIVE OFFICE OF HEALTH &amp; HUMAN SERVICES"/>
    <s v="M03"/>
    <s v="DMR"/>
    <s v="DEPARTMENT OF DEVELOPMENTAL SERVICES"/>
    <x v="4"/>
    <x v="4"/>
    <s v="VC6000159109"/>
    <s v="HORACE MANN EDUCATIONAL"/>
    <s v="042300014"/>
    <n v="59204.45"/>
  </r>
  <r>
    <n v="2023"/>
    <s v="45"/>
    <s v="EXECUTIVE OFFICE OF HEALTH &amp; HUMAN SERVICES"/>
    <s v="M03"/>
    <s v="DMR"/>
    <s v="DEPARTMENT OF DEVELOPMENTAL SERVICES"/>
    <x v="4"/>
    <x v="4"/>
    <s v="VC0000568727"/>
    <s v="NASHOBA LEARNING GROUP INC"/>
    <s v="010672424"/>
    <n v="8938.99"/>
  </r>
  <r>
    <n v="2023"/>
    <s v="45"/>
    <s v="EXECUTIVE OFFICE OF HEALTH &amp; HUMAN SERVICES"/>
    <s v="MM3"/>
    <s v="DMR"/>
    <s v="DEPARTMENT OF DEVELOPMENTAL SERVICES"/>
    <x v="4"/>
    <x v="5"/>
    <s v="VC0000455113"/>
    <s v="HOUSE OF POSSIBILITIES INC"/>
    <s v="134246859"/>
    <n v="10310.280000000001"/>
  </r>
  <r>
    <n v="2023"/>
    <s v="45"/>
    <s v="EXECUTIVE OFFICE OF HEALTH &amp; HUMAN SERVICES"/>
    <s v="M03"/>
    <s v="DMR"/>
    <s v="DEPARTMENT OF DEVELOPMENTAL SERVICES"/>
    <x v="4"/>
    <x v="5"/>
    <s v="VC6000163361"/>
    <s v="BROCKTON AREA MULTI-SERVS INC"/>
    <s v="042562377"/>
    <n v="122930.57"/>
  </r>
  <r>
    <n v="2023"/>
    <s v="45"/>
    <s v="EXECUTIVE OFFICE OF HEALTH &amp; HUMAN SERVICES"/>
    <s v="M03"/>
    <s v="DMR"/>
    <s v="DEPARTMENT OF DEVELOPMENTAL SERVICES"/>
    <x v="4"/>
    <x v="5"/>
    <s v="VC6000230082"/>
    <s v="WORK INC"/>
    <s v="237100726"/>
    <n v="3960.24"/>
  </r>
  <r>
    <n v="2023"/>
    <s v="45"/>
    <s v="EXECUTIVE OFFICE OF HEALTH &amp; HUMAN SERVICES"/>
    <s v="M03"/>
    <s v="DMR"/>
    <s v="DEPARTMENT OF DEVELOPMENTAL SERVICES"/>
    <x v="4"/>
    <x v="5"/>
    <s v="VC0000408166"/>
    <s v="TRANSITIONS CENTERS INC"/>
    <s v="412275864"/>
    <n v="1155.07"/>
  </r>
  <r>
    <n v="2023"/>
    <s v="45"/>
    <s v="EXECUTIVE OFFICE OF HEALTH &amp; HUMAN SERVICES"/>
    <s v="M03"/>
    <s v="DMR"/>
    <s v="DEPARTMENT OF DEVELOPMENTAL SERVICES"/>
    <x v="4"/>
    <x v="4"/>
    <s v="VC6000174357"/>
    <s v="ROAD TO RESPONSIBILITY INC"/>
    <s v="043035105"/>
    <n v="42163.35"/>
  </r>
  <r>
    <n v="2023"/>
    <s v="45"/>
    <s v="EXECUTIVE OFFICE OF HEALTH &amp; HUMAN SERVICES"/>
    <s v="MM3"/>
    <s v="DMR"/>
    <s v="DEPARTMENT OF DEVELOPMENTAL SERVICES"/>
    <x v="4"/>
    <x v="4"/>
    <s v="VC0000720344"/>
    <s v="THE NORTH EAST EDUCATIONAL DEVELOPMENTAL"/>
    <s v="460759051"/>
    <n v="59545.85"/>
  </r>
  <r>
    <n v="2023"/>
    <s v="45"/>
    <s v="EXECUTIVE OFFICE OF HEALTH &amp; HUMAN SERVICES"/>
    <s v="M03"/>
    <s v="DMR"/>
    <s v="DEPARTMENT OF DEVELOPMENTAL SERVICES"/>
    <x v="4"/>
    <x v="4"/>
    <s v="VC6000157246"/>
    <s v="CARDINAL CUSHING CENTERS INC"/>
    <s v="042104871"/>
    <n v="4870.6400000000003"/>
  </r>
  <r>
    <n v="2023"/>
    <s v="45"/>
    <s v="EXECUTIVE OFFICE OF HEALTH &amp; HUMAN SERVICES"/>
    <s v="MM3"/>
    <s v="DMR"/>
    <s v="DEPARTMENT OF DEVELOPMENTAL SERVICES"/>
    <x v="4"/>
    <x v="4"/>
    <s v="VC6000162625"/>
    <s v="JUSTICE RESOURCE INSTITUTE INC"/>
    <s v="042526357"/>
    <n v="58599.7"/>
  </r>
  <r>
    <n v="2023"/>
    <s v="45"/>
    <s v="EXECUTIVE OFFICE OF HEALTH &amp; HUMAN SERVICES"/>
    <s v="MM3"/>
    <s v="DMR"/>
    <s v="DEPARTMENT OF DEVELOPMENTAL SERVICES"/>
    <x v="4"/>
    <x v="5"/>
    <s v="VC6000163588"/>
    <s v="SHORE EDUC COLLABORATIVE"/>
    <s v="042576002"/>
    <n v="261521.44"/>
  </r>
  <r>
    <n v="2023"/>
    <s v="45"/>
    <s v="EXECUTIVE OFFICE OF HEALTH &amp; HUMAN SERVICES"/>
    <s v="MM3"/>
    <s v="DMR"/>
    <s v="DEPARTMENT OF DEVELOPMENTAL SERVICES"/>
    <x v="4"/>
    <x v="5"/>
    <s v="VC0000407324"/>
    <s v="COASTAL CONNECTIONS INC"/>
    <s v="262443444"/>
    <n v="36804.550000000003"/>
  </r>
  <r>
    <n v="2023"/>
    <s v="45"/>
    <s v="EXECUTIVE OFFICE OF HEALTH &amp; HUMAN SERVICES"/>
    <s v="MM3"/>
    <s v="DMR"/>
    <s v="DEPARTMENT OF DEVELOPMENTAL SERVICES"/>
    <x v="4"/>
    <x v="5"/>
    <s v="VC6000230109"/>
    <s v="AMEGO INC"/>
    <s v="237131690"/>
    <n v="392356.17"/>
  </r>
  <r>
    <n v="2023"/>
    <s v="45"/>
    <s v="EXECUTIVE OFFICE OF HEALTH &amp; HUMAN SERVICES"/>
    <s v="M03"/>
    <s v="DMR"/>
    <s v="DEPARTMENT OF DEVELOPMENTAL SERVICES"/>
    <x v="4"/>
    <x v="5"/>
    <s v="VC6000192607"/>
    <s v="NEW ENGLAND VILLAGES INC"/>
    <s v="046144180"/>
    <n v="36819.99"/>
  </r>
  <r>
    <n v="2023"/>
    <s v="45"/>
    <s v="EXECUTIVE OFFICE OF HEALTH &amp; HUMAN SERVICES"/>
    <s v="MM3"/>
    <s v="DMR"/>
    <s v="DEPARTMENT OF DEVELOPMENTAL SERVICES"/>
    <x v="4"/>
    <x v="5"/>
    <s v="VC6000192523"/>
    <s v="INCOMPASS HUMAN SERVICES"/>
    <s v="046111877"/>
    <n v="64162.69"/>
  </r>
  <r>
    <n v="2023"/>
    <s v="45"/>
    <s v="EXECUTIVE OFFICE OF HEALTH &amp; HUMAN SERVICES"/>
    <s v="MM3"/>
    <s v="DMR"/>
    <s v="DEPARTMENT OF DEVELOPMENTAL SERVICES"/>
    <x v="4"/>
    <x v="5"/>
    <s v="VC6000160568"/>
    <s v="NU PATH, INC"/>
    <s v="042440272"/>
    <n v="50756.39"/>
  </r>
  <r>
    <n v="2023"/>
    <s v="45"/>
    <s v="EXECUTIVE OFFICE OF HEALTH &amp; HUMAN SERVICES"/>
    <s v="MM3"/>
    <s v="DMR"/>
    <s v="DEPARTMENT OF DEVELOPMENTAL SERVICES"/>
    <x v="4"/>
    <x v="5"/>
    <s v="VC6000158389"/>
    <s v="NORTHEAST ARC, INC."/>
    <s v="042232416"/>
    <n v="11783.99"/>
  </r>
  <r>
    <n v="2023"/>
    <s v="45"/>
    <s v="EXECUTIVE OFFICE OF HEALTH &amp; HUMAN SERVICES"/>
    <s v="MM3"/>
    <s v="DMR"/>
    <s v="DEPARTMENT OF DEVELOPMENTAL SERVICES"/>
    <x v="4"/>
    <x v="5"/>
    <s v="VC6000179207"/>
    <s v="KIDS ARE PEOPLE ELEMENTARY"/>
    <s v="043201225"/>
    <n v="21306"/>
  </r>
  <r>
    <n v="2023"/>
    <s v="45"/>
    <s v="EXECUTIVE OFFICE OF HEALTH &amp; HUMAN SERVICES"/>
    <s v="M03"/>
    <s v="DMR"/>
    <s v="DEPARTMENT OF DEVELOPMENTAL SERVICES"/>
    <x v="4"/>
    <x v="4"/>
    <s v="VC0001087763"/>
    <s v="MOVING FORWARD INCORPORATED"/>
    <s v="833329208"/>
    <n v="16182.36"/>
  </r>
  <r>
    <n v="2023"/>
    <s v="45"/>
    <s v="EXECUTIVE OFFICE OF HEALTH &amp; HUMAN SERVICES"/>
    <s v="MM3"/>
    <s v="DMR"/>
    <s v="DEPARTMENT OF DEVELOPMENTAL SERVICES"/>
    <x v="4"/>
    <x v="4"/>
    <s v="VC6000162461"/>
    <s v="BAY COVE HUMAN SERVICES INC"/>
    <s v="042518575"/>
    <n v="14051.17"/>
  </r>
  <r>
    <n v="2023"/>
    <s v="45"/>
    <s v="EXECUTIVE OFFICE OF HEALTH &amp; HUMAN SERVICES"/>
    <s v="M03"/>
    <s v="DMR"/>
    <s v="DEPARTMENT OF DEVELOPMENTAL SERVICES"/>
    <x v="4"/>
    <x v="4"/>
    <s v="VC6000160849"/>
    <s v="CAPEABILITIES"/>
    <s v="042453166"/>
    <n v="2321.52"/>
  </r>
  <r>
    <n v="2023"/>
    <s v="45"/>
    <s v="EXECUTIVE OFFICE OF HEALTH &amp; HUMAN SERVICES"/>
    <s v="MM3"/>
    <s v="DMR"/>
    <s v="DEPARTMENT OF DEVELOPMENTAL SERVICES"/>
    <x v="4"/>
    <x v="4"/>
    <s v="VC6000179207"/>
    <s v="KIDS ARE PEOPLE ELEMENTARY"/>
    <s v="043201225"/>
    <n v="7781.28"/>
  </r>
  <r>
    <n v="2023"/>
    <s v="45"/>
    <s v="EXECUTIVE OFFICE OF HEALTH &amp; HUMAN SERVICES"/>
    <s v="M03"/>
    <s v="DMR"/>
    <s v="DEPARTMENT OF DEVELOPMENTAL SERVICES"/>
    <x v="4"/>
    <x v="5"/>
    <s v="VC6000157235"/>
    <s v="THE GUILD FOR HUMAN SERVICES INC"/>
    <s v="042104849"/>
    <n v="168604.46"/>
  </r>
  <r>
    <n v="2023"/>
    <s v="45"/>
    <s v="EXECUTIVE OFFICE OF HEALTH &amp; HUMAN SERVICES"/>
    <s v="MM3"/>
    <s v="DMR"/>
    <s v="DEPARTMENT OF DEVELOPMENTAL SERVICES"/>
    <x v="4"/>
    <x v="5"/>
    <s v="VC6000159109"/>
    <s v="HORACE MANN EDUCATIONAL"/>
    <s v="042300014"/>
    <n v="46697.83"/>
  </r>
  <r>
    <n v="2023"/>
    <s v="45"/>
    <s v="EXECUTIVE OFFICE OF HEALTH &amp; HUMAN SERVICES"/>
    <s v="MM3"/>
    <s v="DMR"/>
    <s v="DEPARTMENT OF DEVELOPMENTAL SERVICES"/>
    <x v="4"/>
    <x v="5"/>
    <s v="VC6000158475"/>
    <s v="COMMUNITAS, INC."/>
    <s v="042239964"/>
    <n v="23892.31"/>
  </r>
  <r>
    <n v="2023"/>
    <s v="45"/>
    <s v="EXECUTIVE OFFICE OF HEALTH &amp; HUMAN SERVICES"/>
    <s v="M03"/>
    <s v="DMR"/>
    <s v="DEPARTMENT OF DEVELOPMENTAL SERVICES"/>
    <x v="4"/>
    <x v="5"/>
    <s v="VC6000158035"/>
    <s v="THE MAY INSTITUTE INC"/>
    <s v="042197449"/>
    <n v="93509.46"/>
  </r>
  <r>
    <n v="2023"/>
    <s v="45"/>
    <s v="EXECUTIVE OFFICE OF HEALTH &amp; HUMAN SERVICES"/>
    <s v="MM3"/>
    <s v="DMR"/>
    <s v="DEPARTMENT OF DEVELOPMENTAL SERVICES"/>
    <x v="4"/>
    <x v="5"/>
    <s v="VC6000158035"/>
    <s v="THE MAY INSTITUTE INC"/>
    <s v="042197449"/>
    <n v="91082.7"/>
  </r>
  <r>
    <n v="2023"/>
    <s v="45"/>
    <s v="EXECUTIVE OFFICE OF HEALTH &amp; HUMAN SERVICES"/>
    <s v="M03"/>
    <s v="DMR"/>
    <s v="DEPARTMENT OF DEVELOPMENTAL SERVICES"/>
    <x v="4"/>
    <x v="4"/>
    <s v="VC6000163824"/>
    <s v="OPEN SKY COMMUNITY SERVICES INC"/>
    <s v="042587863"/>
    <n v="11044.29"/>
  </r>
  <r>
    <n v="2023"/>
    <s v="45"/>
    <s v="EXECUTIVE OFFICE OF HEALTH &amp; HUMAN SERVICES"/>
    <s v="MM3"/>
    <s v="DMR"/>
    <s v="DEPARTMENT OF DEVELOPMENTAL SERVICES"/>
    <x v="4"/>
    <x v="4"/>
    <s v="VC6000192523"/>
    <s v="INCOMPASS HUMAN SERVICES"/>
    <s v="046111877"/>
    <n v="1520.8"/>
  </r>
  <r>
    <n v="2023"/>
    <s v="45"/>
    <s v="EXECUTIVE OFFICE OF HEALTH &amp; HUMAN SERVICES"/>
    <s v="MM3"/>
    <s v="DMR"/>
    <s v="DEPARTMENT OF DEVELOPMENTAL SERVICES"/>
    <x v="4"/>
    <x v="4"/>
    <s v="VC6000160568"/>
    <s v="NU PATH, INC"/>
    <s v="042440272"/>
    <n v="21326.98"/>
  </r>
  <r>
    <n v="2023"/>
    <s v="45"/>
    <s v="EXECUTIVE OFFICE OF HEALTH &amp; HUMAN SERVICES"/>
    <s v="M03"/>
    <s v="DMR"/>
    <s v="DEPARTMENT OF DEVELOPMENTAL SERVICES"/>
    <x v="4"/>
    <x v="4"/>
    <s v="VC6000158475"/>
    <s v="COMMUNITAS, INC."/>
    <s v="042239964"/>
    <n v="4938.92"/>
  </r>
  <r>
    <n v="2023"/>
    <s v="45"/>
    <s v="EXECUTIVE OFFICE OF HEALTH &amp; HUMAN SERVICES"/>
    <s v="M03"/>
    <s v="DMR"/>
    <s v="DEPARTMENT OF DEVELOPMENTAL SERVICES"/>
    <x v="4"/>
    <x v="4"/>
    <s v="VC6000192607"/>
    <s v="NEW ENGLAND VILLAGES INC"/>
    <s v="046144180"/>
    <n v="12347.3"/>
  </r>
  <r>
    <n v="2023"/>
    <s v="45"/>
    <s v="EXECUTIVE OFFICE OF HEALTH &amp; HUMAN SERVICES"/>
    <s v="M03"/>
    <s v="DMR"/>
    <s v="DEPARTMENT OF DEVELOPMENTAL SERVICES"/>
    <x v="4"/>
    <x v="4"/>
    <s v="VC6000158035"/>
    <s v="THE MAY INSTITUTE INC"/>
    <s v="042197449"/>
    <n v="50350.81"/>
  </r>
  <r>
    <n v="2023"/>
    <s v="45"/>
    <s v="EXECUTIVE OFFICE OF HEALTH &amp; HUMAN SERVICES"/>
    <s v="M03"/>
    <s v="DMR"/>
    <s v="DEPARTMENT OF DEVELOPMENTAL SERVICES"/>
    <x v="4"/>
    <x v="4"/>
    <s v="VC6000168199"/>
    <s v="CRYSTAL SPRINGS, INC."/>
    <s v="042764196"/>
    <n v="21337.5"/>
  </r>
  <r>
    <n v="2023"/>
    <s v="45"/>
    <s v="EXECUTIVE OFFICE OF HEALTH &amp; HUMAN SERVICES"/>
    <s v="MM3"/>
    <s v="DMR"/>
    <s v="DEPARTMENT OF DEVELOPMENTAL SERVICES"/>
    <x v="4"/>
    <x v="4"/>
    <s v="VC6000158389"/>
    <s v="NORTHEAST ARC, INC."/>
    <s v="042232416"/>
    <n v="6185.03"/>
  </r>
  <r>
    <n v="2023"/>
    <s v="45"/>
    <s v="EXECUTIVE OFFICE OF HEALTH &amp; HUMAN SERVICES"/>
    <s v="MM3"/>
    <s v="DMR"/>
    <s v="DEPARTMENT OF DEVELOPMENTAL SERVICES"/>
    <x v="4"/>
    <x v="5"/>
    <s v="VC6000162461"/>
    <s v="BAY COVE HUMAN SERVICES INC"/>
    <s v="042518575"/>
    <n v="35744.07"/>
  </r>
  <r>
    <n v="2023"/>
    <s v="45"/>
    <s v="EXECUTIVE OFFICE OF HEALTH &amp; HUMAN SERVICES"/>
    <s v="M03"/>
    <s v="DMR"/>
    <s v="DEPARTMENT OF DEVELOPMENTAL SERVICES"/>
    <x v="4"/>
    <x v="5"/>
    <s v="VC0001087763"/>
    <s v="MOVING FORWARD INCORPORATED"/>
    <s v="833329208"/>
    <n v="8626.0400000000009"/>
  </r>
  <r>
    <n v="2023"/>
    <s v="45"/>
    <s v="EXECUTIVE OFFICE OF HEALTH &amp; HUMAN SERVICES"/>
    <s v="M03"/>
    <s v="DMR"/>
    <s v="DEPARTMENT OF DEVELOPMENTAL SERVICES"/>
    <x v="4"/>
    <x v="4"/>
    <s v="VC0000408166"/>
    <s v="TRANSITIONS CENTERS INC"/>
    <s v="412275864"/>
    <n v="1906.15"/>
  </r>
  <r>
    <n v="2023"/>
    <s v="45"/>
    <s v="EXECUTIVE OFFICE OF HEALTH &amp; HUMAN SERVICES"/>
    <s v="M03"/>
    <s v="DMR"/>
    <s v="DEPARTMENT OF DEVELOPMENTAL SERVICES"/>
    <x v="4"/>
    <x v="4"/>
    <s v="VC6000164821"/>
    <s v="VINFEN CORPORATION"/>
    <s v="042632219"/>
    <n v="88041.37"/>
  </r>
  <r>
    <n v="2023"/>
    <s v="45"/>
    <s v="EXECUTIVE OFFICE OF HEALTH &amp; HUMAN SERVICES"/>
    <s v="M03"/>
    <s v="DMR"/>
    <s v="DEPARTMENT OF DEVELOPMENTAL SERVICES"/>
    <x v="4"/>
    <x v="4"/>
    <s v="VC6000230082"/>
    <s v="WORK INC"/>
    <s v="237100726"/>
    <n v="1820.8"/>
  </r>
  <r>
    <n v="2023"/>
    <s v="45"/>
    <s v="EXECUTIVE OFFICE OF HEALTH &amp; HUMAN SERVICES"/>
    <s v="MM3"/>
    <s v="DMR"/>
    <s v="DEPARTMENT OF DEVELOPMENTAL SERVICES"/>
    <x v="4"/>
    <x v="4"/>
    <s v="VC6000165472"/>
    <s v="ATTLEBORO ENTERPRISES INC"/>
    <s v="042660632"/>
    <n v="9109.69"/>
  </r>
  <r>
    <n v="2023"/>
    <s v="45"/>
    <s v="EXECUTIVE OFFICE OF HEALTH &amp; HUMAN SERVICES"/>
    <s v="MM3"/>
    <s v="DMR"/>
    <s v="DEPARTMENT OF DEVELOPMENTAL SERVICES"/>
    <x v="4"/>
    <x v="5"/>
    <s v="VC6000159058"/>
    <s v="BRIDGEWELL INC"/>
    <s v="042296940"/>
    <n v="405884.77"/>
  </r>
  <r>
    <n v="2023"/>
    <s v="45"/>
    <s v="EXECUTIVE OFFICE OF HEALTH &amp; HUMAN SERVICES"/>
    <s v="MM3"/>
    <s v="DMR"/>
    <s v="DEPARTMENT OF DEVELOPMENTAL SERVICES"/>
    <x v="4"/>
    <x v="5"/>
    <s v="VC6000162381"/>
    <s v="WALNUT STREET CENTER"/>
    <s v="042513725"/>
    <n v="49127.46"/>
  </r>
  <r>
    <n v="2023"/>
    <s v="45"/>
    <s v="EXECUTIVE OFFICE OF HEALTH &amp; HUMAN SERVICES"/>
    <s v="M03"/>
    <s v="DMR"/>
    <s v="DEPARTMENT OF DEVELOPMENTAL SERVICES"/>
    <x v="4"/>
    <x v="5"/>
    <s v="VC6000248268"/>
    <s v="VIABILITY INC"/>
    <s v="510178661"/>
    <n v="126528.53"/>
  </r>
  <r>
    <n v="2023"/>
    <s v="45"/>
    <s v="EXECUTIVE OFFICE OF HEALTH &amp; HUMAN SERVICES"/>
    <s v="M03"/>
    <s v="DMR"/>
    <s v="DEPARTMENT OF DEVELOPMENTAL SERVICES"/>
    <x v="4"/>
    <x v="5"/>
    <s v="VC6000163957"/>
    <s v="VENTURE COMMUNITY SERVICES, INC"/>
    <s v="042593315"/>
    <n v="169698.56"/>
  </r>
  <r>
    <n v="2023"/>
    <s v="45"/>
    <s v="EXECUTIVE OFFICE OF HEALTH &amp; HUMAN SERVICES"/>
    <s v="M03"/>
    <s v="DMR"/>
    <s v="DEPARTMENT OF DEVELOPMENTAL SERVICES"/>
    <x v="4"/>
    <x v="4"/>
    <s v="VC6000157235"/>
    <s v="THE GUILD FOR HUMAN SERVICES INC"/>
    <s v="042104849"/>
    <n v="81640.649999999994"/>
  </r>
  <r>
    <n v="2023"/>
    <s v="45"/>
    <s v="EXECUTIVE OFFICE OF HEALTH &amp; HUMAN SERVICES"/>
    <s v="MM3"/>
    <s v="DMR"/>
    <s v="DEPARTMENT OF DEVELOPMENTAL SERVICES"/>
    <x v="4"/>
    <x v="4"/>
    <s v="VC6000165697"/>
    <s v="UNITED CEREBAL PALSEY ASSOC OF METROBOST"/>
    <s v="042672599"/>
    <n v="16085.63"/>
  </r>
  <r>
    <n v="2023"/>
    <s v="45"/>
    <s v="EXECUTIVE OFFICE OF HEALTH &amp; HUMAN SERVICES"/>
    <s v="MM3"/>
    <s v="DMR"/>
    <s v="DEPARTMENT OF DEVELOPMENTAL SERVICES"/>
    <x v="4"/>
    <x v="4"/>
    <s v="VC6000163588"/>
    <s v="SHORE EDUC COLLABORATIVE"/>
    <s v="042576002"/>
    <n v="89884.1"/>
  </r>
  <r>
    <n v="2023"/>
    <s v="45"/>
    <s v="EXECUTIVE OFFICE OF HEALTH &amp; HUMAN SERVICES"/>
    <s v="MM3"/>
    <s v="DMR"/>
    <s v="DEPARTMENT OF DEVELOPMENTAL SERVICES"/>
    <x v="4"/>
    <x v="4"/>
    <s v="VC6000162381"/>
    <s v="WALNUT STREET CENTER"/>
    <s v="042513725"/>
    <n v="22208.07"/>
  </r>
  <r>
    <n v="2023"/>
    <s v="45"/>
    <s v="EXECUTIVE OFFICE OF HEALTH &amp; HUMAN SERVICES"/>
    <s v="MM3"/>
    <s v="DMR"/>
    <s v="DEPARTMENT OF DEVELOPMENTAL SERVICES"/>
    <x v="4"/>
    <x v="4"/>
    <s v="VC6000159058"/>
    <s v="BRIDGEWELL INC"/>
    <s v="042296940"/>
    <n v="172793.92"/>
  </r>
  <r>
    <n v="2023"/>
    <s v="45"/>
    <s v="EXECUTIVE OFFICE OF HEALTH &amp; HUMAN SERVICES"/>
    <s v="MM3"/>
    <s v="DMR"/>
    <s v="DEPARTMENT OF DEVELOPMENTAL SERVICES"/>
    <x v="4"/>
    <x v="5"/>
    <s v="VC6000162018"/>
    <s v="FIDELITY HOUSE INC"/>
    <s v="042499679"/>
    <n v="44814.44"/>
  </r>
  <r>
    <n v="2023"/>
    <s v="45"/>
    <s v="EXECUTIVE OFFICE OF HEALTH &amp; HUMAN SERVICES"/>
    <s v="M03"/>
    <s v="DMR"/>
    <s v="DEPARTMENT OF DEVELOPMENTAL SERVICES"/>
    <x v="4"/>
    <x v="5"/>
    <s v="VC6000174357"/>
    <s v="ROAD TO RESPONSIBILITY INC"/>
    <s v="043035105"/>
    <n v="21878.05"/>
  </r>
  <r>
    <n v="2023"/>
    <s v="45"/>
    <s v="EXECUTIVE OFFICE OF HEALTH &amp; HUMAN SERVICES"/>
    <s v="MM3"/>
    <s v="DMR"/>
    <s v="DEPARTMENT OF DEVELOPMENTAL SERVICES"/>
    <x v="4"/>
    <x v="4"/>
    <s v="VC6000159109"/>
    <s v="HORACE MANN EDUCATIONAL"/>
    <s v="042300014"/>
    <n v="17707.28"/>
  </r>
  <r>
    <n v="2023"/>
    <s v="45"/>
    <s v="EXECUTIVE OFFICE OF HEALTH &amp; HUMAN SERVICES"/>
    <s v="MM3"/>
    <s v="DMR"/>
    <s v="DEPARTMENT OF DEVELOPMENTAL SERVICES"/>
    <x v="4"/>
    <x v="4"/>
    <s v="VC6000158767"/>
    <s v="MINUTE MAN ARC FOR HUMAN"/>
    <s v="042269230"/>
    <n v="11448.28"/>
  </r>
  <r>
    <n v="2023"/>
    <s v="45"/>
    <s v="EXECUTIVE OFFICE OF HEALTH &amp; HUMAN SERVICES"/>
    <s v="MM3"/>
    <s v="DMR"/>
    <s v="DEPARTMENT OF DEVELOPMENTAL SERVICES"/>
    <x v="4"/>
    <x v="4"/>
    <s v="VC6000230398"/>
    <s v="WORK COMMUNITY INDEPENDENCE INC"/>
    <s v="237427897"/>
    <n v="13673.07"/>
  </r>
  <r>
    <n v="2023"/>
    <s v="45"/>
    <s v="EXECUTIVE OFFICE OF HEALTH &amp; HUMAN SERVICES"/>
    <s v="M03"/>
    <s v="DMR"/>
    <s v="DEPARTMENT OF DEVELOPMENTAL SERVICES"/>
    <x v="4"/>
    <x v="4"/>
    <s v="VC6000158245"/>
    <s v="BERKSHIRE COUNTY ARC INC"/>
    <s v="042218928"/>
    <n v="65190.33"/>
  </r>
  <r>
    <n v="2023"/>
    <s v="45"/>
    <s v="EXECUTIVE OFFICE OF HEALTH &amp; HUMAN SERVICES"/>
    <s v="MM3"/>
    <s v="DMR"/>
    <s v="DEPARTMENT OF DEVELOPMENTAL SERVICES"/>
    <x v="4"/>
    <x v="4"/>
    <s v="VC6000158035"/>
    <s v="THE MAY INSTITUTE INC"/>
    <s v="042197449"/>
    <n v="42205.55"/>
  </r>
  <r>
    <n v="2023"/>
    <s v="45"/>
    <s v="EXECUTIVE OFFICE OF HEALTH &amp; HUMAN SERVICES"/>
    <s v="M03"/>
    <s v="DMR"/>
    <s v="DEPARTMENT OF DEVELOPMENTAL SERVICES"/>
    <x v="4"/>
    <x v="4"/>
    <s v="VC6000165472"/>
    <s v="ATTLEBORO ENTERPRISES INC"/>
    <s v="042660632"/>
    <n v="9486.23"/>
  </r>
  <r>
    <n v="2023"/>
    <s v="45"/>
    <s v="EXECUTIVE OFFICE OF HEALTH &amp; HUMAN SERVICES"/>
    <s v="M03"/>
    <s v="DMR"/>
    <s v="DEPARTMENT OF DEVELOPMENTAL SERVICES"/>
    <x v="4"/>
    <x v="4"/>
    <s v="VC6000192676"/>
    <s v="SUNSHINE VILLAGE, INC."/>
    <s v="046190469"/>
    <n v="75235.81"/>
  </r>
  <r>
    <n v="2023"/>
    <s v="45"/>
    <s v="EXECUTIVE OFFICE OF HEALTH &amp; HUMAN SERVICES"/>
    <s v="M03"/>
    <s v="DMR"/>
    <s v="DEPARTMENT OF DEVELOPMENTAL SERVICES"/>
    <x v="4"/>
    <x v="4"/>
    <s v="VC6000158956"/>
    <s v="THE ARC OF BRISTOL COUNTY"/>
    <s v="042281165"/>
    <n v="0"/>
  </r>
  <r>
    <n v="2023"/>
    <s v="45"/>
    <s v="EXECUTIVE OFFICE OF HEALTH &amp; HUMAN SERVICES"/>
    <s v="M03"/>
    <s v="DMR"/>
    <s v="DEPARTMENT OF DEVELOPMENTAL SERVICES"/>
    <x v="4"/>
    <x v="5"/>
    <s v="VC6000180596"/>
    <s v="BERKSHIRE FAMILY AND"/>
    <s v="043246975"/>
    <n v="63989.74"/>
  </r>
  <r>
    <n v="2023"/>
    <s v="45"/>
    <s v="EXECUTIVE OFFICE OF HEALTH &amp; HUMAN SERVICES"/>
    <s v="M03"/>
    <s v="DMR"/>
    <s v="DEPARTMENT OF DEVELOPMENTAL SERVICES"/>
    <x v="4"/>
    <x v="5"/>
    <s v="VC6000169036"/>
    <s v="HABILITATION ASSIST CORP"/>
    <s v="042797974"/>
    <n v="142762.99"/>
  </r>
  <r>
    <n v="2023"/>
    <s v="45"/>
    <s v="EXECUTIVE OFFICE OF HEALTH &amp; HUMAN SERVICES"/>
    <s v="M03"/>
    <s v="DMR"/>
    <s v="DEPARTMENT OF DEVELOPMENTAL SERVICES"/>
    <x v="4"/>
    <x v="4"/>
    <s v="VC6000158324"/>
    <s v="THE ARC OF OPPORTUNITY IN NO. CENT. MASS"/>
    <s v="042226199"/>
    <n v="2685.68"/>
  </r>
  <r>
    <n v="2023"/>
    <s v="45"/>
    <s v="EXECUTIVE OFFICE OF HEALTH &amp; HUMAN SERVICES"/>
    <s v="MM3"/>
    <s v="DMR"/>
    <s v="DEPARTMENT OF DEVELOPMENTAL SERVICES"/>
    <x v="4"/>
    <x v="4"/>
    <s v="VC6000230419"/>
    <s v="ADVOCATES INC"/>
    <s v="237451423"/>
    <n v="43830.07"/>
  </r>
  <r>
    <n v="2023"/>
    <s v="45"/>
    <s v="EXECUTIVE OFFICE OF HEALTH &amp; HUMAN SERVICES"/>
    <s v="MM3"/>
    <s v="DMR"/>
    <s v="DEPARTMENT OF DEVELOPMENTAL SERVICES"/>
    <x v="4"/>
    <x v="4"/>
    <s v="VC6000230109"/>
    <s v="AMEGO INC"/>
    <s v="237131690"/>
    <n v="0"/>
  </r>
  <r>
    <n v="2023"/>
    <s v="45"/>
    <s v="EXECUTIVE OFFICE OF HEALTH &amp; HUMAN SERVICES"/>
    <s v="MM3"/>
    <s v="DMR"/>
    <s v="DEPARTMENT OF DEVELOPMENTAL SERVICES"/>
    <x v="4"/>
    <x v="5"/>
    <s v="VC0000568727"/>
    <s v="NASHOBA LEARNING GROUP INC"/>
    <s v="010672424"/>
    <n v="154557.47"/>
  </r>
  <r>
    <n v="2023"/>
    <s v="45"/>
    <s v="EXECUTIVE OFFICE OF HEALTH &amp; HUMAN SERVICES"/>
    <s v="M03"/>
    <s v="DMR"/>
    <s v="DEPARTMENT OF DEVELOPMENTAL SERVICES"/>
    <x v="4"/>
    <x v="5"/>
    <s v="VC6000162625"/>
    <s v="JUSTICE RESOURCE INSTITUTE INC"/>
    <s v="042526357"/>
    <n v="78714.2"/>
  </r>
  <r>
    <n v="2023"/>
    <s v="45"/>
    <s v="EXECUTIVE OFFICE OF HEALTH &amp; HUMAN SERVICES"/>
    <s v="M03"/>
    <s v="DMR"/>
    <s v="DEPARTMENT OF DEVELOPMENTAL SERVICES"/>
    <x v="4"/>
    <x v="5"/>
    <s v="VC6000159137"/>
    <s v="THE ARC OF THE SOUTH SHORE, INC."/>
    <s v="042302069"/>
    <n v="20000.349999999999"/>
  </r>
  <r>
    <n v="2023"/>
    <s v="45"/>
    <s v="EXECUTIVE OFFICE OF HEALTH &amp; HUMAN SERVICES"/>
    <s v="MM3"/>
    <s v="DMR"/>
    <s v="DEPARTMENT OF DEVELOPMENTAL SERVICES"/>
    <x v="4"/>
    <x v="5"/>
    <s v="VC6000163824"/>
    <s v="OPEN SKY COMMUNITY SERVICES INC"/>
    <s v="042587863"/>
    <n v="35204.03"/>
  </r>
  <r>
    <n v="2023"/>
    <s v="45"/>
    <s v="EXECUTIVE OFFICE OF HEALTH &amp; HUMAN SERVICES"/>
    <s v="M03"/>
    <s v="DMR"/>
    <s v="DEPARTMENT OF DEVELOPMENTAL SERVICES"/>
    <x v="4"/>
    <x v="5"/>
    <s v="VC6000161602"/>
    <s v="LIFE SKILLS INC"/>
    <s v="042483176"/>
    <n v="57389.34"/>
  </r>
  <r>
    <n v="2023"/>
    <s v="45"/>
    <s v="EXECUTIVE OFFICE OF HEALTH &amp; HUMAN SERVICES"/>
    <s v="MM3"/>
    <s v="DMR"/>
    <s v="DEPARTMENT OF DEVELOPMENTAL SERVICES"/>
    <x v="4"/>
    <x v="4"/>
    <s v="VC6000160603"/>
    <s v="OPPORTUNITIES FOR INCLUSION"/>
    <s v="042441728"/>
    <n v="11362.93"/>
  </r>
  <r>
    <n v="2023"/>
    <s v="45"/>
    <s v="EXECUTIVE OFFICE OF HEALTH &amp; HUMAN SERVICES"/>
    <s v="M03"/>
    <s v="DMR"/>
    <s v="DEPARTMENT OF DEVELOPMENTAL SERVICES"/>
    <x v="4"/>
    <x v="4"/>
    <s v="VC6000230419"/>
    <s v="ADVOCATES INC"/>
    <s v="237451423"/>
    <n v="10082.68"/>
  </r>
  <r>
    <n v="2023"/>
    <s v="45"/>
    <s v="EXECUTIVE OFFICE OF HEALTH &amp; HUMAN SERVICES"/>
    <s v="M03"/>
    <s v="DMR"/>
    <s v="DEPARTMENT OF DEVELOPMENTAL SERVICES"/>
    <x v="4"/>
    <x v="4"/>
    <s v="VC6000160746"/>
    <s v="PREPARATORY REHABFOR IND DEV A"/>
    <s v="042448196"/>
    <n v="3396.93"/>
  </r>
  <r>
    <n v="2023"/>
    <s v="45"/>
    <s v="EXECUTIVE OFFICE OF HEALTH &amp; HUMAN SERVICES"/>
    <s v="MM3"/>
    <s v="DMR"/>
    <s v="DEPARTMENT OF DEVELOPMENTAL SERVICES"/>
    <x v="4"/>
    <x v="4"/>
    <s v="VC6000160033"/>
    <s v="CHARLES RIVER ASSOCIATION FOR"/>
    <s v="042393108"/>
    <n v="0"/>
  </r>
  <r>
    <n v="2023"/>
    <s v="45"/>
    <s v="EXECUTIVE OFFICE OF HEALTH &amp; HUMAN SERVICES"/>
    <s v="M03"/>
    <s v="DMR"/>
    <s v="DEPARTMENT OF DEVELOPMENTAL SERVICES"/>
    <x v="4"/>
    <x v="4"/>
    <s v="VC6000230109"/>
    <s v="AMEGO INC"/>
    <s v="237131690"/>
    <n v="0"/>
  </r>
  <r>
    <n v="2023"/>
    <s v="45"/>
    <s v="EXECUTIVE OFFICE OF HEALTH &amp; HUMAN SERVICES"/>
    <s v="M03"/>
    <s v="DMR"/>
    <s v="DEPARTMENT OF DEVELOPMENTAL SERVICES"/>
    <x v="4"/>
    <x v="5"/>
    <s v="VC6000169186"/>
    <s v="BAROCO CORPORATION"/>
    <s v="042803483"/>
    <n v="32967.86"/>
  </r>
  <r>
    <n v="2023"/>
    <s v="45"/>
    <s v="EXECUTIVE OFFICE OF HEALTH &amp; HUMAN SERVICES"/>
    <s v="MM3"/>
    <s v="DMR"/>
    <s v="DEPARTMENT OF DEVELOPMENTAL SERVICES"/>
    <x v="4"/>
    <x v="5"/>
    <s v="VC6000165526"/>
    <s v="AMERICAN TRAINING INC"/>
    <s v="042662986"/>
    <n v="59471.88"/>
  </r>
  <r>
    <n v="2023"/>
    <s v="45"/>
    <s v="EXECUTIVE OFFICE OF HEALTH &amp; HUMAN SERVICES"/>
    <s v="M03"/>
    <s v="DMR"/>
    <s v="DEPARTMENT OF DEVELOPMENTAL SERVICES"/>
    <x v="4"/>
    <x v="5"/>
    <s v="VC6000159288"/>
    <s v="CENTER OF HOPE FOUNDATION, INCORPORATED"/>
    <s v="042311571"/>
    <n v="75665.62"/>
  </r>
  <r>
    <n v="2023"/>
    <s v="45"/>
    <s v="EXECUTIVE OFFICE OF HEALTH &amp; HUMAN SERVICES"/>
    <s v="MM3"/>
    <s v="DMR"/>
    <s v="DEPARTMENT OF DEVELOPMENTAL SERVICES"/>
    <x v="4"/>
    <x v="5"/>
    <s v="VC6000230326"/>
    <s v="OPPORTUNITY WORKS INC"/>
    <s v="237364943"/>
    <n v="56313.71"/>
  </r>
  <r>
    <n v="2023"/>
    <s v="45"/>
    <s v="EXECUTIVE OFFICE OF HEALTH &amp; HUMAN SERVICES"/>
    <s v="M03"/>
    <s v="DMR"/>
    <s v="DEPARTMENT OF DEVELOPMENTAL SERVICES"/>
    <x v="4"/>
    <x v="5"/>
    <s v="VC6000158859"/>
    <s v="SEVEN HILLS ASPIRE, INC."/>
    <s v="042274992"/>
    <n v="9048.67"/>
  </r>
  <r>
    <n v="2023"/>
    <s v="45"/>
    <s v="EXECUTIVE OFFICE OF HEALTH &amp; HUMAN SERVICES"/>
    <s v="M03"/>
    <s v="DMR"/>
    <s v="DEPARTMENT OF DEVELOPMENTAL SERVICES"/>
    <x v="4"/>
    <x v="5"/>
    <s v="VC0000568727"/>
    <s v="NASHOBA LEARNING GROUP INC"/>
    <s v="010672424"/>
    <n v="24091.46"/>
  </r>
  <r>
    <n v="2023"/>
    <s v="45"/>
    <s v="EXECUTIVE OFFICE OF HEALTH &amp; HUMAN SERVICES"/>
    <s v="M03"/>
    <s v="DMR"/>
    <s v="DEPARTMENT OF DEVELOPMENTAL SERVICES"/>
    <x v="4"/>
    <x v="5"/>
    <s v="VC6000162473"/>
    <s v="KENNEDY-DONOVAN CENTER INC"/>
    <s v="042519028"/>
    <n v="27243.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5C39DB9-C108-4D77-AD63-FAD5050B3C7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3:Q9" firstHeaderRow="1" firstDataRow="1" firstDataCol="1"/>
  <pivotFields count="12">
    <pivotField showAll="0"/>
    <pivotField showAll="0"/>
    <pivotField showAll="0"/>
    <pivotField showAll="0"/>
    <pivotField showAll="0"/>
    <pivotField showAll="0"/>
    <pivotField axis="axisRow" showAll="0">
      <items count="6">
        <item x="0"/>
        <item x="2"/>
        <item x="3"/>
        <item x="4"/>
        <item x="1"/>
        <item t="default"/>
      </items>
    </pivotField>
    <pivotField showAll="0">
      <items count="7">
        <item x="3"/>
        <item x="4"/>
        <item x="0"/>
        <item x="5"/>
        <item x="2"/>
        <item x="1"/>
        <item t="default"/>
      </items>
    </pivotField>
    <pivotField showAll="0"/>
    <pivotField showAll="0"/>
    <pivotField showAll="0"/>
    <pivotField dataField="1" showAll="0"/>
  </pivotFields>
  <rowFields count="1">
    <field x="6"/>
  </rowFields>
  <rowItems count="6">
    <i>
      <x/>
    </i>
    <i>
      <x v="1"/>
    </i>
    <i>
      <x v="2"/>
    </i>
    <i>
      <x v="3"/>
    </i>
    <i>
      <x v="4"/>
    </i>
    <i t="grand">
      <x/>
    </i>
  </rowItems>
  <colItems count="1">
    <i/>
  </colItems>
  <dataFields count="1">
    <dataField name="Sum of SumOfposting_line_amount"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5" dT="2021-10-14T16:31:11.22" personId="{240003E7-C498-4D09-925B-C26B3C4A4957}" id="{18962CA1-3FE3-448A-9E2C-0D833AD38DA9}">
    <text>Kara reviewing this salary</text>
  </threadedComment>
  <threadedComment ref="F15" dT="2021-10-14T16:31:11.22" personId="{240003E7-C498-4D09-925B-C26B3C4A4957}" id="{30580022-742D-4BCD-90F1-440A4ABB56B3}">
    <text>Kara reviewing this salary</text>
  </threadedComment>
  <threadedComment ref="D16" dT="2021-10-14T16:30:59.90" personId="{240003E7-C498-4D09-925B-C26B3C4A4957}" id="{BB4E62FF-4D48-45B1-9B77-30686C90D925}">
    <text>Old benchmark, needs update</text>
  </threadedComment>
  <threadedComment ref="F16" dT="2021-10-14T16:30:59.90" personId="{240003E7-C498-4D09-925B-C26B3C4A4957}" id="{A6236691-E0F0-434B-AD9F-CCD7C34C0117}">
    <text>Old benchmark, needs update</text>
  </threadedComment>
  <threadedComment ref="C33" dT="2021-10-14T16:31:11.22" personId="{240003E7-C498-4D09-925B-C26B3C4A4957}" id="{FB9D9179-C714-45A0-AC60-1693D1D443EF}">
    <text>Kara reviewing this salary</text>
  </threadedComment>
  <threadedComment ref="D33" dT="2021-10-14T16:31:11.22" personId="{240003E7-C498-4D09-925B-C26B3C4A4957}" id="{B9A20067-9540-4637-A507-EDA85C65055E}">
    <text>Kara reviewing this salary</text>
  </threadedComment>
  <threadedComment ref="C34" dT="2021-10-14T16:30:59.90" personId="{240003E7-C498-4D09-925B-C26B3C4A4957}" id="{20F6177D-485B-4D48-B2D2-2C59DDCB586E}">
    <text>Old benchmark, needs update</text>
  </threadedComment>
  <threadedComment ref="D34" dT="2021-10-14T16:30:59.90" personId="{240003E7-C498-4D09-925B-C26B3C4A4957}" id="{1342699E-8273-4E5B-8218-503013FBCD90}">
    <text>Old benchmark, needs update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2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F09CB-7EA9-47D7-8C16-55374AD2444B}">
  <dimension ref="A1:DJ44"/>
  <sheetViews>
    <sheetView workbookViewId="0">
      <selection activeCell="CL18" sqref="CL18"/>
    </sheetView>
  </sheetViews>
  <sheetFormatPr defaultColWidth="9.28515625" defaultRowHeight="12.75"/>
  <cols>
    <col min="1" max="1" width="38.42578125" style="657" customWidth="1"/>
    <col min="2" max="2" width="12.7109375" style="662" customWidth="1"/>
    <col min="3" max="82" width="7.7109375" style="657" hidden="1" customWidth="1"/>
    <col min="83" max="16384" width="9.28515625" style="657"/>
  </cols>
  <sheetData>
    <row r="1" spans="1:114" ht="18">
      <c r="A1" s="873" t="s">
        <v>4</v>
      </c>
      <c r="B1" s="874"/>
    </row>
    <row r="2" spans="1:114" ht="15.75">
      <c r="A2" s="658" t="s">
        <v>890</v>
      </c>
      <c r="B2" s="659"/>
    </row>
    <row r="3" spans="1:114" ht="15.75" thickBot="1">
      <c r="A3" s="660" t="s">
        <v>5</v>
      </c>
      <c r="B3" s="661"/>
    </row>
    <row r="6" spans="1:114">
      <c r="CG6" s="663" t="s">
        <v>891</v>
      </c>
      <c r="CH6" s="663" t="s">
        <v>891</v>
      </c>
      <c r="CI6" s="663" t="s">
        <v>891</v>
      </c>
      <c r="CJ6" s="663" t="s">
        <v>891</v>
      </c>
      <c r="CK6" s="664" t="s">
        <v>537</v>
      </c>
      <c r="CL6" s="664" t="s">
        <v>537</v>
      </c>
      <c r="CM6" s="664" t="s">
        <v>537</v>
      </c>
      <c r="CN6" s="664" t="s">
        <v>537</v>
      </c>
      <c r="CO6" s="665" t="s">
        <v>538</v>
      </c>
      <c r="CP6" s="665" t="s">
        <v>538</v>
      </c>
      <c r="CQ6" s="665" t="s">
        <v>538</v>
      </c>
      <c r="CR6" s="665" t="s">
        <v>538</v>
      </c>
      <c r="CS6" s="666" t="s">
        <v>835</v>
      </c>
      <c r="CT6" s="666" t="s">
        <v>835</v>
      </c>
      <c r="CU6" s="666" t="s">
        <v>835</v>
      </c>
      <c r="CV6" s="666" t="s">
        <v>835</v>
      </c>
    </row>
    <row r="7" spans="1:114" s="662" customFormat="1">
      <c r="B7" s="662" t="s">
        <v>6</v>
      </c>
      <c r="C7" s="667" t="s">
        <v>7</v>
      </c>
      <c r="D7" s="667" t="s">
        <v>8</v>
      </c>
      <c r="E7" s="667" t="s">
        <v>9</v>
      </c>
      <c r="F7" s="667" t="s">
        <v>10</v>
      </c>
      <c r="G7" s="667" t="s">
        <v>11</v>
      </c>
      <c r="H7" s="667" t="s">
        <v>12</v>
      </c>
      <c r="I7" s="667" t="s">
        <v>13</v>
      </c>
      <c r="J7" s="667" t="s">
        <v>14</v>
      </c>
      <c r="K7" s="667" t="s">
        <v>15</v>
      </c>
      <c r="L7" s="667" t="s">
        <v>16</v>
      </c>
      <c r="M7" s="667" t="s">
        <v>17</v>
      </c>
      <c r="N7" s="667" t="s">
        <v>18</v>
      </c>
      <c r="O7" s="667" t="s">
        <v>19</v>
      </c>
      <c r="P7" s="667" t="s">
        <v>20</v>
      </c>
      <c r="Q7" s="667" t="s">
        <v>21</v>
      </c>
      <c r="R7" s="667" t="s">
        <v>22</v>
      </c>
      <c r="S7" s="667" t="s">
        <v>23</v>
      </c>
      <c r="T7" s="667" t="s">
        <v>24</v>
      </c>
      <c r="U7" s="667" t="s">
        <v>25</v>
      </c>
      <c r="V7" s="667" t="s">
        <v>26</v>
      </c>
      <c r="W7" s="667" t="s">
        <v>27</v>
      </c>
      <c r="X7" s="667" t="s">
        <v>28</v>
      </c>
      <c r="Y7" s="667" t="s">
        <v>29</v>
      </c>
      <c r="Z7" s="667" t="s">
        <v>30</v>
      </c>
      <c r="AA7" s="667" t="s">
        <v>31</v>
      </c>
      <c r="AB7" s="667" t="s">
        <v>32</v>
      </c>
      <c r="AC7" s="667" t="s">
        <v>33</v>
      </c>
      <c r="AD7" s="667" t="s">
        <v>34</v>
      </c>
      <c r="AE7" s="667" t="s">
        <v>35</v>
      </c>
      <c r="AF7" s="667" t="s">
        <v>36</v>
      </c>
      <c r="AG7" s="667" t="s">
        <v>37</v>
      </c>
      <c r="AH7" s="667" t="s">
        <v>38</v>
      </c>
      <c r="AI7" s="667" t="s">
        <v>39</v>
      </c>
      <c r="AJ7" s="667" t="s">
        <v>40</v>
      </c>
      <c r="AK7" s="667" t="s">
        <v>41</v>
      </c>
      <c r="AL7" s="667" t="s">
        <v>42</v>
      </c>
      <c r="AM7" s="667" t="s">
        <v>43</v>
      </c>
      <c r="AN7" s="667" t="s">
        <v>44</v>
      </c>
      <c r="AO7" s="667" t="s">
        <v>45</v>
      </c>
      <c r="AP7" s="667" t="s">
        <v>46</v>
      </c>
      <c r="AQ7" s="667" t="s">
        <v>47</v>
      </c>
      <c r="AR7" s="667" t="s">
        <v>48</v>
      </c>
      <c r="AS7" s="667" t="s">
        <v>49</v>
      </c>
      <c r="AT7" s="667" t="s">
        <v>50</v>
      </c>
      <c r="AU7" s="662" t="s">
        <v>51</v>
      </c>
      <c r="AV7" s="662" t="s">
        <v>52</v>
      </c>
      <c r="AW7" s="662" t="s">
        <v>53</v>
      </c>
      <c r="AX7" s="662" t="s">
        <v>54</v>
      </c>
      <c r="AY7" s="662" t="s">
        <v>55</v>
      </c>
      <c r="AZ7" s="662" t="s">
        <v>56</v>
      </c>
      <c r="BA7" s="662" t="s">
        <v>57</v>
      </c>
      <c r="BB7" s="662" t="s">
        <v>58</v>
      </c>
      <c r="BC7" s="662" t="s">
        <v>59</v>
      </c>
      <c r="BD7" s="662" t="s">
        <v>60</v>
      </c>
      <c r="BE7" s="662" t="s">
        <v>61</v>
      </c>
      <c r="BF7" s="662" t="s">
        <v>62</v>
      </c>
      <c r="BG7" s="662" t="s">
        <v>63</v>
      </c>
      <c r="BH7" s="662" t="s">
        <v>64</v>
      </c>
      <c r="BI7" s="662" t="s">
        <v>65</v>
      </c>
      <c r="BJ7" s="662" t="s">
        <v>66</v>
      </c>
      <c r="BK7" s="662" t="s">
        <v>67</v>
      </c>
      <c r="BL7" s="662" t="s">
        <v>68</v>
      </c>
      <c r="BM7" s="662" t="s">
        <v>69</v>
      </c>
      <c r="BN7" s="662" t="s">
        <v>70</v>
      </c>
      <c r="BO7" s="662" t="s">
        <v>71</v>
      </c>
      <c r="BP7" s="662" t="s">
        <v>72</v>
      </c>
      <c r="BQ7" s="662" t="s">
        <v>73</v>
      </c>
      <c r="BR7" s="662" t="s">
        <v>74</v>
      </c>
      <c r="BS7" s="662" t="s">
        <v>75</v>
      </c>
      <c r="BT7" s="662" t="s">
        <v>76</v>
      </c>
      <c r="BU7" s="662" t="s">
        <v>77</v>
      </c>
      <c r="BV7" s="662" t="s">
        <v>78</v>
      </c>
      <c r="BW7" s="662" t="s">
        <v>176</v>
      </c>
      <c r="BX7" s="662" t="s">
        <v>177</v>
      </c>
      <c r="BY7" s="662" t="s">
        <v>178</v>
      </c>
      <c r="BZ7" s="662" t="s">
        <v>179</v>
      </c>
      <c r="CA7" s="662" t="s">
        <v>180</v>
      </c>
      <c r="CB7" s="662" t="s">
        <v>181</v>
      </c>
      <c r="CC7" s="662" t="s">
        <v>182</v>
      </c>
      <c r="CD7" s="662" t="s">
        <v>183</v>
      </c>
      <c r="CE7" s="662" t="s">
        <v>184</v>
      </c>
      <c r="CF7" s="662" t="s">
        <v>185</v>
      </c>
      <c r="CG7" s="662" t="s">
        <v>186</v>
      </c>
      <c r="CH7" s="662" t="s">
        <v>187</v>
      </c>
      <c r="CI7" s="662" t="s">
        <v>336</v>
      </c>
      <c r="CJ7" s="662" t="s">
        <v>337</v>
      </c>
      <c r="CK7" s="662" t="s">
        <v>338</v>
      </c>
      <c r="CL7" s="662" t="s">
        <v>339</v>
      </c>
      <c r="CM7" s="662" t="s">
        <v>539</v>
      </c>
      <c r="CN7" s="662" t="s">
        <v>540</v>
      </c>
      <c r="CO7" s="662" t="s">
        <v>541</v>
      </c>
      <c r="CP7" s="662" t="s">
        <v>542</v>
      </c>
      <c r="CQ7" s="662" t="s">
        <v>543</v>
      </c>
      <c r="CR7" s="662" t="s">
        <v>544</v>
      </c>
      <c r="CS7" s="662" t="s">
        <v>545</v>
      </c>
      <c r="CT7" s="662" t="s">
        <v>546</v>
      </c>
      <c r="CU7" s="662" t="s">
        <v>547</v>
      </c>
      <c r="CV7" s="662" t="s">
        <v>548</v>
      </c>
      <c r="CW7" s="662" t="s">
        <v>549</v>
      </c>
      <c r="CX7" s="662" t="s">
        <v>550</v>
      </c>
      <c r="CY7" s="662" t="s">
        <v>551</v>
      </c>
      <c r="CZ7" s="662" t="s">
        <v>552</v>
      </c>
      <c r="DA7" s="662" t="s">
        <v>553</v>
      </c>
      <c r="DB7" s="662" t="s">
        <v>554</v>
      </c>
      <c r="DC7" s="662" t="s">
        <v>836</v>
      </c>
      <c r="DD7" s="662" t="s">
        <v>837</v>
      </c>
      <c r="DE7" s="662" t="s">
        <v>838</v>
      </c>
      <c r="DF7" s="662" t="s">
        <v>839</v>
      </c>
      <c r="DG7" s="662" t="s">
        <v>892</v>
      </c>
      <c r="DH7" s="662" t="s">
        <v>893</v>
      </c>
      <c r="DI7" s="662" t="s">
        <v>894</v>
      </c>
      <c r="DJ7" s="662" t="s">
        <v>895</v>
      </c>
    </row>
    <row r="8" spans="1:114">
      <c r="A8" s="662" t="s">
        <v>80</v>
      </c>
      <c r="B8" s="662" t="s">
        <v>81</v>
      </c>
      <c r="C8" s="668">
        <v>2.00636724585048</v>
      </c>
      <c r="D8" s="668">
        <v>2.0291650874162701</v>
      </c>
      <c r="E8" s="668">
        <v>2.03757968920663</v>
      </c>
      <c r="F8" s="668">
        <v>2.0606142945993899</v>
      </c>
      <c r="G8" s="668">
        <v>2.0745370690741001</v>
      </c>
      <c r="H8" s="668">
        <v>2.0847825323862401</v>
      </c>
      <c r="I8" s="668">
        <v>2.1206860135604901</v>
      </c>
      <c r="J8" s="668">
        <v>2.1424966802388901</v>
      </c>
      <c r="K8" s="668">
        <v>2.1578163861285402</v>
      </c>
      <c r="L8" s="668">
        <v>2.1832138994825101</v>
      </c>
      <c r="M8" s="668">
        <v>2.20421171618483</v>
      </c>
      <c r="N8" s="668">
        <v>2.1896212296401001</v>
      </c>
      <c r="O8" s="668">
        <v>2.20803013839891</v>
      </c>
      <c r="P8" s="668">
        <v>2.22770508501555</v>
      </c>
      <c r="Q8" s="668">
        <v>2.2460289904441102</v>
      </c>
      <c r="R8" s="668">
        <v>2.2733243234402698</v>
      </c>
      <c r="S8" s="668">
        <v>2.2978727440896298</v>
      </c>
      <c r="T8" s="668">
        <v>2.33464757476135</v>
      </c>
      <c r="U8" s="668">
        <v>2.3735745419461698</v>
      </c>
      <c r="V8" s="668">
        <v>2.3215865251415799</v>
      </c>
      <c r="W8" s="668">
        <v>2.3038606165018001</v>
      </c>
      <c r="X8" s="668">
        <v>2.3146322553388998</v>
      </c>
      <c r="Y8" s="668">
        <v>2.3340236320998402</v>
      </c>
      <c r="Z8" s="668">
        <v>2.3521234651093201</v>
      </c>
      <c r="AA8" s="668">
        <v>2.3568893012599399</v>
      </c>
      <c r="AB8" s="668">
        <v>2.3598587637925301</v>
      </c>
      <c r="AC8" s="668">
        <v>2.36770399877773</v>
      </c>
      <c r="AD8" s="668">
        <v>2.38955809384764</v>
      </c>
      <c r="AE8" s="668">
        <v>2.4084022153037701</v>
      </c>
      <c r="AF8" s="668">
        <v>2.4444685874859502</v>
      </c>
      <c r="AG8" s="668">
        <v>2.4605086632613302</v>
      </c>
      <c r="AH8" s="668">
        <v>2.4674418556211899</v>
      </c>
      <c r="AI8" s="668">
        <v>2.48047055705287</v>
      </c>
      <c r="AJ8" s="668">
        <v>2.4868301554203001</v>
      </c>
      <c r="AK8" s="668">
        <v>2.4980039898718398</v>
      </c>
      <c r="AL8" s="668">
        <v>2.5174915991773301</v>
      </c>
      <c r="AM8" s="668">
        <v>2.5233669038241602</v>
      </c>
      <c r="AN8" s="668">
        <v>2.5236484225090998</v>
      </c>
      <c r="AO8" s="668">
        <v>2.5385387932097001</v>
      </c>
      <c r="AP8" s="668">
        <v>2.5493614834078802</v>
      </c>
      <c r="AQ8" s="668">
        <v>2.56413842425306</v>
      </c>
      <c r="AR8" s="668">
        <v>2.5682595344004202</v>
      </c>
      <c r="AS8" s="668">
        <v>2.5745815760815098</v>
      </c>
      <c r="AT8" s="668">
        <v>2.5704046529659599</v>
      </c>
      <c r="AU8" s="668">
        <v>2.5621353989770399</v>
      </c>
      <c r="AV8" s="668">
        <v>2.5738294568645199</v>
      </c>
      <c r="AW8" s="668">
        <v>2.5764114663554598</v>
      </c>
      <c r="AX8" s="668">
        <v>2.5767502329649301</v>
      </c>
      <c r="AY8" s="668">
        <v>2.5717413107399598</v>
      </c>
      <c r="AZ8" s="668">
        <v>2.5921620600181798</v>
      </c>
      <c r="BA8" s="668">
        <v>2.6070176064225401</v>
      </c>
      <c r="BB8" s="668">
        <v>2.6253915835400998</v>
      </c>
      <c r="BC8" s="668">
        <v>2.6431333690427099</v>
      </c>
      <c r="BD8" s="668">
        <v>2.64546336636419</v>
      </c>
      <c r="BE8" s="668">
        <v>2.6516697947452901</v>
      </c>
      <c r="BF8" s="668">
        <v>2.6731235139351899</v>
      </c>
      <c r="BG8" s="668">
        <v>2.7026167667051602</v>
      </c>
      <c r="BH8" s="668">
        <v>2.7193001657199298</v>
      </c>
      <c r="BI8" s="668">
        <v>2.7260426960930002</v>
      </c>
      <c r="BJ8" s="668">
        <v>2.7399178823535002</v>
      </c>
      <c r="BK8" s="668">
        <v>2.75033882552344</v>
      </c>
      <c r="BL8" s="668">
        <v>2.7691255542531601</v>
      </c>
      <c r="BM8" s="668">
        <v>2.7814380326339401</v>
      </c>
      <c r="BN8" s="668">
        <v>2.7939506416860498</v>
      </c>
      <c r="BO8" s="668">
        <v>2.8070587081190901</v>
      </c>
      <c r="BP8" s="668">
        <v>2.7896042146639002</v>
      </c>
      <c r="BQ8" s="668">
        <v>2.8000632487604</v>
      </c>
      <c r="BR8" s="668">
        <v>2.8135749304701099</v>
      </c>
      <c r="BS8" s="668">
        <v>2.84473365656154</v>
      </c>
      <c r="BT8" s="668">
        <v>2.8776899530551501</v>
      </c>
      <c r="BU8" s="668">
        <v>2.91846987961046</v>
      </c>
      <c r="BV8" s="668">
        <v>2.9745336047687898</v>
      </c>
      <c r="BW8" s="668">
        <v>3.0363632095510602</v>
      </c>
      <c r="BX8" s="668">
        <v>3.0937945903717101</v>
      </c>
      <c r="BY8" s="668">
        <v>3.12914302923721</v>
      </c>
      <c r="BZ8" s="668">
        <v>3.1622983158543199</v>
      </c>
      <c r="CA8" s="668">
        <v>3.1733517442999202</v>
      </c>
      <c r="CB8" s="668">
        <v>3.1738971093723101</v>
      </c>
      <c r="CC8" s="668">
        <v>3.1967043068674501</v>
      </c>
      <c r="CD8" s="668">
        <v>3.2211287408653502</v>
      </c>
      <c r="CE8" s="668">
        <v>3.2551615727335901</v>
      </c>
      <c r="CF8" s="668">
        <v>3.3025430744967199</v>
      </c>
      <c r="CG8" s="668">
        <v>3.3164535747380799</v>
      </c>
      <c r="CH8" s="668">
        <v>3.3311271452806199</v>
      </c>
      <c r="CI8" s="668">
        <v>3.3805574761649502</v>
      </c>
      <c r="CJ8" s="668">
        <v>3.3911358817845798</v>
      </c>
      <c r="CK8" s="668">
        <v>3.42090476912849</v>
      </c>
      <c r="CL8" s="668">
        <v>3.45086054139498</v>
      </c>
      <c r="CM8" s="668">
        <v>3.47803660088959</v>
      </c>
      <c r="CN8" s="668">
        <v>3.5036364440878298</v>
      </c>
      <c r="CO8" s="668">
        <v>3.52842418661261</v>
      </c>
      <c r="CP8" s="668">
        <v>3.5518223377445399</v>
      </c>
      <c r="CQ8" s="668">
        <v>3.5704329661040499</v>
      </c>
      <c r="CR8" s="668">
        <v>3.59431879867507</v>
      </c>
      <c r="CS8" s="668">
        <v>3.6197296850457299</v>
      </c>
      <c r="CT8" s="668">
        <v>3.6489463470633501</v>
      </c>
      <c r="CU8" s="668">
        <v>3.6687124556605899</v>
      </c>
      <c r="CV8" s="668">
        <v>3.6864294893499601</v>
      </c>
      <c r="CW8" s="668">
        <v>3.7035919425396702</v>
      </c>
      <c r="CX8" s="668">
        <v>3.7218910658414801</v>
      </c>
      <c r="CY8" s="668">
        <v>3.74450228718245</v>
      </c>
      <c r="CZ8" s="668">
        <v>3.7641038893052801</v>
      </c>
      <c r="DA8" s="668">
        <v>3.7859306337552399</v>
      </c>
      <c r="DB8" s="668">
        <v>3.8070680913635799</v>
      </c>
      <c r="DC8" s="668">
        <v>3.8276570325017798</v>
      </c>
      <c r="DD8" s="668">
        <v>3.8498962905440401</v>
      </c>
      <c r="DE8" s="668">
        <v>3.8736036928645801</v>
      </c>
      <c r="DF8" s="668">
        <v>3.8983395136939598</v>
      </c>
      <c r="DG8" s="668">
        <v>3.9240204269381902</v>
      </c>
      <c r="DH8" s="668">
        <v>3.9478359999447599</v>
      </c>
      <c r="DI8" s="668">
        <v>3.9699190088239602</v>
      </c>
      <c r="DJ8" s="668">
        <v>3.9923073910680298</v>
      </c>
    </row>
    <row r="9" spans="1:114">
      <c r="A9" s="662" t="s">
        <v>82</v>
      </c>
      <c r="B9" s="662" t="s">
        <v>83</v>
      </c>
      <c r="C9" s="668">
        <v>2.00636724585048</v>
      </c>
      <c r="D9" s="668">
        <v>2.0291650874162701</v>
      </c>
      <c r="E9" s="668">
        <v>2.03757968920663</v>
      </c>
      <c r="F9" s="668">
        <v>2.0606142945993899</v>
      </c>
      <c r="G9" s="668">
        <v>2.0745370690741001</v>
      </c>
      <c r="H9" s="668">
        <v>2.0847825323862401</v>
      </c>
      <c r="I9" s="668">
        <v>2.1206860135604901</v>
      </c>
      <c r="J9" s="668">
        <v>2.1424966802388901</v>
      </c>
      <c r="K9" s="668">
        <v>2.1578163861285402</v>
      </c>
      <c r="L9" s="668">
        <v>2.1832138994825101</v>
      </c>
      <c r="M9" s="668">
        <v>2.20421171618483</v>
      </c>
      <c r="N9" s="668">
        <v>2.1896212296401001</v>
      </c>
      <c r="O9" s="668">
        <v>2.20803013839891</v>
      </c>
      <c r="P9" s="668">
        <v>2.22770508501555</v>
      </c>
      <c r="Q9" s="668">
        <v>2.2460289904441102</v>
      </c>
      <c r="R9" s="668">
        <v>2.2733243234402698</v>
      </c>
      <c r="S9" s="668">
        <v>2.2978727440896298</v>
      </c>
      <c r="T9" s="668">
        <v>2.33464757476135</v>
      </c>
      <c r="U9" s="668">
        <v>2.3735745419461698</v>
      </c>
      <c r="V9" s="668">
        <v>2.3215865251415799</v>
      </c>
      <c r="W9" s="668">
        <v>2.3038606165018001</v>
      </c>
      <c r="X9" s="668">
        <v>2.3146322553388998</v>
      </c>
      <c r="Y9" s="668">
        <v>2.3340236320998402</v>
      </c>
      <c r="Z9" s="668">
        <v>2.3521234651093201</v>
      </c>
      <c r="AA9" s="668">
        <v>2.3568893012599399</v>
      </c>
      <c r="AB9" s="668">
        <v>2.3598587637925301</v>
      </c>
      <c r="AC9" s="668">
        <v>2.36770399877773</v>
      </c>
      <c r="AD9" s="668">
        <v>2.38955809384764</v>
      </c>
      <c r="AE9" s="668">
        <v>2.4084022153037701</v>
      </c>
      <c r="AF9" s="668">
        <v>2.4444685874859502</v>
      </c>
      <c r="AG9" s="668">
        <v>2.4605086632613302</v>
      </c>
      <c r="AH9" s="668">
        <v>2.4674418556211899</v>
      </c>
      <c r="AI9" s="668">
        <v>2.48047055705287</v>
      </c>
      <c r="AJ9" s="668">
        <v>2.4868301554203001</v>
      </c>
      <c r="AK9" s="668">
        <v>2.4980039898718398</v>
      </c>
      <c r="AL9" s="668">
        <v>2.5174915991773301</v>
      </c>
      <c r="AM9" s="668">
        <v>2.5233669038241602</v>
      </c>
      <c r="AN9" s="668">
        <v>2.5236484225090998</v>
      </c>
      <c r="AO9" s="668">
        <v>2.5385387932097001</v>
      </c>
      <c r="AP9" s="668">
        <v>2.5493614834078802</v>
      </c>
      <c r="AQ9" s="668">
        <v>2.56413842425306</v>
      </c>
      <c r="AR9" s="668">
        <v>2.5682595344004202</v>
      </c>
      <c r="AS9" s="668">
        <v>2.5745815760815098</v>
      </c>
      <c r="AT9" s="668">
        <v>2.5704046529659599</v>
      </c>
      <c r="AU9" s="668">
        <v>2.5621353989770399</v>
      </c>
      <c r="AV9" s="668">
        <v>2.5738294568645199</v>
      </c>
      <c r="AW9" s="668">
        <v>2.5764114663554598</v>
      </c>
      <c r="AX9" s="668">
        <v>2.5767502329649301</v>
      </c>
      <c r="AY9" s="668">
        <v>2.5717413107399598</v>
      </c>
      <c r="AZ9" s="668">
        <v>2.5921620600181798</v>
      </c>
      <c r="BA9" s="668">
        <v>2.6070176064225401</v>
      </c>
      <c r="BB9" s="668">
        <v>2.6253915835400998</v>
      </c>
      <c r="BC9" s="668">
        <v>2.6431333690427099</v>
      </c>
      <c r="BD9" s="668">
        <v>2.64546336636419</v>
      </c>
      <c r="BE9" s="668">
        <v>2.6516697947452901</v>
      </c>
      <c r="BF9" s="668">
        <v>2.6731235139351899</v>
      </c>
      <c r="BG9" s="668">
        <v>2.7026167667051602</v>
      </c>
      <c r="BH9" s="668">
        <v>2.7193001657199298</v>
      </c>
      <c r="BI9" s="668">
        <v>2.7260426960930002</v>
      </c>
      <c r="BJ9" s="668">
        <v>2.7399178823535002</v>
      </c>
      <c r="BK9" s="668">
        <v>2.75033882552344</v>
      </c>
      <c r="BL9" s="668">
        <v>2.7691255542531601</v>
      </c>
      <c r="BM9" s="668">
        <v>2.7814380326339401</v>
      </c>
      <c r="BN9" s="668">
        <v>2.7939506416860498</v>
      </c>
      <c r="BO9" s="668">
        <v>2.8070587081190901</v>
      </c>
      <c r="BP9" s="668">
        <v>2.7896042146639002</v>
      </c>
      <c r="BQ9" s="668">
        <v>2.8000632487604</v>
      </c>
      <c r="BR9" s="668">
        <v>2.8135749304701099</v>
      </c>
      <c r="BS9" s="668">
        <v>2.84473365656154</v>
      </c>
      <c r="BT9" s="668">
        <v>2.8776899530551501</v>
      </c>
      <c r="BU9" s="668">
        <v>2.91846987961046</v>
      </c>
      <c r="BV9" s="668">
        <v>2.9745336047687898</v>
      </c>
      <c r="BW9" s="668">
        <v>3.0363632095510602</v>
      </c>
      <c r="BX9" s="668">
        <v>3.0937945903717101</v>
      </c>
      <c r="BY9" s="668">
        <v>3.12914302923721</v>
      </c>
      <c r="BZ9" s="668">
        <v>3.1622983158543199</v>
      </c>
      <c r="CA9" s="668">
        <v>3.1733517442999202</v>
      </c>
      <c r="CB9" s="668">
        <v>3.1738971093723101</v>
      </c>
      <c r="CC9" s="668">
        <v>3.1967043068674501</v>
      </c>
      <c r="CD9" s="668">
        <v>3.2211287408653502</v>
      </c>
      <c r="CE9" s="668">
        <v>3.2551615727335901</v>
      </c>
      <c r="CF9" s="668">
        <v>3.3025430744967199</v>
      </c>
      <c r="CG9" s="668">
        <v>3.3164535747380799</v>
      </c>
      <c r="CH9" s="668">
        <v>3.3311271452806199</v>
      </c>
      <c r="CI9" s="668">
        <v>3.3805574761649502</v>
      </c>
      <c r="CJ9" s="668">
        <v>3.3911358817845798</v>
      </c>
      <c r="CK9" s="668">
        <v>3.4129396874642501</v>
      </c>
      <c r="CL9" s="668">
        <v>3.4423382271101</v>
      </c>
      <c r="CM9" s="668">
        <v>3.46890008614267</v>
      </c>
      <c r="CN9" s="668">
        <v>3.4930740830614599</v>
      </c>
      <c r="CO9" s="668">
        <v>3.5166970181017101</v>
      </c>
      <c r="CP9" s="668">
        <v>3.5391359576809802</v>
      </c>
      <c r="CQ9" s="668">
        <v>3.5557031093286899</v>
      </c>
      <c r="CR9" s="668">
        <v>3.5777375244542702</v>
      </c>
      <c r="CS9" s="668">
        <v>3.6014165177855402</v>
      </c>
      <c r="CT9" s="668">
        <v>3.6290949288132999</v>
      </c>
      <c r="CU9" s="668">
        <v>3.64749988924493</v>
      </c>
      <c r="CV9" s="668">
        <v>3.6637983633625799</v>
      </c>
      <c r="CW9" s="668">
        <v>3.67946031335625</v>
      </c>
      <c r="CX9" s="668">
        <v>3.69601435345478</v>
      </c>
      <c r="CY9" s="668">
        <v>3.7168997226776899</v>
      </c>
      <c r="CZ9" s="668">
        <v>3.7344956092559798</v>
      </c>
      <c r="DA9" s="668">
        <v>3.7540706664004899</v>
      </c>
      <c r="DB9" s="668">
        <v>3.77273346934117</v>
      </c>
      <c r="DC9" s="668">
        <v>3.7907940045364898</v>
      </c>
      <c r="DD9" s="668">
        <v>3.8101573763498902</v>
      </c>
      <c r="DE9" s="668">
        <v>3.8308082193872899</v>
      </c>
      <c r="DF9" s="668">
        <v>3.8522751254059902</v>
      </c>
      <c r="DG9" s="668">
        <v>3.8744699506176801</v>
      </c>
      <c r="DH9" s="668">
        <v>3.89466682958804</v>
      </c>
      <c r="DI9" s="668">
        <v>3.9130606540209301</v>
      </c>
      <c r="DJ9" s="668">
        <v>3.9317160575227601</v>
      </c>
    </row>
    <row r="10" spans="1:114">
      <c r="A10" s="662" t="s">
        <v>84</v>
      </c>
      <c r="B10" s="662" t="s">
        <v>85</v>
      </c>
      <c r="C10" s="668">
        <v>2.00636724585048</v>
      </c>
      <c r="D10" s="668">
        <v>2.0291650874162701</v>
      </c>
      <c r="E10" s="668">
        <v>2.03757968920663</v>
      </c>
      <c r="F10" s="668">
        <v>2.0606142945993899</v>
      </c>
      <c r="G10" s="668">
        <v>2.0745370690741001</v>
      </c>
      <c r="H10" s="668">
        <v>2.0847825323862401</v>
      </c>
      <c r="I10" s="668">
        <v>2.1206860135604901</v>
      </c>
      <c r="J10" s="668">
        <v>2.1424966802388901</v>
      </c>
      <c r="K10" s="668">
        <v>2.1578163861285402</v>
      </c>
      <c r="L10" s="668">
        <v>2.1832138994825101</v>
      </c>
      <c r="M10" s="668">
        <v>2.20421171618483</v>
      </c>
      <c r="N10" s="668">
        <v>2.1896212296401001</v>
      </c>
      <c r="O10" s="668">
        <v>2.20803013839891</v>
      </c>
      <c r="P10" s="668">
        <v>2.22770508501555</v>
      </c>
      <c r="Q10" s="668">
        <v>2.2460289904441102</v>
      </c>
      <c r="R10" s="668">
        <v>2.2733243234402698</v>
      </c>
      <c r="S10" s="668">
        <v>2.2978727440896298</v>
      </c>
      <c r="T10" s="668">
        <v>2.33464757476135</v>
      </c>
      <c r="U10" s="668">
        <v>2.3735745419461698</v>
      </c>
      <c r="V10" s="668">
        <v>2.3215865251415799</v>
      </c>
      <c r="W10" s="668">
        <v>2.3038606165018001</v>
      </c>
      <c r="X10" s="668">
        <v>2.3146322553388998</v>
      </c>
      <c r="Y10" s="668">
        <v>2.3340236320998402</v>
      </c>
      <c r="Z10" s="668">
        <v>2.3521234651093201</v>
      </c>
      <c r="AA10" s="668">
        <v>2.3568893012599399</v>
      </c>
      <c r="AB10" s="668">
        <v>2.3598587637925301</v>
      </c>
      <c r="AC10" s="668">
        <v>2.36770399877773</v>
      </c>
      <c r="AD10" s="668">
        <v>2.38955809384764</v>
      </c>
      <c r="AE10" s="668">
        <v>2.4084022153037701</v>
      </c>
      <c r="AF10" s="668">
        <v>2.4444685874859502</v>
      </c>
      <c r="AG10" s="668">
        <v>2.4605086632613302</v>
      </c>
      <c r="AH10" s="668">
        <v>2.4674418556211899</v>
      </c>
      <c r="AI10" s="668">
        <v>2.48047055705287</v>
      </c>
      <c r="AJ10" s="668">
        <v>2.4868301554203001</v>
      </c>
      <c r="AK10" s="668">
        <v>2.4980039898718398</v>
      </c>
      <c r="AL10" s="668">
        <v>2.5174915991773301</v>
      </c>
      <c r="AM10" s="668">
        <v>2.5233669038241602</v>
      </c>
      <c r="AN10" s="668">
        <v>2.5236484225090998</v>
      </c>
      <c r="AO10" s="668">
        <v>2.5385387932097001</v>
      </c>
      <c r="AP10" s="668">
        <v>2.5493614834078802</v>
      </c>
      <c r="AQ10" s="668">
        <v>2.56413842425306</v>
      </c>
      <c r="AR10" s="668">
        <v>2.5682595344004202</v>
      </c>
      <c r="AS10" s="668">
        <v>2.5745815760815098</v>
      </c>
      <c r="AT10" s="668">
        <v>2.5704046529659599</v>
      </c>
      <c r="AU10" s="668">
        <v>2.5621353989770399</v>
      </c>
      <c r="AV10" s="668">
        <v>2.5738294568645199</v>
      </c>
      <c r="AW10" s="668">
        <v>2.5764114663554598</v>
      </c>
      <c r="AX10" s="668">
        <v>2.5767502329649301</v>
      </c>
      <c r="AY10" s="668">
        <v>2.5717413107399598</v>
      </c>
      <c r="AZ10" s="668">
        <v>2.5921620600181798</v>
      </c>
      <c r="BA10" s="668">
        <v>2.6070176064225401</v>
      </c>
      <c r="BB10" s="668">
        <v>2.6253915835400998</v>
      </c>
      <c r="BC10" s="668">
        <v>2.6431333690427099</v>
      </c>
      <c r="BD10" s="668">
        <v>2.64546336636419</v>
      </c>
      <c r="BE10" s="668">
        <v>2.6516697947452901</v>
      </c>
      <c r="BF10" s="668">
        <v>2.6731235139351899</v>
      </c>
      <c r="BG10" s="668">
        <v>2.7026167667051602</v>
      </c>
      <c r="BH10" s="668">
        <v>2.7193001657199298</v>
      </c>
      <c r="BI10" s="668">
        <v>2.7260426960930002</v>
      </c>
      <c r="BJ10" s="668">
        <v>2.7399178823535002</v>
      </c>
      <c r="BK10" s="668">
        <v>2.75033882552344</v>
      </c>
      <c r="BL10" s="668">
        <v>2.7691255542531601</v>
      </c>
      <c r="BM10" s="668">
        <v>2.7814380326339401</v>
      </c>
      <c r="BN10" s="668">
        <v>2.7939506416860498</v>
      </c>
      <c r="BO10" s="668">
        <v>2.8070587081190901</v>
      </c>
      <c r="BP10" s="668">
        <v>2.7896042146639002</v>
      </c>
      <c r="BQ10" s="668">
        <v>2.8000632487604</v>
      </c>
      <c r="BR10" s="668">
        <v>2.8135749304701099</v>
      </c>
      <c r="BS10" s="668">
        <v>2.84473365656154</v>
      </c>
      <c r="BT10" s="668">
        <v>2.8776899530551501</v>
      </c>
      <c r="BU10" s="668">
        <v>2.91846987961046</v>
      </c>
      <c r="BV10" s="668">
        <v>2.9745336047687898</v>
      </c>
      <c r="BW10" s="668">
        <v>3.0363632095510602</v>
      </c>
      <c r="BX10" s="668">
        <v>3.0937945903717101</v>
      </c>
      <c r="BY10" s="668">
        <v>3.12914302923721</v>
      </c>
      <c r="BZ10" s="668">
        <v>3.1622983158543199</v>
      </c>
      <c r="CA10" s="668">
        <v>3.1733517442999202</v>
      </c>
      <c r="CB10" s="668">
        <v>3.1738971093723101</v>
      </c>
      <c r="CC10" s="668">
        <v>3.1967043068674501</v>
      </c>
      <c r="CD10" s="668">
        <v>3.2211287408653502</v>
      </c>
      <c r="CE10" s="668">
        <v>3.2551615727335901</v>
      </c>
      <c r="CF10" s="668">
        <v>3.3025430744967199</v>
      </c>
      <c r="CG10" s="668">
        <v>3.3164535747380799</v>
      </c>
      <c r="CH10" s="668">
        <v>3.3311271452806199</v>
      </c>
      <c r="CI10" s="668">
        <v>3.3805574761649502</v>
      </c>
      <c r="CJ10" s="668">
        <v>3.3911358817845798</v>
      </c>
      <c r="CK10" s="668">
        <v>3.4482396013578702</v>
      </c>
      <c r="CL10" s="668">
        <v>3.4966037747232601</v>
      </c>
      <c r="CM10" s="668">
        <v>3.54362736030878</v>
      </c>
      <c r="CN10" s="668">
        <v>3.5857187728199</v>
      </c>
      <c r="CO10" s="668">
        <v>3.62604709604717</v>
      </c>
      <c r="CP10" s="668">
        <v>3.6643486233431299</v>
      </c>
      <c r="CQ10" s="668">
        <v>3.6980170366307901</v>
      </c>
      <c r="CR10" s="668">
        <v>3.7362281271879301</v>
      </c>
      <c r="CS10" s="668">
        <v>3.7757697845651199</v>
      </c>
      <c r="CT10" s="668">
        <v>3.81923417762482</v>
      </c>
      <c r="CU10" s="668">
        <v>3.8534226123102799</v>
      </c>
      <c r="CV10" s="668">
        <v>3.8859361075079502</v>
      </c>
      <c r="CW10" s="668">
        <v>3.9170381719442302</v>
      </c>
      <c r="CX10" s="668">
        <v>3.94938548648082</v>
      </c>
      <c r="CY10" s="668">
        <v>3.9865861807148399</v>
      </c>
      <c r="CZ10" s="668">
        <v>4.0205021207341201</v>
      </c>
      <c r="DA10" s="668">
        <v>4.0568191595857499</v>
      </c>
      <c r="DB10" s="668">
        <v>4.0924681799454303</v>
      </c>
      <c r="DC10" s="668">
        <v>4.12795213201019</v>
      </c>
      <c r="DD10" s="668">
        <v>4.1652868322002803</v>
      </c>
      <c r="DE10" s="668">
        <v>4.2041024076852</v>
      </c>
      <c r="DF10" s="668">
        <v>4.2443210505388498</v>
      </c>
      <c r="DG10" s="668">
        <v>4.2859112182827701</v>
      </c>
      <c r="DH10" s="668">
        <v>4.3254014106558101</v>
      </c>
      <c r="DI10" s="668">
        <v>4.3631521810086404</v>
      </c>
      <c r="DJ10" s="668">
        <v>4.4015594728248102</v>
      </c>
    </row>
    <row r="12" spans="1:114">
      <c r="C12" s="669"/>
      <c r="D12" s="669"/>
      <c r="E12" s="669"/>
      <c r="F12" s="669"/>
      <c r="G12" s="669"/>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c r="AE12" s="669"/>
      <c r="AF12" s="669"/>
      <c r="AG12" s="669"/>
      <c r="AH12" s="669"/>
      <c r="AI12" s="669"/>
      <c r="AJ12" s="669"/>
      <c r="AK12" s="669"/>
      <c r="AL12" s="669"/>
      <c r="AM12" s="669"/>
      <c r="AN12" s="669"/>
      <c r="AO12" s="669"/>
      <c r="AP12" s="669"/>
      <c r="AQ12" s="669"/>
      <c r="AR12" s="669"/>
      <c r="AS12" s="669"/>
      <c r="AT12" s="669"/>
    </row>
    <row r="13" spans="1:114">
      <c r="C13" s="669"/>
      <c r="D13" s="669"/>
      <c r="E13" s="669"/>
      <c r="F13" s="669"/>
      <c r="G13" s="669"/>
      <c r="H13" s="669"/>
      <c r="I13" s="669"/>
      <c r="J13" s="669"/>
      <c r="K13" s="669"/>
      <c r="L13" s="669"/>
      <c r="M13" s="669"/>
      <c r="N13" s="669"/>
      <c r="O13" s="669"/>
      <c r="P13" s="669"/>
      <c r="Q13" s="669"/>
      <c r="R13" s="669"/>
      <c r="S13" s="669"/>
      <c r="T13" s="669"/>
      <c r="U13" s="669"/>
      <c r="V13" s="669"/>
      <c r="W13" s="669"/>
      <c r="X13" s="669"/>
      <c r="Y13" s="669"/>
      <c r="Z13" s="669"/>
      <c r="AA13" s="669"/>
      <c r="AB13" s="669"/>
      <c r="AC13" s="669"/>
      <c r="AD13" s="669"/>
      <c r="AE13" s="669"/>
      <c r="AF13" s="669"/>
      <c r="AG13" s="669"/>
      <c r="AH13" s="669"/>
      <c r="AI13" s="669"/>
      <c r="AJ13" s="669"/>
      <c r="AK13" s="669"/>
      <c r="AL13" s="669"/>
      <c r="AM13" s="669"/>
      <c r="AN13" s="669"/>
      <c r="AO13" s="669"/>
      <c r="AP13" s="669"/>
      <c r="AQ13" s="669"/>
      <c r="AR13" s="669"/>
      <c r="AS13" s="669"/>
      <c r="AT13" s="669"/>
    </row>
    <row r="14" spans="1:114">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row>
    <row r="15" spans="1:114">
      <c r="C15" s="668"/>
      <c r="D15" s="668"/>
      <c r="E15" s="668"/>
      <c r="F15" s="668"/>
    </row>
    <row r="16" spans="1:114">
      <c r="C16" s="668"/>
      <c r="D16" s="668"/>
      <c r="E16" s="668"/>
      <c r="F16" s="668"/>
    </row>
    <row r="17" spans="3:98">
      <c r="C17" s="668"/>
      <c r="D17" s="668"/>
      <c r="E17" s="668"/>
      <c r="F17" s="668"/>
    </row>
    <row r="18" spans="3:98">
      <c r="CI18" s="571" t="s">
        <v>840</v>
      </c>
      <c r="CJ18" s="572"/>
      <c r="CK18" s="572"/>
      <c r="CL18" s="846" t="s">
        <v>896</v>
      </c>
      <c r="CM18" s="574"/>
      <c r="CN18" s="574"/>
      <c r="CO18" s="574"/>
      <c r="CP18" s="574"/>
      <c r="CQ18" s="574"/>
      <c r="CR18" s="572"/>
      <c r="CS18" s="572" t="s">
        <v>897</v>
      </c>
      <c r="CT18" s="572"/>
    </row>
    <row r="19" spans="3:98">
      <c r="CI19" s="575"/>
      <c r="CJ19" s="576"/>
      <c r="CK19" s="576"/>
      <c r="CL19" s="576"/>
      <c r="CM19" s="576"/>
      <c r="CN19" s="576"/>
      <c r="CO19" s="576"/>
      <c r="CP19" s="576"/>
      <c r="CQ19" s="576"/>
      <c r="CR19" s="576"/>
      <c r="CS19" s="576"/>
      <c r="CT19" s="577"/>
    </row>
    <row r="20" spans="3:98">
      <c r="CI20" s="578"/>
      <c r="CJ20" s="579" t="s">
        <v>86</v>
      </c>
      <c r="CK20" s="580" t="s">
        <v>537</v>
      </c>
      <c r="CL20" s="572"/>
      <c r="CM20" s="572"/>
      <c r="CN20" s="572"/>
      <c r="CO20" s="572"/>
      <c r="CP20" s="572"/>
      <c r="CQ20" s="572"/>
      <c r="CR20" s="572"/>
      <c r="CS20" s="572"/>
      <c r="CT20" s="581"/>
    </row>
    <row r="21" spans="3:98">
      <c r="CI21" s="578"/>
      <c r="CJ21" s="572"/>
      <c r="CK21" s="662" t="s">
        <v>540</v>
      </c>
      <c r="CL21" s="582"/>
      <c r="CM21" s="582"/>
      <c r="CN21" s="582"/>
      <c r="CO21" s="572"/>
      <c r="CP21" s="572"/>
      <c r="CQ21" s="572"/>
      <c r="CR21" s="572"/>
      <c r="CS21" s="572"/>
      <c r="CT21" s="583" t="s">
        <v>87</v>
      </c>
    </row>
    <row r="22" spans="3:98">
      <c r="CI22" s="578"/>
      <c r="CJ22" s="572"/>
      <c r="CK22" s="668">
        <v>3.5036364440878298</v>
      </c>
      <c r="CL22" s="584"/>
      <c r="CM22" s="584"/>
      <c r="CN22" s="584"/>
      <c r="CO22" s="572"/>
      <c r="CP22" s="572"/>
      <c r="CQ22" s="572"/>
      <c r="CR22" s="572"/>
      <c r="CS22" s="572"/>
      <c r="CT22" s="585">
        <f>AVERAGE(CK22:CN22)</f>
        <v>3.5036364440878298</v>
      </c>
    </row>
    <row r="23" spans="3:98">
      <c r="CI23" s="578"/>
      <c r="CJ23" s="572"/>
      <c r="CK23" s="572"/>
      <c r="CL23" s="572"/>
      <c r="CM23" s="572"/>
      <c r="CN23" s="572"/>
      <c r="CO23" s="572"/>
      <c r="CP23" s="572"/>
      <c r="CQ23" s="572"/>
      <c r="CR23" s="572"/>
      <c r="CS23" s="572"/>
      <c r="CT23" s="586"/>
    </row>
    <row r="24" spans="3:98">
      <c r="CI24" s="670"/>
      <c r="CJ24" s="587" t="s">
        <v>88</v>
      </c>
      <c r="CK24" s="579"/>
      <c r="CL24" s="572" t="s">
        <v>898</v>
      </c>
      <c r="CM24" s="572"/>
      <c r="CN24" s="572"/>
      <c r="CO24" s="572"/>
      <c r="CP24" s="572"/>
      <c r="CQ24" s="572"/>
      <c r="CR24" s="572"/>
      <c r="CS24" s="572"/>
      <c r="CT24" s="586"/>
    </row>
    <row r="25" spans="3:98">
      <c r="CI25" s="587"/>
      <c r="CJ25" s="579"/>
      <c r="CK25" s="662" t="s">
        <v>541</v>
      </c>
      <c r="CL25" s="662" t="s">
        <v>542</v>
      </c>
      <c r="CM25" s="662" t="s">
        <v>543</v>
      </c>
      <c r="CN25" s="662" t="s">
        <v>544</v>
      </c>
      <c r="CO25" s="662" t="s">
        <v>545</v>
      </c>
      <c r="CP25" s="662" t="s">
        <v>546</v>
      </c>
      <c r="CQ25" s="662" t="s">
        <v>547</v>
      </c>
      <c r="CR25" s="662" t="s">
        <v>548</v>
      </c>
      <c r="CS25" s="572"/>
      <c r="CT25" s="586"/>
    </row>
    <row r="26" spans="3:98">
      <c r="CI26" s="578"/>
      <c r="CJ26" s="572"/>
      <c r="CK26" s="668">
        <v>3.52842418661261</v>
      </c>
      <c r="CL26" s="668">
        <v>3.5518223377445399</v>
      </c>
      <c r="CM26" s="668">
        <v>3.5704329661040499</v>
      </c>
      <c r="CN26" s="668">
        <v>3.59431879867507</v>
      </c>
      <c r="CO26" s="668">
        <v>3.6197296850457299</v>
      </c>
      <c r="CP26" s="668">
        <v>3.6489463470633501</v>
      </c>
      <c r="CQ26" s="668">
        <v>3.6687124556605899</v>
      </c>
      <c r="CR26" s="668">
        <v>3.6864294893499601</v>
      </c>
      <c r="CS26" s="572"/>
      <c r="CT26" s="585">
        <f>AVERAGE(CK26:CR26)</f>
        <v>3.6086020332819881</v>
      </c>
    </row>
    <row r="27" spans="3:98">
      <c r="CI27" s="578"/>
      <c r="CJ27" s="572"/>
      <c r="CK27" s="572"/>
      <c r="CL27" s="572"/>
      <c r="CM27" s="572"/>
      <c r="CN27" s="572"/>
      <c r="CO27" s="572"/>
      <c r="CP27" s="572"/>
      <c r="CQ27" s="572"/>
      <c r="CR27" s="572"/>
      <c r="CS27" s="572"/>
      <c r="CT27" s="586"/>
    </row>
    <row r="28" spans="3:98">
      <c r="CI28" s="578"/>
      <c r="CJ28" s="572"/>
      <c r="CK28" s="572"/>
      <c r="CL28" s="572"/>
      <c r="CM28" s="572"/>
      <c r="CN28" s="572"/>
      <c r="CO28" s="572"/>
      <c r="CP28" s="572"/>
      <c r="CQ28" s="572"/>
      <c r="CR28" s="572"/>
      <c r="CS28" s="588" t="s">
        <v>89</v>
      </c>
      <c r="CT28" s="589">
        <f>(CT26-CT22)/CT22</f>
        <v>2.9959041375791508E-2</v>
      </c>
    </row>
    <row r="29" spans="3:98">
      <c r="CI29" s="590"/>
      <c r="CJ29" s="591"/>
      <c r="CK29" s="591"/>
      <c r="CL29" s="591"/>
      <c r="CM29" s="591"/>
      <c r="CN29" s="591"/>
      <c r="CO29" s="591"/>
      <c r="CP29" s="591"/>
      <c r="CQ29" s="591"/>
      <c r="CR29" s="591"/>
      <c r="CS29" s="591"/>
      <c r="CT29" s="592"/>
    </row>
    <row r="33" spans="87:98" hidden="1">
      <c r="CI33" s="571" t="s">
        <v>840</v>
      </c>
      <c r="CJ33" s="572"/>
      <c r="CK33" s="572"/>
      <c r="CL33" s="573" t="s">
        <v>896</v>
      </c>
      <c r="CM33" s="574"/>
      <c r="CN33" s="574"/>
      <c r="CO33" s="574"/>
      <c r="CP33" s="574"/>
      <c r="CQ33" s="574"/>
      <c r="CR33" s="572"/>
      <c r="CS33" s="572" t="s">
        <v>899</v>
      </c>
      <c r="CT33" s="572"/>
    </row>
    <row r="34" spans="87:98" hidden="1">
      <c r="CI34" s="575"/>
      <c r="CJ34" s="576"/>
      <c r="CK34" s="576"/>
      <c r="CL34" s="576"/>
      <c r="CM34" s="576"/>
      <c r="CN34" s="576"/>
      <c r="CO34" s="576"/>
      <c r="CP34" s="576"/>
      <c r="CQ34" s="576"/>
      <c r="CR34" s="576"/>
      <c r="CS34" s="576"/>
      <c r="CT34" s="577"/>
    </row>
    <row r="35" spans="87:98" hidden="1">
      <c r="CI35" s="578"/>
      <c r="CJ35" s="579" t="s">
        <v>86</v>
      </c>
      <c r="CK35" s="580" t="s">
        <v>537</v>
      </c>
      <c r="CL35" s="572"/>
      <c r="CM35" s="572"/>
      <c r="CN35" s="572"/>
      <c r="CO35" s="572"/>
      <c r="CP35" s="572"/>
      <c r="CQ35" s="572"/>
      <c r="CR35" s="572"/>
      <c r="CS35" s="572"/>
      <c r="CT35" s="581"/>
    </row>
    <row r="36" spans="87:98" hidden="1">
      <c r="CI36" s="578"/>
      <c r="CJ36" s="572"/>
      <c r="CK36" s="662" t="s">
        <v>540</v>
      </c>
      <c r="CL36" s="582"/>
      <c r="CM36" s="582"/>
      <c r="CN36" s="582"/>
      <c r="CO36" s="572"/>
      <c r="CP36" s="572"/>
      <c r="CQ36" s="572"/>
      <c r="CR36" s="572"/>
      <c r="CS36" s="572"/>
      <c r="CT36" s="583" t="s">
        <v>87</v>
      </c>
    </row>
    <row r="37" spans="87:98" hidden="1">
      <c r="CI37" s="578"/>
      <c r="CJ37" s="572"/>
      <c r="CK37" s="668">
        <v>3.4930740830614599</v>
      </c>
      <c r="CL37" s="584"/>
      <c r="CM37" s="584"/>
      <c r="CN37" s="584"/>
      <c r="CO37" s="572"/>
      <c r="CP37" s="572"/>
      <c r="CQ37" s="572"/>
      <c r="CR37" s="572"/>
      <c r="CS37" s="572"/>
      <c r="CT37" s="585">
        <f>AVERAGE(CK37:CN37)</f>
        <v>3.4930740830614599</v>
      </c>
    </row>
    <row r="38" spans="87:98" hidden="1">
      <c r="CI38" s="578"/>
      <c r="CJ38" s="572"/>
      <c r="CK38" s="572"/>
      <c r="CL38" s="572"/>
      <c r="CM38" s="572"/>
      <c r="CN38" s="572"/>
      <c r="CO38" s="572"/>
      <c r="CP38" s="572"/>
      <c r="CQ38" s="572"/>
      <c r="CR38" s="572"/>
      <c r="CS38" s="572"/>
      <c r="CT38" s="586"/>
    </row>
    <row r="39" spans="87:98" hidden="1">
      <c r="CI39" s="670" t="s">
        <v>900</v>
      </c>
      <c r="CJ39" s="670"/>
      <c r="CK39" s="579"/>
      <c r="CL39" s="572" t="s">
        <v>898</v>
      </c>
      <c r="CM39" s="572"/>
      <c r="CN39" s="572"/>
      <c r="CO39" s="572"/>
      <c r="CP39" s="572"/>
      <c r="CQ39" s="572"/>
      <c r="CR39" s="572"/>
      <c r="CS39" s="572"/>
      <c r="CT39" s="586"/>
    </row>
    <row r="40" spans="87:98" hidden="1">
      <c r="CI40" s="587"/>
      <c r="CJ40" s="579"/>
      <c r="CK40" s="662" t="s">
        <v>541</v>
      </c>
      <c r="CL40" s="662" t="s">
        <v>542</v>
      </c>
      <c r="CM40" s="662" t="s">
        <v>543</v>
      </c>
      <c r="CN40" s="662" t="s">
        <v>544</v>
      </c>
      <c r="CO40" s="662" t="s">
        <v>545</v>
      </c>
      <c r="CP40" s="662" t="s">
        <v>546</v>
      </c>
      <c r="CQ40" s="662" t="s">
        <v>547</v>
      </c>
      <c r="CR40" s="662" t="s">
        <v>548</v>
      </c>
      <c r="CS40" s="572"/>
      <c r="CT40" s="586"/>
    </row>
    <row r="41" spans="87:98" hidden="1">
      <c r="CI41" s="578"/>
      <c r="CJ41" s="572"/>
      <c r="CK41" s="668">
        <v>3.5166970181017101</v>
      </c>
      <c r="CL41" s="668">
        <v>3.5391359576809802</v>
      </c>
      <c r="CM41" s="668">
        <v>3.5557031093286899</v>
      </c>
      <c r="CN41" s="668">
        <v>3.5777375244542702</v>
      </c>
      <c r="CO41" s="668">
        <v>3.6014165177855402</v>
      </c>
      <c r="CP41" s="668">
        <v>3.6290949288132999</v>
      </c>
      <c r="CQ41" s="668">
        <v>3.64749988924493</v>
      </c>
      <c r="CR41" s="668">
        <v>3.6637983633625799</v>
      </c>
      <c r="CS41" s="572"/>
      <c r="CT41" s="585">
        <f>AVERAGE(CK41:CR41)</f>
        <v>3.5913854135965</v>
      </c>
    </row>
    <row r="42" spans="87:98" hidden="1">
      <c r="CI42" s="578"/>
      <c r="CJ42" s="572"/>
      <c r="CK42" s="572"/>
      <c r="CL42" s="572"/>
      <c r="CM42" s="572"/>
      <c r="CN42" s="572"/>
      <c r="CO42" s="572"/>
      <c r="CP42" s="572"/>
      <c r="CQ42" s="572"/>
      <c r="CR42" s="572"/>
      <c r="CS42" s="572"/>
      <c r="CT42" s="586"/>
    </row>
    <row r="43" spans="87:98" hidden="1">
      <c r="CI43" s="578"/>
      <c r="CJ43" s="572"/>
      <c r="CK43" s="572"/>
      <c r="CL43" s="572"/>
      <c r="CM43" s="572"/>
      <c r="CN43" s="572"/>
      <c r="CO43" s="572"/>
      <c r="CP43" s="572"/>
      <c r="CQ43" s="572"/>
      <c r="CR43" s="572"/>
      <c r="CS43" s="588" t="s">
        <v>89</v>
      </c>
      <c r="CT43" s="589">
        <f>(CT41-CT37)/CT37</f>
        <v>2.8144645145595178E-2</v>
      </c>
    </row>
    <row r="44" spans="87:98" hidden="1">
      <c r="CI44" s="590"/>
      <c r="CJ44" s="591"/>
      <c r="CK44" s="591"/>
      <c r="CL44" s="591"/>
      <c r="CM44" s="591"/>
      <c r="CN44" s="591"/>
      <c r="CO44" s="591"/>
      <c r="CP44" s="591"/>
      <c r="CQ44" s="591"/>
      <c r="CR44" s="591"/>
      <c r="CS44" s="591"/>
      <c r="CT44" s="592"/>
    </row>
  </sheetData>
  <mergeCells count="1">
    <mergeCell ref="A1:B1"/>
  </mergeCells>
  <pageMargins left="0.25" right="0.25" top="1" bottom="1" header="0.5" footer="0.5"/>
  <pageSetup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82F92-9972-4754-896D-91C3512108C4}">
  <dimension ref="B1:Q59"/>
  <sheetViews>
    <sheetView zoomScaleNormal="100" workbookViewId="0">
      <selection activeCell="V36" sqref="V36"/>
    </sheetView>
  </sheetViews>
  <sheetFormatPr defaultColWidth="8.7109375" defaultRowHeight="15"/>
  <cols>
    <col min="1" max="1" width="6.5703125" customWidth="1"/>
    <col min="2" max="2" width="3.28515625" bestFit="1" customWidth="1"/>
    <col min="3" max="3" width="3.5703125" customWidth="1"/>
    <col min="4" max="4" width="33.7109375" customWidth="1"/>
    <col min="5" max="5" width="12.85546875" bestFit="1" customWidth="1"/>
    <col min="6" max="6" width="16.28515625" bestFit="1" customWidth="1"/>
    <col min="7" max="7" width="15" bestFit="1" customWidth="1"/>
    <col min="8" max="8" width="7.5703125" customWidth="1"/>
    <col min="9" max="9" width="34.140625" bestFit="1" customWidth="1"/>
    <col min="10" max="10" width="12.140625" bestFit="1" customWidth="1"/>
    <col min="11" max="11" width="16.28515625" bestFit="1" customWidth="1"/>
    <col min="12" max="12" width="12.140625" bestFit="1" customWidth="1"/>
    <col min="14" max="14" width="34.140625" bestFit="1" customWidth="1"/>
    <col min="15" max="15" width="12.140625" bestFit="1" customWidth="1"/>
    <col min="16" max="16" width="16.28515625" bestFit="1" customWidth="1"/>
    <col min="17" max="17" width="13.28515625" bestFit="1" customWidth="1"/>
  </cols>
  <sheetData>
    <row r="1" spans="2:17" ht="23.1" customHeight="1" thickBot="1"/>
    <row r="2" spans="2:17" ht="15" customHeight="1" thickBot="1">
      <c r="D2" s="918" t="s">
        <v>905</v>
      </c>
      <c r="E2" s="919"/>
      <c r="F2" s="919"/>
      <c r="G2" s="920"/>
      <c r="H2" s="797"/>
      <c r="I2" s="918" t="s">
        <v>906</v>
      </c>
      <c r="J2" s="919"/>
      <c r="K2" s="919"/>
      <c r="L2" s="920"/>
      <c r="N2" s="918" t="s">
        <v>907</v>
      </c>
      <c r="O2" s="919"/>
      <c r="P2" s="919"/>
      <c r="Q2" s="920"/>
    </row>
    <row r="3" spans="2:17" ht="15.75" thickBot="1">
      <c r="D3" s="921" t="s">
        <v>832</v>
      </c>
      <c r="E3" s="922"/>
      <c r="F3" s="922"/>
      <c r="G3" s="923"/>
      <c r="H3" s="798"/>
      <c r="I3" s="921" t="s">
        <v>833</v>
      </c>
      <c r="J3" s="922"/>
      <c r="K3" s="922"/>
      <c r="L3" s="923"/>
      <c r="N3" s="924" t="s">
        <v>834</v>
      </c>
      <c r="O3" s="925"/>
      <c r="P3" s="925"/>
      <c r="Q3" s="926"/>
    </row>
    <row r="4" spans="2:17">
      <c r="D4" s="391" t="s">
        <v>908</v>
      </c>
      <c r="E4" s="917"/>
      <c r="F4" s="917"/>
      <c r="G4" s="822">
        <f>'[26]Master Lookup'!C7</f>
        <v>780</v>
      </c>
      <c r="H4" s="822"/>
      <c r="I4" s="391" t="s">
        <v>908</v>
      </c>
      <c r="J4" s="917"/>
      <c r="K4" s="917"/>
      <c r="L4" s="822">
        <f>'[26]Master Lookup'!D7</f>
        <v>1040</v>
      </c>
      <c r="N4" s="391" t="s">
        <v>908</v>
      </c>
      <c r="O4" s="917"/>
      <c r="P4" s="917"/>
      <c r="Q4" s="822">
        <f>'[26]Master Lookup'!E7</f>
        <v>1300</v>
      </c>
    </row>
    <row r="5" spans="2:17">
      <c r="D5" s="799" t="s">
        <v>909</v>
      </c>
      <c r="E5" s="800" t="s">
        <v>1</v>
      </c>
      <c r="F5" s="800" t="s">
        <v>101</v>
      </c>
      <c r="G5" s="801" t="s">
        <v>102</v>
      </c>
      <c r="H5" s="800"/>
      <c r="I5" s="799" t="s">
        <v>909</v>
      </c>
      <c r="J5" s="800" t="s">
        <v>1</v>
      </c>
      <c r="K5" s="800" t="s">
        <v>101</v>
      </c>
      <c r="L5" s="801" t="s">
        <v>102</v>
      </c>
      <c r="N5" s="799" t="s">
        <v>909</v>
      </c>
      <c r="O5" s="800" t="s">
        <v>1</v>
      </c>
      <c r="P5" s="800" t="s">
        <v>101</v>
      </c>
      <c r="Q5" s="801" t="s">
        <v>102</v>
      </c>
    </row>
    <row r="6" spans="2:17">
      <c r="B6">
        <v>1</v>
      </c>
      <c r="D6" s="823" t="str">
        <f>IF(INDEX('[26]Master Lookup'!$C$21:$C$30,$B6)=0,"",INDEX('[26]Master Lookup'!$C$21:$C$30,$B6))</f>
        <v>Program Management</v>
      </c>
      <c r="E6" s="498">
        <f>IFERROR(INDEX('[26]Master Lookup'!$D$21:$D$30,MATCH(D6,'[26]Master Lookup'!$C$21:$C$30,0)),"")</f>
        <v>81486.911999999997</v>
      </c>
      <c r="F6" s="824">
        <f>IFERROR(INDEX('[26]Master Lookup'!$E$21:$E$30,MATCH(D6,'[26]Master Lookup'!$C$21:$C$30,0)),"")</f>
        <v>0.05</v>
      </c>
      <c r="G6" s="825">
        <f>IFERROR(E6*F6,0)</f>
        <v>4074.3456000000001</v>
      </c>
      <c r="H6" s="826"/>
      <c r="I6" s="823" t="str">
        <f>IF(INDEX('[26]Master Lookup'!$C$21:$C$30,$B6)=0,"",INDEX('[26]Master Lookup'!$C$21:$C$30,$B6))</f>
        <v>Program Management</v>
      </c>
      <c r="J6" s="498">
        <f>IFERROR(INDEX('[26]Master Lookup'!$D$21:$D$30,MATCH(I6,'[26]Master Lookup'!$C$21:$C$30,0)),"")</f>
        <v>81486.911999999997</v>
      </c>
      <c r="K6" s="824">
        <f>IFERROR(INDEX('[26]Master Lookup'!$F$21:$F$30,MATCH(I6,'[26]Master Lookup'!$C$21:$C$30,0)),"")</f>
        <v>7.0000000000000007E-2</v>
      </c>
      <c r="L6" s="825">
        <f t="shared" ref="L6:L14" si="0">IFERROR(J6*K6,0)</f>
        <v>5704.0838400000002</v>
      </c>
      <c r="N6" s="823" t="str">
        <f>IF(INDEX('[26]Master Lookup'!$C$21:$C$30,$B6)=0,"",INDEX('[26]Master Lookup'!$C$21:$C$30,$B6))</f>
        <v>Program Management</v>
      </c>
      <c r="O6" s="498">
        <f>IFERROR(INDEX('[26]Master Lookup'!$D$21:$D$30,MATCH(N6,'[26]Master Lookup'!$C$21:$C$30,0)),"")</f>
        <v>81486.911999999997</v>
      </c>
      <c r="P6" s="824">
        <f>IFERROR(INDEX('[26]Master Lookup'!$G$21:$G$30,MATCH(N6,'[26]Master Lookup'!$C$21:$C$30,0)),"")</f>
        <v>0.1</v>
      </c>
      <c r="Q6" s="825">
        <f t="shared" ref="Q6:Q14" si="1">IFERROR(O6*P6,0)</f>
        <v>8148.6912000000002</v>
      </c>
    </row>
    <row r="7" spans="2:17">
      <c r="B7">
        <v>2</v>
      </c>
      <c r="D7" s="823" t="str">
        <f>IF(INDEX('[26]Master Lookup'!$C$21:$C$30,$B7)=0,"",INDEX('[26]Master Lookup'!$C$21:$C$30,$B7))</f>
        <v>Case Worker</v>
      </c>
      <c r="E7" s="498">
        <f>IFERROR(INDEX('[26]Master Lookup'!$D$21:$D$30,MATCH(D7,'[26]Master Lookup'!$C$21:$C$30,0)),"")</f>
        <v>66537.12000000001</v>
      </c>
      <c r="F7" s="824">
        <f>IFERROR(INDEX('[26]Master Lookup'!$E$21:$E$30,MATCH(D7,'[26]Master Lookup'!$C$21:$C$30,0)),"")</f>
        <v>8.851063829787234E-2</v>
      </c>
      <c r="G7" s="825">
        <f t="shared" ref="G7:G14" si="2">IFERROR(E7*F7,0)</f>
        <v>5889.2429617021289</v>
      </c>
      <c r="H7" s="826"/>
      <c r="I7" s="823" t="str">
        <f>IF(INDEX('[26]Master Lookup'!$C$21:$C$30,$B7)=0,"",INDEX('[26]Master Lookup'!$C$21:$C$30,$B7))</f>
        <v>Case Worker</v>
      </c>
      <c r="J7" s="498">
        <f>IFERROR(INDEX('[26]Master Lookup'!$D$21:$D$30,MATCH(I7,'[26]Master Lookup'!$C$21:$C$30,0)),"")</f>
        <v>66537.12000000001</v>
      </c>
      <c r="K7" s="824">
        <f>IFERROR(INDEX('[26]Master Lookup'!$F$21:$F$30,MATCH(I7,'[26]Master Lookup'!$C$21:$C$30,0)),"")</f>
        <v>0.18840579710144928</v>
      </c>
      <c r="L7" s="825">
        <f t="shared" si="0"/>
        <v>12535.979130434785</v>
      </c>
      <c r="N7" s="823" t="str">
        <f>IF(INDEX('[26]Master Lookup'!$C$21:$C$30,$B7)=0,"",INDEX('[26]Master Lookup'!$C$21:$C$30,$B7))</f>
        <v>Case Worker</v>
      </c>
      <c r="O7" s="498">
        <f>IFERROR(INDEX('[26]Master Lookup'!$D$21:$D$30,MATCH(N7,'[26]Master Lookup'!$C$21:$C$30,0)),"")</f>
        <v>66537.12000000001</v>
      </c>
      <c r="P7" s="824">
        <f>IFERROR(INDEX('[26]Master Lookup'!$G$21:$G$30,MATCH(N7,'[26]Master Lookup'!$C$21:$C$30,0)),"")</f>
        <v>0.22608695652173916</v>
      </c>
      <c r="Q7" s="825">
        <f t="shared" si="1"/>
        <v>15043.174956521743</v>
      </c>
    </row>
    <row r="8" spans="2:17">
      <c r="B8">
        <v>3</v>
      </c>
      <c r="D8" s="823" t="str">
        <f>IF(INDEX('[26]Master Lookup'!$C$21:$C$30,$B8)=0,"",INDEX('[26]Master Lookup'!$C$21:$C$30,$B8))</f>
        <v>Direct Care III</v>
      </c>
      <c r="E8" s="498">
        <f>IFERROR(INDEX('[26]Master Lookup'!$D$21:$D$30,MATCH(D8,'[26]Master Lookup'!$C$21:$C$30,0)),"")</f>
        <v>56388.633600000001</v>
      </c>
      <c r="F8" s="824">
        <f>IFERROR(INDEX('[26]Master Lookup'!$E$21:$E$30,MATCH(D8,'[26]Master Lookup'!$C$21:$C$30,0)),"")</f>
        <v>0</v>
      </c>
      <c r="G8" s="825">
        <f t="shared" si="2"/>
        <v>0</v>
      </c>
      <c r="H8" s="826"/>
      <c r="I8" s="823" t="str">
        <f>IF(INDEX('[26]Master Lookup'!$C$21:$C$30,$B8)=0,"",INDEX('[26]Master Lookup'!$C$21:$C$30,$B8))</f>
        <v>Direct Care III</v>
      </c>
      <c r="J8" s="498">
        <f>IFERROR(INDEX('[26]Master Lookup'!$D$21:$D$30,MATCH(I8,'[26]Master Lookup'!$C$21:$C$30,0)),"")</f>
        <v>56388.633600000001</v>
      </c>
      <c r="K8" s="824">
        <f>IFERROR(INDEX('[26]Master Lookup'!$F$21:$F$30,MATCH(I8,'[26]Master Lookup'!$C$21:$C$30,0)),"")</f>
        <v>0</v>
      </c>
      <c r="L8" s="825">
        <f t="shared" si="0"/>
        <v>0</v>
      </c>
      <c r="N8" s="823" t="str">
        <f>IF(INDEX('[26]Master Lookup'!$C$21:$C$30,$B8)=0,"",INDEX('[26]Master Lookup'!$C$21:$C$30,$B8))</f>
        <v>Direct Care III</v>
      </c>
      <c r="O8" s="498">
        <f>IFERROR(INDEX('[26]Master Lookup'!$D$21:$D$30,MATCH(N8,'[26]Master Lookup'!$C$21:$C$30,0)),"")</f>
        <v>56388.633600000001</v>
      </c>
      <c r="P8" s="824">
        <f>IFERROR(INDEX('[26]Master Lookup'!$G$21:$G$30,MATCH(N8,'[26]Master Lookup'!$C$21:$C$30,0)),"")</f>
        <v>0</v>
      </c>
      <c r="Q8" s="825">
        <f t="shared" si="1"/>
        <v>0</v>
      </c>
    </row>
    <row r="9" spans="2:17">
      <c r="B9">
        <v>4</v>
      </c>
      <c r="D9" s="823" t="str">
        <f>IF(INDEX('[26]Master Lookup'!$C$21:$C$30,$B9)=0,"",INDEX('[26]Master Lookup'!$C$21:$C$30,$B9))</f>
        <v>Direct Care</v>
      </c>
      <c r="E9" s="498">
        <f>IFERROR(INDEX('[26]Master Lookup'!$D$21:$D$30,MATCH(D9,'[26]Master Lookup'!$C$21:$C$30,0)),"")</f>
        <v>46842.432000000008</v>
      </c>
      <c r="F9" s="824">
        <f>IFERROR(INDEX('[26]Master Lookup'!$E$21:$E$30,MATCH(D9,'[26]Master Lookup'!$C$21:$C$30,0)),"")</f>
        <v>0</v>
      </c>
      <c r="G9" s="825">
        <f t="shared" si="2"/>
        <v>0</v>
      </c>
      <c r="H9" s="826"/>
      <c r="I9" s="823" t="str">
        <f>IF(INDEX('[26]Master Lookup'!$C$21:$C$30,$B9)=0,"",INDEX('[26]Master Lookup'!$C$21:$C$30,$B9))</f>
        <v>Direct Care</v>
      </c>
      <c r="J9" s="498">
        <f>IFERROR(INDEX('[26]Master Lookup'!$D$21:$D$30,MATCH(I9,'[26]Master Lookup'!$C$21:$C$30,0)),"")</f>
        <v>46842.432000000008</v>
      </c>
      <c r="K9" s="824">
        <f>IFERROR(INDEX('[26]Master Lookup'!$F$21:$F$30,MATCH(I9,'[26]Master Lookup'!$C$21:$C$30,0)),"")</f>
        <v>0</v>
      </c>
      <c r="L9" s="825">
        <f t="shared" si="0"/>
        <v>0</v>
      </c>
      <c r="N9" s="823" t="str">
        <f>IF(INDEX('[26]Master Lookup'!$C$21:$C$30,$B9)=0,"",INDEX('[26]Master Lookup'!$C$21:$C$30,$B9))</f>
        <v>Direct Care</v>
      </c>
      <c r="O9" s="498">
        <f>IFERROR(INDEX('[26]Master Lookup'!$D$21:$D$30,MATCH(N9,'[26]Master Lookup'!$C$21:$C$30,0)),"")</f>
        <v>46842.432000000008</v>
      </c>
      <c r="P9" s="824">
        <f>IFERROR(INDEX('[26]Master Lookup'!$G$21:$G$30,MATCH(N9,'[26]Master Lookup'!$C$21:$C$30,0)),"")</f>
        <v>0</v>
      </c>
      <c r="Q9" s="825">
        <f t="shared" si="1"/>
        <v>0</v>
      </c>
    </row>
    <row r="10" spans="2:17" hidden="1">
      <c r="B10">
        <v>5</v>
      </c>
      <c r="D10" s="823" t="str">
        <f>IF(INDEX('[26]Master Lookup'!$C$21:$C$30,$B10)=0,"",INDEX('[26]Master Lookup'!$C$21:$C$30,$B10))</f>
        <v/>
      </c>
      <c r="E10" s="683" t="str">
        <f>IFERROR(INDEX('[26]Master Lookup'!$D$21:$D$30,MATCH(D10,'[26]Master Lookup'!$C$21:$C$30,0)),"")</f>
        <v/>
      </c>
      <c r="F10" s="824" t="str">
        <f>IFERROR(INDEX('[26]Master Lookup'!$E$21:$E$30,MATCH(D10,'[26]Master Lookup'!$C$21:$C$30,0)),"")</f>
        <v/>
      </c>
      <c r="G10" s="825">
        <f t="shared" si="2"/>
        <v>0</v>
      </c>
      <c r="H10" s="826"/>
      <c r="I10" s="823" t="str">
        <f>IF(INDEX('[26]Master Lookup'!$C$21:$C$30,$B10)=0,"",INDEX('[26]Master Lookup'!$C$21:$C$30,$B10))</f>
        <v/>
      </c>
      <c r="J10" s="683" t="str">
        <f>IFERROR(INDEX('[26]Master Lookup'!$D$21:$D$30,MATCH(I10,'[26]Master Lookup'!$C$21:$C$30,0)),"")</f>
        <v/>
      </c>
      <c r="K10" s="824" t="str">
        <f>IFERROR(INDEX('[26]Master Lookup'!$F$21:$F$30,MATCH(I10,'[26]Master Lookup'!$C$21:$C$30,0)),"")</f>
        <v/>
      </c>
      <c r="L10" s="825">
        <f t="shared" si="0"/>
        <v>0</v>
      </c>
      <c r="N10" s="823" t="str">
        <f>IF(INDEX('[26]Master Lookup'!$C$21:$C$30,$B10)=0,"",INDEX('[26]Master Lookup'!$C$21:$C$30,$B10))</f>
        <v/>
      </c>
      <c r="O10" s="683" t="str">
        <f>IFERROR(INDEX('[26]Master Lookup'!$D$21:$D$30,MATCH(N10,'[26]Master Lookup'!$C$21:$C$30,0)),"")</f>
        <v/>
      </c>
      <c r="P10" s="824" t="str">
        <f>IFERROR(INDEX('[26]Master Lookup'!$G$21:$G$30,MATCH(N10,'[26]Master Lookup'!$C$21:$C$30,0)),"")</f>
        <v/>
      </c>
      <c r="Q10" s="825">
        <f t="shared" si="1"/>
        <v>0</v>
      </c>
    </row>
    <row r="11" spans="2:17" hidden="1">
      <c r="B11">
        <v>6</v>
      </c>
      <c r="D11" s="823" t="str">
        <f>IF(INDEX('[26]Master Lookup'!$C$21:$C$30,$B11)=0,"",INDEX('[26]Master Lookup'!$C$21:$C$30,$B11))</f>
        <v/>
      </c>
      <c r="E11" s="683" t="str">
        <f>IFERROR(INDEX('[26]Master Lookup'!$D$21:$D$30,MATCH(D11,'[26]Master Lookup'!$C$21:$C$30,0)),"")</f>
        <v/>
      </c>
      <c r="F11" s="824" t="str">
        <f>IFERROR(INDEX('[26]Master Lookup'!$E$21:$E$30,MATCH(D11,'[26]Master Lookup'!$C$21:$C$30,0)),"")</f>
        <v/>
      </c>
      <c r="G11" s="825">
        <f t="shared" si="2"/>
        <v>0</v>
      </c>
      <c r="H11" s="826"/>
      <c r="I11" s="823" t="str">
        <f>IF(INDEX('[26]Master Lookup'!$C$21:$C$30,$B11)=0,"",INDEX('[26]Master Lookup'!$C$21:$C$30,$B11))</f>
        <v/>
      </c>
      <c r="J11" s="683" t="str">
        <f>IFERROR(INDEX('[26]Master Lookup'!$D$21:$D$30,MATCH(I11,'[26]Master Lookup'!$C$21:$C$30,0)),"")</f>
        <v/>
      </c>
      <c r="K11" s="824" t="str">
        <f>IFERROR(INDEX('[26]Master Lookup'!$F$21:$F$30,MATCH(I11,'[26]Master Lookup'!$C$21:$C$30,0)),"")</f>
        <v/>
      </c>
      <c r="L11" s="825">
        <f t="shared" si="0"/>
        <v>0</v>
      </c>
      <c r="N11" s="823" t="str">
        <f>IF(INDEX('[26]Master Lookup'!$C$21:$C$30,$B11)=0,"",INDEX('[26]Master Lookup'!$C$21:$C$30,$B11))</f>
        <v/>
      </c>
      <c r="O11" s="683" t="str">
        <f>IFERROR(INDEX('[26]Master Lookup'!$D$21:$D$30,MATCH(N11,'[26]Master Lookup'!$C$21:$C$30,0)),"")</f>
        <v/>
      </c>
      <c r="P11" s="824" t="str">
        <f>IFERROR(INDEX('[26]Master Lookup'!$G$21:$G$30,MATCH(N11,'[26]Master Lookup'!$C$21:$C$30,0)),"")</f>
        <v/>
      </c>
      <c r="Q11" s="825">
        <f t="shared" si="1"/>
        <v>0</v>
      </c>
    </row>
    <row r="12" spans="2:17" hidden="1">
      <c r="B12">
        <v>7</v>
      </c>
      <c r="D12" s="823" t="str">
        <f>IF(INDEX('[26]Master Lookup'!$C$21:$C$30,$B12)=0,"",INDEX('[26]Master Lookup'!$C$21:$C$30,$B12))</f>
        <v/>
      </c>
      <c r="E12" s="683" t="str">
        <f>IFERROR(INDEX('[26]Master Lookup'!$D$21:$D$30,MATCH(D12,'[26]Master Lookup'!$C$21:$C$30,0)),"")</f>
        <v/>
      </c>
      <c r="F12" s="824" t="str">
        <f>IFERROR(INDEX('[26]Master Lookup'!$E$21:$E$30,MATCH(D12,'[26]Master Lookup'!$C$21:$C$30,0)),"")</f>
        <v/>
      </c>
      <c r="G12" s="825">
        <f t="shared" si="2"/>
        <v>0</v>
      </c>
      <c r="H12" s="826"/>
      <c r="I12" s="823" t="str">
        <f>IF(INDEX('[26]Master Lookup'!$C$21:$C$30,$B12)=0,"",INDEX('[26]Master Lookup'!$C$21:$C$30,$B12))</f>
        <v/>
      </c>
      <c r="J12" s="683" t="str">
        <f>IFERROR(INDEX('[26]Master Lookup'!$D$21:$D$30,MATCH(I12,'[26]Master Lookup'!$C$21:$C$30,0)),"")</f>
        <v/>
      </c>
      <c r="K12" s="824" t="str">
        <f>IFERROR(INDEX('[26]Master Lookup'!$F$21:$F$30,MATCH(I12,'[26]Master Lookup'!$C$21:$C$30,0)),"")</f>
        <v/>
      </c>
      <c r="L12" s="825">
        <f t="shared" si="0"/>
        <v>0</v>
      </c>
      <c r="N12" s="823" t="str">
        <f>IF(INDEX('[26]Master Lookup'!$C$21:$C$30,$B12)=0,"",INDEX('[26]Master Lookup'!$C$21:$C$30,$B12))</f>
        <v/>
      </c>
      <c r="O12" s="683" t="str">
        <f>IFERROR(INDEX('[26]Master Lookup'!$D$21:$D$30,MATCH(N12,'[26]Master Lookup'!$C$21:$C$30,0)),"")</f>
        <v/>
      </c>
      <c r="P12" s="824" t="str">
        <f>IFERROR(INDEX('[26]Master Lookup'!$G$21:$G$30,MATCH(N12,'[26]Master Lookup'!$C$21:$C$30,0)),"")</f>
        <v/>
      </c>
      <c r="Q12" s="825">
        <f t="shared" si="1"/>
        <v>0</v>
      </c>
    </row>
    <row r="13" spans="2:17" hidden="1">
      <c r="B13">
        <v>8</v>
      </c>
      <c r="D13" s="823" t="str">
        <f>IF(INDEX('[26]Master Lookup'!$C$21:$C$30,$B13)=0,"",INDEX('[26]Master Lookup'!$C$21:$C$30,$B13))</f>
        <v/>
      </c>
      <c r="E13" s="683" t="str">
        <f>IFERROR(INDEX('[26]Master Lookup'!$D$21:$D$30,MATCH(D13,'[26]Master Lookup'!$C$21:$C$30,0)),"")</f>
        <v/>
      </c>
      <c r="F13" s="824" t="str">
        <f>IFERROR(INDEX('[26]Master Lookup'!$E$21:$E$30,MATCH(D13,'[26]Master Lookup'!$C$21:$C$30,0)),"")</f>
        <v/>
      </c>
      <c r="G13" s="825">
        <f t="shared" si="2"/>
        <v>0</v>
      </c>
      <c r="H13" s="826"/>
      <c r="I13" s="823" t="str">
        <f>IF(INDEX('[26]Master Lookup'!$C$21:$C$30,$B13)=0,"",INDEX('[26]Master Lookup'!$C$21:$C$30,$B13))</f>
        <v/>
      </c>
      <c r="J13" s="683" t="str">
        <f>IFERROR(INDEX('[26]Master Lookup'!$D$21:$D$30,MATCH(I13,'[26]Master Lookup'!$C$21:$C$30,0)),"")</f>
        <v/>
      </c>
      <c r="K13" s="824" t="str">
        <f>IFERROR(INDEX('[26]Master Lookup'!$F$21:$F$30,MATCH(I13,'[26]Master Lookup'!$C$21:$C$30,0)),"")</f>
        <v/>
      </c>
      <c r="L13" s="825">
        <f t="shared" si="0"/>
        <v>0</v>
      </c>
      <c r="N13" s="823" t="str">
        <f>IF(INDEX('[26]Master Lookup'!$C$21:$C$30,$B13)=0,"",INDEX('[26]Master Lookup'!$C$21:$C$30,$B13))</f>
        <v/>
      </c>
      <c r="O13" s="683" t="str">
        <f>IFERROR(INDEX('[26]Master Lookup'!$D$21:$D$30,MATCH(N13,'[26]Master Lookup'!$C$21:$C$30,0)),"")</f>
        <v/>
      </c>
      <c r="P13" s="824" t="str">
        <f>IFERROR(INDEX('[26]Master Lookup'!$G$21:$G$30,MATCH(N13,'[26]Master Lookup'!$C$21:$C$30,0)),"")</f>
        <v/>
      </c>
      <c r="Q13" s="825">
        <f t="shared" si="1"/>
        <v>0</v>
      </c>
    </row>
    <row r="14" spans="2:17" hidden="1">
      <c r="B14">
        <v>9</v>
      </c>
      <c r="D14" s="823" t="str">
        <f>IF(INDEX('[26]Master Lookup'!$C$21:$C$30,$B14)=0,"",INDEX('[26]Master Lookup'!$C$21:$C$30,$B14))</f>
        <v/>
      </c>
      <c r="E14" s="683" t="str">
        <f>IFERROR(INDEX('[26]Master Lookup'!$D$21:$D$30,MATCH(D14,'[26]Master Lookup'!$C$21:$C$30,0)),"")</f>
        <v/>
      </c>
      <c r="F14" s="824" t="str">
        <f>IFERROR(INDEX('[26]Master Lookup'!$E$21:$E$30,MATCH(D14,'[26]Master Lookup'!$C$21:$C$30,0)),"")</f>
        <v/>
      </c>
      <c r="G14" s="825">
        <f t="shared" si="2"/>
        <v>0</v>
      </c>
      <c r="H14" s="826"/>
      <c r="I14" s="823" t="str">
        <f>IF(INDEX('[26]Master Lookup'!$C$21:$C$30,$B14)=0,"",INDEX('[26]Master Lookup'!$C$21:$C$30,$B14))</f>
        <v/>
      </c>
      <c r="J14" s="683" t="str">
        <f>IFERROR(INDEX('[26]Master Lookup'!$D$21:$D$30,MATCH(I14,'[26]Master Lookup'!$C$21:$C$30,0)),"")</f>
        <v/>
      </c>
      <c r="K14" s="824" t="str">
        <f>IFERROR(INDEX('[26]Master Lookup'!$F$21:$F$30,MATCH(I14,'[26]Master Lookup'!$C$21:$C$30,0)),"")</f>
        <v/>
      </c>
      <c r="L14" s="825">
        <f t="shared" si="0"/>
        <v>0</v>
      </c>
      <c r="N14" s="823" t="str">
        <f>IF(INDEX('[26]Master Lookup'!$C$21:$C$30,$B14)=0,"",INDEX('[26]Master Lookup'!$C$21:$C$30,$B14))</f>
        <v/>
      </c>
      <c r="O14" s="683" t="str">
        <f>IFERROR(INDEX('[26]Master Lookup'!$D$21:$D$30,MATCH(N14,'[26]Master Lookup'!$C$21:$C$30,0)),"")</f>
        <v/>
      </c>
      <c r="P14" s="824" t="str">
        <f>IFERROR(INDEX('[26]Master Lookup'!$G$21:$G$30,MATCH(N14,'[26]Master Lookup'!$C$21:$C$30,0)),"")</f>
        <v/>
      </c>
      <c r="Q14" s="825">
        <f t="shared" si="1"/>
        <v>0</v>
      </c>
    </row>
    <row r="15" spans="2:17" hidden="1">
      <c r="B15">
        <v>10</v>
      </c>
      <c r="D15" s="823" t="str">
        <f>IF(INDEX('[26]Master Lookup'!$C$21:$C$30,$B15)=0,"",INDEX('[26]Master Lookup'!$C$21:$C$30,$B15))</f>
        <v/>
      </c>
      <c r="E15" s="683" t="str">
        <f>IFERROR(INDEX('[26]Master Lookup'!$D$21:$D$30,MATCH(D15,'[26]Master Lookup'!$C$21:$C$30,0)),"")</f>
        <v/>
      </c>
      <c r="F15" s="824" t="str">
        <f>IFERROR(INDEX('[26]Master Lookup'!$E$21:$E$30,MATCH(D15,'[26]Master Lookup'!$C$21:$C$30,0)),"")</f>
        <v/>
      </c>
      <c r="G15" s="825"/>
      <c r="H15" s="826"/>
      <c r="I15" s="823" t="str">
        <f>IF(INDEX('[26]Master Lookup'!$C$21:$C$30,$B15)=0,"",INDEX('[26]Master Lookup'!$C$21:$C$30,$B15))</f>
        <v/>
      </c>
      <c r="J15" s="683" t="str">
        <f>IFERROR(INDEX('[26]Master Lookup'!$D$21:$D$30,MATCH(I15,'[26]Master Lookup'!$C$21:$C$30,0)),"")</f>
        <v/>
      </c>
      <c r="K15" s="824" t="str">
        <f>IFERROR(INDEX('[26]Master Lookup'!$F$21:$F$30,MATCH(I15,'[26]Master Lookup'!$C$21:$C$30,0)),"")</f>
        <v/>
      </c>
      <c r="L15" s="825"/>
      <c r="N15" s="823" t="str">
        <f>IF(INDEX('[26]Master Lookup'!$C$21:$C$30,$B15)=0,"",INDEX('[26]Master Lookup'!$C$21:$C$30,$B15))</f>
        <v/>
      </c>
      <c r="O15" s="683" t="str">
        <f>IFERROR(INDEX('[26]Master Lookup'!$D$21:$D$30,MATCH(N15,'[26]Master Lookup'!$C$21:$C$30,0)),"")</f>
        <v/>
      </c>
      <c r="P15" s="824" t="str">
        <f>IFERROR(INDEX('[26]Master Lookup'!$G$21:$G$30,MATCH(N15,'[26]Master Lookup'!$C$21:$C$30,0)),"")</f>
        <v/>
      </c>
      <c r="Q15" s="825"/>
    </row>
    <row r="16" spans="2:17">
      <c r="D16" s="802" t="s">
        <v>910</v>
      </c>
      <c r="E16" s="305"/>
      <c r="F16" s="803">
        <f>SUM(F6:F14)</f>
        <v>0.13851063829787236</v>
      </c>
      <c r="G16" s="804">
        <f>SUM(G6:G14)</f>
        <v>9963.5885617021286</v>
      </c>
      <c r="H16" s="684"/>
      <c r="I16" s="802" t="s">
        <v>910</v>
      </c>
      <c r="J16" s="305"/>
      <c r="K16" s="803">
        <f>SUM(K6:K14)</f>
        <v>0.25840579710144929</v>
      </c>
      <c r="L16" s="804">
        <f>SUM(L6:L14)</f>
        <v>18240.062970434785</v>
      </c>
      <c r="N16" s="802" t="s">
        <v>910</v>
      </c>
      <c r="O16" s="305"/>
      <c r="P16" s="803">
        <f>SUM(P6:P14)</f>
        <v>0.32608695652173914</v>
      </c>
      <c r="Q16" s="804">
        <f>SUM(Q6:Q14)</f>
        <v>23191.866156521744</v>
      </c>
    </row>
    <row r="17" spans="2:17">
      <c r="D17" s="823"/>
      <c r="G17" s="827"/>
      <c r="I17" s="823"/>
      <c r="L17" s="827"/>
      <c r="N17" s="823"/>
      <c r="Q17" s="827"/>
    </row>
    <row r="18" spans="2:17">
      <c r="D18" s="828" t="s">
        <v>110</v>
      </c>
      <c r="E18" s="685">
        <f>INDEX('[26]Master Lookup'!$C$36:$C$38,MATCH(D18,'[26]Master Lookup'!$B$36:$B$38,0))</f>
        <v>0.24970000000000001</v>
      </c>
      <c r="F18" s="829"/>
      <c r="G18" s="830">
        <f>G16*E18</f>
        <v>2487.9080638570217</v>
      </c>
      <c r="H18" s="831"/>
      <c r="I18" s="828" t="s">
        <v>110</v>
      </c>
      <c r="J18" s="685">
        <f>INDEX('[26]Master Lookup'!$C$36:$C$38,MATCH(I18,'[26]Master Lookup'!$B$36:$B$38,0))</f>
        <v>0.24970000000000001</v>
      </c>
      <c r="K18" s="829"/>
      <c r="L18" s="830">
        <f>L16*J18</f>
        <v>4554.5437237175656</v>
      </c>
      <c r="N18" s="828" t="s">
        <v>110</v>
      </c>
      <c r="O18" s="685">
        <f>INDEX('[26]Master Lookup'!$C$36:$C$38,MATCH(N18,'[26]Master Lookup'!$B$36:$B$38,0))</f>
        <v>0.24970000000000001</v>
      </c>
      <c r="P18" s="829"/>
      <c r="Q18" s="830">
        <f>Q16*O18</f>
        <v>5791.0089792834797</v>
      </c>
    </row>
    <row r="19" spans="2:17">
      <c r="D19" s="805" t="s">
        <v>911</v>
      </c>
      <c r="E19" s="832"/>
      <c r="F19" s="832"/>
      <c r="G19" s="806">
        <f>SUM(G16:G18)</f>
        <v>12451.49662555915</v>
      </c>
      <c r="H19" s="807"/>
      <c r="I19" s="805" t="s">
        <v>911</v>
      </c>
      <c r="J19" s="832"/>
      <c r="K19" s="832"/>
      <c r="L19" s="806">
        <f>SUM(L16:L18)</f>
        <v>22794.60669415235</v>
      </c>
      <c r="N19" s="805" t="s">
        <v>911</v>
      </c>
      <c r="O19" s="832"/>
      <c r="P19" s="832"/>
      <c r="Q19" s="806">
        <f>SUM(Q16:Q18)</f>
        <v>28982.875135805225</v>
      </c>
    </row>
    <row r="20" spans="2:17">
      <c r="D20" s="823"/>
      <c r="G20" s="827"/>
      <c r="I20" s="823"/>
      <c r="L20" s="827"/>
      <c r="N20" s="823"/>
      <c r="Q20" s="827"/>
    </row>
    <row r="21" spans="2:17">
      <c r="D21" s="808" t="s">
        <v>912</v>
      </c>
      <c r="G21" s="827"/>
      <c r="I21" s="808" t="s">
        <v>912</v>
      </c>
      <c r="L21" s="827"/>
      <c r="N21" s="808" t="s">
        <v>912</v>
      </c>
      <c r="Q21" s="827"/>
    </row>
    <row r="22" spans="2:17">
      <c r="D22" s="823"/>
      <c r="G22" s="827"/>
      <c r="I22" s="823"/>
      <c r="L22" s="827"/>
      <c r="N22" s="823"/>
      <c r="Q22" s="827"/>
    </row>
    <row r="23" spans="2:17">
      <c r="B23">
        <v>1</v>
      </c>
      <c r="D23" s="823" t="str">
        <f>IF(INDEX('[26]Master Lookup'!$B$42:$B$54,$B23)=0,"",INDEX('[26]Master Lookup'!$B$42:$B$54,$B23))</f>
        <v>Staff Training</v>
      </c>
      <c r="E23" s="683">
        <f>IFERROR(INDEX('[26]Master Lookup'!$C$42:$C$54,MATCH(D23,'[26]Master Lookup'!$B$42:$B$54,0)),"")</f>
        <v>5401.4524800000008</v>
      </c>
      <c r="F23" s="833">
        <f>$F$16</f>
        <v>0.13851063829787236</v>
      </c>
      <c r="G23" s="834">
        <f>E23*F23</f>
        <v>748.15863074042579</v>
      </c>
      <c r="H23" s="835"/>
      <c r="I23" s="823" t="str">
        <f>IF(INDEX('[26]Master Lookup'!$B$42:$B$54,$B23)=0,"",INDEX('[26]Master Lookup'!$B$42:$B$54,$B23))</f>
        <v>Staff Training</v>
      </c>
      <c r="J23" s="683">
        <f>IFERROR(INDEX('[26]Master Lookup'!$D$42:$D$54,MATCH(I23,'[26]Master Lookup'!$B$42:$B$54,0)),"")</f>
        <v>5401.4524800000008</v>
      </c>
      <c r="K23" s="833">
        <f>K16</f>
        <v>0.25840579710144929</v>
      </c>
      <c r="L23" s="834">
        <f>J23*K23</f>
        <v>1395.7666336000002</v>
      </c>
      <c r="N23" s="823" t="str">
        <f>IF(INDEX('[26]Master Lookup'!$B$42:$B$54,$B23)=0,"",INDEX('[26]Master Lookup'!$B$42:$B$54,$B23))</f>
        <v>Staff Training</v>
      </c>
      <c r="O23" s="683">
        <f>IFERROR(INDEX('[26]Master Lookup'!$E$42:$E$54,MATCH(N23,'[26]Master Lookup'!$B$42:$B$54,0)),"")</f>
        <v>5401.4524800000008</v>
      </c>
      <c r="P23" s="833">
        <f>P16</f>
        <v>0.32608695652173914</v>
      </c>
      <c r="Q23" s="834">
        <f>O23*P23</f>
        <v>1761.3432000000003</v>
      </c>
    </row>
    <row r="24" spans="2:17">
      <c r="B24">
        <v>2</v>
      </c>
      <c r="D24" s="823" t="str">
        <f>IF(INDEX('[26]Master Lookup'!$B$42:$B$54,$B24)=0,"",INDEX('[26]Master Lookup'!$B$42:$B$54,$B24))</f>
        <v>Staff Mileage / Travel</v>
      </c>
      <c r="E24" s="683">
        <f>IFERROR(INDEX('[26]Master Lookup'!$C$42:$C$54,MATCH(D24,'[26]Master Lookup'!$B$42:$B$54,0)),"")</f>
        <v>4362.2546813195804</v>
      </c>
      <c r="F24" s="833">
        <f t="shared" ref="F24:F25" si="3">$F$16</f>
        <v>0.13851063829787236</v>
      </c>
      <c r="G24" s="834">
        <f t="shared" ref="G24:G25" si="4">E24*F24</f>
        <v>604.21868032745681</v>
      </c>
      <c r="H24" s="835"/>
      <c r="I24" s="823" t="str">
        <f>IF(INDEX('[26]Master Lookup'!$B$42:$B$54,$B24)=0,"",INDEX('[26]Master Lookup'!$B$42:$B$54,$B24))</f>
        <v>Staff Mileage / Travel</v>
      </c>
      <c r="J24" s="683">
        <f>IFERROR(INDEX('[26]Master Lookup'!$D$42:$D$54,MATCH(I24,'[26]Master Lookup'!$B$42:$B$54,0)),"")</f>
        <v>4362.2546813195804</v>
      </c>
      <c r="K24" s="833">
        <f>K16</f>
        <v>0.25840579710144929</v>
      </c>
      <c r="L24" s="834">
        <f t="shared" ref="L24:L25" si="5">J24*K24</f>
        <v>1127.2318980859147</v>
      </c>
      <c r="N24" s="823" t="str">
        <f>IF(INDEX('[26]Master Lookup'!$B$42:$B$54,$B24)=0,"",INDEX('[26]Master Lookup'!$B$42:$B$54,$B24))</f>
        <v>Staff Mileage / Travel</v>
      </c>
      <c r="O24" s="683">
        <f>IFERROR(INDEX('[26]Master Lookup'!$E$42:$E$54,MATCH(N24,'[26]Master Lookup'!$B$42:$B$54,0)),"")</f>
        <v>4362.2546813195804</v>
      </c>
      <c r="P24" s="833">
        <f>P16</f>
        <v>0.32608695652173914</v>
      </c>
      <c r="Q24" s="834">
        <f t="shared" ref="Q24:Q25" si="6">O24*P24</f>
        <v>1422.4743526042109</v>
      </c>
    </row>
    <row r="25" spans="2:17">
      <c r="B25">
        <v>3</v>
      </c>
      <c r="D25" s="823" t="str">
        <f>IF(INDEX('[26]Master Lookup'!$B$42:$B$54,$B25)=0,"",INDEX('[26]Master Lookup'!$B$42:$B$54,$B25))</f>
        <v>Staff Technology</v>
      </c>
      <c r="E25" s="683">
        <f>IFERROR(INDEX('[26]Master Lookup'!$C$42:$C$54,MATCH(D25,'[26]Master Lookup'!$B$42:$B$54,0)),"")</f>
        <v>1265.8372000000002</v>
      </c>
      <c r="F25" s="833">
        <f t="shared" si="3"/>
        <v>0.13851063829787236</v>
      </c>
      <c r="G25" s="834">
        <f t="shared" si="4"/>
        <v>175.33191855319154</v>
      </c>
      <c r="H25" s="835"/>
      <c r="I25" s="823" t="str">
        <f>IF(INDEX('[26]Master Lookup'!$B$42:$B$54,$B25)=0,"",INDEX('[26]Master Lookup'!$B$42:$B$54,$B25))</f>
        <v>Staff Technology</v>
      </c>
      <c r="J25" s="683">
        <f>IFERROR(INDEX('[26]Master Lookup'!$D$42:$D$54,MATCH(I25,'[26]Master Lookup'!$B$42:$B$54,0)),"")</f>
        <v>1265.8372000000002</v>
      </c>
      <c r="K25" s="833">
        <f>K16</f>
        <v>0.25840579710144929</v>
      </c>
      <c r="L25" s="834">
        <f t="shared" si="5"/>
        <v>327.09967066666673</v>
      </c>
      <c r="N25" s="823" t="str">
        <f>IF(INDEX('[26]Master Lookup'!$B$42:$B$54,$B25)=0,"",INDEX('[26]Master Lookup'!$B$42:$B$54,$B25))</f>
        <v>Staff Technology</v>
      </c>
      <c r="O25" s="683">
        <f>IFERROR(INDEX('[26]Master Lookup'!$E$42:$E$54,MATCH(N25,'[26]Master Lookup'!$B$42:$B$54,0)),"")</f>
        <v>1265.8372000000002</v>
      </c>
      <c r="P25" s="833">
        <f>P16</f>
        <v>0.32608695652173914</v>
      </c>
      <c r="Q25" s="834">
        <f t="shared" si="6"/>
        <v>412.77300000000008</v>
      </c>
    </row>
    <row r="26" spans="2:17" ht="29.1" customHeight="1">
      <c r="B26">
        <v>4</v>
      </c>
      <c r="D26" s="836" t="str">
        <f>IF(INDEX('[26]Master Lookup'!$B$42:$B$54,$B26)=0,"",INDEX('[26]Master Lookup'!$B$42:$B$54,$B26))</f>
        <v>Program Technology</v>
      </c>
      <c r="E26" s="683">
        <f>IFERROR(INDEX('[26]Master Lookup'!$C$42:$C$54,MATCH(D26,'[26]Master Lookup'!$B$42:$B$54,0)),"")</f>
        <v>205.16</v>
      </c>
      <c r="F26" s="833"/>
      <c r="G26" s="837">
        <f>E26</f>
        <v>205.16</v>
      </c>
      <c r="H26" s="835"/>
      <c r="I26" s="836" t="str">
        <f>IF(INDEX('[26]Master Lookup'!$B$42:$B$54,$B26)=0,"",INDEX('[26]Master Lookup'!$B$42:$B$54,$B26))</f>
        <v>Program Technology</v>
      </c>
      <c r="J26" s="683">
        <f>IFERROR(INDEX('[26]Master Lookup'!$D$42:$D$54,MATCH(I26,'[26]Master Lookup'!$B$42:$B$54,0)),"")</f>
        <v>205.16</v>
      </c>
      <c r="K26" s="833"/>
      <c r="L26" s="837">
        <f>J26</f>
        <v>205.16</v>
      </c>
      <c r="N26" s="836" t="str">
        <f>IF(INDEX('[26]Master Lookup'!$B$42:$B$54,$B26)=0,"",INDEX('[26]Master Lookup'!$B$42:$B$54,$B26))</f>
        <v>Program Technology</v>
      </c>
      <c r="O26" s="683">
        <f>IFERROR(INDEX('[26]Master Lookup'!$E$42:$E$54,MATCH(N26,'[26]Master Lookup'!$B$42:$B$54,0)),"")</f>
        <v>205.16</v>
      </c>
      <c r="P26" s="833"/>
      <c r="Q26" s="837">
        <f>O26</f>
        <v>205.16</v>
      </c>
    </row>
    <row r="27" spans="2:17">
      <c r="B27">
        <v>5</v>
      </c>
      <c r="D27" s="823" t="str">
        <f>IF(INDEX('[26]Master Lookup'!$B$42:$B$54,$B27)=0,"",INDEX('[26]Master Lookup'!$B$42:$B$54,$B27))</f>
        <v>Call center cost</v>
      </c>
      <c r="E27" s="683">
        <f>IFERROR(INDEX('[26]Master Lookup'!$C$42:$C$54,MATCH(D27,'[26]Master Lookup'!$B$42:$B$54,0)),"")</f>
        <v>317.58768000000003</v>
      </c>
      <c r="F27" s="50"/>
      <c r="G27" s="837">
        <f>E27</f>
        <v>317.58768000000003</v>
      </c>
      <c r="H27" s="446"/>
      <c r="I27" s="823" t="str">
        <f>IF(INDEX('[26]Master Lookup'!$B$42:$B$54,$B27)=0,"",INDEX('[26]Master Lookup'!$B$42:$B$54,$B27))</f>
        <v>Call center cost</v>
      </c>
      <c r="J27" s="683">
        <f>IFERROR(INDEX('[26]Master Lookup'!$D$42:$D$54,MATCH(I27,'[26]Master Lookup'!$B$42:$B$54,0)),"")</f>
        <v>423.45024000000001</v>
      </c>
      <c r="K27" s="50"/>
      <c r="L27" s="837">
        <f>J27</f>
        <v>423.45024000000001</v>
      </c>
      <c r="N27" s="823" t="str">
        <f>IF(INDEX('[26]Master Lookup'!$B$42:$B$54,$B27)=0,"",INDEX('[26]Master Lookup'!$B$42:$B$54,$B27))</f>
        <v>Call center cost</v>
      </c>
      <c r="O27" s="683">
        <f>IFERROR(INDEX('[26]Master Lookup'!$E$42:$E$54,MATCH(N27,'[26]Master Lookup'!$B$42:$B$54,0)),"")</f>
        <v>529.31280000000004</v>
      </c>
      <c r="P27" s="50"/>
      <c r="Q27" s="837">
        <f>O27</f>
        <v>529.31280000000004</v>
      </c>
    </row>
    <row r="28" spans="2:17">
      <c r="B28">
        <v>6</v>
      </c>
      <c r="D28" s="823" t="str">
        <f>IF(INDEX('[26]Master Lookup'!$B$42:$B$54,$B28)=0,"",INDEX('[26]Master Lookup'!$B$42:$B$54,$B28))</f>
        <v>Emergency back up support</v>
      </c>
      <c r="E28" s="683">
        <f>IFERROR(INDEX('[26]Master Lookup'!$C$42:$C$54,MATCH(D28,'[26]Master Lookup'!$B$42:$B$54,0)),"")</f>
        <v>17.438600000000001</v>
      </c>
      <c r="F28" s="50"/>
      <c r="G28" s="837">
        <f>E28</f>
        <v>17.438600000000001</v>
      </c>
      <c r="I28" s="823" t="str">
        <f>IF(INDEX('[26]Master Lookup'!$B$42:$B$54,$B28)=0,"",INDEX('[26]Master Lookup'!$B$42:$B$54,$B28))</f>
        <v>Emergency back up support</v>
      </c>
      <c r="J28" s="683">
        <f>IFERROR(INDEX('[26]Master Lookup'!$D$42:$D$54,MATCH(I28,'[26]Master Lookup'!$B$42:$B$54,0)),"")</f>
        <v>36.333836000000005</v>
      </c>
      <c r="K28" s="50"/>
      <c r="L28" s="837">
        <f>J28</f>
        <v>36.333836000000005</v>
      </c>
      <c r="N28" s="823" t="str">
        <f>IF(INDEX('[26]Master Lookup'!$B$42:$B$54,$B28)=0,"",INDEX('[26]Master Lookup'!$B$42:$B$54,$B28))</f>
        <v>Emergency back up support</v>
      </c>
      <c r="O28" s="683">
        <f>IFERROR(INDEX('[26]Master Lookup'!$E$42:$E$54,MATCH(N28,'[26]Master Lookup'!$B$42:$B$54,0)),"")</f>
        <v>43.596499999999999</v>
      </c>
      <c r="P28" s="50"/>
      <c r="Q28" s="837">
        <f>O28</f>
        <v>43.596499999999999</v>
      </c>
    </row>
    <row r="29" spans="2:17">
      <c r="B29">
        <v>7</v>
      </c>
      <c r="D29" s="823" t="str">
        <f>IF(INDEX('[26]Master Lookup'!$B$42:$B$54,$B29)=0,"",INDEX('[26]Master Lookup'!$B$42:$B$54,$B29))</f>
        <v>Occupancy</v>
      </c>
      <c r="E29" s="683">
        <f>IFERROR(INDEX('[26]Master Lookup'!$C$42:$C$54,MATCH(D29,'[26]Master Lookup'!$B$42:$B$54,0)),"")</f>
        <v>0</v>
      </c>
      <c r="F29" s="50"/>
      <c r="G29" s="827"/>
      <c r="I29" s="823" t="str">
        <f>IF(INDEX('[26]Master Lookup'!$B$42:$B$54,$B29)=0,"",INDEX('[26]Master Lookup'!$B$42:$B$54,$B29))</f>
        <v>Occupancy</v>
      </c>
      <c r="J29" s="683">
        <f>IFERROR(INDEX('[26]Master Lookup'!$D$42:$D$54,MATCH(I29,'[26]Master Lookup'!$B$42:$B$54,0)),"")</f>
        <v>0</v>
      </c>
      <c r="K29" s="50"/>
      <c r="L29" s="827"/>
      <c r="N29" s="823" t="str">
        <f>IF(INDEX('[26]Master Lookup'!$B$42:$B$54,$B29)=0,"",INDEX('[26]Master Lookup'!$B$42:$B$54,$B29))</f>
        <v>Occupancy</v>
      </c>
      <c r="O29" s="683">
        <f>IFERROR(INDEX('[26]Master Lookup'!$E$42:$E$54,MATCH(N29,'[26]Master Lookup'!$B$42:$B$54,0)),"")</f>
        <v>0</v>
      </c>
      <c r="P29" s="50"/>
      <c r="Q29" s="827"/>
    </row>
    <row r="30" spans="2:17">
      <c r="B30">
        <v>8</v>
      </c>
      <c r="D30" s="823" t="str">
        <f>IF(INDEX('[26]Master Lookup'!$B$42:$B$54,$B30)=0,"",INDEX('[26]Master Lookup'!$B$42:$B$54,$B30))</f>
        <v>Other Program Expenses</v>
      </c>
      <c r="E30" s="683">
        <f>IFERROR(INDEX('[26]Master Lookup'!$C$42:$C$54,MATCH(D30,'[26]Master Lookup'!$B$42:$B$54,0)),"")</f>
        <v>0</v>
      </c>
      <c r="F30" s="50"/>
      <c r="G30" s="827"/>
      <c r="I30" s="823" t="str">
        <f>IF(INDEX('[26]Master Lookup'!$B$42:$B$54,$B30)=0,"",INDEX('[26]Master Lookup'!$B$42:$B$54,$B30))</f>
        <v>Other Program Expenses</v>
      </c>
      <c r="J30" s="683">
        <f>IFERROR(INDEX('[26]Master Lookup'!$D$42:$D$54,MATCH(I30,'[26]Master Lookup'!$B$42:$B$54,0)),"")</f>
        <v>0</v>
      </c>
      <c r="K30" s="50"/>
      <c r="L30" s="827"/>
      <c r="N30" s="823" t="str">
        <f>IF(INDEX('[26]Master Lookup'!$B$42:$B$54,$B30)=0,"",INDEX('[26]Master Lookup'!$B$42:$B$54,$B30))</f>
        <v>Other Program Expenses</v>
      </c>
      <c r="O30" s="683">
        <f>IFERROR(INDEX('[26]Master Lookup'!$E$42:$E$54,MATCH(N30,'[26]Master Lookup'!$B$42:$B$54,0)),"")</f>
        <v>0</v>
      </c>
      <c r="P30" s="50"/>
      <c r="Q30" s="827"/>
    </row>
    <row r="31" spans="2:17" hidden="1">
      <c r="B31">
        <v>9</v>
      </c>
      <c r="D31" s="823" t="str">
        <f>IF(INDEX('[26]Master Lookup'!$B$42:$B$54,$B31)=0,"",INDEX('[26]Master Lookup'!$B$42:$B$54,$B31))</f>
        <v/>
      </c>
      <c r="E31" s="683" t="str">
        <f>IFERROR(INDEX('[26]Master Lookup'!$C$42:$C$54,MATCH(D31,'[26]Master Lookup'!$B$42:$B$54,0)),"")</f>
        <v/>
      </c>
      <c r="F31" s="50"/>
      <c r="G31" s="827"/>
      <c r="I31" s="823" t="str">
        <f>IF(INDEX('[26]Master Lookup'!$B$42:$B$54,$B31)=0,"",INDEX('[26]Master Lookup'!$B$42:$B$54,$B31))</f>
        <v/>
      </c>
      <c r="J31" s="683" t="str">
        <f>IFERROR(INDEX('[26]Master Lookup'!$D$42:$D$54,MATCH(I31,'[26]Master Lookup'!$B$42:$B$54,0)),"")</f>
        <v/>
      </c>
      <c r="K31" s="50"/>
      <c r="L31" s="827"/>
      <c r="N31" s="823" t="str">
        <f>IF(INDEX('[26]Master Lookup'!$B$42:$B$54,$B31)=0,"",INDEX('[26]Master Lookup'!$B$42:$B$54,$B31))</f>
        <v/>
      </c>
      <c r="O31" s="683" t="str">
        <f>IFERROR(INDEX('[26]Master Lookup'!$E$42:$E$54,MATCH(N31,'[26]Master Lookup'!$B$42:$B$54,0)),"")</f>
        <v/>
      </c>
      <c r="P31" s="50"/>
      <c r="Q31" s="827"/>
    </row>
    <row r="32" spans="2:17" hidden="1">
      <c r="B32">
        <v>10</v>
      </c>
      <c r="D32" s="823" t="str">
        <f>IF(INDEX('[26]Master Lookup'!$B$42:$B$54,$B32)=0,"",INDEX('[26]Master Lookup'!$B$42:$B$54,$B32))</f>
        <v/>
      </c>
      <c r="E32" s="683" t="str">
        <f>IFERROR(INDEX('[26]Master Lookup'!$C$42:$C$54,MATCH(D32,'[26]Master Lookup'!$B$42:$B$54,0)),"")</f>
        <v/>
      </c>
      <c r="F32" s="50"/>
      <c r="G32" s="827"/>
      <c r="I32" s="823" t="str">
        <f>IF(INDEX('[26]Master Lookup'!$B$42:$B$54,$B32)=0,"",INDEX('[26]Master Lookup'!$B$42:$B$54,$B32))</f>
        <v/>
      </c>
      <c r="J32" s="683" t="str">
        <f>IFERROR(INDEX('[26]Master Lookup'!$D$42:$D$54,MATCH(I32,'[26]Master Lookup'!$B$42:$B$54,0)),"")</f>
        <v/>
      </c>
      <c r="K32" s="50"/>
      <c r="L32" s="827"/>
      <c r="N32" s="823" t="str">
        <f>IF(INDEX('[26]Master Lookup'!$B$42:$B$54,$B32)=0,"",INDEX('[26]Master Lookup'!$B$42:$B$54,$B32))</f>
        <v/>
      </c>
      <c r="O32" s="683" t="str">
        <f>IFERROR(INDEX('[26]Master Lookup'!$E$42:$E$54,MATCH(N32,'[26]Master Lookup'!$B$42:$B$54,0)),"")</f>
        <v/>
      </c>
      <c r="P32" s="50"/>
      <c r="Q32" s="827"/>
    </row>
    <row r="33" spans="2:17" hidden="1">
      <c r="B33">
        <v>11</v>
      </c>
      <c r="D33" s="823" t="str">
        <f>IF(INDEX('[26]Master Lookup'!$B$42:$B$54,$B33)=0,"",INDEX('[26]Master Lookup'!$B$42:$B$54,$B33))</f>
        <v/>
      </c>
      <c r="E33" s="683" t="str">
        <f>IFERROR(INDEX('[26]Master Lookup'!$C$42:$C$54,MATCH(D33,'[26]Master Lookup'!$B$42:$B$54,0)),"")</f>
        <v/>
      </c>
      <c r="F33" s="50"/>
      <c r="G33" s="827"/>
      <c r="I33" s="823" t="str">
        <f>IF(INDEX('[26]Master Lookup'!$B$42:$B$54,$B33)=0,"",INDEX('[26]Master Lookup'!$B$42:$B$54,$B33))</f>
        <v/>
      </c>
      <c r="J33" s="683" t="str">
        <f>IFERROR(INDEX('[26]Master Lookup'!$D$42:$D$54,MATCH(I33,'[26]Master Lookup'!$B$42:$B$54,0)),"")</f>
        <v/>
      </c>
      <c r="K33" s="50"/>
      <c r="L33" s="827"/>
      <c r="N33" s="823" t="str">
        <f>IF(INDEX('[26]Master Lookup'!$B$42:$B$54,$B33)=0,"",INDEX('[26]Master Lookup'!$B$42:$B$54,$B33))</f>
        <v/>
      </c>
      <c r="O33" s="683" t="str">
        <f>IFERROR(INDEX('[26]Master Lookup'!$E$42:$E$54,MATCH(N33,'[26]Master Lookup'!$B$42:$B$54,0)),"")</f>
        <v/>
      </c>
      <c r="P33" s="50"/>
      <c r="Q33" s="827"/>
    </row>
    <row r="34" spans="2:17" hidden="1">
      <c r="B34">
        <v>12</v>
      </c>
      <c r="D34" s="823" t="str">
        <f>IF(INDEX('[26]Master Lookup'!$B$42:$B$54,$B34)=0,"",INDEX('[26]Master Lookup'!$B$42:$B$54,$B34))</f>
        <v/>
      </c>
      <c r="E34" s="683" t="str">
        <f>IFERROR(INDEX('[26]Master Lookup'!$C$42:$C$54,MATCH(D34,'[26]Master Lookup'!$B$42:$B$54,0)),"")</f>
        <v/>
      </c>
      <c r="F34" s="50"/>
      <c r="G34" s="827"/>
      <c r="I34" s="823" t="str">
        <f>IF(INDEX('[26]Master Lookup'!$B$42:$B$54,$B34)=0,"",INDEX('[26]Master Lookup'!$B$42:$B$54,$B34))</f>
        <v/>
      </c>
      <c r="J34" s="683" t="str">
        <f>IFERROR(INDEX('[26]Master Lookup'!$D$42:$D$54,MATCH(I34,'[26]Master Lookup'!$B$42:$B$54,0)),"")</f>
        <v/>
      </c>
      <c r="K34" s="50"/>
      <c r="L34" s="827"/>
      <c r="N34" s="823" t="str">
        <f>IF(INDEX('[26]Master Lookup'!$B$42:$B$54,$B34)=0,"",INDEX('[26]Master Lookup'!$B$42:$B$54,$B34))</f>
        <v/>
      </c>
      <c r="O34" s="683" t="str">
        <f>IFERROR(INDEX('[26]Master Lookup'!$E$42:$E$54,MATCH(N34,'[26]Master Lookup'!$B$42:$B$54,0)),"")</f>
        <v/>
      </c>
      <c r="P34" s="50"/>
      <c r="Q34" s="827"/>
    </row>
    <row r="35" spans="2:17">
      <c r="D35" s="828"/>
      <c r="E35" s="829"/>
      <c r="F35" s="829"/>
      <c r="G35" s="838"/>
      <c r="H35" s="829"/>
      <c r="I35" s="828"/>
      <c r="J35" s="829"/>
      <c r="K35" s="829"/>
      <c r="L35" s="838"/>
      <c r="N35" s="828"/>
      <c r="O35" s="829"/>
      <c r="P35" s="829"/>
      <c r="Q35" s="838"/>
    </row>
    <row r="36" spans="2:17">
      <c r="D36" s="805" t="s">
        <v>913</v>
      </c>
      <c r="E36" s="832"/>
      <c r="F36" s="832"/>
      <c r="G36" s="809">
        <f>SUM(G23:G34)</f>
        <v>2067.8955096210743</v>
      </c>
      <c r="H36" s="810"/>
      <c r="I36" s="805" t="s">
        <v>913</v>
      </c>
      <c r="J36" s="832"/>
      <c r="K36" s="832"/>
      <c r="L36" s="809">
        <f>SUM(L23:L34)</f>
        <v>3515.042278352581</v>
      </c>
      <c r="N36" s="805" t="s">
        <v>913</v>
      </c>
      <c r="O36" s="832"/>
      <c r="P36" s="832"/>
      <c r="Q36" s="809">
        <f>SUM(Q23:Q34)</f>
        <v>4374.6598526042108</v>
      </c>
    </row>
    <row r="37" spans="2:17">
      <c r="D37" s="823"/>
      <c r="G37" s="827"/>
      <c r="I37" s="823"/>
      <c r="L37" s="827"/>
      <c r="N37" s="823"/>
      <c r="Q37" s="827"/>
    </row>
    <row r="38" spans="2:17">
      <c r="D38" s="811" t="s">
        <v>914</v>
      </c>
      <c r="E38" s="812"/>
      <c r="F38" s="812"/>
      <c r="G38" s="813">
        <f>SUM(G19,G36)</f>
        <v>14519.392135180224</v>
      </c>
      <c r="H38" s="814"/>
      <c r="I38" s="811" t="s">
        <v>914</v>
      </c>
      <c r="J38" s="812"/>
      <c r="K38" s="812"/>
      <c r="L38" s="813">
        <f>SUM(L19,L36)</f>
        <v>26309.648972504932</v>
      </c>
      <c r="N38" s="805" t="s">
        <v>914</v>
      </c>
      <c r="O38" s="815"/>
      <c r="P38" s="815"/>
      <c r="Q38" s="806">
        <f>SUM(Q19,Q36)</f>
        <v>33357.534988409432</v>
      </c>
    </row>
    <row r="39" spans="2:17">
      <c r="D39" s="839" t="s">
        <v>112</v>
      </c>
      <c r="E39" s="686">
        <f>INDEX('[26]Master Lookup'!$C$36:$C$38,MATCH(D39,'[26]Master Lookup'!$B$36:$B$38,0))</f>
        <v>0.12</v>
      </c>
      <c r="F39" s="840"/>
      <c r="G39" s="841">
        <f>G38*E39</f>
        <v>1742.3270562216269</v>
      </c>
      <c r="H39" s="842"/>
      <c r="I39" s="839" t="s">
        <v>112</v>
      </c>
      <c r="J39" s="686">
        <f>INDEX('[26]Master Lookup'!$C$36:$C$38,MATCH(I39,'[26]Master Lookup'!$B$36:$B$38,0))</f>
        <v>0.12</v>
      </c>
      <c r="K39" s="840"/>
      <c r="L39" s="841">
        <f>L38*J39</f>
        <v>3157.1578767005917</v>
      </c>
      <c r="N39" s="839" t="s">
        <v>112</v>
      </c>
      <c r="O39" s="686">
        <f>INDEX('[26]Master Lookup'!$C$36:$C$38,MATCH(N39,'[26]Master Lookup'!$B$36:$B$38,0))</f>
        <v>0.12</v>
      </c>
      <c r="P39" s="840"/>
      <c r="Q39" s="841">
        <f>Q38*O39</f>
        <v>4002.9041986091315</v>
      </c>
    </row>
    <row r="40" spans="2:17">
      <c r="D40" s="843" t="s">
        <v>193</v>
      </c>
      <c r="E40" s="685">
        <f>INDEX('[26]Master Lookup'!$C$36:$C$38,MATCH(D40,'[26]Master Lookup'!$B$36:$B$38,0))</f>
        <v>2.9959041375791508E-2</v>
      </c>
      <c r="F40" s="829"/>
      <c r="G40" s="844">
        <f>E40*(G38+G39)</f>
        <v>487.18551809671089</v>
      </c>
      <c r="H40" s="845"/>
      <c r="I40" s="843" t="s">
        <v>193</v>
      </c>
      <c r="J40" s="685">
        <f>INDEX('[26]Master Lookup'!$C$36:$C$38,MATCH(I40,'[26]Master Lookup'!$B$36:$B$38,0))</f>
        <v>2.9959041375791508E-2</v>
      </c>
      <c r="K40" s="829"/>
      <c r="L40" s="844">
        <f>J40*(L38+L39)</f>
        <v>882.79728560780495</v>
      </c>
      <c r="N40" s="843" t="s">
        <v>193</v>
      </c>
      <c r="O40" s="685">
        <f>INDEX('[26]Master Lookup'!$C$36:$C$38,MATCH(N40,'[26]Master Lookup'!$B$36:$B$38,0))</f>
        <v>2.9959041375791508E-2</v>
      </c>
      <c r="P40" s="829"/>
      <c r="Q40" s="844">
        <f>O40*(Q38+Q39)</f>
        <v>1119.2829434216317</v>
      </c>
    </row>
    <row r="41" spans="2:17">
      <c r="D41" s="808" t="s">
        <v>115</v>
      </c>
      <c r="E41" s="305"/>
      <c r="F41" s="305"/>
      <c r="G41" s="816">
        <f>SUM(G38:G40)</f>
        <v>16748.904709498562</v>
      </c>
      <c r="H41" s="817"/>
      <c r="I41" s="808" t="s">
        <v>115</v>
      </c>
      <c r="J41" s="305"/>
      <c r="K41" s="305"/>
      <c r="L41" s="816">
        <f>SUM(L38:L40)</f>
        <v>30349.604134813329</v>
      </c>
      <c r="N41" s="818" t="s">
        <v>115</v>
      </c>
      <c r="O41" s="812"/>
      <c r="P41" s="812"/>
      <c r="Q41" s="813">
        <f>SUM(Q38:Q40)</f>
        <v>38479.722130440197</v>
      </c>
    </row>
    <row r="42" spans="2:17">
      <c r="D42" s="819" t="s">
        <v>915</v>
      </c>
      <c r="E42" s="815"/>
      <c r="F42" s="815"/>
      <c r="G42" s="687">
        <f>ROUND(G41/365,2)</f>
        <v>45.89</v>
      </c>
      <c r="H42" s="810"/>
      <c r="I42" s="819" t="s">
        <v>915</v>
      </c>
      <c r="J42" s="815"/>
      <c r="K42" s="815"/>
      <c r="L42" s="687">
        <f>ROUND(L41/365,2)</f>
        <v>83.15</v>
      </c>
      <c r="N42" s="819" t="s">
        <v>915</v>
      </c>
      <c r="O42" s="815"/>
      <c r="P42" s="815"/>
      <c r="Q42" s="687">
        <f>ROUND(Q41/365,2)</f>
        <v>105.42</v>
      </c>
    </row>
    <row r="43" spans="2:17">
      <c r="D43" s="820" t="s">
        <v>916</v>
      </c>
      <c r="E43" s="305"/>
      <c r="F43" s="305"/>
      <c r="G43" s="821">
        <f>ROUND(G41/G4,2)</f>
        <v>21.47</v>
      </c>
      <c r="H43" s="821"/>
      <c r="I43" s="820"/>
      <c r="J43" s="305"/>
      <c r="K43" s="305"/>
      <c r="L43" s="821"/>
      <c r="N43" s="820"/>
      <c r="O43" s="305"/>
      <c r="P43" s="305"/>
      <c r="Q43" s="821"/>
    </row>
    <row r="44" spans="2:17">
      <c r="D44" s="820"/>
      <c r="E44" s="305"/>
      <c r="F44" s="305"/>
      <c r="G44" s="821"/>
      <c r="H44" s="821"/>
      <c r="I44" s="820"/>
      <c r="J44" s="305"/>
      <c r="K44" s="305"/>
      <c r="L44" s="821"/>
      <c r="N44" s="820"/>
      <c r="O44" s="305"/>
      <c r="P44" s="305"/>
      <c r="Q44" s="821"/>
    </row>
    <row r="45" spans="2:17">
      <c r="F45" t="s">
        <v>917</v>
      </c>
      <c r="G45" s="688">
        <v>43.07</v>
      </c>
      <c r="H45" s="688"/>
      <c r="K45" t="s">
        <v>917</v>
      </c>
      <c r="L45" s="688">
        <v>77.349999999999994</v>
      </c>
      <c r="P45" t="s">
        <v>917</v>
      </c>
      <c r="Q45" s="688">
        <v>98.4</v>
      </c>
    </row>
    <row r="46" spans="2:17">
      <c r="G46" s="672">
        <f>(G42-G45)/G45</f>
        <v>6.5474808451358266E-2</v>
      </c>
      <c r="H46" s="672"/>
      <c r="L46" s="672">
        <f>(L42-L45)/L45</f>
        <v>7.4983839689722193E-2</v>
      </c>
      <c r="Q46" s="672">
        <f>(Q42-Q45)/Q45</f>
        <v>7.1341463414634099E-2</v>
      </c>
    </row>
    <row r="50" spans="7:12">
      <c r="G50" s="835"/>
    </row>
    <row r="54" spans="7:12">
      <c r="K54" s="835"/>
    </row>
    <row r="55" spans="7:12">
      <c r="K55" s="835"/>
    </row>
    <row r="59" spans="7:12">
      <c r="L59" s="835"/>
    </row>
  </sheetData>
  <mergeCells count="9">
    <mergeCell ref="E4:F4"/>
    <mergeCell ref="J4:K4"/>
    <mergeCell ref="O4:P4"/>
    <mergeCell ref="D2:G2"/>
    <mergeCell ref="I2:L2"/>
    <mergeCell ref="N2:Q2"/>
    <mergeCell ref="D3:G3"/>
    <mergeCell ref="I3:L3"/>
    <mergeCell ref="N3:Q3"/>
  </mergeCells>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S300"/>
  <sheetViews>
    <sheetView workbookViewId="0">
      <selection activeCell="F29" sqref="F29"/>
    </sheetView>
  </sheetViews>
  <sheetFormatPr defaultColWidth="8.7109375" defaultRowHeight="15"/>
  <cols>
    <col min="1" max="1" width="40.7109375" customWidth="1"/>
    <col min="2" max="2" width="18.7109375" customWidth="1"/>
    <col min="4" max="4" width="18.7109375" customWidth="1"/>
    <col min="5" max="5" width="18.7109375" hidden="1" customWidth="1"/>
    <col min="6" max="6" width="13.28515625" customWidth="1"/>
    <col min="7" max="7" width="18.7109375" hidden="1" customWidth="1"/>
    <col min="8" max="8" width="12" customWidth="1"/>
    <col min="9" max="13" width="18.7109375" hidden="1" customWidth="1"/>
    <col min="14" max="14" width="18.7109375" customWidth="1"/>
    <col min="15" max="15" width="18.7109375" hidden="1" customWidth="1"/>
    <col min="16" max="16" width="18.7109375" customWidth="1"/>
    <col min="17" max="17" width="18.7109375" hidden="1" customWidth="1"/>
    <col min="18" max="18" width="13.140625" customWidth="1"/>
    <col min="19" max="19" width="18.7109375" hidden="1" customWidth="1"/>
    <col min="20" max="20" width="9.7109375" customWidth="1"/>
    <col min="21" max="35" width="18.7109375" hidden="1" customWidth="1"/>
    <col min="36" max="36" width="12.5703125" customWidth="1"/>
    <col min="37" max="37" width="18.7109375" hidden="1" customWidth="1"/>
    <col min="38" max="38" width="15.42578125" hidden="1" customWidth="1"/>
    <col min="39" max="39" width="18.7109375" hidden="1" customWidth="1"/>
    <col min="40" max="40" width="10.7109375" customWidth="1"/>
    <col min="41" max="43" width="18.7109375" hidden="1" customWidth="1"/>
    <col min="44" max="44" width="15" customWidth="1"/>
    <col min="45" max="45" width="14.5703125" customWidth="1"/>
    <col min="46" max="46" width="9.5703125" customWidth="1"/>
    <col min="47" max="47" width="10.85546875" customWidth="1"/>
    <col min="804" max="843" width="8.7109375" style="447"/>
    <col min="1044" max="1163" width="8.7109375" style="448"/>
  </cols>
  <sheetData>
    <row r="1" spans="1:47">
      <c r="A1" s="301">
        <v>10</v>
      </c>
      <c r="C1" s="293" t="s">
        <v>238</v>
      </c>
      <c r="E1" s="446">
        <f ca="1">IF(COUNT(E12:E300)=0,"-",AVERAGE(E12:OFFSET(E12,$A$1-1,0)))</f>
        <v>6404.5978821157332</v>
      </c>
      <c r="G1" s="446">
        <f ca="1">IF(COUNT(G12:G300)=0,"-",AVERAGE(G12:OFFSET(G12,$A$1-1,0)))</f>
        <v>6273.6514790938227</v>
      </c>
      <c r="I1" s="446">
        <f ca="1">IF(COUNT(I12:I300)=0,"-",AVERAGE(I12:OFFSET(I12,$A$1-1,0)))</f>
        <v>8871.1864406779659</v>
      </c>
      <c r="K1" s="446" t="e">
        <f ca="1">IF(COUNT(K12:K300)=0,"-",AVERAGE(K12:OFFSET(K12,$A$1-1,0)))</f>
        <v>#DIV/0!</v>
      </c>
      <c r="M1" s="446" t="e">
        <f ca="1">IF(COUNT(M12:M300)=0,"-",AVERAGE(M12:OFFSET(M12,$A$1-1,0)))</f>
        <v>#DIV/0!</v>
      </c>
      <c r="O1" s="446">
        <f ca="1">IF(COUNT(O12:O300)=0,"-",AVERAGE(O12:OFFSET(O12,$A$1-1,0)))</f>
        <v>223.27165381820234</v>
      </c>
      <c r="Q1" s="446">
        <f ca="1">IF(COUNT(Q12:Q300)=0,"-",AVERAGE(Q12:OFFSET(Q12,$A$1-1,0)))</f>
        <v>1573.4621398954696</v>
      </c>
      <c r="S1" s="446">
        <f ca="1">IF(COUNT(S12:S300)=0,"-",AVERAGE(S12:OFFSET(S12,$A$1-1,0)))</f>
        <v>435.1351351351351</v>
      </c>
      <c r="U1" s="446">
        <f ca="1">IF(COUNT(U12:U300)=0,"-",AVERAGE(U12:OFFSET(U12,$A$1-1,0)))</f>
        <v>78.523489932885909</v>
      </c>
      <c r="W1" s="446" t="e">
        <f ca="1">IF(COUNT(W12:W300)=0,"-",AVERAGE(W12:OFFSET(W12,$A$1-1,0)))</f>
        <v>#DIV/0!</v>
      </c>
      <c r="Y1" s="446" t="e">
        <f ca="1">IF(COUNT(Y12:Y300)=0,"-",AVERAGE(Y12:OFFSET(Y12,$A$1-1,0)))</f>
        <v>#DIV/0!</v>
      </c>
      <c r="AA1" s="446" t="e">
        <f ca="1">IF(COUNT(AA12:AA300)=0,"-",AVERAGE(AA12:OFFSET(AA12,$A$1-1,0)))</f>
        <v>#DIV/0!</v>
      </c>
      <c r="AC1" s="446" t="e">
        <f ca="1">IF(COUNT(AC12:AC300)=0,"-",AVERAGE(AC12:OFFSET(AC12,$A$1-1,0)))</f>
        <v>#DIV/0!</v>
      </c>
      <c r="AE1" s="446">
        <f ca="1">IF(COUNT(AE12:AE300)=0,"-",AVERAGE(AE12:OFFSET(AE12,$A$1-1,0)))</f>
        <v>828.69565217391312</v>
      </c>
      <c r="AG1" s="446" t="e">
        <f ca="1">IF(COUNT(AG12:AG300)=0,"-",AVERAGE(AG12:OFFSET(AG12,$A$1-1,0)))</f>
        <v>#DIV/0!</v>
      </c>
      <c r="AI1" s="446" t="str">
        <f ca="1">IF(COUNT(AI12:AI300)=0,"-",AVERAGE(AI12:OFFSET(AI12,$A$1-1,0)))</f>
        <v>-</v>
      </c>
      <c r="AK1" s="446">
        <f ca="1">IF(COUNT(AK12:AK300)=0,"-",AVERAGE(AK12:OFFSET(AK12,$A$1-1,0)))</f>
        <v>1847.0090200264203</v>
      </c>
      <c r="AM1" s="446" t="str">
        <f ca="1">IF(COUNT(AM12:AM300)=0,"-",AVERAGE(AM12:OFFSET(AM12,$A$1-1,0)))</f>
        <v>-</v>
      </c>
      <c r="AO1" s="446">
        <f ca="1">IF(COUNT(AO12:AO300)=0,"-",AVERAGE(AO12:OFFSET(AO12,$A$1-1,0)))</f>
        <v>1802.7027027027025</v>
      </c>
      <c r="AQ1" s="446">
        <f ca="1">IF(COUNT(AQ12:AQ300)=0,"-",AVERAGE(AQ12:OFFSET(AQ12,$A$1-1,0)))</f>
        <v>7176.4077911932345</v>
      </c>
    </row>
    <row r="2" spans="1:47">
      <c r="C2" s="293" t="s">
        <v>341</v>
      </c>
      <c r="E2" s="446">
        <f ca="1">IF(COUNT(E12:E300)=0,"-",E1-(2*_xlfn.STDEV.P(E12:OFFSET(E12,$A$1-1,0))))</f>
        <v>236.44966645952172</v>
      </c>
      <c r="G2" s="446">
        <f ca="1">IF(COUNT(G12:G300)=0,"-",G1-(2*_xlfn.STDEV.P(G12:OFFSET(G12,$A$1-1,0))))</f>
        <v>-14295.570389764118</v>
      </c>
      <c r="I2" s="446">
        <f ca="1">IF(COUNT(I12:I300)=0,"-",I1-(2*_xlfn.STDEV.P(I12:OFFSET(I12,$A$1-1,0))))</f>
        <v>8871.1864406779659</v>
      </c>
      <c r="K2" s="446" t="e">
        <f ca="1">IF(COUNT(K12:K300)=0,"-",K1-(2*_xlfn.STDEV.P(K12:OFFSET(K12,$A$1-1,0))))</f>
        <v>#DIV/0!</v>
      </c>
      <c r="M2" s="446" t="e">
        <f ca="1">IF(COUNT(M12:M300)=0,"-",M1-(2*_xlfn.STDEV.P(M12:OFFSET(M12,$A$1-1,0))))</f>
        <v>#DIV/0!</v>
      </c>
      <c r="O2" s="446">
        <f ca="1">IF(COUNT(O12:O300)=0,"-",O1-(2*_xlfn.STDEV.P(O12:OFFSET(O12,$A$1-1,0))))</f>
        <v>-203.32523375817172</v>
      </c>
      <c r="Q2" s="446">
        <f ca="1">IF(COUNT(Q12:Q300)=0,"-",Q1-(2*_xlfn.STDEV.P(Q12:OFFSET(Q12,$A$1-1,0))))</f>
        <v>86.539063166711458</v>
      </c>
      <c r="S2" s="446">
        <f ca="1">IF(COUNT(S12:S300)=0,"-",S1-(2*_xlfn.STDEV.P(S12:OFFSET(S12,$A$1-1,0))))</f>
        <v>435.1351351351351</v>
      </c>
      <c r="U2" s="446">
        <f ca="1">IF(COUNT(U12:U300)=0,"-",U1-(2*_xlfn.STDEV.P(U12:OFFSET(U12,$A$1-1,0))))</f>
        <v>78.523489932885909</v>
      </c>
      <c r="W2" s="446" t="e">
        <f ca="1">IF(COUNT(W12:W300)=0,"-",W1-(2*_xlfn.STDEV.P(W12:OFFSET(W12,$A$1-1,0))))</f>
        <v>#DIV/0!</v>
      </c>
      <c r="Y2" s="446" t="e">
        <f ca="1">IF(COUNT(Y12:Y300)=0,"-",Y1-(2*_xlfn.STDEV.P(Y12:OFFSET(Y12,$A$1-1,0))))</f>
        <v>#DIV/0!</v>
      </c>
      <c r="AA2" s="446" t="e">
        <f ca="1">IF(COUNT(AA12:AA300)=0,"-",AA1-(2*_xlfn.STDEV.P(AA12:OFFSET(AA12,$A$1-1,0))))</f>
        <v>#DIV/0!</v>
      </c>
      <c r="AC2" s="446" t="e">
        <f ca="1">IF(COUNT(AC12:AC300)=0,"-",AC1-(2*_xlfn.STDEV.P(AC12:OFFSET(AC12,$A$1-1,0))))</f>
        <v>#DIV/0!</v>
      </c>
      <c r="AE2" s="446">
        <f ca="1">IF(COUNT(AE12:AE300)=0,"-",AE1-(2*_xlfn.STDEV.P(AE12:OFFSET(AE12,$A$1-1,0))))</f>
        <v>828.69565217391312</v>
      </c>
      <c r="AG2" s="446" t="e">
        <f ca="1">IF(COUNT(AG12:AG300)=0,"-",AG1-(2*_xlfn.STDEV.P(AG12:OFFSET(AG12,$A$1-1,0))))</f>
        <v>#DIV/0!</v>
      </c>
      <c r="AI2" s="446" t="str">
        <f ca="1">IF(COUNT(AI12:AI300)=0,"-",AI1-(2*_xlfn.STDEV.P(AI12:OFFSET(AI12,$A$1-1,0))))</f>
        <v>-</v>
      </c>
      <c r="AK2" s="446">
        <f ca="1">IF(COUNT(AK12:AK300)=0,"-",AK1-(2*_xlfn.STDEV.P(AK12:OFFSET(AK12,$A$1-1,0))))</f>
        <v>-1754.0532210165525</v>
      </c>
      <c r="AM2" s="446" t="str">
        <f ca="1">IF(COUNT(AM12:AM300)=0,"-",AM1-(2*_xlfn.STDEV.P(AM12:OFFSET(AM12,$A$1-1,0))))</f>
        <v>-</v>
      </c>
      <c r="AO2" s="446">
        <f ca="1">IF(COUNT(AO12:AO300)=0,"-",AO1-(2*_xlfn.STDEV.P(AO12:OFFSET(AO12,$A$1-1,0))))</f>
        <v>1802.7027027027025</v>
      </c>
      <c r="AQ2" s="446">
        <f ca="1">IF(COUNT(AQ12:AQ300)=0,"-",AQ1-(2*_xlfn.STDEV.P(AQ12:OFFSET(AQ12,$A$1-1,0))))</f>
        <v>-15349.775837035178</v>
      </c>
    </row>
    <row r="3" spans="1:47">
      <c r="A3" s="907" t="s">
        <v>205</v>
      </c>
      <c r="C3" s="293" t="s">
        <v>342</v>
      </c>
      <c r="E3" s="446">
        <f ca="1">IF(COUNT(E12:E300)=0,"-",E1+(2*_xlfn.STDEV.P(E12:OFFSET(E12,$A$1-1,0))))</f>
        <v>12572.746097771946</v>
      </c>
      <c r="G3" s="446">
        <f ca="1">IF(COUNT(G12:G300)=0,"-",G1+(2*_xlfn.STDEV.P(G12:OFFSET(G12,$A$1-1,0))))</f>
        <v>26842.873347951765</v>
      </c>
      <c r="I3" s="446">
        <f ca="1">IF(COUNT(I12:I300)=0,"-",I1+(2*_xlfn.STDEV.P(I12:OFFSET(I12,$A$1-1,0))))</f>
        <v>8871.1864406779659</v>
      </c>
      <c r="K3" s="446" t="e">
        <f ca="1">IF(COUNT(K12:K300)=0,"-",K1+(2*_xlfn.STDEV.P(K12:OFFSET(K12,$A$1-1,0))))</f>
        <v>#DIV/0!</v>
      </c>
      <c r="M3" s="446" t="e">
        <f ca="1">IF(COUNT(M12:M300)=0,"-",M1+(2*_xlfn.STDEV.P(M12:OFFSET(M12,$A$1-1,0))))</f>
        <v>#DIV/0!</v>
      </c>
      <c r="O3" s="446">
        <f ca="1">IF(COUNT(O12:O300)=0,"-",O1+(2*_xlfn.STDEV.P(O12:OFFSET(O12,$A$1-1,0))))</f>
        <v>649.86854139457637</v>
      </c>
      <c r="Q3" s="446">
        <f ca="1">IF(COUNT(Q12:Q300)=0,"-",Q1+(2*_xlfn.STDEV.P(Q12:OFFSET(Q12,$A$1-1,0))))</f>
        <v>3060.3852166242277</v>
      </c>
      <c r="S3" s="446">
        <f ca="1">IF(COUNT(S12:S300)=0,"-",S1+(2*_xlfn.STDEV.P(S12:OFFSET(S12,$A$1-1,0))))</f>
        <v>435.1351351351351</v>
      </c>
      <c r="U3" s="446">
        <f ca="1">IF(COUNT(U12:U300)=0,"-",U1+(2*_xlfn.STDEV.P(U12:OFFSET(U12,$A$1-1,0))))</f>
        <v>78.523489932885909</v>
      </c>
      <c r="W3" s="446" t="e">
        <f ca="1">IF(COUNT(W12:W300)=0,"-",W1+(2*_xlfn.STDEV.P(W12:OFFSET(W12,$A$1-1,0))))</f>
        <v>#DIV/0!</v>
      </c>
      <c r="Y3" s="446" t="e">
        <f ca="1">IF(COUNT(Y12:Y300)=0,"-",Y1+(2*_xlfn.STDEV.P(Y12:OFFSET(Y12,$A$1-1,0))))</f>
        <v>#DIV/0!</v>
      </c>
      <c r="AA3" s="446" t="e">
        <f ca="1">IF(COUNT(AA12:AA300)=0,"-",AA1+(2*_xlfn.STDEV.P(AA12:OFFSET(AA12,$A$1-1,0))))</f>
        <v>#DIV/0!</v>
      </c>
      <c r="AC3" s="446" t="e">
        <f ca="1">IF(COUNT(AC12:AC300)=0,"-",AC1+(2*_xlfn.STDEV.P(AC12:OFFSET(AC12,$A$1-1,0))))</f>
        <v>#DIV/0!</v>
      </c>
      <c r="AE3" s="446">
        <f ca="1">IF(COUNT(AE12:AE300)=0,"-",AE1+(2*_xlfn.STDEV.P(AE12:OFFSET(AE12,$A$1-1,0))))</f>
        <v>828.69565217391312</v>
      </c>
      <c r="AG3" s="446" t="e">
        <f ca="1">IF(COUNT(AG12:AG300)=0,"-",AG1+(2*_xlfn.STDEV.P(AG12:OFFSET(AG12,$A$1-1,0))))</f>
        <v>#DIV/0!</v>
      </c>
      <c r="AI3" s="446" t="str">
        <f ca="1">IF(COUNT(AI12:AI300)=0,"-",AI1+(2*_xlfn.STDEV.P(AI12:OFFSET(AI12,$A$1-1,0))))</f>
        <v>-</v>
      </c>
      <c r="AK3" s="446">
        <f ca="1">IF(COUNT(AK12:AK300)=0,"-",AK1+(2*_xlfn.STDEV.P(AK12:OFFSET(AK12,$A$1-1,0))))</f>
        <v>5448.0712610693936</v>
      </c>
      <c r="AM3" s="446" t="str">
        <f ca="1">IF(COUNT(AM12:AM300)=0,"-",AM1+(2*_xlfn.STDEV.P(AM12:OFFSET(AM12,$A$1-1,0))))</f>
        <v>-</v>
      </c>
      <c r="AO3" s="446">
        <f ca="1">IF(COUNT(AO12:AO300)=0,"-",AO1+(2*_xlfn.STDEV.P(AO12:OFFSET(AO12,$A$1-1,0))))</f>
        <v>1802.7027027027025</v>
      </c>
      <c r="AQ3" s="446">
        <f ca="1">IF(COUNT(AQ12:AQ300)=0,"-",AQ1+(2*_xlfn.STDEV.P(AQ12:OFFSET(AQ12,$A$1-1,0))))</f>
        <v>29702.591419421646</v>
      </c>
    </row>
    <row r="4" spans="1:47">
      <c r="A4" s="907"/>
      <c r="C4" s="293" t="s">
        <v>343</v>
      </c>
      <c r="E4" s="449">
        <f ca="1">IF(COUNT(E12:E300)=0,"-",AVERAGEIFS(E12:E300, E12:E300, "&gt;="&amp;E2,E12:E300,"&lt;="&amp;E3))</f>
        <v>6404.5978821157332</v>
      </c>
      <c r="G4" s="449">
        <f ca="1">IF(COUNT(G12:G300)=0,"-",AVERAGEIFS(G12:G300, G12:G300, "&gt;="&amp;G2,G12:G300,"&lt;="&amp;G3))</f>
        <v>6273.6514790938227</v>
      </c>
      <c r="I4" s="449">
        <f ca="1">IF(COUNT(I12:I300)=0,"-",AVERAGEIFS(I12:I300, I12:I300, "&gt;="&amp;I2,I12:I300,"&lt;="&amp;I3))</f>
        <v>8871.1864406779659</v>
      </c>
      <c r="K4" s="449" t="e">
        <f ca="1">IF(COUNT(K12:K300)=0,"-",AVERAGEIFS(K12:K300, K12:K300, "&gt;="&amp;K2,K12:K300,"&lt;="&amp;K3))</f>
        <v>#DIV/0!</v>
      </c>
      <c r="M4" s="449" t="e">
        <f ca="1">IF(COUNT(M12:M300)=0,"-",AVERAGEIFS(M12:M300, M12:M300, "&gt;="&amp;M2,M12:M300,"&lt;="&amp;M3))</f>
        <v>#DIV/0!</v>
      </c>
      <c r="O4" s="449">
        <f ca="1">IF(COUNT(O12:O300)=0,"-",AVERAGEIFS(O12:O300, O12:O300, "&gt;="&amp;O2,O12:O300,"&lt;="&amp;O3))</f>
        <v>152.09433437626961</v>
      </c>
      <c r="Q4" s="449">
        <f ca="1">IF(COUNT(Q12:Q300)=0,"-",AVERAGEIFS(Q12:Q300, Q12:Q300, "&gt;="&amp;Q2,Q12:Q300,"&lt;="&amp;Q3))</f>
        <v>1573.4621398954696</v>
      </c>
      <c r="S4" s="449">
        <f ca="1">IF(COUNT(S12:S300)=0,"-",AVERAGEIFS(S12:S300, S12:S300, "&gt;="&amp;S2,S12:S300,"&lt;="&amp;S3))</f>
        <v>435.1351351351351</v>
      </c>
      <c r="U4" s="449">
        <f ca="1">IF(COUNT(U12:U300)=0,"-",AVERAGEIFS(U12:U300, U12:U300, "&gt;="&amp;U2,U12:U300,"&lt;="&amp;U3))</f>
        <v>78.523489932885909</v>
      </c>
      <c r="W4" s="449" t="e">
        <f ca="1">IF(COUNT(W12:W300)=0,"-",AVERAGEIFS(W12:W300, W12:W300, "&gt;="&amp;W2,W12:W300,"&lt;="&amp;W3))</f>
        <v>#DIV/0!</v>
      </c>
      <c r="Y4" s="449" t="e">
        <f ca="1">IF(COUNT(Y12:Y300)=0,"-",AVERAGEIFS(Y12:Y300, Y12:Y300, "&gt;="&amp;Y2,Y12:Y300,"&lt;="&amp;Y3))</f>
        <v>#DIV/0!</v>
      </c>
      <c r="AA4" s="449" t="e">
        <f ca="1">IF(COUNT(AA12:AA300)=0,"-",AVERAGEIFS(AA12:AA300, AA12:AA300, "&gt;="&amp;AA2,AA12:AA300,"&lt;="&amp;AA3))</f>
        <v>#DIV/0!</v>
      </c>
      <c r="AC4" s="449" t="e">
        <f ca="1">IF(COUNT(AC12:AC300)=0,"-",AVERAGEIFS(AC12:AC300, AC12:AC300, "&gt;="&amp;AC2,AC12:AC300,"&lt;="&amp;AC3))</f>
        <v>#DIV/0!</v>
      </c>
      <c r="AE4" s="449">
        <f ca="1">IF(COUNT(AE12:AE300)=0,"-",AVERAGEIFS(AE12:AE300, AE12:AE300, "&gt;="&amp;AE2,AE12:AE300,"&lt;="&amp;AE3))</f>
        <v>828.69565217391312</v>
      </c>
      <c r="AG4" s="449" t="e">
        <f ca="1">IF(COUNT(AG12:AG300)=0,"-",AVERAGEIFS(AG12:AG300, AG12:AG300, "&gt;="&amp;AG2,AG12:AG300,"&lt;="&amp;AG3))</f>
        <v>#DIV/0!</v>
      </c>
      <c r="AI4" s="449" t="str">
        <f>IF(COUNT(AI12:AI300)=0,"-",AVERAGEIFS(AI12:AI300, AI12:AI300, "&gt;="&amp;AI2,AI12:AI300,"&lt;="&amp;AI3))</f>
        <v>-</v>
      </c>
      <c r="AK4" s="449">
        <f ca="1">IF(COUNT(AK12:AK300)=0,"-",AVERAGEIFS(AK12:AK300, AK12:AK300, "&gt;="&amp;AK2,AK12:AK300,"&lt;="&amp;AK3))</f>
        <v>1847.0090200264203</v>
      </c>
      <c r="AM4" s="449" t="str">
        <f>IF(COUNT(AM12:AM300)=0,"-",AVERAGEIFS(AM12:AM300, AM12:AM300, "&gt;="&amp;AM2,AM12:AM300,"&lt;="&amp;AM3))</f>
        <v>-</v>
      </c>
      <c r="AO4" s="449">
        <f ca="1">IF(COUNT(AO12:AO300)=0,"-",AVERAGEIFS(AO12:AO300, AO12:AO300, "&gt;="&amp;AO2,AO12:AO300,"&lt;="&amp;AO3))</f>
        <v>1802.7027027027025</v>
      </c>
      <c r="AQ4" s="449">
        <f ca="1">IF(COUNT(AQ12:AQ300)=0,"-",AVERAGEIFS(AQ12:AQ300, AQ12:AQ300, "&gt;="&amp;AQ2,AQ12:AQ300,"&lt;="&amp;AQ3))</f>
        <v>3465.1235344708252</v>
      </c>
    </row>
    <row r="5" spans="1:47">
      <c r="A5" s="907"/>
      <c r="C5" s="293" t="s">
        <v>344</v>
      </c>
      <c r="E5" s="450">
        <f ca="1">IF(COUNT(E12:E300)=0,"-",SUMIFS(D12:D300,E12:E300,"&gt;="&amp;E2,E12:E300,"&lt;="&amp;E3)/SUMIFS($B12:$B300,E12:E300,"&gt;="&amp;E2,E12:E300,"&lt;="&amp;E3))</f>
        <v>6399.9109528049867</v>
      </c>
      <c r="G5" s="450">
        <f ca="1">IF(COUNT(G12:G300)=0,"-",SUMIFS(F12:F300,G12:G300,"&gt;="&amp;G2,G12:G300,"&lt;="&amp;G3)/SUMIFS($B12:$B300,G12:G300,"&gt;="&amp;G2,G12:G300,"&lt;="&amp;G3))</f>
        <v>3488.2352941176468</v>
      </c>
      <c r="I5" s="450">
        <f ca="1">IF(COUNT(I12:I300)=0,"-",SUMIFS(H12:H300,I12:I300,"&gt;="&amp;I2,I12:I300,"&lt;="&amp;I3)/SUMIFS($B12:$B300,I12:I300,"&gt;="&amp;I2,I12:I300,"&lt;="&amp;I3))</f>
        <v>8871.1864406779659</v>
      </c>
      <c r="K5" s="450" t="e">
        <f ca="1">IF(COUNT(K12:K300)=0,"-",SUMIFS(J12:J300,K12:K300,"&gt;="&amp;K2,K12:K300,"&lt;="&amp;K3)/SUMIFS($B12:$B300,K12:K300,"&gt;="&amp;K2,K12:K300,"&lt;="&amp;K3))</f>
        <v>#DIV/0!</v>
      </c>
      <c r="M5" s="450" t="e">
        <f ca="1">IF(COUNT(M12:M300)=0,"-",SUMIFS(L12:L300,M12:M300,"&gt;="&amp;M2,M12:M300,"&lt;="&amp;M3)/SUMIFS($B12:$B300,M12:M300,"&gt;="&amp;M2,M12:M300,"&lt;="&amp;M3))</f>
        <v>#DIV/0!</v>
      </c>
      <c r="O5" s="450">
        <f ca="1">IF(COUNT(O12:O300)=0,"-",SUMIFS(N12:N300,O12:O300,"&gt;="&amp;O2,O12:O300,"&lt;="&amp;O3)/SUMIFS($B12:$B300,O12:O300,"&gt;="&amp;O2,O12:O300,"&lt;="&amp;O3))</f>
        <v>129.01069518716579</v>
      </c>
      <c r="Q5" s="450">
        <f ca="1">IF(COUNT(Q12:Q300)=0,"-",SUMIFS(P12:P300,Q12:Q300,"&gt;="&amp;Q2,Q12:Q300,"&lt;="&amp;Q3)/SUMIFS($B12:$B300,Q12:Q300,"&gt;="&amp;Q2,Q12:Q300,"&lt;="&amp;Q3))</f>
        <v>1621.65820642978</v>
      </c>
      <c r="S5" s="450">
        <f ca="1">IF(COUNT(S12:S300)=0,"-",SUMIFS(R12:R300,S12:S300,"&gt;="&amp;S2,S12:S300,"&lt;="&amp;S3)/SUMIFS($B12:$B300,S12:S300,"&gt;="&amp;S2,S12:S300,"&lt;="&amp;S3))</f>
        <v>435.1351351351351</v>
      </c>
      <c r="U5" s="450">
        <f ca="1">IF(COUNT(U12:U300)=0,"-",SUMIFS(T12:T300,U12:U300,"&gt;="&amp;U2,U12:U300,"&lt;="&amp;U3)/SUMIFS($B12:$B300,U12:U300,"&gt;="&amp;U2,U12:U300,"&lt;="&amp;U3))</f>
        <v>78.523489932885909</v>
      </c>
      <c r="W5" s="450" t="e">
        <f ca="1">IF(COUNT(W12:W300)=0,"-",SUMIFS(V12:V300,W12:W300,"&gt;="&amp;W2,W12:W300,"&lt;="&amp;W3)/SUMIFS($B12:$B300,W12:W300,"&gt;="&amp;W2,W12:W300,"&lt;="&amp;W3))</f>
        <v>#DIV/0!</v>
      </c>
      <c r="Y5" s="450" t="e">
        <f ca="1">IF(COUNT(Y12:Y300)=0,"-",SUMIFS(X12:X300,Y12:Y300,"&gt;="&amp;Y2,Y12:Y300,"&lt;="&amp;Y3)/SUMIFS($B12:$B300,Y12:Y300,"&gt;="&amp;Y2,Y12:Y300,"&lt;="&amp;Y3))</f>
        <v>#DIV/0!</v>
      </c>
      <c r="AA5" s="450" t="e">
        <f ca="1">IF(COUNT(AA12:AA300)=0,"-",SUMIFS(Z12:Z300,AA12:AA300,"&gt;="&amp;AA2,AA12:AA300,"&lt;="&amp;AA3)/SUMIFS($B12:$B300,AA12:AA300,"&gt;="&amp;AA2,AA12:AA300,"&lt;="&amp;AA3))</f>
        <v>#DIV/0!</v>
      </c>
      <c r="AC5" s="450" t="e">
        <f ca="1">IF(COUNT(AC12:AC300)=0,"-",SUMIFS(AB12:AB300,AC12:AC300,"&gt;="&amp;AC2,AC12:AC300,"&lt;="&amp;AC3)/SUMIFS($B12:$B300,AC12:AC300,"&gt;="&amp;AC2,AC12:AC300,"&lt;="&amp;AC3))</f>
        <v>#DIV/0!</v>
      </c>
      <c r="AE5" s="450">
        <f ca="1">IF(COUNT(AE12:AE300)=0,"-",SUMIFS(AD12:AD300,AE12:AE300,"&gt;="&amp;AE2,AE12:AE300,"&lt;="&amp;AE3)/SUMIFS($B12:$B300,AE12:AE300,"&gt;="&amp;AE2,AE12:AE300,"&lt;="&amp;AE3))</f>
        <v>1657.3913043478262</v>
      </c>
      <c r="AG5" s="450" t="e">
        <f ca="1">IF(COUNT(AG12:AG300)=0,"-",SUMIFS(AF12:AF300,AG12:AG300,"&gt;="&amp;AG2,AG12:AG300,"&lt;="&amp;AG3)/SUMIFS($B12:$B300,AG12:AG300,"&gt;="&amp;AG2,AG12:AG300,"&lt;="&amp;AG3))</f>
        <v>#DIV/0!</v>
      </c>
      <c r="AI5" s="450" t="str">
        <f>IF(COUNT(AI12:AI300)=0,"-",SUMIFS(AH12:AH300,AI12:AI300,"&gt;="&amp;AI2,AI12:AI300,"&lt;="&amp;AI3)/SUMIFS($B12:$B300,AI12:AI300,"&gt;="&amp;AI2,AI12:AI300,"&lt;="&amp;AI3))</f>
        <v>-</v>
      </c>
      <c r="AK5" s="450">
        <f ca="1">IF(COUNT(AK12:AK300)=0,"-",SUMIFS(AJ12:AJ300,AK12:AK300,"&gt;="&amp;AK2,AK12:AK300,"&lt;="&amp;AK3)/SUMIFS($B12:$B300,AK12:AK300,"&gt;="&amp;AK2,AK12:AK300,"&lt;="&amp;AK3))</f>
        <v>1223.0524642289349</v>
      </c>
      <c r="AM5" s="450" t="str">
        <f>IF(COUNT(AM12:AM300)=0,"-",SUMIFS(AL12:AL300,AM12:AM300,"&gt;="&amp;AM2,AM12:AM300,"&lt;="&amp;AM3)/SUMIFS($B12:$B300,AM12:AM300,"&gt;="&amp;AM2,AM12:AM300,"&lt;="&amp;AM3))</f>
        <v>-</v>
      </c>
      <c r="AO5" s="450">
        <f ca="1">IF(COUNT(AO12:AO300)=0,"-",SUMIFS(AN12:AN300,AO12:AO300,"&gt;="&amp;AO2,AO12:AO300,"&lt;="&amp;AO3)/SUMIFS($B12:$B300,AO12:AO300,"&gt;="&amp;AO2,AO12:AO300,"&lt;="&amp;AO3))</f>
        <v>3605.405405405405</v>
      </c>
      <c r="AQ5" s="450">
        <f ca="1">IF(COUNT(AQ12:AQ300)=0,"-",SUMIFS(AP12:AP300,AQ12:AQ300,"&gt;="&amp;AQ2,AQ12:AQ300,"&lt;="&amp;AQ3)/SUMIFS($B12:$B300,AQ12:AQ300,"&gt;="&amp;AQ2,AQ12:AQ300,"&lt;="&amp;AQ3))</f>
        <v>3115.7613535173641</v>
      </c>
    </row>
    <row r="6" spans="1:47">
      <c r="A6" s="907"/>
      <c r="C6" s="293" t="s">
        <v>345</v>
      </c>
      <c r="E6" s="451">
        <f ca="1">IF(COUNT(E12:E300)=0,"-",SUMIFS(E12:E300, E12:E300, "&gt;="&amp;E2,E12:E300,"&lt;="&amp;E3)/($A$1-COUNTIF(E12:E300,"&lt;"&amp;E$2)-COUNTIF(E12:E300,"&gt;"&amp;E$3)))</f>
        <v>5764.1380939041601</v>
      </c>
      <c r="G6" s="451">
        <f ca="1">IF(COUNT(G12:G300)=0,"-",SUMIFS(G12:G300, G12:G300, "&gt;="&amp;G2,G12:G300,"&lt;="&amp;G3)/($A$1-COUNTIF(G12:G300,"&lt;"&amp;G$2)-COUNTIF(G12:G300,"&gt;"&amp;G$3)))</f>
        <v>3136.8257395469113</v>
      </c>
      <c r="I6" s="451">
        <f ca="1">IF(COUNT(I12:I300)=0,"-",SUMIFS(I12:I300, I12:I300, "&gt;="&amp;I2,I12:I300,"&lt;="&amp;I3)/($A$1-COUNTIF(I12:I300,"&lt;"&amp;I$2)-COUNTIF(I12:I300,"&gt;"&amp;I$3)))</f>
        <v>887.11864406779659</v>
      </c>
      <c r="K6" s="451">
        <f ca="1">IF(COUNT(K12:K300)=0,"-",SUMIFS(K12:K300, K12:K300, "&gt;="&amp;K2,K12:K300,"&lt;="&amp;K3)/($A$1-COUNTIF(K12:K300,"&lt;"&amp;K$2)-COUNTIF(K12:K300,"&gt;"&amp;K$3)))</f>
        <v>0</v>
      </c>
      <c r="M6" s="451">
        <f ca="1">IF(COUNT(M12:M300)=0,"-",SUMIFS(M12:M300, M12:M300, "&gt;="&amp;M2,M12:M300,"&lt;="&amp;M3)/($A$1-COUNTIF(M12:M300,"&lt;"&amp;M$2)-COUNTIF(M12:M300,"&gt;"&amp;M$3)))</f>
        <v>0</v>
      </c>
      <c r="O6" s="451">
        <f ca="1">IF(COUNT(O12:O300)=0,"-",SUMIFS(O12:O300, O12:O300, "&gt;="&amp;O2,O12:O300,"&lt;="&amp;O3)/($A$1-COUNTIF(O12:O300,"&lt;"&amp;O$2)-COUNTIF(O12:O300,"&gt;"&amp;O$3)))</f>
        <v>101.39622291751307</v>
      </c>
      <c r="Q6" s="451">
        <f ca="1">IF(COUNT(Q12:Q300)=0,"-",SUMIFS(Q12:Q300, Q12:Q300, "&gt;="&amp;Q2,Q12:Q300,"&lt;="&amp;Q3)/($A$1-COUNTIF(Q12:Q300,"&lt;"&amp;Q$2)-COUNTIF(Q12:Q300,"&gt;"&amp;Q$3)))</f>
        <v>1573.4621398954696</v>
      </c>
      <c r="S6" s="451">
        <f ca="1">IF(COUNT(S12:S300)=0,"-",SUMIFS(S12:S300, S12:S300, "&gt;="&amp;S2,S12:S300,"&lt;="&amp;S3)/($A$1-COUNTIF(S12:S300,"&lt;"&amp;S$2)-COUNTIF(S12:S300,"&gt;"&amp;S$3)))</f>
        <v>43.513513513513509</v>
      </c>
      <c r="U6" s="451">
        <f ca="1">IF(COUNT(U12:U300)=0,"-",SUMIFS(U12:U300, U12:U300, "&gt;="&amp;U2,U12:U300,"&lt;="&amp;U3)/($A$1-COUNTIF(U12:U300,"&lt;"&amp;U$2)-COUNTIF(U12:U300,"&gt;"&amp;U$3)))</f>
        <v>7.852348993288591</v>
      </c>
      <c r="W6" s="451">
        <f ca="1">IF(COUNT(W12:W300)=0,"-",SUMIFS(W12:W300, W12:W300, "&gt;="&amp;W2,W12:W300,"&lt;="&amp;W3)/($A$1-COUNTIF(W12:W300,"&lt;"&amp;W$2)-COUNTIF(W12:W300,"&gt;"&amp;W$3)))</f>
        <v>0</v>
      </c>
      <c r="Y6" s="451">
        <f ca="1">IF(COUNT(Y12:Y300)=0,"-",SUMIFS(Y12:Y300, Y12:Y300, "&gt;="&amp;Y2,Y12:Y300,"&lt;="&amp;Y3)/($A$1-COUNTIF(Y12:Y300,"&lt;"&amp;Y$2)-COUNTIF(Y12:Y300,"&gt;"&amp;Y$3)))</f>
        <v>0</v>
      </c>
      <c r="AA6" s="451">
        <f ca="1">IF(COUNT(AA12:AA300)=0,"-",SUMIFS(AA12:AA300, AA12:AA300, "&gt;="&amp;AA2,AA12:AA300,"&lt;="&amp;AA3)/($A$1-COUNTIF(AA12:AA300,"&lt;"&amp;AA$2)-COUNTIF(AA12:AA300,"&gt;"&amp;AA$3)))</f>
        <v>0</v>
      </c>
      <c r="AC6" s="451">
        <f ca="1">IF(COUNT(AC12:AC300)=0,"-",SUMIFS(AC12:AC300, AC12:AC300, "&gt;="&amp;AC2,AC12:AC300,"&lt;="&amp;AC3)/($A$1-COUNTIF(AC12:AC300,"&lt;"&amp;AC$2)-COUNTIF(AC12:AC300,"&gt;"&amp;AC$3)))</f>
        <v>0</v>
      </c>
      <c r="AE6" s="451">
        <f ca="1">IF(COUNT(AE12:AE300)=0,"-",SUMIFS(AE12:AE300, AE12:AE300, "&gt;="&amp;AE2,AE12:AE300,"&lt;="&amp;AE3)/($A$1-COUNTIF(AE12:AE300,"&lt;"&amp;AE$2)-COUNTIF(AE12:AE300,"&gt;"&amp;AE$3)))</f>
        <v>165.73913043478262</v>
      </c>
      <c r="AG6" s="451">
        <f ca="1">IF(COUNT(AG12:AG300)=0,"-",SUMIFS(AG12:AG300, AG12:AG300, "&gt;="&amp;AG2,AG12:AG300,"&lt;="&amp;AG3)/($A$1-COUNTIF(AG12:AG300,"&lt;"&amp;AG$2)-COUNTIF(AG12:AG300,"&gt;"&amp;AG$3)))</f>
        <v>0</v>
      </c>
      <c r="AI6" s="451" t="str">
        <f>IF(COUNT(AI12:AI300)=0,"-",SUMIFS(AI12:AI300, AI12:AI300, "&gt;="&amp;AI2,AI12:AI300,"&lt;="&amp;AI3)/($A$1-COUNTIF(AI12:AI300,"&lt;"&amp;AI$2)-COUNTIF(AI12:AI300,"&gt;"&amp;AI$3)))</f>
        <v>-</v>
      </c>
      <c r="AK6" s="451">
        <f ca="1">IF(COUNT(AK12:AK300)=0,"-",SUMIFS(AK12:AK300, AK12:AK300, "&gt;="&amp;AK2,AK12:AK300,"&lt;="&amp;AK3)/($A$1-COUNTIF(AK12:AK300,"&lt;"&amp;AK$2)-COUNTIF(AK12:AK300,"&gt;"&amp;AK$3)))</f>
        <v>1108.2054120158523</v>
      </c>
      <c r="AM6" s="451" t="str">
        <f>IF(COUNT(AM12:AM300)=0,"-",SUMIFS(AM12:AM300, AM12:AM300, "&gt;="&amp;AM2,AM12:AM300,"&lt;="&amp;AM3)/($A$1-COUNTIF(AM12:AM300,"&lt;"&amp;AM$2)-COUNTIF(AM12:AM300,"&gt;"&amp;AM$3)))</f>
        <v>-</v>
      </c>
      <c r="AO6" s="451">
        <f ca="1">IF(COUNT(AO12:AO300)=0,"-",SUMIFS(AO12:AO300, AO12:AO300, "&gt;="&amp;AO2,AO12:AO300,"&lt;="&amp;AO3)/($A$1-COUNTIF(AO12:AO300,"&lt;"&amp;AO$2)-COUNTIF(AO12:AO300,"&gt;"&amp;AO$3)))</f>
        <v>360.54054054054052</v>
      </c>
      <c r="AQ6" s="451">
        <f ca="1">IF(COUNT(AQ12:AQ300)=0,"-",SUMIFS(AQ12:AQ300, AQ12:AQ300, "&gt;="&amp;AQ2,AQ12:AQ300,"&lt;="&amp;AQ3)/($A$1-COUNTIF(AQ12:AQ300,"&lt;"&amp;AQ$2)-COUNTIF(AQ12:AQ300,"&gt;"&amp;AQ$3)))</f>
        <v>3898.2639762796784</v>
      </c>
    </row>
    <row r="9" spans="1:47">
      <c r="D9" s="299" t="s">
        <v>236</v>
      </c>
      <c r="E9" s="452"/>
      <c r="F9" s="461" t="s">
        <v>207</v>
      </c>
      <c r="G9" s="452"/>
      <c r="H9" s="461" t="s">
        <v>208</v>
      </c>
      <c r="I9" s="452"/>
      <c r="J9" s="299" t="s">
        <v>346</v>
      </c>
      <c r="K9" s="452"/>
      <c r="L9" s="299" t="s">
        <v>347</v>
      </c>
      <c r="M9" s="452"/>
      <c r="N9" s="461" t="s">
        <v>209</v>
      </c>
      <c r="O9" s="452"/>
      <c r="P9" s="461" t="s">
        <v>210</v>
      </c>
      <c r="Q9" s="452"/>
      <c r="R9" s="461" t="s">
        <v>211</v>
      </c>
      <c r="S9" s="452"/>
      <c r="T9" s="461" t="s">
        <v>212</v>
      </c>
      <c r="U9" s="452"/>
      <c r="V9" s="299" t="s">
        <v>348</v>
      </c>
      <c r="W9" s="452"/>
      <c r="X9" s="299" t="s">
        <v>349</v>
      </c>
      <c r="Y9" s="452"/>
      <c r="Z9" s="299" t="s">
        <v>350</v>
      </c>
      <c r="AA9" s="452"/>
      <c r="AB9" s="299" t="s">
        <v>351</v>
      </c>
      <c r="AC9" s="452"/>
      <c r="AD9" s="299" t="s">
        <v>352</v>
      </c>
      <c r="AE9" s="452"/>
      <c r="AF9" s="299" t="s">
        <v>353</v>
      </c>
      <c r="AG9" s="452"/>
      <c r="AH9" s="299" t="s">
        <v>354</v>
      </c>
      <c r="AI9" s="452"/>
      <c r="AJ9" s="461" t="s">
        <v>213</v>
      </c>
      <c r="AK9" s="452"/>
      <c r="AL9" s="461" t="s">
        <v>246</v>
      </c>
      <c r="AM9" s="452"/>
      <c r="AN9" s="461" t="s">
        <v>214</v>
      </c>
      <c r="AO9" s="452"/>
      <c r="AP9" s="299" t="s">
        <v>355</v>
      </c>
      <c r="AQ9" s="452"/>
      <c r="AR9" s="461" t="s">
        <v>215</v>
      </c>
      <c r="AS9" s="461" t="s">
        <v>216</v>
      </c>
      <c r="AT9" s="461" t="s">
        <v>217</v>
      </c>
      <c r="AU9" s="461" t="s">
        <v>218</v>
      </c>
    </row>
    <row r="10" spans="1:47" ht="75">
      <c r="A10" s="302"/>
      <c r="B10" s="303"/>
      <c r="D10" s="298" t="s">
        <v>237</v>
      </c>
      <c r="E10" s="453" t="str">
        <f>D10&amp;"
per FTE"</f>
        <v>Total Occupancy
per FTE</v>
      </c>
      <c r="F10" s="298" t="s">
        <v>219</v>
      </c>
      <c r="G10" s="453" t="str">
        <f>F10&amp;"
per FTE"</f>
        <v>Direct Care Consultant 201
per FTE</v>
      </c>
      <c r="H10" s="298" t="s">
        <v>220</v>
      </c>
      <c r="I10" s="453" t="str">
        <f>H10&amp;"
per FTE"</f>
        <v>Temporary Help 202
per FTE</v>
      </c>
      <c r="J10" s="298" t="s">
        <v>356</v>
      </c>
      <c r="K10" s="453" t="str">
        <f>J10&amp;"
per FTE"</f>
        <v>Clients and Caregivers Reimb./Stipends 203
per FTE</v>
      </c>
      <c r="L10" s="298" t="s">
        <v>357</v>
      </c>
      <c r="M10" s="453" t="str">
        <f>L10&amp;"
per FTE"</f>
        <v>Subcontracted Direct Care 206
per FTE</v>
      </c>
      <c r="N10" s="298" t="s">
        <v>221</v>
      </c>
      <c r="O10" s="453" t="str">
        <f>N10&amp;"
per FTE"</f>
        <v>Staff Training 204
per FTE</v>
      </c>
      <c r="P10" s="298" t="s">
        <v>222</v>
      </c>
      <c r="Q10" s="453" t="str">
        <f>P10&amp;"
per FTE"</f>
        <v>Staff Mileage / Travel 205
per FTE</v>
      </c>
      <c r="R10" s="298" t="s">
        <v>223</v>
      </c>
      <c r="S10" s="453" t="str">
        <f>R10&amp;"
per FTE"</f>
        <v>Meals 207
per FTE</v>
      </c>
      <c r="T10" s="298" t="s">
        <v>224</v>
      </c>
      <c r="U10" s="453" t="str">
        <f>T10&amp;"
per FTE"</f>
        <v>Client Transportation 208
per FTE</v>
      </c>
      <c r="V10" s="298" t="s">
        <v>358</v>
      </c>
      <c r="W10" s="453" t="str">
        <f>V10&amp;"
per FTE"</f>
        <v>Vehicle Expenses 208
per FTE</v>
      </c>
      <c r="X10" s="298" t="s">
        <v>359</v>
      </c>
      <c r="Y10" s="453" t="str">
        <f>X10&amp;"
per FTE"</f>
        <v>Vehicle Depreciation 208
per FTE</v>
      </c>
      <c r="Z10" s="298" t="s">
        <v>360</v>
      </c>
      <c r="AA10" s="453" t="str">
        <f>Z10&amp;"
per FTE"</f>
        <v>Incidental Medical /Medicine/Pharmacy 209
per FTE</v>
      </c>
      <c r="AB10" s="298" t="s">
        <v>361</v>
      </c>
      <c r="AC10" s="453" t="str">
        <f>AB10&amp;"
per FTE"</f>
        <v>Client Personal Allowances 211
per FTE</v>
      </c>
      <c r="AD10" s="298" t="s">
        <v>362</v>
      </c>
      <c r="AE10" s="453" t="str">
        <f>AD10&amp;"
per FTE"</f>
        <v>Provision Material Goods/Svs./Benefits 212
per FTE</v>
      </c>
      <c r="AF10" s="298" t="s">
        <v>363</v>
      </c>
      <c r="AG10" s="453" t="str">
        <f>AF10&amp;"
per FTE"</f>
        <v>Direct Client Wages 214
per FTE</v>
      </c>
      <c r="AH10" s="298" t="s">
        <v>364</v>
      </c>
      <c r="AI10" s="453" t="str">
        <f>AH10&amp;"
per FTE"</f>
        <v>Other Commercial Prod. &amp; Svs. 214
per FTE</v>
      </c>
      <c r="AJ10" s="298" t="s">
        <v>225</v>
      </c>
      <c r="AK10" s="453" t="str">
        <f>AJ10&amp;"
per FTE"</f>
        <v>Program Supplies &amp; Materials 215
per FTE</v>
      </c>
      <c r="AL10" s="298" t="s">
        <v>365</v>
      </c>
      <c r="AM10" s="453" t="str">
        <f>AL10&amp;"
per FTE"</f>
        <v>Non Charitable Expenses
per FTE</v>
      </c>
      <c r="AN10" s="298" t="s">
        <v>226</v>
      </c>
      <c r="AO10" s="453" t="str">
        <f>AN10&amp;"
per FTE"</f>
        <v>Other Expense
per FTE</v>
      </c>
      <c r="AP10" s="298" t="s">
        <v>366</v>
      </c>
      <c r="AQ10" s="453" t="str">
        <f>AP10&amp;"
per FTE"</f>
        <v>Total Other Program Expense
per FTE</v>
      </c>
      <c r="AR10" s="298" t="s">
        <v>227</v>
      </c>
      <c r="AS10" s="298" t="s">
        <v>228</v>
      </c>
      <c r="AT10" s="298" t="s">
        <v>229</v>
      </c>
      <c r="AU10" s="298" t="s">
        <v>230</v>
      </c>
    </row>
    <row r="11" spans="1:47">
      <c r="A11" s="299" t="s">
        <v>231</v>
      </c>
      <c r="B11" s="300" t="s">
        <v>232</v>
      </c>
      <c r="D11" s="299" t="s">
        <v>233</v>
      </c>
      <c r="E11" s="452"/>
      <c r="F11" s="299" t="s">
        <v>233</v>
      </c>
      <c r="G11" s="452"/>
      <c r="H11" s="299" t="s">
        <v>233</v>
      </c>
      <c r="I11" s="452"/>
      <c r="J11" s="299" t="s">
        <v>233</v>
      </c>
      <c r="K11" s="452"/>
      <c r="L11" s="299" t="s">
        <v>233</v>
      </c>
      <c r="M11" s="452"/>
      <c r="N11" s="299" t="s">
        <v>233</v>
      </c>
      <c r="O11" s="452"/>
      <c r="P11" s="299" t="s">
        <v>233</v>
      </c>
      <c r="Q11" s="452"/>
      <c r="R11" s="299" t="s">
        <v>233</v>
      </c>
      <c r="S11" s="452"/>
      <c r="T11" s="299" t="s">
        <v>233</v>
      </c>
      <c r="U11" s="452"/>
      <c r="V11" s="299" t="s">
        <v>233</v>
      </c>
      <c r="W11" s="452"/>
      <c r="X11" s="299" t="s">
        <v>233</v>
      </c>
      <c r="Y11" s="452"/>
      <c r="Z11" s="299" t="s">
        <v>233</v>
      </c>
      <c r="AA11" s="452"/>
      <c r="AB11" s="299" t="s">
        <v>233</v>
      </c>
      <c r="AC11" s="452"/>
      <c r="AD11" s="299" t="s">
        <v>233</v>
      </c>
      <c r="AE11" s="452"/>
      <c r="AF11" s="299" t="s">
        <v>233</v>
      </c>
      <c r="AG11" s="452"/>
      <c r="AH11" s="299" t="s">
        <v>233</v>
      </c>
      <c r="AI11" s="452"/>
      <c r="AJ11" s="299" t="s">
        <v>233</v>
      </c>
      <c r="AK11" s="452"/>
      <c r="AL11" s="299" t="s">
        <v>233</v>
      </c>
      <c r="AM11" s="452"/>
      <c r="AN11" s="299" t="s">
        <v>233</v>
      </c>
      <c r="AO11" s="452"/>
      <c r="AP11" s="299" t="s">
        <v>233</v>
      </c>
      <c r="AQ11" s="452"/>
      <c r="AR11" s="299" t="s">
        <v>233</v>
      </c>
      <c r="AS11" s="299" t="s">
        <v>233</v>
      </c>
      <c r="AT11" s="299" t="s">
        <v>233</v>
      </c>
      <c r="AU11" s="299" t="s">
        <v>233</v>
      </c>
    </row>
    <row r="12" spans="1:47">
      <c r="A12" s="299" t="s">
        <v>367</v>
      </c>
      <c r="B12" s="300">
        <v>1.22</v>
      </c>
      <c r="D12" s="454">
        <v>2992</v>
      </c>
      <c r="E12" s="455">
        <f>IF(OR($B12=0,D12=0),"",D12/$B12)</f>
        <v>2452.4590163934427</v>
      </c>
      <c r="F12" s="456"/>
      <c r="G12" s="455" t="str">
        <f>IF(OR($B12=0,F12=0),"",F12/$B12)</f>
        <v/>
      </c>
      <c r="H12" s="454"/>
      <c r="I12" s="455" t="str">
        <f>IF(OR($B12=0,H12=0),"",H12/$B12)</f>
        <v/>
      </c>
      <c r="J12" s="454"/>
      <c r="K12" s="455" t="str">
        <f>IF(OR($B12=0,J12=0),"",J12/$B12)</f>
        <v/>
      </c>
      <c r="L12" s="454"/>
      <c r="M12" s="455" t="str">
        <f>IF(OR($B12=0,L12=0),"",L12/$B12)</f>
        <v/>
      </c>
      <c r="N12" s="454">
        <v>84</v>
      </c>
      <c r="O12" s="455">
        <f>IF(OR($B12=0,N12=0),"",N12/$B12)</f>
        <v>68.852459016393439</v>
      </c>
      <c r="P12" s="454">
        <v>2493</v>
      </c>
      <c r="Q12" s="455">
        <f>IF(OR($B12=0,P12=0),"",P12/$B12)</f>
        <v>2043.4426229508197</v>
      </c>
      <c r="R12" s="454"/>
      <c r="S12" s="455" t="str">
        <f>IF(OR($B12=0,R12=0),"",R12/$B12)</f>
        <v/>
      </c>
      <c r="T12" s="454"/>
      <c r="U12" s="455" t="str">
        <f>IF(OR($B12=0,T12=0),"",T12/$B12)</f>
        <v/>
      </c>
      <c r="V12" s="454"/>
      <c r="W12" s="455" t="str">
        <f>IF(OR($B12=0,V12=0),"",V12/$B12)</f>
        <v/>
      </c>
      <c r="X12" s="454"/>
      <c r="Y12" s="455" t="str">
        <f>IF(OR($B12=0,X12=0),"",X12/$B12)</f>
        <v/>
      </c>
      <c r="Z12" s="454"/>
      <c r="AA12" s="455" t="str">
        <f>IF(OR($B12=0,Z12=0),"",Z12/$B12)</f>
        <v/>
      </c>
      <c r="AB12" s="454"/>
      <c r="AC12" s="455" t="str">
        <f>IF(OR($B12=0,AB12=0),"",AB12/$B12)</f>
        <v/>
      </c>
      <c r="AD12" s="454"/>
      <c r="AE12" s="455" t="str">
        <f>IF(OR($B12=0,AD12=0),"",AD12/$B12)</f>
        <v/>
      </c>
      <c r="AF12" s="454"/>
      <c r="AG12" s="455" t="str">
        <f>IF(OR($B12=0,AF12=0),"",AF12/$B12)</f>
        <v/>
      </c>
      <c r="AH12" s="454"/>
      <c r="AI12" s="455" t="str">
        <f>IF(OR($B12=0,AH12=0),"",AH12/$B12)</f>
        <v/>
      </c>
      <c r="AJ12" s="454"/>
      <c r="AK12" s="455" t="str">
        <f>IF(OR($B12=0,AJ12=0),"",AJ12/$B12)</f>
        <v/>
      </c>
      <c r="AL12" s="454"/>
      <c r="AM12" s="455" t="str">
        <f>IF(OR($B12=0,AL12=0),"",AL12/$B12)</f>
        <v/>
      </c>
      <c r="AN12" s="454"/>
      <c r="AO12" s="455" t="str">
        <f>IF(OR($B12=0,AN12=0),"",AN12/$B12)</f>
        <v/>
      </c>
      <c r="AP12" s="454">
        <v>2577</v>
      </c>
      <c r="AQ12" s="455">
        <f>IF(OR($B12=0,AP12=0),"",AP12/$B12)</f>
        <v>2112.2950819672133</v>
      </c>
      <c r="AR12" s="454">
        <v>221</v>
      </c>
      <c r="AS12" s="454">
        <v>447</v>
      </c>
      <c r="AT12" s="454"/>
      <c r="AU12" s="454">
        <v>1749</v>
      </c>
    </row>
    <row r="13" spans="1:47">
      <c r="A13" s="299" t="s">
        <v>368</v>
      </c>
      <c r="B13" s="300">
        <v>1.1599999999999999</v>
      </c>
      <c r="D13" s="454">
        <v>14316</v>
      </c>
      <c r="E13" s="455">
        <f t="shared" ref="E13:G76" si="0">IF(OR($B13=0,D13=0),"",D13/$B13)</f>
        <v>12341.379310344828</v>
      </c>
      <c r="F13" s="454">
        <v>4055</v>
      </c>
      <c r="G13" s="455">
        <f t="shared" si="0"/>
        <v>3495.6896551724139</v>
      </c>
      <c r="H13" s="454"/>
      <c r="I13" s="455" t="str">
        <f t="shared" ref="I13:I76" si="1">IF(OR($B13=0,H13=0),"",H13/$B13)</f>
        <v/>
      </c>
      <c r="J13" s="454"/>
      <c r="K13" s="455" t="str">
        <f t="shared" ref="K13:K76" si="2">IF(OR($B13=0,J13=0),"",J13/$B13)</f>
        <v/>
      </c>
      <c r="L13" s="454"/>
      <c r="M13" s="455" t="str">
        <f t="shared" ref="M13:M76" si="3">IF(OR($B13=0,L13=0),"",L13/$B13)</f>
        <v/>
      </c>
      <c r="N13" s="454">
        <v>479</v>
      </c>
      <c r="O13" s="455">
        <f t="shared" ref="O13:O76" si="4">IF(OR($B13=0,N13=0),"",N13/$B13)</f>
        <v>412.93103448275866</v>
      </c>
      <c r="P13" s="454">
        <v>2228</v>
      </c>
      <c r="Q13" s="455">
        <f t="shared" ref="Q13:Q76" si="5">IF(OR($B13=0,P13=0),"",P13/$B13)</f>
        <v>1920.6896551724139</v>
      </c>
      <c r="R13" s="454"/>
      <c r="S13" s="455" t="str">
        <f t="shared" ref="S13:S76" si="6">IF(OR($B13=0,R13=0),"",R13/$B13)</f>
        <v/>
      </c>
      <c r="T13" s="454"/>
      <c r="U13" s="455" t="str">
        <f t="shared" ref="U13:U76" si="7">IF(OR($B13=0,T13=0),"",T13/$B13)</f>
        <v/>
      </c>
      <c r="V13" s="454"/>
      <c r="W13" s="455" t="str">
        <f t="shared" ref="W13:W76" si="8">IF(OR($B13=0,V13=0),"",V13/$B13)</f>
        <v/>
      </c>
      <c r="X13" s="454"/>
      <c r="Y13" s="455" t="str">
        <f t="shared" ref="Y13:Y76" si="9">IF(OR($B13=0,X13=0),"",X13/$B13)</f>
        <v/>
      </c>
      <c r="Z13" s="454"/>
      <c r="AA13" s="455" t="str">
        <f t="shared" ref="AA13:AA76" si="10">IF(OR($B13=0,Z13=0),"",Z13/$B13)</f>
        <v/>
      </c>
      <c r="AB13" s="454"/>
      <c r="AC13" s="455" t="str">
        <f t="shared" ref="AC13:AC76" si="11">IF(OR($B13=0,AB13=0),"",AB13/$B13)</f>
        <v/>
      </c>
      <c r="AD13" s="454"/>
      <c r="AE13" s="455" t="str">
        <f t="shared" ref="AE13:AE76" si="12">IF(OR($B13=0,AD13=0),"",AD13/$B13)</f>
        <v/>
      </c>
      <c r="AF13" s="454"/>
      <c r="AG13" s="455" t="str">
        <f t="shared" ref="AG13:AG76" si="13">IF(OR($B13=0,AF13=0),"",AF13/$B13)</f>
        <v/>
      </c>
      <c r="AH13" s="454"/>
      <c r="AI13" s="455" t="str">
        <f t="shared" ref="AI13:AI76" si="14">IF(OR($B13=0,AH13=0),"",AH13/$B13)</f>
        <v/>
      </c>
      <c r="AJ13" s="454">
        <v>1264</v>
      </c>
      <c r="AK13" s="455">
        <f t="shared" ref="AK13:AK76" si="15">IF(OR($B13=0,AJ13=0),"",AJ13/$B13)</f>
        <v>1089.6551724137933</v>
      </c>
      <c r="AL13" s="454"/>
      <c r="AM13" s="455" t="str">
        <f t="shared" ref="AM13:AM76" si="16">IF(OR($B13=0,AL13=0),"",AL13/$B13)</f>
        <v/>
      </c>
      <c r="AN13" s="454"/>
      <c r="AO13" s="455" t="str">
        <f t="shared" ref="AO13:AO76" si="17">IF(OR($B13=0,AN13=0),"",AN13/$B13)</f>
        <v/>
      </c>
      <c r="AP13" s="454">
        <v>8026</v>
      </c>
      <c r="AQ13" s="455">
        <f t="shared" ref="AQ13:AQ76" si="18">IF(OR($B13=0,AP13=0),"",AP13/$B13)</f>
        <v>6918.9655172413795</v>
      </c>
      <c r="AR13" s="454">
        <v>6106</v>
      </c>
      <c r="AS13" s="454"/>
      <c r="AT13" s="454"/>
      <c r="AU13" s="454"/>
    </row>
    <row r="14" spans="1:47">
      <c r="A14" s="299" t="s">
        <v>369</v>
      </c>
      <c r="B14" s="300">
        <v>0.48</v>
      </c>
      <c r="D14" s="454">
        <v>2594</v>
      </c>
      <c r="E14" s="455">
        <f t="shared" si="0"/>
        <v>5404.166666666667</v>
      </c>
      <c r="F14" s="454"/>
      <c r="G14" s="455" t="str">
        <f t="shared" si="0"/>
        <v/>
      </c>
      <c r="H14" s="454"/>
      <c r="I14" s="455" t="str">
        <f t="shared" si="1"/>
        <v/>
      </c>
      <c r="J14" s="454"/>
      <c r="K14" s="455" t="str">
        <f t="shared" si="2"/>
        <v/>
      </c>
      <c r="L14" s="454"/>
      <c r="M14" s="455" t="str">
        <f t="shared" si="3"/>
        <v/>
      </c>
      <c r="N14" s="454">
        <v>97</v>
      </c>
      <c r="O14" s="455">
        <f t="shared" si="4"/>
        <v>202.08333333333334</v>
      </c>
      <c r="P14" s="454">
        <v>1029</v>
      </c>
      <c r="Q14" s="455">
        <f t="shared" si="5"/>
        <v>2143.75</v>
      </c>
      <c r="R14" s="454"/>
      <c r="S14" s="455" t="str">
        <f t="shared" si="6"/>
        <v/>
      </c>
      <c r="T14" s="454"/>
      <c r="U14" s="455" t="str">
        <f t="shared" si="7"/>
        <v/>
      </c>
      <c r="V14" s="454"/>
      <c r="W14" s="455" t="str">
        <f t="shared" si="8"/>
        <v/>
      </c>
      <c r="X14" s="454"/>
      <c r="Y14" s="455" t="str">
        <f t="shared" si="9"/>
        <v/>
      </c>
      <c r="Z14" s="454"/>
      <c r="AA14" s="455" t="str">
        <f t="shared" si="10"/>
        <v/>
      </c>
      <c r="AB14" s="454"/>
      <c r="AC14" s="455" t="str">
        <f t="shared" si="11"/>
        <v/>
      </c>
      <c r="AD14" s="454"/>
      <c r="AE14" s="455" t="str">
        <f t="shared" si="12"/>
        <v/>
      </c>
      <c r="AF14" s="454"/>
      <c r="AG14" s="455" t="str">
        <f t="shared" si="13"/>
        <v/>
      </c>
      <c r="AH14" s="454"/>
      <c r="AI14" s="455" t="str">
        <f t="shared" si="14"/>
        <v/>
      </c>
      <c r="AJ14" s="454">
        <v>1706</v>
      </c>
      <c r="AK14" s="455">
        <f t="shared" si="15"/>
        <v>3554.166666666667</v>
      </c>
      <c r="AL14" s="454"/>
      <c r="AM14" s="455" t="str">
        <f t="shared" si="16"/>
        <v/>
      </c>
      <c r="AN14" s="454"/>
      <c r="AO14" s="455" t="str">
        <f t="shared" si="17"/>
        <v/>
      </c>
      <c r="AP14" s="454">
        <v>2832</v>
      </c>
      <c r="AQ14" s="455">
        <f t="shared" si="18"/>
        <v>5900</v>
      </c>
      <c r="AR14" s="454"/>
      <c r="AS14" s="454"/>
      <c r="AT14" s="454"/>
      <c r="AU14" s="454"/>
    </row>
    <row r="15" spans="1:47">
      <c r="A15" s="299" t="s">
        <v>370</v>
      </c>
      <c r="B15" s="300">
        <v>1.17</v>
      </c>
      <c r="D15" s="454">
        <v>4222</v>
      </c>
      <c r="E15" s="455">
        <f t="shared" si="0"/>
        <v>3608.5470085470088</v>
      </c>
      <c r="F15" s="454">
        <v>1005</v>
      </c>
      <c r="G15" s="455">
        <f t="shared" si="0"/>
        <v>858.97435897435901</v>
      </c>
      <c r="H15" s="454"/>
      <c r="I15" s="455" t="str">
        <f t="shared" si="1"/>
        <v/>
      </c>
      <c r="J15" s="454"/>
      <c r="K15" s="455" t="str">
        <f t="shared" si="2"/>
        <v/>
      </c>
      <c r="L15" s="454"/>
      <c r="M15" s="455" t="str">
        <f t="shared" si="3"/>
        <v/>
      </c>
      <c r="N15" s="454">
        <v>189</v>
      </c>
      <c r="O15" s="455">
        <f t="shared" si="4"/>
        <v>161.53846153846155</v>
      </c>
      <c r="P15" s="454">
        <v>1721</v>
      </c>
      <c r="Q15" s="455">
        <f t="shared" si="5"/>
        <v>1470.9401709401711</v>
      </c>
      <c r="R15" s="454"/>
      <c r="S15" s="455" t="str">
        <f t="shared" si="6"/>
        <v/>
      </c>
      <c r="T15" s="454"/>
      <c r="U15" s="455" t="str">
        <f t="shared" si="7"/>
        <v/>
      </c>
      <c r="V15" s="454"/>
      <c r="W15" s="455" t="str">
        <f t="shared" si="8"/>
        <v/>
      </c>
      <c r="X15" s="454"/>
      <c r="Y15" s="455" t="str">
        <f t="shared" si="9"/>
        <v/>
      </c>
      <c r="Z15" s="454"/>
      <c r="AA15" s="455" t="str">
        <f t="shared" si="10"/>
        <v/>
      </c>
      <c r="AB15" s="454"/>
      <c r="AC15" s="455" t="str">
        <f t="shared" si="11"/>
        <v/>
      </c>
      <c r="AD15" s="454"/>
      <c r="AE15" s="455" t="str">
        <f t="shared" si="12"/>
        <v/>
      </c>
      <c r="AF15" s="454"/>
      <c r="AG15" s="455" t="str">
        <f t="shared" si="13"/>
        <v/>
      </c>
      <c r="AH15" s="454"/>
      <c r="AI15" s="455" t="str">
        <f t="shared" si="14"/>
        <v/>
      </c>
      <c r="AJ15" s="454">
        <v>1676</v>
      </c>
      <c r="AK15" s="455">
        <f t="shared" si="15"/>
        <v>1432.4786324786326</v>
      </c>
      <c r="AL15" s="454"/>
      <c r="AM15" s="455" t="str">
        <f t="shared" si="16"/>
        <v/>
      </c>
      <c r="AN15" s="454"/>
      <c r="AO15" s="455" t="str">
        <f t="shared" si="17"/>
        <v/>
      </c>
      <c r="AP15" s="454">
        <v>4591</v>
      </c>
      <c r="AQ15" s="455">
        <f t="shared" si="18"/>
        <v>3923.931623931624</v>
      </c>
      <c r="AR15" s="454">
        <v>11121</v>
      </c>
      <c r="AS15" s="454">
        <v>661</v>
      </c>
      <c r="AT15" s="454"/>
      <c r="AU15" s="454"/>
    </row>
    <row r="16" spans="1:47">
      <c r="A16" s="299" t="s">
        <v>371</v>
      </c>
      <c r="B16" s="300">
        <v>1.1100000000000001</v>
      </c>
      <c r="D16" s="454">
        <v>10574</v>
      </c>
      <c r="E16" s="455">
        <f t="shared" si="0"/>
        <v>9526.1261261261261</v>
      </c>
      <c r="F16" s="454"/>
      <c r="G16" s="455" t="str">
        <f t="shared" si="0"/>
        <v/>
      </c>
      <c r="H16" s="454"/>
      <c r="I16" s="455" t="str">
        <f t="shared" si="1"/>
        <v/>
      </c>
      <c r="J16" s="454"/>
      <c r="K16" s="455" t="str">
        <f t="shared" si="2"/>
        <v/>
      </c>
      <c r="L16" s="454"/>
      <c r="M16" s="455" t="str">
        <f t="shared" si="3"/>
        <v/>
      </c>
      <c r="N16" s="454"/>
      <c r="O16" s="455" t="str">
        <f t="shared" si="4"/>
        <v/>
      </c>
      <c r="P16" s="454">
        <v>966</v>
      </c>
      <c r="Q16" s="455">
        <f t="shared" si="5"/>
        <v>870.2702702702702</v>
      </c>
      <c r="R16" s="454">
        <v>483</v>
      </c>
      <c r="S16" s="455">
        <f t="shared" si="6"/>
        <v>435.1351351351351</v>
      </c>
      <c r="T16" s="454"/>
      <c r="U16" s="455" t="str">
        <f t="shared" si="7"/>
        <v/>
      </c>
      <c r="V16" s="454"/>
      <c r="W16" s="455" t="str">
        <f t="shared" si="8"/>
        <v/>
      </c>
      <c r="X16" s="454"/>
      <c r="Y16" s="455" t="str">
        <f t="shared" si="9"/>
        <v/>
      </c>
      <c r="Z16" s="454"/>
      <c r="AA16" s="455" t="str">
        <f t="shared" si="10"/>
        <v/>
      </c>
      <c r="AB16" s="454"/>
      <c r="AC16" s="455" t="str">
        <f t="shared" si="11"/>
        <v/>
      </c>
      <c r="AD16" s="454"/>
      <c r="AE16" s="455" t="str">
        <f t="shared" si="12"/>
        <v/>
      </c>
      <c r="AF16" s="454"/>
      <c r="AG16" s="455" t="str">
        <f t="shared" si="13"/>
        <v/>
      </c>
      <c r="AH16" s="454"/>
      <c r="AI16" s="455" t="str">
        <f t="shared" si="14"/>
        <v/>
      </c>
      <c r="AJ16" s="454"/>
      <c r="AK16" s="455" t="str">
        <f t="shared" si="15"/>
        <v/>
      </c>
      <c r="AL16" s="454"/>
      <c r="AM16" s="455" t="str">
        <f t="shared" si="16"/>
        <v/>
      </c>
      <c r="AN16" s="454">
        <v>2001</v>
      </c>
      <c r="AO16" s="455">
        <f t="shared" si="17"/>
        <v>1802.7027027027025</v>
      </c>
      <c r="AP16" s="454">
        <v>3450</v>
      </c>
      <c r="AQ16" s="455">
        <f t="shared" si="18"/>
        <v>3108.1081081081079</v>
      </c>
      <c r="AR16" s="454">
        <v>7103</v>
      </c>
      <c r="AS16" s="454"/>
      <c r="AT16" s="454"/>
      <c r="AU16" s="454"/>
    </row>
    <row r="17" spans="1:47">
      <c r="A17" s="299" t="s">
        <v>372</v>
      </c>
      <c r="B17" s="300">
        <v>1.71</v>
      </c>
      <c r="D17" s="454">
        <v>14609</v>
      </c>
      <c r="E17" s="455">
        <f t="shared" si="0"/>
        <v>8543.2748538011692</v>
      </c>
      <c r="F17" s="454">
        <v>491</v>
      </c>
      <c r="G17" s="455">
        <f t="shared" si="0"/>
        <v>287.13450292397664</v>
      </c>
      <c r="H17" s="454"/>
      <c r="I17" s="455" t="str">
        <f t="shared" si="1"/>
        <v/>
      </c>
      <c r="J17" s="454"/>
      <c r="K17" s="455" t="str">
        <f t="shared" si="2"/>
        <v/>
      </c>
      <c r="L17" s="454"/>
      <c r="M17" s="455" t="str">
        <f t="shared" si="3"/>
        <v/>
      </c>
      <c r="N17" s="454">
        <v>49</v>
      </c>
      <c r="O17" s="455">
        <f t="shared" si="4"/>
        <v>28.654970760233919</v>
      </c>
      <c r="P17" s="454">
        <v>1652</v>
      </c>
      <c r="Q17" s="455">
        <f t="shared" si="5"/>
        <v>966.0818713450293</v>
      </c>
      <c r="R17" s="454"/>
      <c r="S17" s="455" t="str">
        <f t="shared" si="6"/>
        <v/>
      </c>
      <c r="T17" s="454"/>
      <c r="U17" s="455" t="str">
        <f t="shared" si="7"/>
        <v/>
      </c>
      <c r="V17" s="454"/>
      <c r="W17" s="455" t="str">
        <f t="shared" si="8"/>
        <v/>
      </c>
      <c r="X17" s="454"/>
      <c r="Y17" s="455" t="str">
        <f t="shared" si="9"/>
        <v/>
      </c>
      <c r="Z17" s="454"/>
      <c r="AA17" s="455" t="str">
        <f t="shared" si="10"/>
        <v/>
      </c>
      <c r="AB17" s="454"/>
      <c r="AC17" s="455" t="str">
        <f t="shared" si="11"/>
        <v/>
      </c>
      <c r="AD17" s="454"/>
      <c r="AE17" s="455" t="str">
        <f t="shared" si="12"/>
        <v/>
      </c>
      <c r="AF17" s="454"/>
      <c r="AG17" s="455" t="str">
        <f t="shared" si="13"/>
        <v/>
      </c>
      <c r="AH17" s="454"/>
      <c r="AI17" s="455" t="str">
        <f t="shared" si="14"/>
        <v/>
      </c>
      <c r="AJ17" s="454"/>
      <c r="AK17" s="455" t="str">
        <f t="shared" si="15"/>
        <v/>
      </c>
      <c r="AL17" s="454"/>
      <c r="AM17" s="455" t="str">
        <f t="shared" si="16"/>
        <v/>
      </c>
      <c r="AN17" s="454"/>
      <c r="AO17" s="455" t="str">
        <f t="shared" si="17"/>
        <v/>
      </c>
      <c r="AP17" s="454">
        <v>2192</v>
      </c>
      <c r="AQ17" s="455">
        <f t="shared" si="18"/>
        <v>1281.8713450292398</v>
      </c>
      <c r="AR17" s="454">
        <v>250</v>
      </c>
      <c r="AS17" s="454">
        <v>287</v>
      </c>
      <c r="AT17" s="454"/>
      <c r="AU17" s="454">
        <v>3392</v>
      </c>
    </row>
    <row r="18" spans="1:47">
      <c r="A18" s="299" t="s">
        <v>373</v>
      </c>
      <c r="B18" s="300">
        <v>1.1499999999999999</v>
      </c>
      <c r="D18" s="454">
        <v>7973</v>
      </c>
      <c r="E18" s="455">
        <f t="shared" si="0"/>
        <v>6933.04347826087</v>
      </c>
      <c r="F18" s="454"/>
      <c r="G18" s="455" t="str">
        <f t="shared" si="0"/>
        <v/>
      </c>
      <c r="H18" s="454"/>
      <c r="I18" s="455" t="str">
        <f t="shared" si="1"/>
        <v/>
      </c>
      <c r="J18" s="454"/>
      <c r="K18" s="455" t="str">
        <f t="shared" si="2"/>
        <v/>
      </c>
      <c r="L18" s="454"/>
      <c r="M18" s="455" t="str">
        <f t="shared" si="3"/>
        <v/>
      </c>
      <c r="N18" s="454"/>
      <c r="O18" s="455" t="str">
        <f t="shared" si="4"/>
        <v/>
      </c>
      <c r="P18" s="454">
        <v>2076</v>
      </c>
      <c r="Q18" s="455">
        <f t="shared" si="5"/>
        <v>1805.217391304348</v>
      </c>
      <c r="R18" s="454"/>
      <c r="S18" s="455" t="str">
        <f t="shared" si="6"/>
        <v/>
      </c>
      <c r="T18" s="454"/>
      <c r="U18" s="455" t="str">
        <f t="shared" si="7"/>
        <v/>
      </c>
      <c r="V18" s="454"/>
      <c r="W18" s="455" t="str">
        <f t="shared" si="8"/>
        <v/>
      </c>
      <c r="X18" s="454"/>
      <c r="Y18" s="455" t="str">
        <f t="shared" si="9"/>
        <v/>
      </c>
      <c r="Z18" s="454"/>
      <c r="AA18" s="455" t="str">
        <f t="shared" si="10"/>
        <v/>
      </c>
      <c r="AB18" s="454"/>
      <c r="AC18" s="455" t="str">
        <f t="shared" si="11"/>
        <v/>
      </c>
      <c r="AD18" s="454">
        <v>953</v>
      </c>
      <c r="AE18" s="455">
        <f t="shared" si="12"/>
        <v>828.69565217391312</v>
      </c>
      <c r="AF18" s="454"/>
      <c r="AG18" s="455" t="str">
        <f t="shared" si="13"/>
        <v/>
      </c>
      <c r="AH18" s="454"/>
      <c r="AI18" s="455" t="str">
        <f t="shared" si="14"/>
        <v/>
      </c>
      <c r="AJ18" s="454">
        <v>47</v>
      </c>
      <c r="AK18" s="455">
        <f t="shared" si="15"/>
        <v>40.869565217391305</v>
      </c>
      <c r="AL18" s="454"/>
      <c r="AM18" s="455" t="str">
        <f t="shared" si="16"/>
        <v/>
      </c>
      <c r="AN18" s="454"/>
      <c r="AO18" s="455" t="str">
        <f t="shared" si="17"/>
        <v/>
      </c>
      <c r="AP18" s="454">
        <v>3076</v>
      </c>
      <c r="AQ18" s="455">
        <f t="shared" si="18"/>
        <v>2674.7826086956525</v>
      </c>
      <c r="AR18" s="454">
        <v>2754</v>
      </c>
      <c r="AS18" s="454">
        <v>219</v>
      </c>
      <c r="AT18" s="454"/>
      <c r="AU18" s="454"/>
    </row>
    <row r="19" spans="1:47">
      <c r="A19" s="299" t="s">
        <v>374</v>
      </c>
      <c r="B19" s="300">
        <v>0.59</v>
      </c>
      <c r="D19" s="454"/>
      <c r="E19" s="455" t="str">
        <f t="shared" si="0"/>
        <v/>
      </c>
      <c r="F19" s="454">
        <v>15750</v>
      </c>
      <c r="G19" s="455">
        <f t="shared" si="0"/>
        <v>26694.91525423729</v>
      </c>
      <c r="H19" s="454">
        <v>5234</v>
      </c>
      <c r="I19" s="455">
        <f t="shared" si="1"/>
        <v>8871.1864406779659</v>
      </c>
      <c r="J19" s="454"/>
      <c r="K19" s="455" t="str">
        <f t="shared" si="2"/>
        <v/>
      </c>
      <c r="L19" s="454"/>
      <c r="M19" s="455" t="str">
        <f t="shared" si="3"/>
        <v/>
      </c>
      <c r="N19" s="454"/>
      <c r="O19" s="455" t="str">
        <f t="shared" si="4"/>
        <v/>
      </c>
      <c r="P19" s="454">
        <v>64</v>
      </c>
      <c r="Q19" s="455">
        <f t="shared" si="5"/>
        <v>108.47457627118645</v>
      </c>
      <c r="R19" s="454"/>
      <c r="S19" s="455" t="str">
        <f t="shared" si="6"/>
        <v/>
      </c>
      <c r="T19" s="454"/>
      <c r="U19" s="455" t="str">
        <f t="shared" si="7"/>
        <v/>
      </c>
      <c r="V19" s="454"/>
      <c r="W19" s="455" t="str">
        <f t="shared" si="8"/>
        <v/>
      </c>
      <c r="X19" s="454"/>
      <c r="Y19" s="455" t="str">
        <f t="shared" si="9"/>
        <v/>
      </c>
      <c r="Z19" s="454"/>
      <c r="AA19" s="455" t="str">
        <f t="shared" si="10"/>
        <v/>
      </c>
      <c r="AB19" s="454"/>
      <c r="AC19" s="455" t="str">
        <f t="shared" si="11"/>
        <v/>
      </c>
      <c r="AD19" s="454"/>
      <c r="AE19" s="455" t="str">
        <f t="shared" si="12"/>
        <v/>
      </c>
      <c r="AF19" s="454"/>
      <c r="AG19" s="455" t="str">
        <f t="shared" si="13"/>
        <v/>
      </c>
      <c r="AH19" s="454"/>
      <c r="AI19" s="455" t="str">
        <f t="shared" si="14"/>
        <v/>
      </c>
      <c r="AJ19" s="454">
        <v>2893</v>
      </c>
      <c r="AK19" s="455">
        <f t="shared" si="15"/>
        <v>4903.3898305084749</v>
      </c>
      <c r="AL19" s="454"/>
      <c r="AM19" s="455" t="str">
        <f t="shared" si="16"/>
        <v/>
      </c>
      <c r="AN19" s="454"/>
      <c r="AO19" s="455" t="str">
        <f t="shared" si="17"/>
        <v/>
      </c>
      <c r="AP19" s="454">
        <v>23941</v>
      </c>
      <c r="AQ19" s="455">
        <f t="shared" si="18"/>
        <v>40577.966101694918</v>
      </c>
      <c r="AR19" s="454">
        <v>648</v>
      </c>
      <c r="AS19" s="454"/>
      <c r="AT19" s="454"/>
      <c r="AU19" s="454"/>
    </row>
    <row r="20" spans="1:47">
      <c r="A20" s="299" t="s">
        <v>375</v>
      </c>
      <c r="B20" s="300">
        <v>1.74</v>
      </c>
      <c r="D20" s="454">
        <v>9958</v>
      </c>
      <c r="E20" s="455">
        <f t="shared" si="0"/>
        <v>5722.9885057471265</v>
      </c>
      <c r="F20" s="454"/>
      <c r="G20" s="455" t="str">
        <f t="shared" si="0"/>
        <v/>
      </c>
      <c r="H20" s="454"/>
      <c r="I20" s="455" t="str">
        <f t="shared" si="1"/>
        <v/>
      </c>
      <c r="J20" s="454"/>
      <c r="K20" s="455" t="str">
        <f t="shared" si="2"/>
        <v/>
      </c>
      <c r="L20" s="454"/>
      <c r="M20" s="455" t="str">
        <f t="shared" si="3"/>
        <v/>
      </c>
      <c r="N20" s="454">
        <v>67</v>
      </c>
      <c r="O20" s="455">
        <f t="shared" si="4"/>
        <v>38.505747126436781</v>
      </c>
      <c r="P20" s="454">
        <v>2606</v>
      </c>
      <c r="Q20" s="455">
        <f t="shared" si="5"/>
        <v>1497.7011494252874</v>
      </c>
      <c r="R20" s="454"/>
      <c r="S20" s="455" t="str">
        <f t="shared" si="6"/>
        <v/>
      </c>
      <c r="T20" s="454"/>
      <c r="U20" s="455" t="str">
        <f t="shared" si="7"/>
        <v/>
      </c>
      <c r="V20" s="454"/>
      <c r="W20" s="455" t="str">
        <f t="shared" si="8"/>
        <v/>
      </c>
      <c r="X20" s="454"/>
      <c r="Y20" s="455" t="str">
        <f t="shared" si="9"/>
        <v/>
      </c>
      <c r="Z20" s="454"/>
      <c r="AA20" s="455" t="str">
        <f t="shared" si="10"/>
        <v/>
      </c>
      <c r="AB20" s="454"/>
      <c r="AC20" s="455" t="str">
        <f t="shared" si="11"/>
        <v/>
      </c>
      <c r="AD20" s="454"/>
      <c r="AE20" s="455" t="str">
        <f t="shared" si="12"/>
        <v/>
      </c>
      <c r="AF20" s="454"/>
      <c r="AG20" s="455" t="str">
        <f t="shared" si="13"/>
        <v/>
      </c>
      <c r="AH20" s="454"/>
      <c r="AI20" s="455" t="str">
        <f t="shared" si="14"/>
        <v/>
      </c>
      <c r="AJ20" s="454">
        <v>107</v>
      </c>
      <c r="AK20" s="455">
        <f t="shared" si="15"/>
        <v>61.494252873563219</v>
      </c>
      <c r="AL20" s="454"/>
      <c r="AM20" s="455" t="str">
        <f t="shared" si="16"/>
        <v/>
      </c>
      <c r="AN20" s="454"/>
      <c r="AO20" s="455" t="str">
        <f t="shared" si="17"/>
        <v/>
      </c>
      <c r="AP20" s="454">
        <v>2780</v>
      </c>
      <c r="AQ20" s="455">
        <f t="shared" si="18"/>
        <v>1597.7011494252874</v>
      </c>
      <c r="AR20" s="454">
        <v>1079</v>
      </c>
      <c r="AS20" s="454">
        <v>394</v>
      </c>
      <c r="AT20" s="454"/>
      <c r="AU20" s="454"/>
    </row>
    <row r="21" spans="1:47">
      <c r="A21" s="299" t="s">
        <v>376</v>
      </c>
      <c r="B21" s="300">
        <v>1.49</v>
      </c>
      <c r="D21" s="454">
        <v>4633</v>
      </c>
      <c r="E21" s="455">
        <f t="shared" si="0"/>
        <v>3109.3959731543623</v>
      </c>
      <c r="F21" s="454">
        <v>47</v>
      </c>
      <c r="G21" s="455">
        <f t="shared" si="0"/>
        <v>31.543624161073826</v>
      </c>
      <c r="H21" s="454"/>
      <c r="I21" s="455" t="str">
        <f t="shared" si="1"/>
        <v/>
      </c>
      <c r="J21" s="454"/>
      <c r="K21" s="455" t="str">
        <f t="shared" si="2"/>
        <v/>
      </c>
      <c r="L21" s="454"/>
      <c r="M21" s="455" t="str">
        <f t="shared" si="3"/>
        <v/>
      </c>
      <c r="N21" s="454">
        <v>969</v>
      </c>
      <c r="O21" s="455">
        <f t="shared" si="4"/>
        <v>650.33557046979865</v>
      </c>
      <c r="P21" s="454">
        <v>4333</v>
      </c>
      <c r="Q21" s="455">
        <f t="shared" si="5"/>
        <v>2908.0536912751677</v>
      </c>
      <c r="R21" s="454"/>
      <c r="S21" s="455" t="str">
        <f t="shared" si="6"/>
        <v/>
      </c>
      <c r="T21" s="454">
        <v>117</v>
      </c>
      <c r="U21" s="455">
        <f t="shared" si="7"/>
        <v>78.523489932885909</v>
      </c>
      <c r="V21" s="454"/>
      <c r="W21" s="455" t="str">
        <f t="shared" si="8"/>
        <v/>
      </c>
      <c r="X21" s="454"/>
      <c r="Y21" s="455" t="str">
        <f t="shared" si="9"/>
        <v/>
      </c>
      <c r="Z21" s="454"/>
      <c r="AA21" s="455" t="str">
        <f t="shared" si="10"/>
        <v/>
      </c>
      <c r="AB21" s="454"/>
      <c r="AC21" s="455" t="str">
        <f t="shared" si="11"/>
        <v/>
      </c>
      <c r="AD21" s="454"/>
      <c r="AE21" s="455" t="str">
        <f t="shared" si="12"/>
        <v/>
      </c>
      <c r="AF21" s="454"/>
      <c r="AG21" s="455" t="str">
        <f t="shared" si="13"/>
        <v/>
      </c>
      <c r="AH21" s="454"/>
      <c r="AI21" s="455" t="str">
        <f t="shared" si="14"/>
        <v/>
      </c>
      <c r="AJ21" s="454"/>
      <c r="AK21" s="455" t="str">
        <f t="shared" si="15"/>
        <v/>
      </c>
      <c r="AL21" s="454"/>
      <c r="AM21" s="455" t="str">
        <f t="shared" si="16"/>
        <v/>
      </c>
      <c r="AN21" s="454"/>
      <c r="AO21" s="455" t="str">
        <f t="shared" si="17"/>
        <v/>
      </c>
      <c r="AP21" s="454">
        <v>5466</v>
      </c>
      <c r="AQ21" s="455">
        <f t="shared" si="18"/>
        <v>3668.4563758389263</v>
      </c>
      <c r="AR21" s="454">
        <v>859</v>
      </c>
      <c r="AS21" s="454">
        <v>225</v>
      </c>
      <c r="AT21" s="454">
        <v>528</v>
      </c>
      <c r="AU21" s="454">
        <v>2742</v>
      </c>
    </row>
    <row r="22" spans="1:47">
      <c r="A22" s="465" t="s">
        <v>466</v>
      </c>
      <c r="B22">
        <f>SUM(B12:B21)</f>
        <v>11.82</v>
      </c>
      <c r="E22" s="455" t="str">
        <f t="shared" si="0"/>
        <v/>
      </c>
      <c r="G22" s="455" t="str">
        <f t="shared" si="0"/>
        <v/>
      </c>
      <c r="I22" s="455" t="str">
        <f t="shared" si="1"/>
        <v/>
      </c>
      <c r="K22" s="455" t="str">
        <f t="shared" si="2"/>
        <v/>
      </c>
      <c r="M22" s="455" t="str">
        <f t="shared" si="3"/>
        <v/>
      </c>
      <c r="O22" s="455" t="str">
        <f t="shared" si="4"/>
        <v/>
      </c>
      <c r="Q22" s="455" t="str">
        <f t="shared" si="5"/>
        <v/>
      </c>
      <c r="S22" s="455" t="str">
        <f t="shared" si="6"/>
        <v/>
      </c>
      <c r="U22" s="455" t="str">
        <f t="shared" si="7"/>
        <v/>
      </c>
      <c r="W22" s="455" t="str">
        <f t="shared" si="8"/>
        <v/>
      </c>
      <c r="Y22" s="455" t="str">
        <f t="shared" si="9"/>
        <v/>
      </c>
      <c r="AA22" s="455" t="str">
        <f t="shared" si="10"/>
        <v/>
      </c>
      <c r="AC22" s="455" t="str">
        <f t="shared" si="11"/>
        <v/>
      </c>
      <c r="AE22" s="455" t="str">
        <f t="shared" si="12"/>
        <v/>
      </c>
      <c r="AG22" s="455" t="str">
        <f t="shared" si="13"/>
        <v/>
      </c>
      <c r="AI22" s="455" t="str">
        <f t="shared" si="14"/>
        <v/>
      </c>
      <c r="AK22" s="455" t="str">
        <f t="shared" si="15"/>
        <v/>
      </c>
      <c r="AM22" s="455" t="str">
        <f t="shared" si="16"/>
        <v/>
      </c>
      <c r="AO22" s="455" t="str">
        <f t="shared" si="17"/>
        <v/>
      </c>
      <c r="AQ22" s="455" t="str">
        <f t="shared" si="18"/>
        <v/>
      </c>
    </row>
    <row r="23" spans="1:47">
      <c r="D23" s="446">
        <f>SUM(D12:D21)</f>
        <v>71871</v>
      </c>
      <c r="E23" s="455"/>
      <c r="G23" s="455" t="str">
        <f t="shared" si="0"/>
        <v/>
      </c>
      <c r="I23" s="455" t="str">
        <f t="shared" si="1"/>
        <v/>
      </c>
      <c r="K23" s="455" t="str">
        <f t="shared" si="2"/>
        <v/>
      </c>
      <c r="M23" s="455" t="str">
        <f t="shared" si="3"/>
        <v/>
      </c>
      <c r="O23" s="455" t="str">
        <f t="shared" si="4"/>
        <v/>
      </c>
      <c r="Q23" s="455" t="str">
        <f t="shared" si="5"/>
        <v/>
      </c>
      <c r="S23" s="455" t="str">
        <f t="shared" si="6"/>
        <v/>
      </c>
      <c r="U23" s="455" t="str">
        <f t="shared" si="7"/>
        <v/>
      </c>
      <c r="W23" s="455" t="str">
        <f t="shared" si="8"/>
        <v/>
      </c>
      <c r="Y23" s="455" t="str">
        <f t="shared" si="9"/>
        <v/>
      </c>
      <c r="AA23" s="455" t="str">
        <f t="shared" si="10"/>
        <v/>
      </c>
      <c r="AC23" s="455" t="str">
        <f t="shared" si="11"/>
        <v/>
      </c>
      <c r="AE23" s="455" t="str">
        <f t="shared" si="12"/>
        <v/>
      </c>
      <c r="AG23" s="455" t="str">
        <f t="shared" si="13"/>
        <v/>
      </c>
      <c r="AI23" s="455" t="str">
        <f t="shared" si="14"/>
        <v/>
      </c>
      <c r="AK23" s="455" t="str">
        <f t="shared" si="15"/>
        <v/>
      </c>
      <c r="AM23" s="455" t="str">
        <f t="shared" si="16"/>
        <v/>
      </c>
      <c r="AO23" s="455" t="str">
        <f t="shared" si="17"/>
        <v/>
      </c>
      <c r="AQ23" s="455" t="str">
        <f t="shared" si="18"/>
        <v/>
      </c>
    </row>
    <row r="24" spans="1:47">
      <c r="D24" s="446">
        <f>D23/B22</f>
        <v>6080.4568527918782</v>
      </c>
      <c r="E24" s="455"/>
      <c r="F24" s="468">
        <f>SUM(F13:F21)</f>
        <v>21348</v>
      </c>
      <c r="G24" s="468"/>
      <c r="H24" s="468">
        <f>SUM(H19)</f>
        <v>5234</v>
      </c>
      <c r="I24" s="468"/>
      <c r="J24" s="468">
        <f t="shared" ref="J24:AQ24" si="19">SUM(J13:J21)</f>
        <v>0</v>
      </c>
      <c r="K24" s="468">
        <f t="shared" si="19"/>
        <v>0</v>
      </c>
      <c r="L24" s="468">
        <f t="shared" si="19"/>
        <v>0</v>
      </c>
      <c r="M24" s="468">
        <f t="shared" si="19"/>
        <v>0</v>
      </c>
      <c r="N24" s="468">
        <f>SUM(N12:N21)</f>
        <v>1934</v>
      </c>
      <c r="O24" s="468"/>
      <c r="P24" s="468">
        <f>SUM(P12:P21)</f>
        <v>19168</v>
      </c>
      <c r="Q24" s="468"/>
      <c r="R24" s="468">
        <f t="shared" si="19"/>
        <v>483</v>
      </c>
      <c r="S24" s="468"/>
      <c r="T24" s="468">
        <f t="shared" si="19"/>
        <v>117</v>
      </c>
      <c r="U24" s="468"/>
      <c r="V24" s="468">
        <f t="shared" si="19"/>
        <v>0</v>
      </c>
      <c r="W24" s="468">
        <f t="shared" si="19"/>
        <v>0</v>
      </c>
      <c r="X24" s="468">
        <f t="shared" si="19"/>
        <v>0</v>
      </c>
      <c r="Y24" s="468">
        <f t="shared" si="19"/>
        <v>0</v>
      </c>
      <c r="Z24" s="468">
        <f t="shared" si="19"/>
        <v>0</v>
      </c>
      <c r="AA24" s="468">
        <f t="shared" si="19"/>
        <v>0</v>
      </c>
      <c r="AB24" s="468">
        <f t="shared" si="19"/>
        <v>0</v>
      </c>
      <c r="AC24" s="468">
        <f t="shared" si="19"/>
        <v>0</v>
      </c>
      <c r="AD24" s="468">
        <f t="shared" si="19"/>
        <v>953</v>
      </c>
      <c r="AE24" s="468">
        <f t="shared" si="19"/>
        <v>828.69565217391312</v>
      </c>
      <c r="AF24" s="468">
        <f t="shared" si="19"/>
        <v>0</v>
      </c>
      <c r="AG24" s="468">
        <f t="shared" si="19"/>
        <v>0</v>
      </c>
      <c r="AH24" s="468">
        <f t="shared" si="19"/>
        <v>0</v>
      </c>
      <c r="AI24" s="468"/>
      <c r="AJ24" s="468">
        <f>SUM(AJ13:AJ20)</f>
        <v>7693</v>
      </c>
      <c r="AK24" s="468"/>
      <c r="AL24" s="468">
        <f t="shared" si="19"/>
        <v>0</v>
      </c>
      <c r="AM24" s="468"/>
      <c r="AN24" s="468">
        <f t="shared" si="19"/>
        <v>2001</v>
      </c>
      <c r="AO24" s="468">
        <f t="shared" si="19"/>
        <v>1802.7027027027025</v>
      </c>
      <c r="AP24" s="468">
        <f t="shared" si="19"/>
        <v>56354</v>
      </c>
      <c r="AQ24" s="468">
        <f t="shared" si="19"/>
        <v>69651.782829965145</v>
      </c>
      <c r="AR24" s="468">
        <f>SUM(AR12:AR21)</f>
        <v>30141</v>
      </c>
      <c r="AS24" s="468">
        <f>SUM(AS12:AS21)</f>
        <v>2233</v>
      </c>
      <c r="AT24" s="468">
        <f>SUM(AT12:AT21)</f>
        <v>528</v>
      </c>
      <c r="AU24" s="468">
        <f>SUM(AU12:AU21)</f>
        <v>7883</v>
      </c>
    </row>
    <row r="25" spans="1:47">
      <c r="E25" s="455" t="str">
        <f t="shared" si="0"/>
        <v/>
      </c>
      <c r="G25" s="455" t="str">
        <f t="shared" si="0"/>
        <v/>
      </c>
      <c r="I25" s="455" t="str">
        <f t="shared" si="1"/>
        <v/>
      </c>
      <c r="K25" s="455" t="str">
        <f t="shared" si="2"/>
        <v/>
      </c>
      <c r="M25" s="455" t="str">
        <f t="shared" si="3"/>
        <v/>
      </c>
      <c r="O25" s="455" t="str">
        <f t="shared" si="4"/>
        <v/>
      </c>
      <c r="Q25" s="455" t="str">
        <f t="shared" si="5"/>
        <v/>
      </c>
      <c r="S25" s="455" t="str">
        <f t="shared" si="6"/>
        <v/>
      </c>
      <c r="U25" s="455" t="str">
        <f t="shared" si="7"/>
        <v/>
      </c>
      <c r="W25" s="455" t="str">
        <f t="shared" si="8"/>
        <v/>
      </c>
      <c r="Y25" s="455" t="str">
        <f t="shared" si="9"/>
        <v/>
      </c>
      <c r="AA25" s="455" t="str">
        <f t="shared" si="10"/>
        <v/>
      </c>
      <c r="AC25" s="455" t="str">
        <f t="shared" si="11"/>
        <v/>
      </c>
      <c r="AE25" s="455" t="str">
        <f t="shared" si="12"/>
        <v/>
      </c>
      <c r="AG25" s="455" t="str">
        <f t="shared" si="13"/>
        <v/>
      </c>
      <c r="AI25" s="455" t="str">
        <f t="shared" si="14"/>
        <v/>
      </c>
      <c r="AK25" s="455" t="str">
        <f t="shared" si="15"/>
        <v/>
      </c>
      <c r="AM25" s="455" t="str">
        <f t="shared" si="16"/>
        <v/>
      </c>
      <c r="AO25" s="455" t="str">
        <f t="shared" si="17"/>
        <v/>
      </c>
      <c r="AQ25" s="455" t="str">
        <f t="shared" si="18"/>
        <v/>
      </c>
    </row>
    <row r="26" spans="1:47">
      <c r="E26" s="455" t="str">
        <f t="shared" si="0"/>
        <v/>
      </c>
      <c r="F26" s="446"/>
      <c r="G26" s="455" t="str">
        <f t="shared" si="0"/>
        <v/>
      </c>
      <c r="I26" s="455" t="str">
        <f t="shared" si="1"/>
        <v/>
      </c>
      <c r="K26" s="455" t="str">
        <f t="shared" si="2"/>
        <v/>
      </c>
      <c r="M26" s="455" t="str">
        <f t="shared" si="3"/>
        <v/>
      </c>
      <c r="O26" s="455" t="str">
        <f t="shared" si="4"/>
        <v/>
      </c>
      <c r="P26" s="466" t="s">
        <v>465</v>
      </c>
      <c r="Q26" s="463" t="str">
        <f t="shared" si="5"/>
        <v/>
      </c>
      <c r="R26" s="467">
        <f>SUM(F24:AU24)</f>
        <v>228353.18118484176</v>
      </c>
      <c r="S26" s="455" t="str">
        <f t="shared" si="6"/>
        <v/>
      </c>
      <c r="U26" s="455" t="str">
        <f t="shared" si="7"/>
        <v/>
      </c>
      <c r="W26" s="455" t="str">
        <f t="shared" si="8"/>
        <v/>
      </c>
      <c r="Y26" s="455" t="str">
        <f t="shared" si="9"/>
        <v/>
      </c>
      <c r="AA26" s="455" t="str">
        <f t="shared" si="10"/>
        <v/>
      </c>
      <c r="AC26" s="455" t="str">
        <f t="shared" si="11"/>
        <v/>
      </c>
      <c r="AE26" s="455" t="str">
        <f t="shared" si="12"/>
        <v/>
      </c>
      <c r="AG26" s="455" t="str">
        <f t="shared" si="13"/>
        <v/>
      </c>
      <c r="AI26" s="455" t="str">
        <f t="shared" si="14"/>
        <v/>
      </c>
      <c r="AK26" s="455" t="str">
        <f t="shared" si="15"/>
        <v/>
      </c>
      <c r="AM26" s="455" t="str">
        <f t="shared" si="16"/>
        <v/>
      </c>
      <c r="AO26" s="455" t="str">
        <f t="shared" si="17"/>
        <v/>
      </c>
      <c r="AQ26" s="455" t="str">
        <f t="shared" si="18"/>
        <v/>
      </c>
      <c r="AR26" s="446"/>
      <c r="AS26" s="446"/>
      <c r="AT26" s="446"/>
      <c r="AU26" s="446"/>
    </row>
    <row r="27" spans="1:47">
      <c r="E27" s="455" t="str">
        <f t="shared" si="0"/>
        <v/>
      </c>
      <c r="F27" s="446"/>
      <c r="G27" s="455" t="str">
        <f t="shared" si="0"/>
        <v/>
      </c>
      <c r="I27" s="455" t="str">
        <f t="shared" si="1"/>
        <v/>
      </c>
      <c r="K27" s="455" t="str">
        <f t="shared" si="2"/>
        <v/>
      </c>
      <c r="M27" s="455" t="str">
        <f t="shared" si="3"/>
        <v/>
      </c>
      <c r="O27" s="455" t="str">
        <f t="shared" si="4"/>
        <v/>
      </c>
      <c r="P27" s="462" t="s">
        <v>101</v>
      </c>
      <c r="Q27" s="460" t="str">
        <f t="shared" si="5"/>
        <v/>
      </c>
      <c r="R27" s="473">
        <v>11.82</v>
      </c>
      <c r="S27" s="455" t="str">
        <f t="shared" si="6"/>
        <v/>
      </c>
      <c r="U27" s="455" t="str">
        <f t="shared" si="7"/>
        <v/>
      </c>
      <c r="W27" s="455" t="str">
        <f t="shared" si="8"/>
        <v/>
      </c>
      <c r="Y27" s="455" t="str">
        <f t="shared" si="9"/>
        <v/>
      </c>
      <c r="AA27" s="455" t="str">
        <f t="shared" si="10"/>
        <v/>
      </c>
      <c r="AC27" s="455" t="str">
        <f t="shared" si="11"/>
        <v/>
      </c>
      <c r="AE27" s="455" t="str">
        <f t="shared" si="12"/>
        <v/>
      </c>
      <c r="AG27" s="455" t="str">
        <f t="shared" si="13"/>
        <v/>
      </c>
      <c r="AI27" s="455" t="str">
        <f t="shared" si="14"/>
        <v/>
      </c>
      <c r="AK27" s="455" t="str">
        <f t="shared" si="15"/>
        <v/>
      </c>
      <c r="AM27" s="455" t="str">
        <f t="shared" si="16"/>
        <v/>
      </c>
      <c r="AO27" s="455" t="str">
        <f t="shared" si="17"/>
        <v/>
      </c>
      <c r="AQ27" s="455" t="str">
        <f t="shared" si="18"/>
        <v/>
      </c>
    </row>
    <row r="28" spans="1:47">
      <c r="E28" s="455" t="str">
        <f t="shared" si="0"/>
        <v/>
      </c>
      <c r="G28" s="455" t="str">
        <f t="shared" si="0"/>
        <v/>
      </c>
      <c r="I28" s="455" t="str">
        <f t="shared" si="1"/>
        <v/>
      </c>
      <c r="K28" s="455" t="str">
        <f t="shared" si="2"/>
        <v/>
      </c>
      <c r="M28" s="455" t="str">
        <f t="shared" si="3"/>
        <v/>
      </c>
      <c r="O28" s="455" t="str">
        <f t="shared" si="4"/>
        <v/>
      </c>
      <c r="P28" s="474" t="s">
        <v>467</v>
      </c>
      <c r="Q28" s="475" t="str">
        <f t="shared" si="5"/>
        <v/>
      </c>
      <c r="R28" s="476">
        <f>R26/R27</f>
        <v>19319.22006639947</v>
      </c>
      <c r="S28" s="455" t="str">
        <f t="shared" si="6"/>
        <v/>
      </c>
      <c r="U28" s="455" t="str">
        <f t="shared" si="7"/>
        <v/>
      </c>
      <c r="W28" s="455" t="str">
        <f t="shared" si="8"/>
        <v/>
      </c>
      <c r="Y28" s="455" t="str">
        <f t="shared" si="9"/>
        <v/>
      </c>
      <c r="AA28" s="455" t="str">
        <f t="shared" si="10"/>
        <v/>
      </c>
      <c r="AC28" s="455" t="str">
        <f t="shared" si="11"/>
        <v/>
      </c>
      <c r="AE28" s="455" t="str">
        <f t="shared" si="12"/>
        <v/>
      </c>
      <c r="AG28" s="455" t="str">
        <f t="shared" si="13"/>
        <v/>
      </c>
      <c r="AI28" s="455" t="str">
        <f t="shared" si="14"/>
        <v/>
      </c>
      <c r="AK28" s="455" t="str">
        <f t="shared" si="15"/>
        <v/>
      </c>
      <c r="AM28" s="455" t="str">
        <f t="shared" si="16"/>
        <v/>
      </c>
      <c r="AO28" s="455" t="str">
        <f t="shared" si="17"/>
        <v/>
      </c>
      <c r="AQ28" s="455" t="str">
        <f t="shared" si="18"/>
        <v/>
      </c>
    </row>
    <row r="29" spans="1:47">
      <c r="E29" s="455" t="str">
        <f t="shared" si="0"/>
        <v/>
      </c>
      <c r="F29" s="446"/>
      <c r="G29" s="455" t="str">
        <f t="shared" si="0"/>
        <v/>
      </c>
      <c r="I29" s="455" t="str">
        <f t="shared" si="1"/>
        <v/>
      </c>
      <c r="K29" s="455" t="str">
        <f t="shared" si="2"/>
        <v/>
      </c>
      <c r="M29" s="455" t="str">
        <f t="shared" si="3"/>
        <v/>
      </c>
      <c r="O29" s="455" t="str">
        <f t="shared" si="4"/>
        <v/>
      </c>
      <c r="Q29" s="455" t="str">
        <f t="shared" si="5"/>
        <v/>
      </c>
      <c r="S29" s="455" t="str">
        <f t="shared" si="6"/>
        <v/>
      </c>
      <c r="U29" s="455" t="str">
        <f t="shared" si="7"/>
        <v/>
      </c>
      <c r="W29" s="455" t="str">
        <f t="shared" si="8"/>
        <v/>
      </c>
      <c r="Y29" s="455" t="str">
        <f t="shared" si="9"/>
        <v/>
      </c>
      <c r="AA29" s="455" t="str">
        <f t="shared" si="10"/>
        <v/>
      </c>
      <c r="AC29" s="455" t="str">
        <f t="shared" si="11"/>
        <v/>
      </c>
      <c r="AE29" s="455" t="str">
        <f t="shared" si="12"/>
        <v/>
      </c>
      <c r="AG29" s="455" t="str">
        <f t="shared" si="13"/>
        <v/>
      </c>
      <c r="AI29" s="455" t="str">
        <f t="shared" si="14"/>
        <v/>
      </c>
      <c r="AK29" s="455" t="str">
        <f t="shared" si="15"/>
        <v/>
      </c>
      <c r="AM29" s="455" t="str">
        <f t="shared" si="16"/>
        <v/>
      </c>
      <c r="AO29" s="455" t="str">
        <f t="shared" si="17"/>
        <v/>
      </c>
      <c r="AQ29" s="455" t="str">
        <f t="shared" si="18"/>
        <v/>
      </c>
    </row>
    <row r="30" spans="1:47">
      <c r="E30" s="455" t="str">
        <f t="shared" si="0"/>
        <v/>
      </c>
      <c r="G30" s="455" t="str">
        <f t="shared" si="0"/>
        <v/>
      </c>
      <c r="I30" s="455" t="str">
        <f t="shared" si="1"/>
        <v/>
      </c>
      <c r="K30" s="455" t="str">
        <f t="shared" si="2"/>
        <v/>
      </c>
      <c r="M30" s="455" t="str">
        <f t="shared" si="3"/>
        <v/>
      </c>
      <c r="O30" s="455" t="str">
        <f t="shared" si="4"/>
        <v/>
      </c>
      <c r="Q30" s="455" t="str">
        <f t="shared" si="5"/>
        <v/>
      </c>
      <c r="S30" s="455" t="str">
        <f t="shared" si="6"/>
        <v/>
      </c>
      <c r="U30" s="455" t="str">
        <f t="shared" si="7"/>
        <v/>
      </c>
      <c r="W30" s="455" t="str">
        <f t="shared" si="8"/>
        <v/>
      </c>
      <c r="Y30" s="455" t="str">
        <f t="shared" si="9"/>
        <v/>
      </c>
      <c r="AA30" s="455" t="str">
        <f t="shared" si="10"/>
        <v/>
      </c>
      <c r="AC30" s="455" t="str">
        <f t="shared" si="11"/>
        <v/>
      </c>
      <c r="AE30" s="455" t="str">
        <f t="shared" si="12"/>
        <v/>
      </c>
      <c r="AG30" s="455" t="str">
        <f t="shared" si="13"/>
        <v/>
      </c>
      <c r="AI30" s="455" t="str">
        <f t="shared" si="14"/>
        <v/>
      </c>
      <c r="AK30" s="455" t="str">
        <f t="shared" si="15"/>
        <v/>
      </c>
      <c r="AM30" s="455" t="str">
        <f t="shared" si="16"/>
        <v/>
      </c>
      <c r="AO30" s="455" t="str">
        <f t="shared" si="17"/>
        <v/>
      </c>
      <c r="AQ30" s="455" t="str">
        <f t="shared" si="18"/>
        <v/>
      </c>
    </row>
    <row r="31" spans="1:47">
      <c r="E31" s="455" t="str">
        <f t="shared" si="0"/>
        <v/>
      </c>
      <c r="G31" s="455" t="str">
        <f t="shared" si="0"/>
        <v/>
      </c>
      <c r="I31" s="455" t="str">
        <f t="shared" si="1"/>
        <v/>
      </c>
      <c r="K31" s="455" t="str">
        <f t="shared" si="2"/>
        <v/>
      </c>
      <c r="M31" s="455" t="str">
        <f t="shared" si="3"/>
        <v/>
      </c>
      <c r="O31" s="455" t="str">
        <f t="shared" si="4"/>
        <v/>
      </c>
      <c r="Q31" s="455" t="str">
        <f t="shared" si="5"/>
        <v/>
      </c>
      <c r="S31" s="455" t="str">
        <f t="shared" si="6"/>
        <v/>
      </c>
      <c r="U31" s="455" t="str">
        <f t="shared" si="7"/>
        <v/>
      </c>
      <c r="W31" s="455" t="str">
        <f t="shared" si="8"/>
        <v/>
      </c>
      <c r="Y31" s="455" t="str">
        <f t="shared" si="9"/>
        <v/>
      </c>
      <c r="AA31" s="455" t="str">
        <f t="shared" si="10"/>
        <v/>
      </c>
      <c r="AC31" s="455" t="str">
        <f t="shared" si="11"/>
        <v/>
      </c>
      <c r="AE31" s="455" t="str">
        <f t="shared" si="12"/>
        <v/>
      </c>
      <c r="AG31" s="455" t="str">
        <f t="shared" si="13"/>
        <v/>
      </c>
      <c r="AI31" s="455" t="str">
        <f t="shared" si="14"/>
        <v/>
      </c>
      <c r="AK31" s="455" t="str">
        <f t="shared" si="15"/>
        <v/>
      </c>
      <c r="AM31" s="455" t="str">
        <f t="shared" si="16"/>
        <v/>
      </c>
      <c r="AO31" s="455" t="str">
        <f t="shared" si="17"/>
        <v/>
      </c>
      <c r="AQ31" s="455" t="str">
        <f t="shared" si="18"/>
        <v/>
      </c>
    </row>
    <row r="32" spans="1:47">
      <c r="E32" s="455" t="str">
        <f t="shared" si="0"/>
        <v/>
      </c>
      <c r="G32" s="455" t="str">
        <f t="shared" si="0"/>
        <v/>
      </c>
      <c r="I32" s="455" t="str">
        <f t="shared" si="1"/>
        <v/>
      </c>
      <c r="K32" s="455" t="str">
        <f t="shared" si="2"/>
        <v/>
      </c>
      <c r="M32" s="455" t="str">
        <f t="shared" si="3"/>
        <v/>
      </c>
      <c r="O32" s="455" t="str">
        <f t="shared" si="4"/>
        <v/>
      </c>
      <c r="Q32" s="455" t="str">
        <f t="shared" si="5"/>
        <v/>
      </c>
      <c r="S32" s="455" t="str">
        <f t="shared" si="6"/>
        <v/>
      </c>
      <c r="U32" s="455" t="str">
        <f t="shared" si="7"/>
        <v/>
      </c>
      <c r="W32" s="455" t="str">
        <f t="shared" si="8"/>
        <v/>
      </c>
      <c r="Y32" s="455" t="str">
        <f t="shared" si="9"/>
        <v/>
      </c>
      <c r="AA32" s="455" t="str">
        <f t="shared" si="10"/>
        <v/>
      </c>
      <c r="AC32" s="455" t="str">
        <f t="shared" si="11"/>
        <v/>
      </c>
      <c r="AE32" s="455" t="str">
        <f t="shared" si="12"/>
        <v/>
      </c>
      <c r="AG32" s="455" t="str">
        <f t="shared" si="13"/>
        <v/>
      </c>
      <c r="AI32" s="455" t="str">
        <f t="shared" si="14"/>
        <v/>
      </c>
      <c r="AK32" s="455" t="str">
        <f t="shared" si="15"/>
        <v/>
      </c>
      <c r="AM32" s="455" t="str">
        <f t="shared" si="16"/>
        <v/>
      </c>
      <c r="AO32" s="455" t="str">
        <f t="shared" si="17"/>
        <v/>
      </c>
      <c r="AQ32" s="455" t="str">
        <f t="shared" si="18"/>
        <v/>
      </c>
    </row>
    <row r="33" spans="5:43">
      <c r="E33" s="455" t="str">
        <f t="shared" si="0"/>
        <v/>
      </c>
      <c r="G33" s="455" t="str">
        <f t="shared" si="0"/>
        <v/>
      </c>
      <c r="I33" s="455" t="str">
        <f t="shared" si="1"/>
        <v/>
      </c>
      <c r="K33" s="455" t="str">
        <f t="shared" si="2"/>
        <v/>
      </c>
      <c r="M33" s="455" t="str">
        <f t="shared" si="3"/>
        <v/>
      </c>
      <c r="O33" s="455" t="str">
        <f t="shared" si="4"/>
        <v/>
      </c>
      <c r="Q33" s="455" t="str">
        <f t="shared" si="5"/>
        <v/>
      </c>
      <c r="S33" s="455" t="str">
        <f t="shared" si="6"/>
        <v/>
      </c>
      <c r="U33" s="455" t="str">
        <f t="shared" si="7"/>
        <v/>
      </c>
      <c r="W33" s="455" t="str">
        <f t="shared" si="8"/>
        <v/>
      </c>
      <c r="Y33" s="455" t="str">
        <f t="shared" si="9"/>
        <v/>
      </c>
      <c r="AA33" s="455" t="str">
        <f t="shared" si="10"/>
        <v/>
      </c>
      <c r="AC33" s="455" t="str">
        <f t="shared" si="11"/>
        <v/>
      </c>
      <c r="AE33" s="455" t="str">
        <f t="shared" si="12"/>
        <v/>
      </c>
      <c r="AG33" s="455" t="str">
        <f t="shared" si="13"/>
        <v/>
      </c>
      <c r="AI33" s="455" t="str">
        <f t="shared" si="14"/>
        <v/>
      </c>
      <c r="AK33" s="455" t="str">
        <f t="shared" si="15"/>
        <v/>
      </c>
      <c r="AM33" s="455" t="str">
        <f t="shared" si="16"/>
        <v/>
      </c>
      <c r="AO33" s="455" t="str">
        <f t="shared" si="17"/>
        <v/>
      </c>
      <c r="AQ33" s="455" t="str">
        <f t="shared" si="18"/>
        <v/>
      </c>
    </row>
    <row r="34" spans="5:43">
      <c r="E34" s="455" t="str">
        <f t="shared" si="0"/>
        <v/>
      </c>
      <c r="G34" s="455" t="str">
        <f t="shared" si="0"/>
        <v/>
      </c>
      <c r="I34" s="455" t="str">
        <f t="shared" si="1"/>
        <v/>
      </c>
      <c r="K34" s="455" t="str">
        <f t="shared" si="2"/>
        <v/>
      </c>
      <c r="M34" s="455" t="str">
        <f t="shared" si="3"/>
        <v/>
      </c>
      <c r="O34" s="455" t="str">
        <f t="shared" si="4"/>
        <v/>
      </c>
      <c r="Q34" s="455" t="str">
        <f t="shared" si="5"/>
        <v/>
      </c>
      <c r="S34" s="455" t="str">
        <f t="shared" si="6"/>
        <v/>
      </c>
      <c r="U34" s="455" t="str">
        <f t="shared" si="7"/>
        <v/>
      </c>
      <c r="W34" s="455" t="str">
        <f t="shared" si="8"/>
        <v/>
      </c>
      <c r="Y34" s="455" t="str">
        <f t="shared" si="9"/>
        <v/>
      </c>
      <c r="AA34" s="455" t="str">
        <f t="shared" si="10"/>
        <v/>
      </c>
      <c r="AC34" s="455" t="str">
        <f t="shared" si="11"/>
        <v/>
      </c>
      <c r="AE34" s="455" t="str">
        <f t="shared" si="12"/>
        <v/>
      </c>
      <c r="AG34" s="455" t="str">
        <f t="shared" si="13"/>
        <v/>
      </c>
      <c r="AI34" s="455" t="str">
        <f t="shared" si="14"/>
        <v/>
      </c>
      <c r="AK34" s="455" t="str">
        <f t="shared" si="15"/>
        <v/>
      </c>
      <c r="AM34" s="455" t="str">
        <f t="shared" si="16"/>
        <v/>
      </c>
      <c r="AO34" s="455" t="str">
        <f t="shared" si="17"/>
        <v/>
      </c>
      <c r="AQ34" s="455" t="str">
        <f t="shared" si="18"/>
        <v/>
      </c>
    </row>
    <row r="35" spans="5:43">
      <c r="E35" s="455" t="str">
        <f t="shared" si="0"/>
        <v/>
      </c>
      <c r="G35" s="455" t="str">
        <f t="shared" si="0"/>
        <v/>
      </c>
      <c r="I35" s="455" t="str">
        <f t="shared" si="1"/>
        <v/>
      </c>
      <c r="K35" s="455" t="str">
        <f t="shared" si="2"/>
        <v/>
      </c>
      <c r="M35" s="455" t="str">
        <f t="shared" si="3"/>
        <v/>
      </c>
      <c r="O35" s="455" t="str">
        <f t="shared" si="4"/>
        <v/>
      </c>
      <c r="Q35" s="455" t="str">
        <f t="shared" si="5"/>
        <v/>
      </c>
      <c r="S35" s="455" t="str">
        <f t="shared" si="6"/>
        <v/>
      </c>
      <c r="U35" s="455" t="str">
        <f t="shared" si="7"/>
        <v/>
      </c>
      <c r="W35" s="455" t="str">
        <f t="shared" si="8"/>
        <v/>
      </c>
      <c r="Y35" s="455" t="str">
        <f t="shared" si="9"/>
        <v/>
      </c>
      <c r="AA35" s="455" t="str">
        <f t="shared" si="10"/>
        <v/>
      </c>
      <c r="AC35" s="455" t="str">
        <f t="shared" si="11"/>
        <v/>
      </c>
      <c r="AE35" s="455" t="str">
        <f t="shared" si="12"/>
        <v/>
      </c>
      <c r="AG35" s="455" t="str">
        <f t="shared" si="13"/>
        <v/>
      </c>
      <c r="AI35" s="455" t="str">
        <f t="shared" si="14"/>
        <v/>
      </c>
      <c r="AK35" s="455" t="str">
        <f t="shared" si="15"/>
        <v/>
      </c>
      <c r="AM35" s="455" t="str">
        <f t="shared" si="16"/>
        <v/>
      </c>
      <c r="AO35" s="455" t="str">
        <f t="shared" si="17"/>
        <v/>
      </c>
      <c r="AQ35" s="455" t="str">
        <f t="shared" si="18"/>
        <v/>
      </c>
    </row>
    <row r="36" spans="5:43">
      <c r="E36" s="455" t="str">
        <f t="shared" si="0"/>
        <v/>
      </c>
      <c r="G36" s="455" t="str">
        <f t="shared" si="0"/>
        <v/>
      </c>
      <c r="I36" s="455" t="str">
        <f t="shared" si="1"/>
        <v/>
      </c>
      <c r="K36" s="455" t="str">
        <f t="shared" si="2"/>
        <v/>
      </c>
      <c r="M36" s="455" t="str">
        <f t="shared" si="3"/>
        <v/>
      </c>
      <c r="O36" s="455" t="str">
        <f t="shared" si="4"/>
        <v/>
      </c>
      <c r="Q36" s="455" t="str">
        <f t="shared" si="5"/>
        <v/>
      </c>
      <c r="S36" s="455" t="str">
        <f t="shared" si="6"/>
        <v/>
      </c>
      <c r="U36" s="455" t="str">
        <f t="shared" si="7"/>
        <v/>
      </c>
      <c r="W36" s="455" t="str">
        <f t="shared" si="8"/>
        <v/>
      </c>
      <c r="Y36" s="455" t="str">
        <f t="shared" si="9"/>
        <v/>
      </c>
      <c r="AA36" s="455" t="str">
        <f t="shared" si="10"/>
        <v/>
      </c>
      <c r="AC36" s="455" t="str">
        <f t="shared" si="11"/>
        <v/>
      </c>
      <c r="AE36" s="455" t="str">
        <f t="shared" si="12"/>
        <v/>
      </c>
      <c r="AG36" s="455" t="str">
        <f t="shared" si="13"/>
        <v/>
      </c>
      <c r="AI36" s="455" t="str">
        <f t="shared" si="14"/>
        <v/>
      </c>
      <c r="AK36" s="455" t="str">
        <f t="shared" si="15"/>
        <v/>
      </c>
      <c r="AM36" s="455" t="str">
        <f t="shared" si="16"/>
        <v/>
      </c>
      <c r="AO36" s="455" t="str">
        <f t="shared" si="17"/>
        <v/>
      </c>
      <c r="AQ36" s="455" t="str">
        <f t="shared" si="18"/>
        <v/>
      </c>
    </row>
    <row r="37" spans="5:43">
      <c r="E37" s="455" t="str">
        <f t="shared" si="0"/>
        <v/>
      </c>
      <c r="G37" s="455" t="str">
        <f t="shared" si="0"/>
        <v/>
      </c>
      <c r="I37" s="455" t="str">
        <f t="shared" si="1"/>
        <v/>
      </c>
      <c r="K37" s="455" t="str">
        <f t="shared" si="2"/>
        <v/>
      </c>
      <c r="M37" s="455" t="str">
        <f t="shared" si="3"/>
        <v/>
      </c>
      <c r="O37" s="455" t="str">
        <f t="shared" si="4"/>
        <v/>
      </c>
      <c r="Q37" s="455" t="str">
        <f t="shared" si="5"/>
        <v/>
      </c>
      <c r="S37" s="455" t="str">
        <f t="shared" si="6"/>
        <v/>
      </c>
      <c r="U37" s="455" t="str">
        <f t="shared" si="7"/>
        <v/>
      </c>
      <c r="W37" s="455" t="str">
        <f t="shared" si="8"/>
        <v/>
      </c>
      <c r="Y37" s="455" t="str">
        <f t="shared" si="9"/>
        <v/>
      </c>
      <c r="AA37" s="455" t="str">
        <f t="shared" si="10"/>
        <v/>
      </c>
      <c r="AC37" s="455" t="str">
        <f t="shared" si="11"/>
        <v/>
      </c>
      <c r="AE37" s="455" t="str">
        <f t="shared" si="12"/>
        <v/>
      </c>
      <c r="AG37" s="455" t="str">
        <f t="shared" si="13"/>
        <v/>
      </c>
      <c r="AI37" s="455" t="str">
        <f t="shared" si="14"/>
        <v/>
      </c>
      <c r="AK37" s="455" t="str">
        <f t="shared" si="15"/>
        <v/>
      </c>
      <c r="AM37" s="455" t="str">
        <f t="shared" si="16"/>
        <v/>
      </c>
      <c r="AO37" s="455" t="str">
        <f t="shared" si="17"/>
        <v/>
      </c>
      <c r="AQ37" s="455" t="str">
        <f t="shared" si="18"/>
        <v/>
      </c>
    </row>
    <row r="38" spans="5:43">
      <c r="E38" s="455" t="str">
        <f t="shared" si="0"/>
        <v/>
      </c>
      <c r="G38" s="455" t="str">
        <f t="shared" si="0"/>
        <v/>
      </c>
      <c r="I38" s="455" t="str">
        <f t="shared" si="1"/>
        <v/>
      </c>
      <c r="K38" s="455" t="str">
        <f t="shared" si="2"/>
        <v/>
      </c>
      <c r="M38" s="455" t="str">
        <f t="shared" si="3"/>
        <v/>
      </c>
      <c r="O38" s="455" t="str">
        <f t="shared" si="4"/>
        <v/>
      </c>
      <c r="Q38" s="455" t="str">
        <f t="shared" si="5"/>
        <v/>
      </c>
      <c r="S38" s="455" t="str">
        <f t="shared" si="6"/>
        <v/>
      </c>
      <c r="U38" s="455" t="str">
        <f t="shared" si="7"/>
        <v/>
      </c>
      <c r="W38" s="455" t="str">
        <f t="shared" si="8"/>
        <v/>
      </c>
      <c r="Y38" s="455" t="str">
        <f t="shared" si="9"/>
        <v/>
      </c>
      <c r="AA38" s="455" t="str">
        <f t="shared" si="10"/>
        <v/>
      </c>
      <c r="AC38" s="455" t="str">
        <f t="shared" si="11"/>
        <v/>
      </c>
      <c r="AE38" s="455" t="str">
        <f t="shared" si="12"/>
        <v/>
      </c>
      <c r="AG38" s="455" t="str">
        <f t="shared" si="13"/>
        <v/>
      </c>
      <c r="AI38" s="455" t="str">
        <f t="shared" si="14"/>
        <v/>
      </c>
      <c r="AK38" s="455" t="str">
        <f t="shared" si="15"/>
        <v/>
      </c>
      <c r="AM38" s="455" t="str">
        <f t="shared" si="16"/>
        <v/>
      </c>
      <c r="AO38" s="455" t="str">
        <f t="shared" si="17"/>
        <v/>
      </c>
      <c r="AQ38" s="455" t="str">
        <f t="shared" si="18"/>
        <v/>
      </c>
    </row>
    <row r="39" spans="5:43">
      <c r="E39" s="455" t="str">
        <f t="shared" si="0"/>
        <v/>
      </c>
      <c r="G39" s="455" t="str">
        <f t="shared" si="0"/>
        <v/>
      </c>
      <c r="I39" s="455" t="str">
        <f t="shared" si="1"/>
        <v/>
      </c>
      <c r="K39" s="455" t="str">
        <f t="shared" si="2"/>
        <v/>
      </c>
      <c r="M39" s="455" t="str">
        <f t="shared" si="3"/>
        <v/>
      </c>
      <c r="O39" s="455" t="str">
        <f t="shared" si="4"/>
        <v/>
      </c>
      <c r="Q39" s="455" t="str">
        <f t="shared" si="5"/>
        <v/>
      </c>
      <c r="S39" s="455" t="str">
        <f t="shared" si="6"/>
        <v/>
      </c>
      <c r="U39" s="455" t="str">
        <f t="shared" si="7"/>
        <v/>
      </c>
      <c r="W39" s="455" t="str">
        <f t="shared" si="8"/>
        <v/>
      </c>
      <c r="Y39" s="455" t="str">
        <f t="shared" si="9"/>
        <v/>
      </c>
      <c r="AA39" s="455" t="str">
        <f t="shared" si="10"/>
        <v/>
      </c>
      <c r="AC39" s="455" t="str">
        <f t="shared" si="11"/>
        <v/>
      </c>
      <c r="AE39" s="455" t="str">
        <f t="shared" si="12"/>
        <v/>
      </c>
      <c r="AG39" s="455" t="str">
        <f t="shared" si="13"/>
        <v/>
      </c>
      <c r="AI39" s="455" t="str">
        <f t="shared" si="14"/>
        <v/>
      </c>
      <c r="AK39" s="455" t="str">
        <f t="shared" si="15"/>
        <v/>
      </c>
      <c r="AM39" s="455" t="str">
        <f t="shared" si="16"/>
        <v/>
      </c>
      <c r="AO39" s="455" t="str">
        <f t="shared" si="17"/>
        <v/>
      </c>
      <c r="AQ39" s="455" t="str">
        <f t="shared" si="18"/>
        <v/>
      </c>
    </row>
    <row r="40" spans="5:43">
      <c r="E40" s="455" t="str">
        <f t="shared" si="0"/>
        <v/>
      </c>
      <c r="G40" s="455" t="str">
        <f t="shared" si="0"/>
        <v/>
      </c>
      <c r="I40" s="455" t="str">
        <f t="shared" si="1"/>
        <v/>
      </c>
      <c r="K40" s="455" t="str">
        <f t="shared" si="2"/>
        <v/>
      </c>
      <c r="M40" s="455" t="str">
        <f t="shared" si="3"/>
        <v/>
      </c>
      <c r="O40" s="455" t="str">
        <f t="shared" si="4"/>
        <v/>
      </c>
      <c r="Q40" s="455" t="str">
        <f t="shared" si="5"/>
        <v/>
      </c>
      <c r="S40" s="455" t="str">
        <f t="shared" si="6"/>
        <v/>
      </c>
      <c r="U40" s="455" t="str">
        <f t="shared" si="7"/>
        <v/>
      </c>
      <c r="W40" s="455" t="str">
        <f t="shared" si="8"/>
        <v/>
      </c>
      <c r="Y40" s="455" t="str">
        <f t="shared" si="9"/>
        <v/>
      </c>
      <c r="AA40" s="455" t="str">
        <f t="shared" si="10"/>
        <v/>
      </c>
      <c r="AC40" s="455" t="str">
        <f t="shared" si="11"/>
        <v/>
      </c>
      <c r="AE40" s="455" t="str">
        <f t="shared" si="12"/>
        <v/>
      </c>
      <c r="AG40" s="455" t="str">
        <f t="shared" si="13"/>
        <v/>
      </c>
      <c r="AI40" s="455" t="str">
        <f t="shared" si="14"/>
        <v/>
      </c>
      <c r="AK40" s="455" t="str">
        <f t="shared" si="15"/>
        <v/>
      </c>
      <c r="AM40" s="455" t="str">
        <f t="shared" si="16"/>
        <v/>
      </c>
      <c r="AO40" s="455" t="str">
        <f t="shared" si="17"/>
        <v/>
      </c>
      <c r="AQ40" s="455" t="str">
        <f t="shared" si="18"/>
        <v/>
      </c>
    </row>
    <row r="41" spans="5:43">
      <c r="E41" s="455" t="str">
        <f t="shared" si="0"/>
        <v/>
      </c>
      <c r="G41" s="455" t="str">
        <f t="shared" si="0"/>
        <v/>
      </c>
      <c r="I41" s="455" t="str">
        <f t="shared" si="1"/>
        <v/>
      </c>
      <c r="K41" s="455" t="str">
        <f t="shared" si="2"/>
        <v/>
      </c>
      <c r="M41" s="455" t="str">
        <f t="shared" si="3"/>
        <v/>
      </c>
      <c r="O41" s="455" t="str">
        <f t="shared" si="4"/>
        <v/>
      </c>
      <c r="Q41" s="455" t="str">
        <f t="shared" si="5"/>
        <v/>
      </c>
      <c r="S41" s="455" t="str">
        <f t="shared" si="6"/>
        <v/>
      </c>
      <c r="U41" s="455" t="str">
        <f t="shared" si="7"/>
        <v/>
      </c>
      <c r="W41" s="455" t="str">
        <f t="shared" si="8"/>
        <v/>
      </c>
      <c r="Y41" s="455" t="str">
        <f t="shared" si="9"/>
        <v/>
      </c>
      <c r="AA41" s="455" t="str">
        <f t="shared" si="10"/>
        <v/>
      </c>
      <c r="AC41" s="455" t="str">
        <f t="shared" si="11"/>
        <v/>
      </c>
      <c r="AE41" s="455" t="str">
        <f t="shared" si="12"/>
        <v/>
      </c>
      <c r="AG41" s="455" t="str">
        <f t="shared" si="13"/>
        <v/>
      </c>
      <c r="AI41" s="455" t="str">
        <f t="shared" si="14"/>
        <v/>
      </c>
      <c r="AK41" s="455" t="str">
        <f t="shared" si="15"/>
        <v/>
      </c>
      <c r="AM41" s="455" t="str">
        <f t="shared" si="16"/>
        <v/>
      </c>
      <c r="AO41" s="455" t="str">
        <f t="shared" si="17"/>
        <v/>
      </c>
      <c r="AQ41" s="455" t="str">
        <f t="shared" si="18"/>
        <v/>
      </c>
    </row>
    <row r="42" spans="5:43">
      <c r="E42" s="455" t="str">
        <f t="shared" si="0"/>
        <v/>
      </c>
      <c r="G42" s="455" t="str">
        <f t="shared" si="0"/>
        <v/>
      </c>
      <c r="I42" s="455" t="str">
        <f t="shared" si="1"/>
        <v/>
      </c>
      <c r="K42" s="455" t="str">
        <f t="shared" si="2"/>
        <v/>
      </c>
      <c r="M42" s="455" t="str">
        <f t="shared" si="3"/>
        <v/>
      </c>
      <c r="O42" s="455" t="str">
        <f t="shared" si="4"/>
        <v/>
      </c>
      <c r="Q42" s="455" t="str">
        <f t="shared" si="5"/>
        <v/>
      </c>
      <c r="S42" s="455" t="str">
        <f t="shared" si="6"/>
        <v/>
      </c>
      <c r="U42" s="455" t="str">
        <f t="shared" si="7"/>
        <v/>
      </c>
      <c r="W42" s="455" t="str">
        <f t="shared" si="8"/>
        <v/>
      </c>
      <c r="Y42" s="455" t="str">
        <f t="shared" si="9"/>
        <v/>
      </c>
      <c r="AA42" s="455" t="str">
        <f t="shared" si="10"/>
        <v/>
      </c>
      <c r="AC42" s="455" t="str">
        <f t="shared" si="11"/>
        <v/>
      </c>
      <c r="AE42" s="455" t="str">
        <f t="shared" si="12"/>
        <v/>
      </c>
      <c r="AG42" s="455" t="str">
        <f t="shared" si="13"/>
        <v/>
      </c>
      <c r="AI42" s="455" t="str">
        <f t="shared" si="14"/>
        <v/>
      </c>
      <c r="AK42" s="455" t="str">
        <f t="shared" si="15"/>
        <v/>
      </c>
      <c r="AM42" s="455" t="str">
        <f t="shared" si="16"/>
        <v/>
      </c>
      <c r="AO42" s="455" t="str">
        <f t="shared" si="17"/>
        <v/>
      </c>
      <c r="AQ42" s="455" t="str">
        <f t="shared" si="18"/>
        <v/>
      </c>
    </row>
    <row r="43" spans="5:43">
      <c r="E43" s="455" t="str">
        <f t="shared" si="0"/>
        <v/>
      </c>
      <c r="G43" s="455" t="str">
        <f t="shared" si="0"/>
        <v/>
      </c>
      <c r="I43" s="455" t="str">
        <f t="shared" si="1"/>
        <v/>
      </c>
      <c r="K43" s="455" t="str">
        <f t="shared" si="2"/>
        <v/>
      </c>
      <c r="M43" s="455" t="str">
        <f t="shared" si="3"/>
        <v/>
      </c>
      <c r="O43" s="455" t="str">
        <f t="shared" si="4"/>
        <v/>
      </c>
      <c r="Q43" s="455" t="str">
        <f t="shared" si="5"/>
        <v/>
      </c>
      <c r="S43" s="455" t="str">
        <f t="shared" si="6"/>
        <v/>
      </c>
      <c r="U43" s="455" t="str">
        <f t="shared" si="7"/>
        <v/>
      </c>
      <c r="W43" s="455" t="str">
        <f t="shared" si="8"/>
        <v/>
      </c>
      <c r="Y43" s="455" t="str">
        <f t="shared" si="9"/>
        <v/>
      </c>
      <c r="AA43" s="455" t="str">
        <f t="shared" si="10"/>
        <v/>
      </c>
      <c r="AC43" s="455" t="str">
        <f t="shared" si="11"/>
        <v/>
      </c>
      <c r="AE43" s="455" t="str">
        <f t="shared" si="12"/>
        <v/>
      </c>
      <c r="AG43" s="455" t="str">
        <f t="shared" si="13"/>
        <v/>
      </c>
      <c r="AI43" s="455" t="str">
        <f t="shared" si="14"/>
        <v/>
      </c>
      <c r="AK43" s="455" t="str">
        <f t="shared" si="15"/>
        <v/>
      </c>
      <c r="AM43" s="455" t="str">
        <f t="shared" si="16"/>
        <v/>
      </c>
      <c r="AO43" s="455" t="str">
        <f t="shared" si="17"/>
        <v/>
      </c>
      <c r="AQ43" s="455" t="str">
        <f t="shared" si="18"/>
        <v/>
      </c>
    </row>
    <row r="44" spans="5:43">
      <c r="E44" s="455" t="str">
        <f t="shared" si="0"/>
        <v/>
      </c>
      <c r="G44" s="455" t="str">
        <f t="shared" si="0"/>
        <v/>
      </c>
      <c r="I44" s="455" t="str">
        <f t="shared" si="1"/>
        <v/>
      </c>
      <c r="K44" s="455" t="str">
        <f t="shared" si="2"/>
        <v/>
      </c>
      <c r="M44" s="455" t="str">
        <f t="shared" si="3"/>
        <v/>
      </c>
      <c r="O44" s="455" t="str">
        <f t="shared" si="4"/>
        <v/>
      </c>
      <c r="Q44" s="455" t="str">
        <f t="shared" si="5"/>
        <v/>
      </c>
      <c r="S44" s="455" t="str">
        <f t="shared" si="6"/>
        <v/>
      </c>
      <c r="U44" s="455" t="str">
        <f t="shared" si="7"/>
        <v/>
      </c>
      <c r="W44" s="455" t="str">
        <f t="shared" si="8"/>
        <v/>
      </c>
      <c r="Y44" s="455" t="str">
        <f t="shared" si="9"/>
        <v/>
      </c>
      <c r="AA44" s="455" t="str">
        <f t="shared" si="10"/>
        <v/>
      </c>
      <c r="AC44" s="455" t="str">
        <f t="shared" si="11"/>
        <v/>
      </c>
      <c r="AE44" s="455" t="str">
        <f t="shared" si="12"/>
        <v/>
      </c>
      <c r="AG44" s="455" t="str">
        <f t="shared" si="13"/>
        <v/>
      </c>
      <c r="AI44" s="455" t="str">
        <f t="shared" si="14"/>
        <v/>
      </c>
      <c r="AK44" s="455" t="str">
        <f t="shared" si="15"/>
        <v/>
      </c>
      <c r="AM44" s="455" t="str">
        <f t="shared" si="16"/>
        <v/>
      </c>
      <c r="AO44" s="455" t="str">
        <f t="shared" si="17"/>
        <v/>
      </c>
      <c r="AQ44" s="455" t="str">
        <f t="shared" si="18"/>
        <v/>
      </c>
    </row>
    <row r="45" spans="5:43">
      <c r="E45" s="455" t="str">
        <f t="shared" si="0"/>
        <v/>
      </c>
      <c r="G45" s="455" t="str">
        <f t="shared" si="0"/>
        <v/>
      </c>
      <c r="I45" s="455" t="str">
        <f t="shared" si="1"/>
        <v/>
      </c>
      <c r="K45" s="455" t="str">
        <f t="shared" si="2"/>
        <v/>
      </c>
      <c r="M45" s="455" t="str">
        <f t="shared" si="3"/>
        <v/>
      </c>
      <c r="O45" s="455" t="str">
        <f t="shared" si="4"/>
        <v/>
      </c>
      <c r="Q45" s="455" t="str">
        <f t="shared" si="5"/>
        <v/>
      </c>
      <c r="S45" s="455" t="str">
        <f t="shared" si="6"/>
        <v/>
      </c>
      <c r="U45" s="455" t="str">
        <f t="shared" si="7"/>
        <v/>
      </c>
      <c r="W45" s="455" t="str">
        <f t="shared" si="8"/>
        <v/>
      </c>
      <c r="Y45" s="455" t="str">
        <f t="shared" si="9"/>
        <v/>
      </c>
      <c r="AA45" s="455" t="str">
        <f t="shared" si="10"/>
        <v/>
      </c>
      <c r="AC45" s="455" t="str">
        <f t="shared" si="11"/>
        <v/>
      </c>
      <c r="AE45" s="455" t="str">
        <f t="shared" si="12"/>
        <v/>
      </c>
      <c r="AG45" s="455" t="str">
        <f t="shared" si="13"/>
        <v/>
      </c>
      <c r="AI45" s="455" t="str">
        <f t="shared" si="14"/>
        <v/>
      </c>
      <c r="AK45" s="455" t="str">
        <f t="shared" si="15"/>
        <v/>
      </c>
      <c r="AM45" s="455" t="str">
        <f t="shared" si="16"/>
        <v/>
      </c>
      <c r="AO45" s="455" t="str">
        <f t="shared" si="17"/>
        <v/>
      </c>
      <c r="AQ45" s="455" t="str">
        <f t="shared" si="18"/>
        <v/>
      </c>
    </row>
    <row r="46" spans="5:43">
      <c r="E46" s="455" t="str">
        <f t="shared" si="0"/>
        <v/>
      </c>
      <c r="G46" s="455" t="str">
        <f t="shared" si="0"/>
        <v/>
      </c>
      <c r="I46" s="455" t="str">
        <f t="shared" si="1"/>
        <v/>
      </c>
      <c r="K46" s="455" t="str">
        <f t="shared" si="2"/>
        <v/>
      </c>
      <c r="M46" s="455" t="str">
        <f t="shared" si="3"/>
        <v/>
      </c>
      <c r="O46" s="455" t="str">
        <f t="shared" si="4"/>
        <v/>
      </c>
      <c r="Q46" s="455" t="str">
        <f t="shared" si="5"/>
        <v/>
      </c>
      <c r="S46" s="455" t="str">
        <f t="shared" si="6"/>
        <v/>
      </c>
      <c r="U46" s="455" t="str">
        <f t="shared" si="7"/>
        <v/>
      </c>
      <c r="W46" s="455" t="str">
        <f t="shared" si="8"/>
        <v/>
      </c>
      <c r="Y46" s="455" t="str">
        <f t="shared" si="9"/>
        <v/>
      </c>
      <c r="AA46" s="455" t="str">
        <f t="shared" si="10"/>
        <v/>
      </c>
      <c r="AC46" s="455" t="str">
        <f t="shared" si="11"/>
        <v/>
      </c>
      <c r="AE46" s="455" t="str">
        <f t="shared" si="12"/>
        <v/>
      </c>
      <c r="AG46" s="455" t="str">
        <f t="shared" si="13"/>
        <v/>
      </c>
      <c r="AI46" s="455" t="str">
        <f t="shared" si="14"/>
        <v/>
      </c>
      <c r="AK46" s="455" t="str">
        <f t="shared" si="15"/>
        <v/>
      </c>
      <c r="AM46" s="455" t="str">
        <f t="shared" si="16"/>
        <v/>
      </c>
      <c r="AO46" s="455" t="str">
        <f t="shared" si="17"/>
        <v/>
      </c>
      <c r="AQ46" s="455" t="str">
        <f t="shared" si="18"/>
        <v/>
      </c>
    </row>
    <row r="47" spans="5:43">
      <c r="E47" s="455" t="str">
        <f t="shared" si="0"/>
        <v/>
      </c>
      <c r="G47" s="455" t="str">
        <f t="shared" si="0"/>
        <v/>
      </c>
      <c r="I47" s="455" t="str">
        <f t="shared" si="1"/>
        <v/>
      </c>
      <c r="K47" s="455" t="str">
        <f t="shared" si="2"/>
        <v/>
      </c>
      <c r="M47" s="455" t="str">
        <f t="shared" si="3"/>
        <v/>
      </c>
      <c r="O47" s="455" t="str">
        <f t="shared" si="4"/>
        <v/>
      </c>
      <c r="Q47" s="455" t="str">
        <f t="shared" si="5"/>
        <v/>
      </c>
      <c r="S47" s="455" t="str">
        <f t="shared" si="6"/>
        <v/>
      </c>
      <c r="U47" s="455" t="str">
        <f t="shared" si="7"/>
        <v/>
      </c>
      <c r="W47" s="455" t="str">
        <f t="shared" si="8"/>
        <v/>
      </c>
      <c r="Y47" s="455" t="str">
        <f t="shared" si="9"/>
        <v/>
      </c>
      <c r="AA47" s="455" t="str">
        <f t="shared" si="10"/>
        <v/>
      </c>
      <c r="AC47" s="455" t="str">
        <f t="shared" si="11"/>
        <v/>
      </c>
      <c r="AE47" s="455" t="str">
        <f t="shared" si="12"/>
        <v/>
      </c>
      <c r="AG47" s="455" t="str">
        <f t="shared" si="13"/>
        <v/>
      </c>
      <c r="AI47" s="455" t="str">
        <f t="shared" si="14"/>
        <v/>
      </c>
      <c r="AK47" s="455" t="str">
        <f t="shared" si="15"/>
        <v/>
      </c>
      <c r="AM47" s="455" t="str">
        <f t="shared" si="16"/>
        <v/>
      </c>
      <c r="AO47" s="455" t="str">
        <f t="shared" si="17"/>
        <v/>
      </c>
      <c r="AQ47" s="455" t="str">
        <f t="shared" si="18"/>
        <v/>
      </c>
    </row>
    <row r="48" spans="5:43">
      <c r="E48" s="455" t="str">
        <f t="shared" si="0"/>
        <v/>
      </c>
      <c r="G48" s="455" t="str">
        <f t="shared" si="0"/>
        <v/>
      </c>
      <c r="I48" s="455" t="str">
        <f t="shared" si="1"/>
        <v/>
      </c>
      <c r="K48" s="455" t="str">
        <f t="shared" si="2"/>
        <v/>
      </c>
      <c r="M48" s="455" t="str">
        <f t="shared" si="3"/>
        <v/>
      </c>
      <c r="O48" s="455" t="str">
        <f t="shared" si="4"/>
        <v/>
      </c>
      <c r="Q48" s="455" t="str">
        <f t="shared" si="5"/>
        <v/>
      </c>
      <c r="S48" s="455" t="str">
        <f t="shared" si="6"/>
        <v/>
      </c>
      <c r="U48" s="455" t="str">
        <f t="shared" si="7"/>
        <v/>
      </c>
      <c r="W48" s="455" t="str">
        <f t="shared" si="8"/>
        <v/>
      </c>
      <c r="Y48" s="455" t="str">
        <f t="shared" si="9"/>
        <v/>
      </c>
      <c r="AA48" s="455" t="str">
        <f t="shared" si="10"/>
        <v/>
      </c>
      <c r="AC48" s="455" t="str">
        <f t="shared" si="11"/>
        <v/>
      </c>
      <c r="AE48" s="455" t="str">
        <f t="shared" si="12"/>
        <v/>
      </c>
      <c r="AG48" s="455" t="str">
        <f t="shared" si="13"/>
        <v/>
      </c>
      <c r="AI48" s="455" t="str">
        <f t="shared" si="14"/>
        <v/>
      </c>
      <c r="AK48" s="455" t="str">
        <f t="shared" si="15"/>
        <v/>
      </c>
      <c r="AM48" s="455" t="str">
        <f t="shared" si="16"/>
        <v/>
      </c>
      <c r="AO48" s="455" t="str">
        <f t="shared" si="17"/>
        <v/>
      </c>
      <c r="AQ48" s="455" t="str">
        <f t="shared" si="18"/>
        <v/>
      </c>
    </row>
    <row r="49" spans="5:43">
      <c r="E49" s="455" t="str">
        <f t="shared" si="0"/>
        <v/>
      </c>
      <c r="G49" s="455" t="str">
        <f t="shared" si="0"/>
        <v/>
      </c>
      <c r="I49" s="455" t="str">
        <f t="shared" si="1"/>
        <v/>
      </c>
      <c r="K49" s="455" t="str">
        <f t="shared" si="2"/>
        <v/>
      </c>
      <c r="M49" s="455" t="str">
        <f t="shared" si="3"/>
        <v/>
      </c>
      <c r="O49" s="455" t="str">
        <f t="shared" si="4"/>
        <v/>
      </c>
      <c r="Q49" s="455" t="str">
        <f t="shared" si="5"/>
        <v/>
      </c>
      <c r="S49" s="455" t="str">
        <f t="shared" si="6"/>
        <v/>
      </c>
      <c r="U49" s="455" t="str">
        <f t="shared" si="7"/>
        <v/>
      </c>
      <c r="W49" s="455" t="str">
        <f t="shared" si="8"/>
        <v/>
      </c>
      <c r="Y49" s="455" t="str">
        <f t="shared" si="9"/>
        <v/>
      </c>
      <c r="AA49" s="455" t="str">
        <f t="shared" si="10"/>
        <v/>
      </c>
      <c r="AC49" s="455" t="str">
        <f t="shared" si="11"/>
        <v/>
      </c>
      <c r="AE49" s="455" t="str">
        <f t="shared" si="12"/>
        <v/>
      </c>
      <c r="AG49" s="455" t="str">
        <f t="shared" si="13"/>
        <v/>
      </c>
      <c r="AI49" s="455" t="str">
        <f t="shared" si="14"/>
        <v/>
      </c>
      <c r="AK49" s="455" t="str">
        <f t="shared" si="15"/>
        <v/>
      </c>
      <c r="AM49" s="455" t="str">
        <f t="shared" si="16"/>
        <v/>
      </c>
      <c r="AO49" s="455" t="str">
        <f t="shared" si="17"/>
        <v/>
      </c>
      <c r="AQ49" s="455" t="str">
        <f t="shared" si="18"/>
        <v/>
      </c>
    </row>
    <row r="50" spans="5:43">
      <c r="E50" s="455" t="str">
        <f t="shared" si="0"/>
        <v/>
      </c>
      <c r="G50" s="455" t="str">
        <f t="shared" si="0"/>
        <v/>
      </c>
      <c r="I50" s="455" t="str">
        <f t="shared" si="1"/>
        <v/>
      </c>
      <c r="K50" s="455" t="str">
        <f t="shared" si="2"/>
        <v/>
      </c>
      <c r="M50" s="455" t="str">
        <f t="shared" si="3"/>
        <v/>
      </c>
      <c r="O50" s="455" t="str">
        <f t="shared" si="4"/>
        <v/>
      </c>
      <c r="Q50" s="455" t="str">
        <f t="shared" si="5"/>
        <v/>
      </c>
      <c r="S50" s="455" t="str">
        <f t="shared" si="6"/>
        <v/>
      </c>
      <c r="U50" s="455" t="str">
        <f t="shared" si="7"/>
        <v/>
      </c>
      <c r="W50" s="455" t="str">
        <f t="shared" si="8"/>
        <v/>
      </c>
      <c r="Y50" s="455" t="str">
        <f t="shared" si="9"/>
        <v/>
      </c>
      <c r="AA50" s="455" t="str">
        <f t="shared" si="10"/>
        <v/>
      </c>
      <c r="AC50" s="455" t="str">
        <f t="shared" si="11"/>
        <v/>
      </c>
      <c r="AE50" s="455" t="str">
        <f t="shared" si="12"/>
        <v/>
      </c>
      <c r="AG50" s="455" t="str">
        <f t="shared" si="13"/>
        <v/>
      </c>
      <c r="AI50" s="455" t="str">
        <f t="shared" si="14"/>
        <v/>
      </c>
      <c r="AK50" s="455" t="str">
        <f t="shared" si="15"/>
        <v/>
      </c>
      <c r="AM50" s="455" t="str">
        <f t="shared" si="16"/>
        <v/>
      </c>
      <c r="AO50" s="455" t="str">
        <f t="shared" si="17"/>
        <v/>
      </c>
      <c r="AQ50" s="455" t="str">
        <f t="shared" si="18"/>
        <v/>
      </c>
    </row>
    <row r="51" spans="5:43">
      <c r="E51" s="455" t="str">
        <f t="shared" si="0"/>
        <v/>
      </c>
      <c r="G51" s="455" t="str">
        <f t="shared" si="0"/>
        <v/>
      </c>
      <c r="I51" s="455" t="str">
        <f t="shared" si="1"/>
        <v/>
      </c>
      <c r="K51" s="455" t="str">
        <f t="shared" si="2"/>
        <v/>
      </c>
      <c r="M51" s="455" t="str">
        <f t="shared" si="3"/>
        <v/>
      </c>
      <c r="O51" s="455" t="str">
        <f t="shared" si="4"/>
        <v/>
      </c>
      <c r="Q51" s="455" t="str">
        <f t="shared" si="5"/>
        <v/>
      </c>
      <c r="S51" s="455" t="str">
        <f t="shared" si="6"/>
        <v/>
      </c>
      <c r="U51" s="455" t="str">
        <f t="shared" si="7"/>
        <v/>
      </c>
      <c r="W51" s="455" t="str">
        <f t="shared" si="8"/>
        <v/>
      </c>
      <c r="Y51" s="455" t="str">
        <f t="shared" si="9"/>
        <v/>
      </c>
      <c r="AA51" s="455" t="str">
        <f t="shared" si="10"/>
        <v/>
      </c>
      <c r="AC51" s="455" t="str">
        <f t="shared" si="11"/>
        <v/>
      </c>
      <c r="AE51" s="455" t="str">
        <f t="shared" si="12"/>
        <v/>
      </c>
      <c r="AG51" s="455" t="str">
        <f t="shared" si="13"/>
        <v/>
      </c>
      <c r="AI51" s="455" t="str">
        <f t="shared" si="14"/>
        <v/>
      </c>
      <c r="AK51" s="455" t="str">
        <f t="shared" si="15"/>
        <v/>
      </c>
      <c r="AM51" s="455" t="str">
        <f t="shared" si="16"/>
        <v/>
      </c>
      <c r="AO51" s="455" t="str">
        <f t="shared" si="17"/>
        <v/>
      </c>
      <c r="AQ51" s="455" t="str">
        <f t="shared" si="18"/>
        <v/>
      </c>
    </row>
    <row r="52" spans="5:43">
      <c r="E52" s="455" t="str">
        <f t="shared" si="0"/>
        <v/>
      </c>
      <c r="G52" s="455" t="str">
        <f t="shared" si="0"/>
        <v/>
      </c>
      <c r="I52" s="455" t="str">
        <f t="shared" si="1"/>
        <v/>
      </c>
      <c r="K52" s="455" t="str">
        <f t="shared" si="2"/>
        <v/>
      </c>
      <c r="M52" s="455" t="str">
        <f t="shared" si="3"/>
        <v/>
      </c>
      <c r="O52" s="455" t="str">
        <f t="shared" si="4"/>
        <v/>
      </c>
      <c r="Q52" s="455" t="str">
        <f t="shared" si="5"/>
        <v/>
      </c>
      <c r="S52" s="455" t="str">
        <f t="shared" si="6"/>
        <v/>
      </c>
      <c r="U52" s="455" t="str">
        <f t="shared" si="7"/>
        <v/>
      </c>
      <c r="W52" s="455" t="str">
        <f t="shared" si="8"/>
        <v/>
      </c>
      <c r="Y52" s="455" t="str">
        <f t="shared" si="9"/>
        <v/>
      </c>
      <c r="AA52" s="455" t="str">
        <f t="shared" si="10"/>
        <v/>
      </c>
      <c r="AC52" s="455" t="str">
        <f t="shared" si="11"/>
        <v/>
      </c>
      <c r="AE52" s="455" t="str">
        <f t="shared" si="12"/>
        <v/>
      </c>
      <c r="AG52" s="455" t="str">
        <f t="shared" si="13"/>
        <v/>
      </c>
      <c r="AI52" s="455" t="str">
        <f t="shared" si="14"/>
        <v/>
      </c>
      <c r="AK52" s="455" t="str">
        <f t="shared" si="15"/>
        <v/>
      </c>
      <c r="AM52" s="455" t="str">
        <f t="shared" si="16"/>
        <v/>
      </c>
      <c r="AO52" s="455" t="str">
        <f t="shared" si="17"/>
        <v/>
      </c>
      <c r="AQ52" s="455" t="str">
        <f t="shared" si="18"/>
        <v/>
      </c>
    </row>
    <row r="53" spans="5:43">
      <c r="E53" s="455" t="str">
        <f t="shared" si="0"/>
        <v/>
      </c>
      <c r="G53" s="455" t="str">
        <f t="shared" si="0"/>
        <v/>
      </c>
      <c r="I53" s="455" t="str">
        <f t="shared" si="1"/>
        <v/>
      </c>
      <c r="K53" s="455" t="str">
        <f t="shared" si="2"/>
        <v/>
      </c>
      <c r="M53" s="455" t="str">
        <f t="shared" si="3"/>
        <v/>
      </c>
      <c r="O53" s="455" t="str">
        <f t="shared" si="4"/>
        <v/>
      </c>
      <c r="Q53" s="455" t="str">
        <f t="shared" si="5"/>
        <v/>
      </c>
      <c r="S53" s="455" t="str">
        <f t="shared" si="6"/>
        <v/>
      </c>
      <c r="U53" s="455" t="str">
        <f t="shared" si="7"/>
        <v/>
      </c>
      <c r="W53" s="455" t="str">
        <f t="shared" si="8"/>
        <v/>
      </c>
      <c r="Y53" s="455" t="str">
        <f t="shared" si="9"/>
        <v/>
      </c>
      <c r="AA53" s="455" t="str">
        <f t="shared" si="10"/>
        <v/>
      </c>
      <c r="AC53" s="455" t="str">
        <f t="shared" si="11"/>
        <v/>
      </c>
      <c r="AE53" s="455" t="str">
        <f t="shared" si="12"/>
        <v/>
      </c>
      <c r="AG53" s="455" t="str">
        <f t="shared" si="13"/>
        <v/>
      </c>
      <c r="AI53" s="455" t="str">
        <f t="shared" si="14"/>
        <v/>
      </c>
      <c r="AK53" s="455" t="str">
        <f t="shared" si="15"/>
        <v/>
      </c>
      <c r="AM53" s="455" t="str">
        <f t="shared" si="16"/>
        <v/>
      </c>
      <c r="AO53" s="455" t="str">
        <f t="shared" si="17"/>
        <v/>
      </c>
      <c r="AQ53" s="455" t="str">
        <f t="shared" si="18"/>
        <v/>
      </c>
    </row>
    <row r="54" spans="5:43">
      <c r="E54" s="455" t="str">
        <f t="shared" si="0"/>
        <v/>
      </c>
      <c r="G54" s="455" t="str">
        <f t="shared" si="0"/>
        <v/>
      </c>
      <c r="I54" s="455" t="str">
        <f t="shared" si="1"/>
        <v/>
      </c>
      <c r="K54" s="455" t="str">
        <f t="shared" si="2"/>
        <v/>
      </c>
      <c r="M54" s="455" t="str">
        <f t="shared" si="3"/>
        <v/>
      </c>
      <c r="O54" s="455" t="str">
        <f t="shared" si="4"/>
        <v/>
      </c>
      <c r="Q54" s="455" t="str">
        <f t="shared" si="5"/>
        <v/>
      </c>
      <c r="S54" s="455" t="str">
        <f t="shared" si="6"/>
        <v/>
      </c>
      <c r="U54" s="455" t="str">
        <f t="shared" si="7"/>
        <v/>
      </c>
      <c r="W54" s="455" t="str">
        <f t="shared" si="8"/>
        <v/>
      </c>
      <c r="Y54" s="455" t="str">
        <f t="shared" si="9"/>
        <v/>
      </c>
      <c r="AA54" s="455" t="str">
        <f t="shared" si="10"/>
        <v/>
      </c>
      <c r="AC54" s="455" t="str">
        <f t="shared" si="11"/>
        <v/>
      </c>
      <c r="AE54" s="455" t="str">
        <f t="shared" si="12"/>
        <v/>
      </c>
      <c r="AG54" s="455" t="str">
        <f t="shared" si="13"/>
        <v/>
      </c>
      <c r="AI54" s="455" t="str">
        <f t="shared" si="14"/>
        <v/>
      </c>
      <c r="AK54" s="455" t="str">
        <f t="shared" si="15"/>
        <v/>
      </c>
      <c r="AM54" s="455" t="str">
        <f t="shared" si="16"/>
        <v/>
      </c>
      <c r="AO54" s="455" t="str">
        <f t="shared" si="17"/>
        <v/>
      </c>
      <c r="AQ54" s="455" t="str">
        <f t="shared" si="18"/>
        <v/>
      </c>
    </row>
    <row r="55" spans="5:43">
      <c r="E55" s="455" t="str">
        <f t="shared" si="0"/>
        <v/>
      </c>
      <c r="G55" s="455" t="str">
        <f t="shared" si="0"/>
        <v/>
      </c>
      <c r="I55" s="455" t="str">
        <f t="shared" si="1"/>
        <v/>
      </c>
      <c r="K55" s="455" t="str">
        <f t="shared" si="2"/>
        <v/>
      </c>
      <c r="M55" s="455" t="str">
        <f t="shared" si="3"/>
        <v/>
      </c>
      <c r="O55" s="455" t="str">
        <f t="shared" si="4"/>
        <v/>
      </c>
      <c r="Q55" s="455" t="str">
        <f t="shared" si="5"/>
        <v/>
      </c>
      <c r="S55" s="455" t="str">
        <f t="shared" si="6"/>
        <v/>
      </c>
      <c r="U55" s="455" t="str">
        <f t="shared" si="7"/>
        <v/>
      </c>
      <c r="W55" s="455" t="str">
        <f t="shared" si="8"/>
        <v/>
      </c>
      <c r="Y55" s="455" t="str">
        <f t="shared" si="9"/>
        <v/>
      </c>
      <c r="AA55" s="455" t="str">
        <f t="shared" si="10"/>
        <v/>
      </c>
      <c r="AC55" s="455" t="str">
        <f t="shared" si="11"/>
        <v/>
      </c>
      <c r="AE55" s="455" t="str">
        <f t="shared" si="12"/>
        <v/>
      </c>
      <c r="AG55" s="455" t="str">
        <f t="shared" si="13"/>
        <v/>
      </c>
      <c r="AI55" s="455" t="str">
        <f t="shared" si="14"/>
        <v/>
      </c>
      <c r="AK55" s="455" t="str">
        <f t="shared" si="15"/>
        <v/>
      </c>
      <c r="AM55" s="455" t="str">
        <f t="shared" si="16"/>
        <v/>
      </c>
      <c r="AO55" s="455" t="str">
        <f t="shared" si="17"/>
        <v/>
      </c>
      <c r="AQ55" s="455" t="str">
        <f t="shared" si="18"/>
        <v/>
      </c>
    </row>
    <row r="56" spans="5:43">
      <c r="E56" s="455" t="str">
        <f t="shared" si="0"/>
        <v/>
      </c>
      <c r="G56" s="455" t="str">
        <f t="shared" si="0"/>
        <v/>
      </c>
      <c r="I56" s="455" t="str">
        <f t="shared" si="1"/>
        <v/>
      </c>
      <c r="K56" s="455" t="str">
        <f t="shared" si="2"/>
        <v/>
      </c>
      <c r="M56" s="455" t="str">
        <f t="shared" si="3"/>
        <v/>
      </c>
      <c r="O56" s="455" t="str">
        <f t="shared" si="4"/>
        <v/>
      </c>
      <c r="Q56" s="455" t="str">
        <f t="shared" si="5"/>
        <v/>
      </c>
      <c r="S56" s="455" t="str">
        <f t="shared" si="6"/>
        <v/>
      </c>
      <c r="U56" s="455" t="str">
        <f t="shared" si="7"/>
        <v/>
      </c>
      <c r="W56" s="455" t="str">
        <f t="shared" si="8"/>
        <v/>
      </c>
      <c r="Y56" s="455" t="str">
        <f t="shared" si="9"/>
        <v/>
      </c>
      <c r="AA56" s="455" t="str">
        <f t="shared" si="10"/>
        <v/>
      </c>
      <c r="AC56" s="455" t="str">
        <f t="shared" si="11"/>
        <v/>
      </c>
      <c r="AE56" s="455" t="str">
        <f t="shared" si="12"/>
        <v/>
      </c>
      <c r="AG56" s="455" t="str">
        <f t="shared" si="13"/>
        <v/>
      </c>
      <c r="AI56" s="455" t="str">
        <f t="shared" si="14"/>
        <v/>
      </c>
      <c r="AK56" s="455" t="str">
        <f t="shared" si="15"/>
        <v/>
      </c>
      <c r="AM56" s="455" t="str">
        <f t="shared" si="16"/>
        <v/>
      </c>
      <c r="AO56" s="455" t="str">
        <f t="shared" si="17"/>
        <v/>
      </c>
      <c r="AQ56" s="455" t="str">
        <f t="shared" si="18"/>
        <v/>
      </c>
    </row>
    <row r="57" spans="5:43">
      <c r="E57" s="455" t="str">
        <f t="shared" si="0"/>
        <v/>
      </c>
      <c r="G57" s="455" t="str">
        <f t="shared" si="0"/>
        <v/>
      </c>
      <c r="I57" s="455" t="str">
        <f t="shared" si="1"/>
        <v/>
      </c>
      <c r="K57" s="455" t="str">
        <f t="shared" si="2"/>
        <v/>
      </c>
      <c r="M57" s="455" t="str">
        <f t="shared" si="3"/>
        <v/>
      </c>
      <c r="O57" s="455" t="str">
        <f t="shared" si="4"/>
        <v/>
      </c>
      <c r="Q57" s="455" t="str">
        <f t="shared" si="5"/>
        <v/>
      </c>
      <c r="S57" s="455" t="str">
        <f t="shared" si="6"/>
        <v/>
      </c>
      <c r="U57" s="455" t="str">
        <f t="shared" si="7"/>
        <v/>
      </c>
      <c r="W57" s="455" t="str">
        <f t="shared" si="8"/>
        <v/>
      </c>
      <c r="Y57" s="455" t="str">
        <f t="shared" si="9"/>
        <v/>
      </c>
      <c r="AA57" s="455" t="str">
        <f t="shared" si="10"/>
        <v/>
      </c>
      <c r="AC57" s="455" t="str">
        <f t="shared" si="11"/>
        <v/>
      </c>
      <c r="AE57" s="455" t="str">
        <f t="shared" si="12"/>
        <v/>
      </c>
      <c r="AG57" s="455" t="str">
        <f t="shared" si="13"/>
        <v/>
      </c>
      <c r="AI57" s="455" t="str">
        <f t="shared" si="14"/>
        <v/>
      </c>
      <c r="AK57" s="455" t="str">
        <f t="shared" si="15"/>
        <v/>
      </c>
      <c r="AM57" s="455" t="str">
        <f t="shared" si="16"/>
        <v/>
      </c>
      <c r="AO57" s="455" t="str">
        <f t="shared" si="17"/>
        <v/>
      </c>
      <c r="AQ57" s="455" t="str">
        <f t="shared" si="18"/>
        <v/>
      </c>
    </row>
    <row r="58" spans="5:43">
      <c r="E58" s="455" t="str">
        <f t="shared" si="0"/>
        <v/>
      </c>
      <c r="G58" s="455" t="str">
        <f t="shared" si="0"/>
        <v/>
      </c>
      <c r="I58" s="455" t="str">
        <f t="shared" si="1"/>
        <v/>
      </c>
      <c r="K58" s="455" t="str">
        <f t="shared" si="2"/>
        <v/>
      </c>
      <c r="M58" s="455" t="str">
        <f t="shared" si="3"/>
        <v/>
      </c>
      <c r="O58" s="455" t="str">
        <f t="shared" si="4"/>
        <v/>
      </c>
      <c r="Q58" s="455" t="str">
        <f t="shared" si="5"/>
        <v/>
      </c>
      <c r="S58" s="455" t="str">
        <f t="shared" si="6"/>
        <v/>
      </c>
      <c r="U58" s="455" t="str">
        <f t="shared" si="7"/>
        <v/>
      </c>
      <c r="W58" s="455" t="str">
        <f t="shared" si="8"/>
        <v/>
      </c>
      <c r="Y58" s="455" t="str">
        <f t="shared" si="9"/>
        <v/>
      </c>
      <c r="AA58" s="455" t="str">
        <f t="shared" si="10"/>
        <v/>
      </c>
      <c r="AC58" s="455" t="str">
        <f t="shared" si="11"/>
        <v/>
      </c>
      <c r="AE58" s="455" t="str">
        <f t="shared" si="12"/>
        <v/>
      </c>
      <c r="AG58" s="455" t="str">
        <f t="shared" si="13"/>
        <v/>
      </c>
      <c r="AI58" s="455" t="str">
        <f t="shared" si="14"/>
        <v/>
      </c>
      <c r="AK58" s="455" t="str">
        <f t="shared" si="15"/>
        <v/>
      </c>
      <c r="AM58" s="455" t="str">
        <f t="shared" si="16"/>
        <v/>
      </c>
      <c r="AO58" s="455" t="str">
        <f t="shared" si="17"/>
        <v/>
      </c>
      <c r="AQ58" s="455" t="str">
        <f t="shared" si="18"/>
        <v/>
      </c>
    </row>
    <row r="59" spans="5:43">
      <c r="E59" s="455" t="str">
        <f t="shared" si="0"/>
        <v/>
      </c>
      <c r="G59" s="455" t="str">
        <f t="shared" si="0"/>
        <v/>
      </c>
      <c r="I59" s="455" t="str">
        <f t="shared" si="1"/>
        <v/>
      </c>
      <c r="K59" s="455" t="str">
        <f t="shared" si="2"/>
        <v/>
      </c>
      <c r="M59" s="455" t="str">
        <f t="shared" si="3"/>
        <v/>
      </c>
      <c r="O59" s="455" t="str">
        <f t="shared" si="4"/>
        <v/>
      </c>
      <c r="Q59" s="455" t="str">
        <f t="shared" si="5"/>
        <v/>
      </c>
      <c r="S59" s="455" t="str">
        <f t="shared" si="6"/>
        <v/>
      </c>
      <c r="U59" s="455" t="str">
        <f t="shared" si="7"/>
        <v/>
      </c>
      <c r="W59" s="455" t="str">
        <f t="shared" si="8"/>
        <v/>
      </c>
      <c r="Y59" s="455" t="str">
        <f t="shared" si="9"/>
        <v/>
      </c>
      <c r="AA59" s="455" t="str">
        <f t="shared" si="10"/>
        <v/>
      </c>
      <c r="AC59" s="455" t="str">
        <f t="shared" si="11"/>
        <v/>
      </c>
      <c r="AE59" s="455" t="str">
        <f t="shared" si="12"/>
        <v/>
      </c>
      <c r="AG59" s="455" t="str">
        <f t="shared" si="13"/>
        <v/>
      </c>
      <c r="AI59" s="455" t="str">
        <f t="shared" si="14"/>
        <v/>
      </c>
      <c r="AK59" s="455" t="str">
        <f t="shared" si="15"/>
        <v/>
      </c>
      <c r="AM59" s="455" t="str">
        <f t="shared" si="16"/>
        <v/>
      </c>
      <c r="AO59" s="455" t="str">
        <f t="shared" si="17"/>
        <v/>
      </c>
      <c r="AQ59" s="455" t="str">
        <f t="shared" si="18"/>
        <v/>
      </c>
    </row>
    <row r="60" spans="5:43">
      <c r="E60" s="455" t="str">
        <f t="shared" si="0"/>
        <v/>
      </c>
      <c r="G60" s="455" t="str">
        <f t="shared" si="0"/>
        <v/>
      </c>
      <c r="I60" s="455" t="str">
        <f t="shared" si="1"/>
        <v/>
      </c>
      <c r="K60" s="455" t="str">
        <f t="shared" si="2"/>
        <v/>
      </c>
      <c r="M60" s="455" t="str">
        <f t="shared" si="3"/>
        <v/>
      </c>
      <c r="O60" s="455" t="str">
        <f t="shared" si="4"/>
        <v/>
      </c>
      <c r="Q60" s="455" t="str">
        <f t="shared" si="5"/>
        <v/>
      </c>
      <c r="S60" s="455" t="str">
        <f t="shared" si="6"/>
        <v/>
      </c>
      <c r="U60" s="455" t="str">
        <f t="shared" si="7"/>
        <v/>
      </c>
      <c r="W60" s="455" t="str">
        <f t="shared" si="8"/>
        <v/>
      </c>
      <c r="Y60" s="455" t="str">
        <f t="shared" si="9"/>
        <v/>
      </c>
      <c r="AA60" s="455" t="str">
        <f t="shared" si="10"/>
        <v/>
      </c>
      <c r="AC60" s="455" t="str">
        <f t="shared" si="11"/>
        <v/>
      </c>
      <c r="AE60" s="455" t="str">
        <f t="shared" si="12"/>
        <v/>
      </c>
      <c r="AG60" s="455" t="str">
        <f t="shared" si="13"/>
        <v/>
      </c>
      <c r="AI60" s="455" t="str">
        <f t="shared" si="14"/>
        <v/>
      </c>
      <c r="AK60" s="455" t="str">
        <f t="shared" si="15"/>
        <v/>
      </c>
      <c r="AM60" s="455" t="str">
        <f t="shared" si="16"/>
        <v/>
      </c>
      <c r="AO60" s="455" t="str">
        <f t="shared" si="17"/>
        <v/>
      </c>
      <c r="AQ60" s="455" t="str">
        <f t="shared" si="18"/>
        <v/>
      </c>
    </row>
    <row r="61" spans="5:43">
      <c r="E61" s="455" t="str">
        <f t="shared" si="0"/>
        <v/>
      </c>
      <c r="G61" s="455" t="str">
        <f t="shared" si="0"/>
        <v/>
      </c>
      <c r="I61" s="455" t="str">
        <f t="shared" si="1"/>
        <v/>
      </c>
      <c r="K61" s="455" t="str">
        <f t="shared" si="2"/>
        <v/>
      </c>
      <c r="M61" s="455" t="str">
        <f t="shared" si="3"/>
        <v/>
      </c>
      <c r="O61" s="455" t="str">
        <f t="shared" si="4"/>
        <v/>
      </c>
      <c r="Q61" s="455" t="str">
        <f t="shared" si="5"/>
        <v/>
      </c>
      <c r="S61" s="455" t="str">
        <f t="shared" si="6"/>
        <v/>
      </c>
      <c r="U61" s="455" t="str">
        <f t="shared" si="7"/>
        <v/>
      </c>
      <c r="W61" s="455" t="str">
        <f t="shared" si="8"/>
        <v/>
      </c>
      <c r="Y61" s="455" t="str">
        <f t="shared" si="9"/>
        <v/>
      </c>
      <c r="AA61" s="455" t="str">
        <f t="shared" si="10"/>
        <v/>
      </c>
      <c r="AC61" s="455" t="str">
        <f t="shared" si="11"/>
        <v/>
      </c>
      <c r="AE61" s="455" t="str">
        <f t="shared" si="12"/>
        <v/>
      </c>
      <c r="AG61" s="455" t="str">
        <f t="shared" si="13"/>
        <v/>
      </c>
      <c r="AI61" s="455" t="str">
        <f t="shared" si="14"/>
        <v/>
      </c>
      <c r="AK61" s="455" t="str">
        <f t="shared" si="15"/>
        <v/>
      </c>
      <c r="AM61" s="455" t="str">
        <f t="shared" si="16"/>
        <v/>
      </c>
      <c r="AO61" s="455" t="str">
        <f t="shared" si="17"/>
        <v/>
      </c>
      <c r="AQ61" s="455" t="str">
        <f t="shared" si="18"/>
        <v/>
      </c>
    </row>
    <row r="62" spans="5:43">
      <c r="E62" s="455" t="str">
        <f t="shared" si="0"/>
        <v/>
      </c>
      <c r="G62" s="455" t="str">
        <f t="shared" si="0"/>
        <v/>
      </c>
      <c r="I62" s="455" t="str">
        <f t="shared" si="1"/>
        <v/>
      </c>
      <c r="K62" s="455" t="str">
        <f t="shared" si="2"/>
        <v/>
      </c>
      <c r="M62" s="455" t="str">
        <f t="shared" si="3"/>
        <v/>
      </c>
      <c r="O62" s="455" t="str">
        <f t="shared" si="4"/>
        <v/>
      </c>
      <c r="Q62" s="455" t="str">
        <f t="shared" si="5"/>
        <v/>
      </c>
      <c r="S62" s="455" t="str">
        <f t="shared" si="6"/>
        <v/>
      </c>
      <c r="U62" s="455" t="str">
        <f t="shared" si="7"/>
        <v/>
      </c>
      <c r="W62" s="455" t="str">
        <f t="shared" si="8"/>
        <v/>
      </c>
      <c r="Y62" s="455" t="str">
        <f t="shared" si="9"/>
        <v/>
      </c>
      <c r="AA62" s="455" t="str">
        <f t="shared" si="10"/>
        <v/>
      </c>
      <c r="AC62" s="455" t="str">
        <f t="shared" si="11"/>
        <v/>
      </c>
      <c r="AE62" s="455" t="str">
        <f t="shared" si="12"/>
        <v/>
      </c>
      <c r="AG62" s="455" t="str">
        <f t="shared" si="13"/>
        <v/>
      </c>
      <c r="AI62" s="455" t="str">
        <f t="shared" si="14"/>
        <v/>
      </c>
      <c r="AK62" s="455" t="str">
        <f t="shared" si="15"/>
        <v/>
      </c>
      <c r="AM62" s="455" t="str">
        <f t="shared" si="16"/>
        <v/>
      </c>
      <c r="AO62" s="455" t="str">
        <f t="shared" si="17"/>
        <v/>
      </c>
      <c r="AQ62" s="455" t="str">
        <f t="shared" si="18"/>
        <v/>
      </c>
    </row>
    <row r="63" spans="5:43">
      <c r="E63" s="455" t="str">
        <f t="shared" si="0"/>
        <v/>
      </c>
      <c r="G63" s="455" t="str">
        <f t="shared" si="0"/>
        <v/>
      </c>
      <c r="I63" s="455" t="str">
        <f t="shared" si="1"/>
        <v/>
      </c>
      <c r="K63" s="455" t="str">
        <f t="shared" si="2"/>
        <v/>
      </c>
      <c r="M63" s="455" t="str">
        <f t="shared" si="3"/>
        <v/>
      </c>
      <c r="O63" s="455" t="str">
        <f t="shared" si="4"/>
        <v/>
      </c>
      <c r="Q63" s="455" t="str">
        <f t="shared" si="5"/>
        <v/>
      </c>
      <c r="S63" s="455" t="str">
        <f t="shared" si="6"/>
        <v/>
      </c>
      <c r="U63" s="455" t="str">
        <f t="shared" si="7"/>
        <v/>
      </c>
      <c r="W63" s="455" t="str">
        <f t="shared" si="8"/>
        <v/>
      </c>
      <c r="Y63" s="455" t="str">
        <f t="shared" si="9"/>
        <v/>
      </c>
      <c r="AA63" s="455" t="str">
        <f t="shared" si="10"/>
        <v/>
      </c>
      <c r="AC63" s="455" t="str">
        <f t="shared" si="11"/>
        <v/>
      </c>
      <c r="AE63" s="455" t="str">
        <f t="shared" si="12"/>
        <v/>
      </c>
      <c r="AG63" s="455" t="str">
        <f t="shared" si="13"/>
        <v/>
      </c>
      <c r="AI63" s="455" t="str">
        <f t="shared" si="14"/>
        <v/>
      </c>
      <c r="AK63" s="455" t="str">
        <f t="shared" si="15"/>
        <v/>
      </c>
      <c r="AM63" s="455" t="str">
        <f t="shared" si="16"/>
        <v/>
      </c>
      <c r="AO63" s="455" t="str">
        <f t="shared" si="17"/>
        <v/>
      </c>
      <c r="AQ63" s="455" t="str">
        <f t="shared" si="18"/>
        <v/>
      </c>
    </row>
    <row r="64" spans="5:43">
      <c r="E64" s="455" t="str">
        <f t="shared" si="0"/>
        <v/>
      </c>
      <c r="G64" s="455" t="str">
        <f t="shared" si="0"/>
        <v/>
      </c>
      <c r="I64" s="455" t="str">
        <f t="shared" si="1"/>
        <v/>
      </c>
      <c r="K64" s="455" t="str">
        <f t="shared" si="2"/>
        <v/>
      </c>
      <c r="M64" s="455" t="str">
        <f t="shared" si="3"/>
        <v/>
      </c>
      <c r="O64" s="455" t="str">
        <f t="shared" si="4"/>
        <v/>
      </c>
      <c r="Q64" s="455" t="str">
        <f t="shared" si="5"/>
        <v/>
      </c>
      <c r="S64" s="455" t="str">
        <f t="shared" si="6"/>
        <v/>
      </c>
      <c r="U64" s="455" t="str">
        <f t="shared" si="7"/>
        <v/>
      </c>
      <c r="W64" s="455" t="str">
        <f t="shared" si="8"/>
        <v/>
      </c>
      <c r="Y64" s="455" t="str">
        <f t="shared" si="9"/>
        <v/>
      </c>
      <c r="AA64" s="455" t="str">
        <f t="shared" si="10"/>
        <v/>
      </c>
      <c r="AC64" s="455" t="str">
        <f t="shared" si="11"/>
        <v/>
      </c>
      <c r="AE64" s="455" t="str">
        <f t="shared" si="12"/>
        <v/>
      </c>
      <c r="AG64" s="455" t="str">
        <f t="shared" si="13"/>
        <v/>
      </c>
      <c r="AI64" s="455" t="str">
        <f t="shared" si="14"/>
        <v/>
      </c>
      <c r="AK64" s="455" t="str">
        <f t="shared" si="15"/>
        <v/>
      </c>
      <c r="AM64" s="455" t="str">
        <f t="shared" si="16"/>
        <v/>
      </c>
      <c r="AO64" s="455" t="str">
        <f t="shared" si="17"/>
        <v/>
      </c>
      <c r="AQ64" s="455" t="str">
        <f t="shared" si="18"/>
        <v/>
      </c>
    </row>
    <row r="65" spans="5:43">
      <c r="E65" s="455" t="str">
        <f t="shared" si="0"/>
        <v/>
      </c>
      <c r="G65" s="455" t="str">
        <f t="shared" si="0"/>
        <v/>
      </c>
      <c r="I65" s="455" t="str">
        <f t="shared" si="1"/>
        <v/>
      </c>
      <c r="K65" s="455" t="str">
        <f t="shared" si="2"/>
        <v/>
      </c>
      <c r="M65" s="455" t="str">
        <f t="shared" si="3"/>
        <v/>
      </c>
      <c r="O65" s="455" t="str">
        <f t="shared" si="4"/>
        <v/>
      </c>
      <c r="Q65" s="455" t="str">
        <f t="shared" si="5"/>
        <v/>
      </c>
      <c r="S65" s="455" t="str">
        <f t="shared" si="6"/>
        <v/>
      </c>
      <c r="U65" s="455" t="str">
        <f t="shared" si="7"/>
        <v/>
      </c>
      <c r="W65" s="455" t="str">
        <f t="shared" si="8"/>
        <v/>
      </c>
      <c r="Y65" s="455" t="str">
        <f t="shared" si="9"/>
        <v/>
      </c>
      <c r="AA65" s="455" t="str">
        <f t="shared" si="10"/>
        <v/>
      </c>
      <c r="AC65" s="455" t="str">
        <f t="shared" si="11"/>
        <v/>
      </c>
      <c r="AE65" s="455" t="str">
        <f t="shared" si="12"/>
        <v/>
      </c>
      <c r="AG65" s="455" t="str">
        <f t="shared" si="13"/>
        <v/>
      </c>
      <c r="AI65" s="455" t="str">
        <f t="shared" si="14"/>
        <v/>
      </c>
      <c r="AK65" s="455" t="str">
        <f t="shared" si="15"/>
        <v/>
      </c>
      <c r="AM65" s="455" t="str">
        <f t="shared" si="16"/>
        <v/>
      </c>
      <c r="AO65" s="455" t="str">
        <f t="shared" si="17"/>
        <v/>
      </c>
      <c r="AQ65" s="455" t="str">
        <f t="shared" si="18"/>
        <v/>
      </c>
    </row>
    <row r="66" spans="5:43">
      <c r="E66" s="455" t="str">
        <f t="shared" si="0"/>
        <v/>
      </c>
      <c r="G66" s="455" t="str">
        <f t="shared" si="0"/>
        <v/>
      </c>
      <c r="I66" s="455" t="str">
        <f t="shared" si="1"/>
        <v/>
      </c>
      <c r="K66" s="455" t="str">
        <f t="shared" si="2"/>
        <v/>
      </c>
      <c r="M66" s="455" t="str">
        <f t="shared" si="3"/>
        <v/>
      </c>
      <c r="O66" s="455" t="str">
        <f t="shared" si="4"/>
        <v/>
      </c>
      <c r="Q66" s="455" t="str">
        <f t="shared" si="5"/>
        <v/>
      </c>
      <c r="S66" s="455" t="str">
        <f t="shared" si="6"/>
        <v/>
      </c>
      <c r="U66" s="455" t="str">
        <f t="shared" si="7"/>
        <v/>
      </c>
      <c r="W66" s="455" t="str">
        <f t="shared" si="8"/>
        <v/>
      </c>
      <c r="Y66" s="455" t="str">
        <f t="shared" si="9"/>
        <v/>
      </c>
      <c r="AA66" s="455" t="str">
        <f t="shared" si="10"/>
        <v/>
      </c>
      <c r="AC66" s="455" t="str">
        <f t="shared" si="11"/>
        <v/>
      </c>
      <c r="AE66" s="455" t="str">
        <f t="shared" si="12"/>
        <v/>
      </c>
      <c r="AG66" s="455" t="str">
        <f t="shared" si="13"/>
        <v/>
      </c>
      <c r="AI66" s="455" t="str">
        <f t="shared" si="14"/>
        <v/>
      </c>
      <c r="AK66" s="455" t="str">
        <f t="shared" si="15"/>
        <v/>
      </c>
      <c r="AM66" s="455" t="str">
        <f t="shared" si="16"/>
        <v/>
      </c>
      <c r="AO66" s="455" t="str">
        <f t="shared" si="17"/>
        <v/>
      </c>
      <c r="AQ66" s="455" t="str">
        <f t="shared" si="18"/>
        <v/>
      </c>
    </row>
    <row r="67" spans="5:43">
      <c r="E67" s="455" t="str">
        <f t="shared" si="0"/>
        <v/>
      </c>
      <c r="G67" s="455" t="str">
        <f t="shared" si="0"/>
        <v/>
      </c>
      <c r="I67" s="455" t="str">
        <f t="shared" si="1"/>
        <v/>
      </c>
      <c r="K67" s="455" t="str">
        <f t="shared" si="2"/>
        <v/>
      </c>
      <c r="M67" s="455" t="str">
        <f t="shared" si="3"/>
        <v/>
      </c>
      <c r="O67" s="455" t="str">
        <f t="shared" si="4"/>
        <v/>
      </c>
      <c r="Q67" s="455" t="str">
        <f t="shared" si="5"/>
        <v/>
      </c>
      <c r="S67" s="455" t="str">
        <f t="shared" si="6"/>
        <v/>
      </c>
      <c r="U67" s="455" t="str">
        <f t="shared" si="7"/>
        <v/>
      </c>
      <c r="W67" s="455" t="str">
        <f t="shared" si="8"/>
        <v/>
      </c>
      <c r="Y67" s="455" t="str">
        <f t="shared" si="9"/>
        <v/>
      </c>
      <c r="AA67" s="455" t="str">
        <f t="shared" si="10"/>
        <v/>
      </c>
      <c r="AC67" s="455" t="str">
        <f t="shared" si="11"/>
        <v/>
      </c>
      <c r="AE67" s="455" t="str">
        <f t="shared" si="12"/>
        <v/>
      </c>
      <c r="AG67" s="455" t="str">
        <f t="shared" si="13"/>
        <v/>
      </c>
      <c r="AI67" s="455" t="str">
        <f t="shared" si="14"/>
        <v/>
      </c>
      <c r="AK67" s="455" t="str">
        <f t="shared" si="15"/>
        <v/>
      </c>
      <c r="AM67" s="455" t="str">
        <f t="shared" si="16"/>
        <v/>
      </c>
      <c r="AO67" s="455" t="str">
        <f t="shared" si="17"/>
        <v/>
      </c>
      <c r="AQ67" s="455" t="str">
        <f t="shared" si="18"/>
        <v/>
      </c>
    </row>
    <row r="68" spans="5:43">
      <c r="E68" s="455" t="str">
        <f t="shared" si="0"/>
        <v/>
      </c>
      <c r="G68" s="455" t="str">
        <f t="shared" si="0"/>
        <v/>
      </c>
      <c r="I68" s="455" t="str">
        <f t="shared" si="1"/>
        <v/>
      </c>
      <c r="K68" s="455" t="str">
        <f t="shared" si="2"/>
        <v/>
      </c>
      <c r="M68" s="455" t="str">
        <f t="shared" si="3"/>
        <v/>
      </c>
      <c r="O68" s="455" t="str">
        <f t="shared" si="4"/>
        <v/>
      </c>
      <c r="Q68" s="455" t="str">
        <f t="shared" si="5"/>
        <v/>
      </c>
      <c r="S68" s="455" t="str">
        <f t="shared" si="6"/>
        <v/>
      </c>
      <c r="U68" s="455" t="str">
        <f t="shared" si="7"/>
        <v/>
      </c>
      <c r="W68" s="455" t="str">
        <f t="shared" si="8"/>
        <v/>
      </c>
      <c r="Y68" s="455" t="str">
        <f t="shared" si="9"/>
        <v/>
      </c>
      <c r="AA68" s="455" t="str">
        <f t="shared" si="10"/>
        <v/>
      </c>
      <c r="AC68" s="455" t="str">
        <f t="shared" si="11"/>
        <v/>
      </c>
      <c r="AE68" s="455" t="str">
        <f t="shared" si="12"/>
        <v/>
      </c>
      <c r="AG68" s="455" t="str">
        <f t="shared" si="13"/>
        <v/>
      </c>
      <c r="AI68" s="455" t="str">
        <f t="shared" si="14"/>
        <v/>
      </c>
      <c r="AK68" s="455" t="str">
        <f t="shared" si="15"/>
        <v/>
      </c>
      <c r="AM68" s="455" t="str">
        <f t="shared" si="16"/>
        <v/>
      </c>
      <c r="AO68" s="455" t="str">
        <f t="shared" si="17"/>
        <v/>
      </c>
      <c r="AQ68" s="455" t="str">
        <f t="shared" si="18"/>
        <v/>
      </c>
    </row>
    <row r="69" spans="5:43">
      <c r="E69" s="455" t="str">
        <f t="shared" si="0"/>
        <v/>
      </c>
      <c r="G69" s="455" t="str">
        <f t="shared" si="0"/>
        <v/>
      </c>
      <c r="I69" s="455" t="str">
        <f t="shared" si="1"/>
        <v/>
      </c>
      <c r="K69" s="455" t="str">
        <f t="shared" si="2"/>
        <v/>
      </c>
      <c r="M69" s="455" t="str">
        <f t="shared" si="3"/>
        <v/>
      </c>
      <c r="O69" s="455" t="str">
        <f t="shared" si="4"/>
        <v/>
      </c>
      <c r="Q69" s="455" t="str">
        <f t="shared" si="5"/>
        <v/>
      </c>
      <c r="S69" s="455" t="str">
        <f t="shared" si="6"/>
        <v/>
      </c>
      <c r="U69" s="455" t="str">
        <f t="shared" si="7"/>
        <v/>
      </c>
      <c r="W69" s="455" t="str">
        <f t="shared" si="8"/>
        <v/>
      </c>
      <c r="Y69" s="455" t="str">
        <f t="shared" si="9"/>
        <v/>
      </c>
      <c r="AA69" s="455" t="str">
        <f t="shared" si="10"/>
        <v/>
      </c>
      <c r="AC69" s="455" t="str">
        <f t="shared" si="11"/>
        <v/>
      </c>
      <c r="AE69" s="455" t="str">
        <f t="shared" si="12"/>
        <v/>
      </c>
      <c r="AG69" s="455" t="str">
        <f t="shared" si="13"/>
        <v/>
      </c>
      <c r="AI69" s="455" t="str">
        <f t="shared" si="14"/>
        <v/>
      </c>
      <c r="AK69" s="455" t="str">
        <f t="shared" si="15"/>
        <v/>
      </c>
      <c r="AM69" s="455" t="str">
        <f t="shared" si="16"/>
        <v/>
      </c>
      <c r="AO69" s="455" t="str">
        <f t="shared" si="17"/>
        <v/>
      </c>
      <c r="AQ69" s="455" t="str">
        <f t="shared" si="18"/>
        <v/>
      </c>
    </row>
    <row r="70" spans="5:43">
      <c r="E70" s="455" t="str">
        <f t="shared" si="0"/>
        <v/>
      </c>
      <c r="G70" s="455" t="str">
        <f t="shared" si="0"/>
        <v/>
      </c>
      <c r="I70" s="455" t="str">
        <f t="shared" si="1"/>
        <v/>
      </c>
      <c r="K70" s="455" t="str">
        <f t="shared" si="2"/>
        <v/>
      </c>
      <c r="M70" s="455" t="str">
        <f t="shared" si="3"/>
        <v/>
      </c>
      <c r="O70" s="455" t="str">
        <f t="shared" si="4"/>
        <v/>
      </c>
      <c r="Q70" s="455" t="str">
        <f t="shared" si="5"/>
        <v/>
      </c>
      <c r="S70" s="455" t="str">
        <f t="shared" si="6"/>
        <v/>
      </c>
      <c r="U70" s="455" t="str">
        <f t="shared" si="7"/>
        <v/>
      </c>
      <c r="W70" s="455" t="str">
        <f t="shared" si="8"/>
        <v/>
      </c>
      <c r="Y70" s="455" t="str">
        <f t="shared" si="9"/>
        <v/>
      </c>
      <c r="AA70" s="455" t="str">
        <f t="shared" si="10"/>
        <v/>
      </c>
      <c r="AC70" s="455" t="str">
        <f t="shared" si="11"/>
        <v/>
      </c>
      <c r="AE70" s="455" t="str">
        <f t="shared" si="12"/>
        <v/>
      </c>
      <c r="AG70" s="455" t="str">
        <f t="shared" si="13"/>
        <v/>
      </c>
      <c r="AI70" s="455" t="str">
        <f t="shared" si="14"/>
        <v/>
      </c>
      <c r="AK70" s="455" t="str">
        <f t="shared" si="15"/>
        <v/>
      </c>
      <c r="AM70" s="455" t="str">
        <f t="shared" si="16"/>
        <v/>
      </c>
      <c r="AO70" s="455" t="str">
        <f t="shared" si="17"/>
        <v/>
      </c>
      <c r="AQ70" s="455" t="str">
        <f t="shared" si="18"/>
        <v/>
      </c>
    </row>
    <row r="71" spans="5:43">
      <c r="E71" s="455" t="str">
        <f t="shared" si="0"/>
        <v/>
      </c>
      <c r="G71" s="455" t="str">
        <f t="shared" si="0"/>
        <v/>
      </c>
      <c r="I71" s="455" t="str">
        <f t="shared" si="1"/>
        <v/>
      </c>
      <c r="K71" s="455" t="str">
        <f t="shared" si="2"/>
        <v/>
      </c>
      <c r="M71" s="455" t="str">
        <f t="shared" si="3"/>
        <v/>
      </c>
      <c r="O71" s="455" t="str">
        <f t="shared" si="4"/>
        <v/>
      </c>
      <c r="Q71" s="455" t="str">
        <f t="shared" si="5"/>
        <v/>
      </c>
      <c r="S71" s="455" t="str">
        <f t="shared" si="6"/>
        <v/>
      </c>
      <c r="U71" s="455" t="str">
        <f t="shared" si="7"/>
        <v/>
      </c>
      <c r="W71" s="455" t="str">
        <f t="shared" si="8"/>
        <v/>
      </c>
      <c r="Y71" s="455" t="str">
        <f t="shared" si="9"/>
        <v/>
      </c>
      <c r="AA71" s="455" t="str">
        <f t="shared" si="10"/>
        <v/>
      </c>
      <c r="AC71" s="455" t="str">
        <f t="shared" si="11"/>
        <v/>
      </c>
      <c r="AE71" s="455" t="str">
        <f t="shared" si="12"/>
        <v/>
      </c>
      <c r="AG71" s="455" t="str">
        <f t="shared" si="13"/>
        <v/>
      </c>
      <c r="AI71" s="455" t="str">
        <f t="shared" si="14"/>
        <v/>
      </c>
      <c r="AK71" s="455" t="str">
        <f t="shared" si="15"/>
        <v/>
      </c>
      <c r="AM71" s="455" t="str">
        <f t="shared" si="16"/>
        <v/>
      </c>
      <c r="AO71" s="455" t="str">
        <f t="shared" si="17"/>
        <v/>
      </c>
      <c r="AQ71" s="455" t="str">
        <f t="shared" si="18"/>
        <v/>
      </c>
    </row>
    <row r="72" spans="5:43">
      <c r="E72" s="455" t="str">
        <f t="shared" si="0"/>
        <v/>
      </c>
      <c r="G72" s="455" t="str">
        <f t="shared" si="0"/>
        <v/>
      </c>
      <c r="I72" s="455" t="str">
        <f t="shared" si="1"/>
        <v/>
      </c>
      <c r="K72" s="455" t="str">
        <f t="shared" si="2"/>
        <v/>
      </c>
      <c r="M72" s="455" t="str">
        <f t="shared" si="3"/>
        <v/>
      </c>
      <c r="O72" s="455" t="str">
        <f t="shared" si="4"/>
        <v/>
      </c>
      <c r="Q72" s="455" t="str">
        <f t="shared" si="5"/>
        <v/>
      </c>
      <c r="S72" s="455" t="str">
        <f t="shared" si="6"/>
        <v/>
      </c>
      <c r="U72" s="455" t="str">
        <f t="shared" si="7"/>
        <v/>
      </c>
      <c r="W72" s="455" t="str">
        <f t="shared" si="8"/>
        <v/>
      </c>
      <c r="Y72" s="455" t="str">
        <f t="shared" si="9"/>
        <v/>
      </c>
      <c r="AA72" s="455" t="str">
        <f t="shared" si="10"/>
        <v/>
      </c>
      <c r="AC72" s="455" t="str">
        <f t="shared" si="11"/>
        <v/>
      </c>
      <c r="AE72" s="455" t="str">
        <f t="shared" si="12"/>
        <v/>
      </c>
      <c r="AG72" s="455" t="str">
        <f t="shared" si="13"/>
        <v/>
      </c>
      <c r="AI72" s="455" t="str">
        <f t="shared" si="14"/>
        <v/>
      </c>
      <c r="AK72" s="455" t="str">
        <f t="shared" si="15"/>
        <v/>
      </c>
      <c r="AM72" s="455" t="str">
        <f t="shared" si="16"/>
        <v/>
      </c>
      <c r="AO72" s="455" t="str">
        <f t="shared" si="17"/>
        <v/>
      </c>
      <c r="AQ72" s="455" t="str">
        <f t="shared" si="18"/>
        <v/>
      </c>
    </row>
    <row r="73" spans="5:43">
      <c r="E73" s="455" t="str">
        <f t="shared" si="0"/>
        <v/>
      </c>
      <c r="G73" s="455" t="str">
        <f t="shared" si="0"/>
        <v/>
      </c>
      <c r="I73" s="455" t="str">
        <f t="shared" si="1"/>
        <v/>
      </c>
      <c r="K73" s="455" t="str">
        <f t="shared" si="2"/>
        <v/>
      </c>
      <c r="M73" s="455" t="str">
        <f t="shared" si="3"/>
        <v/>
      </c>
      <c r="O73" s="455" t="str">
        <f t="shared" si="4"/>
        <v/>
      </c>
      <c r="Q73" s="455" t="str">
        <f t="shared" si="5"/>
        <v/>
      </c>
      <c r="S73" s="455" t="str">
        <f t="shared" si="6"/>
        <v/>
      </c>
      <c r="U73" s="455" t="str">
        <f t="shared" si="7"/>
        <v/>
      </c>
      <c r="W73" s="455" t="str">
        <f t="shared" si="8"/>
        <v/>
      </c>
      <c r="Y73" s="455" t="str">
        <f t="shared" si="9"/>
        <v/>
      </c>
      <c r="AA73" s="455" t="str">
        <f t="shared" si="10"/>
        <v/>
      </c>
      <c r="AC73" s="455" t="str">
        <f t="shared" si="11"/>
        <v/>
      </c>
      <c r="AE73" s="455" t="str">
        <f t="shared" si="12"/>
        <v/>
      </c>
      <c r="AG73" s="455" t="str">
        <f t="shared" si="13"/>
        <v/>
      </c>
      <c r="AI73" s="455" t="str">
        <f t="shared" si="14"/>
        <v/>
      </c>
      <c r="AK73" s="455" t="str">
        <f t="shared" si="15"/>
        <v/>
      </c>
      <c r="AM73" s="455" t="str">
        <f t="shared" si="16"/>
        <v/>
      </c>
      <c r="AO73" s="455" t="str">
        <f t="shared" si="17"/>
        <v/>
      </c>
      <c r="AQ73" s="455" t="str">
        <f t="shared" si="18"/>
        <v/>
      </c>
    </row>
    <row r="74" spans="5:43">
      <c r="E74" s="455" t="str">
        <f t="shared" si="0"/>
        <v/>
      </c>
      <c r="G74" s="455" t="str">
        <f t="shared" si="0"/>
        <v/>
      </c>
      <c r="I74" s="455" t="str">
        <f t="shared" si="1"/>
        <v/>
      </c>
      <c r="K74" s="455" t="str">
        <f t="shared" si="2"/>
        <v/>
      </c>
      <c r="M74" s="455" t="str">
        <f t="shared" si="3"/>
        <v/>
      </c>
      <c r="O74" s="455" t="str">
        <f t="shared" si="4"/>
        <v/>
      </c>
      <c r="Q74" s="455" t="str">
        <f t="shared" si="5"/>
        <v/>
      </c>
      <c r="S74" s="455" t="str">
        <f t="shared" si="6"/>
        <v/>
      </c>
      <c r="U74" s="455" t="str">
        <f t="shared" si="7"/>
        <v/>
      </c>
      <c r="W74" s="455" t="str">
        <f t="shared" si="8"/>
        <v/>
      </c>
      <c r="Y74" s="455" t="str">
        <f t="shared" si="9"/>
        <v/>
      </c>
      <c r="AA74" s="455" t="str">
        <f t="shared" si="10"/>
        <v/>
      </c>
      <c r="AC74" s="455" t="str">
        <f t="shared" si="11"/>
        <v/>
      </c>
      <c r="AE74" s="455" t="str">
        <f t="shared" si="12"/>
        <v/>
      </c>
      <c r="AG74" s="455" t="str">
        <f t="shared" si="13"/>
        <v/>
      </c>
      <c r="AI74" s="455" t="str">
        <f t="shared" si="14"/>
        <v/>
      </c>
      <c r="AK74" s="455" t="str">
        <f t="shared" si="15"/>
        <v/>
      </c>
      <c r="AM74" s="455" t="str">
        <f t="shared" si="16"/>
        <v/>
      </c>
      <c r="AO74" s="455" t="str">
        <f t="shared" si="17"/>
        <v/>
      </c>
      <c r="AQ74" s="455" t="str">
        <f t="shared" si="18"/>
        <v/>
      </c>
    </row>
    <row r="75" spans="5:43">
      <c r="E75" s="455" t="str">
        <f t="shared" si="0"/>
        <v/>
      </c>
      <c r="G75" s="455" t="str">
        <f t="shared" si="0"/>
        <v/>
      </c>
      <c r="I75" s="455" t="str">
        <f t="shared" si="1"/>
        <v/>
      </c>
      <c r="K75" s="455" t="str">
        <f t="shared" si="2"/>
        <v/>
      </c>
      <c r="M75" s="455" t="str">
        <f t="shared" si="3"/>
        <v/>
      </c>
      <c r="O75" s="455" t="str">
        <f t="shared" si="4"/>
        <v/>
      </c>
      <c r="Q75" s="455" t="str">
        <f t="shared" si="5"/>
        <v/>
      </c>
      <c r="S75" s="455" t="str">
        <f t="shared" si="6"/>
        <v/>
      </c>
      <c r="U75" s="455" t="str">
        <f t="shared" si="7"/>
        <v/>
      </c>
      <c r="W75" s="455" t="str">
        <f t="shared" si="8"/>
        <v/>
      </c>
      <c r="Y75" s="455" t="str">
        <f t="shared" si="9"/>
        <v/>
      </c>
      <c r="AA75" s="455" t="str">
        <f t="shared" si="10"/>
        <v/>
      </c>
      <c r="AC75" s="455" t="str">
        <f t="shared" si="11"/>
        <v/>
      </c>
      <c r="AE75" s="455" t="str">
        <f t="shared" si="12"/>
        <v/>
      </c>
      <c r="AG75" s="455" t="str">
        <f t="shared" si="13"/>
        <v/>
      </c>
      <c r="AI75" s="455" t="str">
        <f t="shared" si="14"/>
        <v/>
      </c>
      <c r="AK75" s="455" t="str">
        <f t="shared" si="15"/>
        <v/>
      </c>
      <c r="AM75" s="455" t="str">
        <f t="shared" si="16"/>
        <v/>
      </c>
      <c r="AO75" s="455" t="str">
        <f t="shared" si="17"/>
        <v/>
      </c>
      <c r="AQ75" s="455" t="str">
        <f t="shared" si="18"/>
        <v/>
      </c>
    </row>
    <row r="76" spans="5:43">
      <c r="E76" s="455" t="str">
        <f t="shared" si="0"/>
        <v/>
      </c>
      <c r="G76" s="455" t="str">
        <f t="shared" si="0"/>
        <v/>
      </c>
      <c r="I76" s="455" t="str">
        <f t="shared" si="1"/>
        <v/>
      </c>
      <c r="K76" s="455" t="str">
        <f t="shared" si="2"/>
        <v/>
      </c>
      <c r="M76" s="455" t="str">
        <f t="shared" si="3"/>
        <v/>
      </c>
      <c r="O76" s="455" t="str">
        <f t="shared" si="4"/>
        <v/>
      </c>
      <c r="Q76" s="455" t="str">
        <f t="shared" si="5"/>
        <v/>
      </c>
      <c r="S76" s="455" t="str">
        <f t="shared" si="6"/>
        <v/>
      </c>
      <c r="U76" s="455" t="str">
        <f t="shared" si="7"/>
        <v/>
      </c>
      <c r="W76" s="455" t="str">
        <f t="shared" si="8"/>
        <v/>
      </c>
      <c r="Y76" s="455" t="str">
        <f t="shared" si="9"/>
        <v/>
      </c>
      <c r="AA76" s="455" t="str">
        <f t="shared" si="10"/>
        <v/>
      </c>
      <c r="AC76" s="455" t="str">
        <f t="shared" si="11"/>
        <v/>
      </c>
      <c r="AE76" s="455" t="str">
        <f t="shared" si="12"/>
        <v/>
      </c>
      <c r="AG76" s="455" t="str">
        <f t="shared" si="13"/>
        <v/>
      </c>
      <c r="AI76" s="455" t="str">
        <f t="shared" si="14"/>
        <v/>
      </c>
      <c r="AK76" s="455" t="str">
        <f t="shared" si="15"/>
        <v/>
      </c>
      <c r="AM76" s="455" t="str">
        <f t="shared" si="16"/>
        <v/>
      </c>
      <c r="AO76" s="455" t="str">
        <f t="shared" si="17"/>
        <v/>
      </c>
      <c r="AQ76" s="455" t="str">
        <f t="shared" si="18"/>
        <v/>
      </c>
    </row>
    <row r="77" spans="5:43">
      <c r="E77" s="455" t="str">
        <f t="shared" ref="E77:G140" si="20">IF(OR($B77=0,D77=0),"",D77/$B77)</f>
        <v/>
      </c>
      <c r="G77" s="455" t="str">
        <f t="shared" si="20"/>
        <v/>
      </c>
      <c r="I77" s="455" t="str">
        <f t="shared" ref="I77:I140" si="21">IF(OR($B77=0,H77=0),"",H77/$B77)</f>
        <v/>
      </c>
      <c r="K77" s="455" t="str">
        <f t="shared" ref="K77:K140" si="22">IF(OR($B77=0,J77=0),"",J77/$B77)</f>
        <v/>
      </c>
      <c r="M77" s="455" t="str">
        <f t="shared" ref="M77:M140" si="23">IF(OR($B77=0,L77=0),"",L77/$B77)</f>
        <v/>
      </c>
      <c r="O77" s="455" t="str">
        <f t="shared" ref="O77:O140" si="24">IF(OR($B77=0,N77=0),"",N77/$B77)</f>
        <v/>
      </c>
      <c r="Q77" s="455" t="str">
        <f t="shared" ref="Q77:Q140" si="25">IF(OR($B77=0,P77=0),"",P77/$B77)</f>
        <v/>
      </c>
      <c r="S77" s="455" t="str">
        <f t="shared" ref="S77:S140" si="26">IF(OR($B77=0,R77=0),"",R77/$B77)</f>
        <v/>
      </c>
      <c r="U77" s="455" t="str">
        <f t="shared" ref="U77:U140" si="27">IF(OR($B77=0,T77=0),"",T77/$B77)</f>
        <v/>
      </c>
      <c r="W77" s="455" t="str">
        <f t="shared" ref="W77:W140" si="28">IF(OR($B77=0,V77=0),"",V77/$B77)</f>
        <v/>
      </c>
      <c r="Y77" s="455" t="str">
        <f t="shared" ref="Y77:Y140" si="29">IF(OR($B77=0,X77=0),"",X77/$B77)</f>
        <v/>
      </c>
      <c r="AA77" s="455" t="str">
        <f t="shared" ref="AA77:AA140" si="30">IF(OR($B77=0,Z77=0),"",Z77/$B77)</f>
        <v/>
      </c>
      <c r="AC77" s="455" t="str">
        <f t="shared" ref="AC77:AC140" si="31">IF(OR($B77=0,AB77=0),"",AB77/$B77)</f>
        <v/>
      </c>
      <c r="AE77" s="455" t="str">
        <f t="shared" ref="AE77:AE140" si="32">IF(OR($B77=0,AD77=0),"",AD77/$B77)</f>
        <v/>
      </c>
      <c r="AG77" s="455" t="str">
        <f t="shared" ref="AG77:AG140" si="33">IF(OR($B77=0,AF77=0),"",AF77/$B77)</f>
        <v/>
      </c>
      <c r="AI77" s="455" t="str">
        <f t="shared" ref="AI77:AI140" si="34">IF(OR($B77=0,AH77=0),"",AH77/$B77)</f>
        <v/>
      </c>
      <c r="AK77" s="455" t="str">
        <f t="shared" ref="AK77:AK140" si="35">IF(OR($B77=0,AJ77=0),"",AJ77/$B77)</f>
        <v/>
      </c>
      <c r="AM77" s="455" t="str">
        <f t="shared" ref="AM77:AM140" si="36">IF(OR($B77=0,AL77=0),"",AL77/$B77)</f>
        <v/>
      </c>
      <c r="AO77" s="455" t="str">
        <f t="shared" ref="AO77:AO140" si="37">IF(OR($B77=0,AN77=0),"",AN77/$B77)</f>
        <v/>
      </c>
      <c r="AQ77" s="455" t="str">
        <f t="shared" ref="AQ77:AQ140" si="38">IF(OR($B77=0,AP77=0),"",AP77/$B77)</f>
        <v/>
      </c>
    </row>
    <row r="78" spans="5:43">
      <c r="E78" s="455" t="str">
        <f t="shared" si="20"/>
        <v/>
      </c>
      <c r="G78" s="455" t="str">
        <f t="shared" si="20"/>
        <v/>
      </c>
      <c r="I78" s="455" t="str">
        <f t="shared" si="21"/>
        <v/>
      </c>
      <c r="K78" s="455" t="str">
        <f t="shared" si="22"/>
        <v/>
      </c>
      <c r="M78" s="455" t="str">
        <f t="shared" si="23"/>
        <v/>
      </c>
      <c r="O78" s="455" t="str">
        <f t="shared" si="24"/>
        <v/>
      </c>
      <c r="Q78" s="455" t="str">
        <f t="shared" si="25"/>
        <v/>
      </c>
      <c r="S78" s="455" t="str">
        <f t="shared" si="26"/>
        <v/>
      </c>
      <c r="U78" s="455" t="str">
        <f t="shared" si="27"/>
        <v/>
      </c>
      <c r="W78" s="455" t="str">
        <f t="shared" si="28"/>
        <v/>
      </c>
      <c r="Y78" s="455" t="str">
        <f t="shared" si="29"/>
        <v/>
      </c>
      <c r="AA78" s="455" t="str">
        <f t="shared" si="30"/>
        <v/>
      </c>
      <c r="AC78" s="455" t="str">
        <f t="shared" si="31"/>
        <v/>
      </c>
      <c r="AE78" s="455" t="str">
        <f t="shared" si="32"/>
        <v/>
      </c>
      <c r="AG78" s="455" t="str">
        <f t="shared" si="33"/>
        <v/>
      </c>
      <c r="AI78" s="455" t="str">
        <f t="shared" si="34"/>
        <v/>
      </c>
      <c r="AK78" s="455" t="str">
        <f t="shared" si="35"/>
        <v/>
      </c>
      <c r="AM78" s="455" t="str">
        <f t="shared" si="36"/>
        <v/>
      </c>
      <c r="AO78" s="455" t="str">
        <f t="shared" si="37"/>
        <v/>
      </c>
      <c r="AQ78" s="455" t="str">
        <f t="shared" si="38"/>
        <v/>
      </c>
    </row>
    <row r="79" spans="5:43">
      <c r="E79" s="455" t="str">
        <f t="shared" si="20"/>
        <v/>
      </c>
      <c r="G79" s="455" t="str">
        <f t="shared" si="20"/>
        <v/>
      </c>
      <c r="I79" s="455" t="str">
        <f t="shared" si="21"/>
        <v/>
      </c>
      <c r="K79" s="455" t="str">
        <f t="shared" si="22"/>
        <v/>
      </c>
      <c r="M79" s="455" t="str">
        <f t="shared" si="23"/>
        <v/>
      </c>
      <c r="O79" s="455" t="str">
        <f t="shared" si="24"/>
        <v/>
      </c>
      <c r="Q79" s="455" t="str">
        <f t="shared" si="25"/>
        <v/>
      </c>
      <c r="S79" s="455" t="str">
        <f t="shared" si="26"/>
        <v/>
      </c>
      <c r="U79" s="455" t="str">
        <f t="shared" si="27"/>
        <v/>
      </c>
      <c r="W79" s="455" t="str">
        <f t="shared" si="28"/>
        <v/>
      </c>
      <c r="Y79" s="455" t="str">
        <f t="shared" si="29"/>
        <v/>
      </c>
      <c r="AA79" s="455" t="str">
        <f t="shared" si="30"/>
        <v/>
      </c>
      <c r="AC79" s="455" t="str">
        <f t="shared" si="31"/>
        <v/>
      </c>
      <c r="AE79" s="455" t="str">
        <f t="shared" si="32"/>
        <v/>
      </c>
      <c r="AG79" s="455" t="str">
        <f t="shared" si="33"/>
        <v/>
      </c>
      <c r="AI79" s="455" t="str">
        <f t="shared" si="34"/>
        <v/>
      </c>
      <c r="AK79" s="455" t="str">
        <f t="shared" si="35"/>
        <v/>
      </c>
      <c r="AM79" s="455" t="str">
        <f t="shared" si="36"/>
        <v/>
      </c>
      <c r="AO79" s="455" t="str">
        <f t="shared" si="37"/>
        <v/>
      </c>
      <c r="AQ79" s="455" t="str">
        <f t="shared" si="38"/>
        <v/>
      </c>
    </row>
    <row r="80" spans="5:43">
      <c r="E80" s="455" t="str">
        <f t="shared" si="20"/>
        <v/>
      </c>
      <c r="G80" s="455" t="str">
        <f t="shared" si="20"/>
        <v/>
      </c>
      <c r="I80" s="455" t="str">
        <f t="shared" si="21"/>
        <v/>
      </c>
      <c r="K80" s="455" t="str">
        <f t="shared" si="22"/>
        <v/>
      </c>
      <c r="M80" s="455" t="str">
        <f t="shared" si="23"/>
        <v/>
      </c>
      <c r="O80" s="455" t="str">
        <f t="shared" si="24"/>
        <v/>
      </c>
      <c r="Q80" s="455" t="str">
        <f t="shared" si="25"/>
        <v/>
      </c>
      <c r="S80" s="455" t="str">
        <f t="shared" si="26"/>
        <v/>
      </c>
      <c r="U80" s="455" t="str">
        <f t="shared" si="27"/>
        <v/>
      </c>
      <c r="W80" s="455" t="str">
        <f t="shared" si="28"/>
        <v/>
      </c>
      <c r="Y80" s="455" t="str">
        <f t="shared" si="29"/>
        <v/>
      </c>
      <c r="AA80" s="455" t="str">
        <f t="shared" si="30"/>
        <v/>
      </c>
      <c r="AC80" s="455" t="str">
        <f t="shared" si="31"/>
        <v/>
      </c>
      <c r="AE80" s="455" t="str">
        <f t="shared" si="32"/>
        <v/>
      </c>
      <c r="AG80" s="455" t="str">
        <f t="shared" si="33"/>
        <v/>
      </c>
      <c r="AI80" s="455" t="str">
        <f t="shared" si="34"/>
        <v/>
      </c>
      <c r="AK80" s="455" t="str">
        <f t="shared" si="35"/>
        <v/>
      </c>
      <c r="AM80" s="455" t="str">
        <f t="shared" si="36"/>
        <v/>
      </c>
      <c r="AO80" s="455" t="str">
        <f t="shared" si="37"/>
        <v/>
      </c>
      <c r="AQ80" s="455" t="str">
        <f t="shared" si="38"/>
        <v/>
      </c>
    </row>
    <row r="81" spans="5:43">
      <c r="E81" s="455" t="str">
        <f t="shared" si="20"/>
        <v/>
      </c>
      <c r="G81" s="455" t="str">
        <f t="shared" si="20"/>
        <v/>
      </c>
      <c r="I81" s="455" t="str">
        <f t="shared" si="21"/>
        <v/>
      </c>
      <c r="K81" s="455" t="str">
        <f t="shared" si="22"/>
        <v/>
      </c>
      <c r="M81" s="455" t="str">
        <f t="shared" si="23"/>
        <v/>
      </c>
      <c r="O81" s="455" t="str">
        <f t="shared" si="24"/>
        <v/>
      </c>
      <c r="Q81" s="455" t="str">
        <f t="shared" si="25"/>
        <v/>
      </c>
      <c r="S81" s="455" t="str">
        <f t="shared" si="26"/>
        <v/>
      </c>
      <c r="U81" s="455" t="str">
        <f t="shared" si="27"/>
        <v/>
      </c>
      <c r="W81" s="455" t="str">
        <f t="shared" si="28"/>
        <v/>
      </c>
      <c r="Y81" s="455" t="str">
        <f t="shared" si="29"/>
        <v/>
      </c>
      <c r="AA81" s="455" t="str">
        <f t="shared" si="30"/>
        <v/>
      </c>
      <c r="AC81" s="455" t="str">
        <f t="shared" si="31"/>
        <v/>
      </c>
      <c r="AE81" s="455" t="str">
        <f t="shared" si="32"/>
        <v/>
      </c>
      <c r="AG81" s="455" t="str">
        <f t="shared" si="33"/>
        <v/>
      </c>
      <c r="AI81" s="455" t="str">
        <f t="shared" si="34"/>
        <v/>
      </c>
      <c r="AK81" s="455" t="str">
        <f t="shared" si="35"/>
        <v/>
      </c>
      <c r="AM81" s="455" t="str">
        <f t="shared" si="36"/>
        <v/>
      </c>
      <c r="AO81" s="455" t="str">
        <f t="shared" si="37"/>
        <v/>
      </c>
      <c r="AQ81" s="455" t="str">
        <f t="shared" si="38"/>
        <v/>
      </c>
    </row>
    <row r="82" spans="5:43">
      <c r="E82" s="455" t="str">
        <f t="shared" si="20"/>
        <v/>
      </c>
      <c r="G82" s="455" t="str">
        <f t="shared" si="20"/>
        <v/>
      </c>
      <c r="I82" s="455" t="str">
        <f t="shared" si="21"/>
        <v/>
      </c>
      <c r="K82" s="455" t="str">
        <f t="shared" si="22"/>
        <v/>
      </c>
      <c r="M82" s="455" t="str">
        <f t="shared" si="23"/>
        <v/>
      </c>
      <c r="O82" s="455" t="str">
        <f t="shared" si="24"/>
        <v/>
      </c>
      <c r="Q82" s="455" t="str">
        <f t="shared" si="25"/>
        <v/>
      </c>
      <c r="S82" s="455" t="str">
        <f t="shared" si="26"/>
        <v/>
      </c>
      <c r="U82" s="455" t="str">
        <f t="shared" si="27"/>
        <v/>
      </c>
      <c r="W82" s="455" t="str">
        <f t="shared" si="28"/>
        <v/>
      </c>
      <c r="Y82" s="455" t="str">
        <f t="shared" si="29"/>
        <v/>
      </c>
      <c r="AA82" s="455" t="str">
        <f t="shared" si="30"/>
        <v/>
      </c>
      <c r="AC82" s="455" t="str">
        <f t="shared" si="31"/>
        <v/>
      </c>
      <c r="AE82" s="455" t="str">
        <f t="shared" si="32"/>
        <v/>
      </c>
      <c r="AG82" s="455" t="str">
        <f t="shared" si="33"/>
        <v/>
      </c>
      <c r="AI82" s="455" t="str">
        <f t="shared" si="34"/>
        <v/>
      </c>
      <c r="AK82" s="455" t="str">
        <f t="shared" si="35"/>
        <v/>
      </c>
      <c r="AM82" s="455" t="str">
        <f t="shared" si="36"/>
        <v/>
      </c>
      <c r="AO82" s="455" t="str">
        <f t="shared" si="37"/>
        <v/>
      </c>
      <c r="AQ82" s="455" t="str">
        <f t="shared" si="38"/>
        <v/>
      </c>
    </row>
    <row r="83" spans="5:43">
      <c r="E83" s="455" t="str">
        <f t="shared" si="20"/>
        <v/>
      </c>
      <c r="G83" s="455" t="str">
        <f t="shared" si="20"/>
        <v/>
      </c>
      <c r="I83" s="455" t="str">
        <f t="shared" si="21"/>
        <v/>
      </c>
      <c r="K83" s="455" t="str">
        <f t="shared" si="22"/>
        <v/>
      </c>
      <c r="M83" s="455" t="str">
        <f t="shared" si="23"/>
        <v/>
      </c>
      <c r="O83" s="455" t="str">
        <f t="shared" si="24"/>
        <v/>
      </c>
      <c r="Q83" s="455" t="str">
        <f t="shared" si="25"/>
        <v/>
      </c>
      <c r="S83" s="455" t="str">
        <f t="shared" si="26"/>
        <v/>
      </c>
      <c r="U83" s="455" t="str">
        <f t="shared" si="27"/>
        <v/>
      </c>
      <c r="W83" s="455" t="str">
        <f t="shared" si="28"/>
        <v/>
      </c>
      <c r="Y83" s="455" t="str">
        <f t="shared" si="29"/>
        <v/>
      </c>
      <c r="AA83" s="455" t="str">
        <f t="shared" si="30"/>
        <v/>
      </c>
      <c r="AC83" s="455" t="str">
        <f t="shared" si="31"/>
        <v/>
      </c>
      <c r="AE83" s="455" t="str">
        <f t="shared" si="32"/>
        <v/>
      </c>
      <c r="AG83" s="455" t="str">
        <f t="shared" si="33"/>
        <v/>
      </c>
      <c r="AI83" s="455" t="str">
        <f t="shared" si="34"/>
        <v/>
      </c>
      <c r="AK83" s="455" t="str">
        <f t="shared" si="35"/>
        <v/>
      </c>
      <c r="AM83" s="455" t="str">
        <f t="shared" si="36"/>
        <v/>
      </c>
      <c r="AO83" s="455" t="str">
        <f t="shared" si="37"/>
        <v/>
      </c>
      <c r="AQ83" s="455" t="str">
        <f t="shared" si="38"/>
        <v/>
      </c>
    </row>
    <row r="84" spans="5:43">
      <c r="E84" s="455" t="str">
        <f t="shared" si="20"/>
        <v/>
      </c>
      <c r="G84" s="455" t="str">
        <f t="shared" si="20"/>
        <v/>
      </c>
      <c r="I84" s="455" t="str">
        <f t="shared" si="21"/>
        <v/>
      </c>
      <c r="K84" s="455" t="str">
        <f t="shared" si="22"/>
        <v/>
      </c>
      <c r="M84" s="455" t="str">
        <f t="shared" si="23"/>
        <v/>
      </c>
      <c r="O84" s="455" t="str">
        <f t="shared" si="24"/>
        <v/>
      </c>
      <c r="Q84" s="455" t="str">
        <f t="shared" si="25"/>
        <v/>
      </c>
      <c r="S84" s="455" t="str">
        <f t="shared" si="26"/>
        <v/>
      </c>
      <c r="U84" s="455" t="str">
        <f t="shared" si="27"/>
        <v/>
      </c>
      <c r="W84" s="455" t="str">
        <f t="shared" si="28"/>
        <v/>
      </c>
      <c r="Y84" s="455" t="str">
        <f t="shared" si="29"/>
        <v/>
      </c>
      <c r="AA84" s="455" t="str">
        <f t="shared" si="30"/>
        <v/>
      </c>
      <c r="AC84" s="455" t="str">
        <f t="shared" si="31"/>
        <v/>
      </c>
      <c r="AE84" s="455" t="str">
        <f t="shared" si="32"/>
        <v/>
      </c>
      <c r="AG84" s="455" t="str">
        <f t="shared" si="33"/>
        <v/>
      </c>
      <c r="AI84" s="455" t="str">
        <f t="shared" si="34"/>
        <v/>
      </c>
      <c r="AK84" s="455" t="str">
        <f t="shared" si="35"/>
        <v/>
      </c>
      <c r="AM84" s="455" t="str">
        <f t="shared" si="36"/>
        <v/>
      </c>
      <c r="AO84" s="455" t="str">
        <f t="shared" si="37"/>
        <v/>
      </c>
      <c r="AQ84" s="455" t="str">
        <f t="shared" si="38"/>
        <v/>
      </c>
    </row>
    <row r="85" spans="5:43">
      <c r="E85" s="455" t="str">
        <f t="shared" si="20"/>
        <v/>
      </c>
      <c r="G85" s="455" t="str">
        <f t="shared" si="20"/>
        <v/>
      </c>
      <c r="I85" s="455" t="str">
        <f t="shared" si="21"/>
        <v/>
      </c>
      <c r="K85" s="455" t="str">
        <f t="shared" si="22"/>
        <v/>
      </c>
      <c r="M85" s="455" t="str">
        <f t="shared" si="23"/>
        <v/>
      </c>
      <c r="O85" s="455" t="str">
        <f t="shared" si="24"/>
        <v/>
      </c>
      <c r="Q85" s="455" t="str">
        <f t="shared" si="25"/>
        <v/>
      </c>
      <c r="S85" s="455" t="str">
        <f t="shared" si="26"/>
        <v/>
      </c>
      <c r="U85" s="455" t="str">
        <f t="shared" si="27"/>
        <v/>
      </c>
      <c r="W85" s="455" t="str">
        <f t="shared" si="28"/>
        <v/>
      </c>
      <c r="Y85" s="455" t="str">
        <f t="shared" si="29"/>
        <v/>
      </c>
      <c r="AA85" s="455" t="str">
        <f t="shared" si="30"/>
        <v/>
      </c>
      <c r="AC85" s="455" t="str">
        <f t="shared" si="31"/>
        <v/>
      </c>
      <c r="AE85" s="455" t="str">
        <f t="shared" si="32"/>
        <v/>
      </c>
      <c r="AG85" s="455" t="str">
        <f t="shared" si="33"/>
        <v/>
      </c>
      <c r="AI85" s="455" t="str">
        <f t="shared" si="34"/>
        <v/>
      </c>
      <c r="AK85" s="455" t="str">
        <f t="shared" si="35"/>
        <v/>
      </c>
      <c r="AM85" s="455" t="str">
        <f t="shared" si="36"/>
        <v/>
      </c>
      <c r="AO85" s="455" t="str">
        <f t="shared" si="37"/>
        <v/>
      </c>
      <c r="AQ85" s="455" t="str">
        <f t="shared" si="38"/>
        <v/>
      </c>
    </row>
    <row r="86" spans="5:43">
      <c r="E86" s="455" t="str">
        <f t="shared" si="20"/>
        <v/>
      </c>
      <c r="G86" s="455" t="str">
        <f t="shared" si="20"/>
        <v/>
      </c>
      <c r="I86" s="455" t="str">
        <f t="shared" si="21"/>
        <v/>
      </c>
      <c r="K86" s="455" t="str">
        <f t="shared" si="22"/>
        <v/>
      </c>
      <c r="M86" s="455" t="str">
        <f t="shared" si="23"/>
        <v/>
      </c>
      <c r="O86" s="455" t="str">
        <f t="shared" si="24"/>
        <v/>
      </c>
      <c r="Q86" s="455" t="str">
        <f t="shared" si="25"/>
        <v/>
      </c>
      <c r="S86" s="455" t="str">
        <f t="shared" si="26"/>
        <v/>
      </c>
      <c r="U86" s="455" t="str">
        <f t="shared" si="27"/>
        <v/>
      </c>
      <c r="W86" s="455" t="str">
        <f t="shared" si="28"/>
        <v/>
      </c>
      <c r="Y86" s="455" t="str">
        <f t="shared" si="29"/>
        <v/>
      </c>
      <c r="AA86" s="455" t="str">
        <f t="shared" si="30"/>
        <v/>
      </c>
      <c r="AC86" s="455" t="str">
        <f t="shared" si="31"/>
        <v/>
      </c>
      <c r="AE86" s="455" t="str">
        <f t="shared" si="32"/>
        <v/>
      </c>
      <c r="AG86" s="455" t="str">
        <f t="shared" si="33"/>
        <v/>
      </c>
      <c r="AI86" s="455" t="str">
        <f t="shared" si="34"/>
        <v/>
      </c>
      <c r="AK86" s="455" t="str">
        <f t="shared" si="35"/>
        <v/>
      </c>
      <c r="AM86" s="455" t="str">
        <f t="shared" si="36"/>
        <v/>
      </c>
      <c r="AO86" s="455" t="str">
        <f t="shared" si="37"/>
        <v/>
      </c>
      <c r="AQ86" s="455" t="str">
        <f t="shared" si="38"/>
        <v/>
      </c>
    </row>
    <row r="87" spans="5:43">
      <c r="E87" s="455" t="str">
        <f t="shared" si="20"/>
        <v/>
      </c>
      <c r="G87" s="455" t="str">
        <f t="shared" si="20"/>
        <v/>
      </c>
      <c r="I87" s="455" t="str">
        <f t="shared" si="21"/>
        <v/>
      </c>
      <c r="K87" s="455" t="str">
        <f t="shared" si="22"/>
        <v/>
      </c>
      <c r="M87" s="455" t="str">
        <f t="shared" si="23"/>
        <v/>
      </c>
      <c r="O87" s="455" t="str">
        <f t="shared" si="24"/>
        <v/>
      </c>
      <c r="Q87" s="455" t="str">
        <f t="shared" si="25"/>
        <v/>
      </c>
      <c r="S87" s="455" t="str">
        <f t="shared" si="26"/>
        <v/>
      </c>
      <c r="U87" s="455" t="str">
        <f t="shared" si="27"/>
        <v/>
      </c>
      <c r="W87" s="455" t="str">
        <f t="shared" si="28"/>
        <v/>
      </c>
      <c r="Y87" s="455" t="str">
        <f t="shared" si="29"/>
        <v/>
      </c>
      <c r="AA87" s="455" t="str">
        <f t="shared" si="30"/>
        <v/>
      </c>
      <c r="AC87" s="455" t="str">
        <f t="shared" si="31"/>
        <v/>
      </c>
      <c r="AE87" s="455" t="str">
        <f t="shared" si="32"/>
        <v/>
      </c>
      <c r="AG87" s="455" t="str">
        <f t="shared" si="33"/>
        <v/>
      </c>
      <c r="AI87" s="455" t="str">
        <f t="shared" si="34"/>
        <v/>
      </c>
      <c r="AK87" s="455" t="str">
        <f t="shared" si="35"/>
        <v/>
      </c>
      <c r="AM87" s="455" t="str">
        <f t="shared" si="36"/>
        <v/>
      </c>
      <c r="AO87" s="455" t="str">
        <f t="shared" si="37"/>
        <v/>
      </c>
      <c r="AQ87" s="455" t="str">
        <f t="shared" si="38"/>
        <v/>
      </c>
    </row>
    <row r="88" spans="5:43">
      <c r="E88" s="455" t="str">
        <f t="shared" si="20"/>
        <v/>
      </c>
      <c r="G88" s="455" t="str">
        <f t="shared" si="20"/>
        <v/>
      </c>
      <c r="I88" s="455" t="str">
        <f t="shared" si="21"/>
        <v/>
      </c>
      <c r="K88" s="455" t="str">
        <f t="shared" si="22"/>
        <v/>
      </c>
      <c r="M88" s="455" t="str">
        <f t="shared" si="23"/>
        <v/>
      </c>
      <c r="O88" s="455" t="str">
        <f t="shared" si="24"/>
        <v/>
      </c>
      <c r="Q88" s="455" t="str">
        <f t="shared" si="25"/>
        <v/>
      </c>
      <c r="S88" s="455" t="str">
        <f t="shared" si="26"/>
        <v/>
      </c>
      <c r="U88" s="455" t="str">
        <f t="shared" si="27"/>
        <v/>
      </c>
      <c r="W88" s="455" t="str">
        <f t="shared" si="28"/>
        <v/>
      </c>
      <c r="Y88" s="455" t="str">
        <f t="shared" si="29"/>
        <v/>
      </c>
      <c r="AA88" s="455" t="str">
        <f t="shared" si="30"/>
        <v/>
      </c>
      <c r="AC88" s="455" t="str">
        <f t="shared" si="31"/>
        <v/>
      </c>
      <c r="AE88" s="455" t="str">
        <f t="shared" si="32"/>
        <v/>
      </c>
      <c r="AG88" s="455" t="str">
        <f t="shared" si="33"/>
        <v/>
      </c>
      <c r="AI88" s="455" t="str">
        <f t="shared" si="34"/>
        <v/>
      </c>
      <c r="AK88" s="455" t="str">
        <f t="shared" si="35"/>
        <v/>
      </c>
      <c r="AM88" s="455" t="str">
        <f t="shared" si="36"/>
        <v/>
      </c>
      <c r="AO88" s="455" t="str">
        <f t="shared" si="37"/>
        <v/>
      </c>
      <c r="AQ88" s="455" t="str">
        <f t="shared" si="38"/>
        <v/>
      </c>
    </row>
    <row r="89" spans="5:43">
      <c r="E89" s="455" t="str">
        <f t="shared" si="20"/>
        <v/>
      </c>
      <c r="G89" s="455" t="str">
        <f t="shared" si="20"/>
        <v/>
      </c>
      <c r="I89" s="455" t="str">
        <f t="shared" si="21"/>
        <v/>
      </c>
      <c r="K89" s="455" t="str">
        <f t="shared" si="22"/>
        <v/>
      </c>
      <c r="M89" s="455" t="str">
        <f t="shared" si="23"/>
        <v/>
      </c>
      <c r="O89" s="455" t="str">
        <f t="shared" si="24"/>
        <v/>
      </c>
      <c r="Q89" s="455" t="str">
        <f t="shared" si="25"/>
        <v/>
      </c>
      <c r="S89" s="455" t="str">
        <f t="shared" si="26"/>
        <v/>
      </c>
      <c r="U89" s="455" t="str">
        <f t="shared" si="27"/>
        <v/>
      </c>
      <c r="W89" s="455" t="str">
        <f t="shared" si="28"/>
        <v/>
      </c>
      <c r="Y89" s="455" t="str">
        <f t="shared" si="29"/>
        <v/>
      </c>
      <c r="AA89" s="455" t="str">
        <f t="shared" si="30"/>
        <v/>
      </c>
      <c r="AC89" s="455" t="str">
        <f t="shared" si="31"/>
        <v/>
      </c>
      <c r="AE89" s="455" t="str">
        <f t="shared" si="32"/>
        <v/>
      </c>
      <c r="AG89" s="455" t="str">
        <f t="shared" si="33"/>
        <v/>
      </c>
      <c r="AI89" s="455" t="str">
        <f t="shared" si="34"/>
        <v/>
      </c>
      <c r="AK89" s="455" t="str">
        <f t="shared" si="35"/>
        <v/>
      </c>
      <c r="AM89" s="455" t="str">
        <f t="shared" si="36"/>
        <v/>
      </c>
      <c r="AO89" s="455" t="str">
        <f t="shared" si="37"/>
        <v/>
      </c>
      <c r="AQ89" s="455" t="str">
        <f t="shared" si="38"/>
        <v/>
      </c>
    </row>
    <row r="90" spans="5:43">
      <c r="E90" s="455" t="str">
        <f t="shared" si="20"/>
        <v/>
      </c>
      <c r="G90" s="455" t="str">
        <f t="shared" si="20"/>
        <v/>
      </c>
      <c r="I90" s="455" t="str">
        <f t="shared" si="21"/>
        <v/>
      </c>
      <c r="K90" s="455" t="str">
        <f t="shared" si="22"/>
        <v/>
      </c>
      <c r="M90" s="455" t="str">
        <f t="shared" si="23"/>
        <v/>
      </c>
      <c r="O90" s="455" t="str">
        <f t="shared" si="24"/>
        <v/>
      </c>
      <c r="Q90" s="455" t="str">
        <f t="shared" si="25"/>
        <v/>
      </c>
      <c r="S90" s="455" t="str">
        <f t="shared" si="26"/>
        <v/>
      </c>
      <c r="U90" s="455" t="str">
        <f t="shared" si="27"/>
        <v/>
      </c>
      <c r="W90" s="455" t="str">
        <f t="shared" si="28"/>
        <v/>
      </c>
      <c r="Y90" s="455" t="str">
        <f t="shared" si="29"/>
        <v/>
      </c>
      <c r="AA90" s="455" t="str">
        <f t="shared" si="30"/>
        <v/>
      </c>
      <c r="AC90" s="455" t="str">
        <f t="shared" si="31"/>
        <v/>
      </c>
      <c r="AE90" s="455" t="str">
        <f t="shared" si="32"/>
        <v/>
      </c>
      <c r="AG90" s="455" t="str">
        <f t="shared" si="33"/>
        <v/>
      </c>
      <c r="AI90" s="455" t="str">
        <f t="shared" si="34"/>
        <v/>
      </c>
      <c r="AK90" s="455" t="str">
        <f t="shared" si="35"/>
        <v/>
      </c>
      <c r="AM90" s="455" t="str">
        <f t="shared" si="36"/>
        <v/>
      </c>
      <c r="AO90" s="455" t="str">
        <f t="shared" si="37"/>
        <v/>
      </c>
      <c r="AQ90" s="455" t="str">
        <f t="shared" si="38"/>
        <v/>
      </c>
    </row>
    <row r="91" spans="5:43">
      <c r="E91" s="455" t="str">
        <f t="shared" si="20"/>
        <v/>
      </c>
      <c r="G91" s="455" t="str">
        <f t="shared" si="20"/>
        <v/>
      </c>
      <c r="I91" s="455" t="str">
        <f t="shared" si="21"/>
        <v/>
      </c>
      <c r="K91" s="455" t="str">
        <f t="shared" si="22"/>
        <v/>
      </c>
      <c r="M91" s="455" t="str">
        <f t="shared" si="23"/>
        <v/>
      </c>
      <c r="O91" s="455" t="str">
        <f t="shared" si="24"/>
        <v/>
      </c>
      <c r="Q91" s="455" t="str">
        <f t="shared" si="25"/>
        <v/>
      </c>
      <c r="S91" s="455" t="str">
        <f t="shared" si="26"/>
        <v/>
      </c>
      <c r="U91" s="455" t="str">
        <f t="shared" si="27"/>
        <v/>
      </c>
      <c r="W91" s="455" t="str">
        <f t="shared" si="28"/>
        <v/>
      </c>
      <c r="Y91" s="455" t="str">
        <f t="shared" si="29"/>
        <v/>
      </c>
      <c r="AA91" s="455" t="str">
        <f t="shared" si="30"/>
        <v/>
      </c>
      <c r="AC91" s="455" t="str">
        <f t="shared" si="31"/>
        <v/>
      </c>
      <c r="AE91" s="455" t="str">
        <f t="shared" si="32"/>
        <v/>
      </c>
      <c r="AG91" s="455" t="str">
        <f t="shared" si="33"/>
        <v/>
      </c>
      <c r="AI91" s="455" t="str">
        <f t="shared" si="34"/>
        <v/>
      </c>
      <c r="AK91" s="455" t="str">
        <f t="shared" si="35"/>
        <v/>
      </c>
      <c r="AM91" s="455" t="str">
        <f t="shared" si="36"/>
        <v/>
      </c>
      <c r="AO91" s="455" t="str">
        <f t="shared" si="37"/>
        <v/>
      </c>
      <c r="AQ91" s="455" t="str">
        <f t="shared" si="38"/>
        <v/>
      </c>
    </row>
    <row r="92" spans="5:43">
      <c r="E92" s="455" t="str">
        <f t="shared" si="20"/>
        <v/>
      </c>
      <c r="G92" s="455" t="str">
        <f t="shared" si="20"/>
        <v/>
      </c>
      <c r="I92" s="455" t="str">
        <f t="shared" si="21"/>
        <v/>
      </c>
      <c r="K92" s="455" t="str">
        <f t="shared" si="22"/>
        <v/>
      </c>
      <c r="M92" s="455" t="str">
        <f t="shared" si="23"/>
        <v/>
      </c>
      <c r="O92" s="455" t="str">
        <f t="shared" si="24"/>
        <v/>
      </c>
      <c r="Q92" s="455" t="str">
        <f t="shared" si="25"/>
        <v/>
      </c>
      <c r="S92" s="455" t="str">
        <f t="shared" si="26"/>
        <v/>
      </c>
      <c r="U92" s="455" t="str">
        <f t="shared" si="27"/>
        <v/>
      </c>
      <c r="W92" s="455" t="str">
        <f t="shared" si="28"/>
        <v/>
      </c>
      <c r="Y92" s="455" t="str">
        <f t="shared" si="29"/>
        <v/>
      </c>
      <c r="AA92" s="455" t="str">
        <f t="shared" si="30"/>
        <v/>
      </c>
      <c r="AC92" s="455" t="str">
        <f t="shared" si="31"/>
        <v/>
      </c>
      <c r="AE92" s="455" t="str">
        <f t="shared" si="32"/>
        <v/>
      </c>
      <c r="AG92" s="455" t="str">
        <f t="shared" si="33"/>
        <v/>
      </c>
      <c r="AI92" s="455" t="str">
        <f t="shared" si="34"/>
        <v/>
      </c>
      <c r="AK92" s="455" t="str">
        <f t="shared" si="35"/>
        <v/>
      </c>
      <c r="AM92" s="455" t="str">
        <f t="shared" si="36"/>
        <v/>
      </c>
      <c r="AO92" s="455" t="str">
        <f t="shared" si="37"/>
        <v/>
      </c>
      <c r="AQ92" s="455" t="str">
        <f t="shared" si="38"/>
        <v/>
      </c>
    </row>
    <row r="93" spans="5:43">
      <c r="E93" s="455" t="str">
        <f t="shared" si="20"/>
        <v/>
      </c>
      <c r="G93" s="455" t="str">
        <f t="shared" si="20"/>
        <v/>
      </c>
      <c r="I93" s="455" t="str">
        <f t="shared" si="21"/>
        <v/>
      </c>
      <c r="K93" s="455" t="str">
        <f t="shared" si="22"/>
        <v/>
      </c>
      <c r="M93" s="455" t="str">
        <f t="shared" si="23"/>
        <v/>
      </c>
      <c r="O93" s="455" t="str">
        <f t="shared" si="24"/>
        <v/>
      </c>
      <c r="Q93" s="455" t="str">
        <f t="shared" si="25"/>
        <v/>
      </c>
      <c r="S93" s="455" t="str">
        <f t="shared" si="26"/>
        <v/>
      </c>
      <c r="U93" s="455" t="str">
        <f t="shared" si="27"/>
        <v/>
      </c>
      <c r="W93" s="455" t="str">
        <f t="shared" si="28"/>
        <v/>
      </c>
      <c r="Y93" s="455" t="str">
        <f t="shared" si="29"/>
        <v/>
      </c>
      <c r="AA93" s="455" t="str">
        <f t="shared" si="30"/>
        <v/>
      </c>
      <c r="AC93" s="455" t="str">
        <f t="shared" si="31"/>
        <v/>
      </c>
      <c r="AE93" s="455" t="str">
        <f t="shared" si="32"/>
        <v/>
      </c>
      <c r="AG93" s="455" t="str">
        <f t="shared" si="33"/>
        <v/>
      </c>
      <c r="AI93" s="455" t="str">
        <f t="shared" si="34"/>
        <v/>
      </c>
      <c r="AK93" s="455" t="str">
        <f t="shared" si="35"/>
        <v/>
      </c>
      <c r="AM93" s="455" t="str">
        <f t="shared" si="36"/>
        <v/>
      </c>
      <c r="AO93" s="455" t="str">
        <f t="shared" si="37"/>
        <v/>
      </c>
      <c r="AQ93" s="455" t="str">
        <f t="shared" si="38"/>
        <v/>
      </c>
    </row>
    <row r="94" spans="5:43">
      <c r="E94" s="455" t="str">
        <f t="shared" si="20"/>
        <v/>
      </c>
      <c r="G94" s="455" t="str">
        <f t="shared" si="20"/>
        <v/>
      </c>
      <c r="I94" s="455" t="str">
        <f t="shared" si="21"/>
        <v/>
      </c>
      <c r="K94" s="455" t="str">
        <f t="shared" si="22"/>
        <v/>
      </c>
      <c r="M94" s="455" t="str">
        <f t="shared" si="23"/>
        <v/>
      </c>
      <c r="O94" s="455" t="str">
        <f t="shared" si="24"/>
        <v/>
      </c>
      <c r="Q94" s="455" t="str">
        <f t="shared" si="25"/>
        <v/>
      </c>
      <c r="S94" s="455" t="str">
        <f t="shared" si="26"/>
        <v/>
      </c>
      <c r="U94" s="455" t="str">
        <f t="shared" si="27"/>
        <v/>
      </c>
      <c r="W94" s="455" t="str">
        <f t="shared" si="28"/>
        <v/>
      </c>
      <c r="Y94" s="455" t="str">
        <f t="shared" si="29"/>
        <v/>
      </c>
      <c r="AA94" s="455" t="str">
        <f t="shared" si="30"/>
        <v/>
      </c>
      <c r="AC94" s="455" t="str">
        <f t="shared" si="31"/>
        <v/>
      </c>
      <c r="AE94" s="455" t="str">
        <f t="shared" si="32"/>
        <v/>
      </c>
      <c r="AG94" s="455" t="str">
        <f t="shared" si="33"/>
        <v/>
      </c>
      <c r="AI94" s="455" t="str">
        <f t="shared" si="34"/>
        <v/>
      </c>
      <c r="AK94" s="455" t="str">
        <f t="shared" si="35"/>
        <v/>
      </c>
      <c r="AM94" s="455" t="str">
        <f t="shared" si="36"/>
        <v/>
      </c>
      <c r="AO94" s="455" t="str">
        <f t="shared" si="37"/>
        <v/>
      </c>
      <c r="AQ94" s="455" t="str">
        <f t="shared" si="38"/>
        <v/>
      </c>
    </row>
    <row r="95" spans="5:43">
      <c r="E95" s="455" t="str">
        <f t="shared" si="20"/>
        <v/>
      </c>
      <c r="G95" s="455" t="str">
        <f t="shared" si="20"/>
        <v/>
      </c>
      <c r="I95" s="455" t="str">
        <f t="shared" si="21"/>
        <v/>
      </c>
      <c r="K95" s="455" t="str">
        <f t="shared" si="22"/>
        <v/>
      </c>
      <c r="M95" s="455" t="str">
        <f t="shared" si="23"/>
        <v/>
      </c>
      <c r="O95" s="455" t="str">
        <f t="shared" si="24"/>
        <v/>
      </c>
      <c r="Q95" s="455" t="str">
        <f t="shared" si="25"/>
        <v/>
      </c>
      <c r="S95" s="455" t="str">
        <f t="shared" si="26"/>
        <v/>
      </c>
      <c r="U95" s="455" t="str">
        <f t="shared" si="27"/>
        <v/>
      </c>
      <c r="W95" s="455" t="str">
        <f t="shared" si="28"/>
        <v/>
      </c>
      <c r="Y95" s="455" t="str">
        <f t="shared" si="29"/>
        <v/>
      </c>
      <c r="AA95" s="455" t="str">
        <f t="shared" si="30"/>
        <v/>
      </c>
      <c r="AC95" s="455" t="str">
        <f t="shared" si="31"/>
        <v/>
      </c>
      <c r="AE95" s="455" t="str">
        <f t="shared" si="32"/>
        <v/>
      </c>
      <c r="AG95" s="455" t="str">
        <f t="shared" si="33"/>
        <v/>
      </c>
      <c r="AI95" s="455" t="str">
        <f t="shared" si="34"/>
        <v/>
      </c>
      <c r="AK95" s="455" t="str">
        <f t="shared" si="35"/>
        <v/>
      </c>
      <c r="AM95" s="455" t="str">
        <f t="shared" si="36"/>
        <v/>
      </c>
      <c r="AO95" s="455" t="str">
        <f t="shared" si="37"/>
        <v/>
      </c>
      <c r="AQ95" s="455" t="str">
        <f t="shared" si="38"/>
        <v/>
      </c>
    </row>
    <row r="96" spans="5:43">
      <c r="E96" s="455" t="str">
        <f t="shared" si="20"/>
        <v/>
      </c>
      <c r="G96" s="455" t="str">
        <f t="shared" si="20"/>
        <v/>
      </c>
      <c r="I96" s="455" t="str">
        <f t="shared" si="21"/>
        <v/>
      </c>
      <c r="K96" s="455" t="str">
        <f t="shared" si="22"/>
        <v/>
      </c>
      <c r="M96" s="455" t="str">
        <f t="shared" si="23"/>
        <v/>
      </c>
      <c r="O96" s="455" t="str">
        <f t="shared" si="24"/>
        <v/>
      </c>
      <c r="Q96" s="455" t="str">
        <f t="shared" si="25"/>
        <v/>
      </c>
      <c r="S96" s="455" t="str">
        <f t="shared" si="26"/>
        <v/>
      </c>
      <c r="U96" s="455" t="str">
        <f t="shared" si="27"/>
        <v/>
      </c>
      <c r="W96" s="455" t="str">
        <f t="shared" si="28"/>
        <v/>
      </c>
      <c r="Y96" s="455" t="str">
        <f t="shared" si="29"/>
        <v/>
      </c>
      <c r="AA96" s="455" t="str">
        <f t="shared" si="30"/>
        <v/>
      </c>
      <c r="AC96" s="455" t="str">
        <f t="shared" si="31"/>
        <v/>
      </c>
      <c r="AE96" s="455" t="str">
        <f t="shared" si="32"/>
        <v/>
      </c>
      <c r="AG96" s="455" t="str">
        <f t="shared" si="33"/>
        <v/>
      </c>
      <c r="AI96" s="455" t="str">
        <f t="shared" si="34"/>
        <v/>
      </c>
      <c r="AK96" s="455" t="str">
        <f t="shared" si="35"/>
        <v/>
      </c>
      <c r="AM96" s="455" t="str">
        <f t="shared" si="36"/>
        <v/>
      </c>
      <c r="AO96" s="455" t="str">
        <f t="shared" si="37"/>
        <v/>
      </c>
      <c r="AQ96" s="455" t="str">
        <f t="shared" si="38"/>
        <v/>
      </c>
    </row>
    <row r="97" spans="5:43">
      <c r="E97" s="455" t="str">
        <f t="shared" si="20"/>
        <v/>
      </c>
      <c r="G97" s="455" t="str">
        <f t="shared" si="20"/>
        <v/>
      </c>
      <c r="I97" s="455" t="str">
        <f t="shared" si="21"/>
        <v/>
      </c>
      <c r="K97" s="455" t="str">
        <f t="shared" si="22"/>
        <v/>
      </c>
      <c r="M97" s="455" t="str">
        <f t="shared" si="23"/>
        <v/>
      </c>
      <c r="O97" s="455" t="str">
        <f t="shared" si="24"/>
        <v/>
      </c>
      <c r="Q97" s="455" t="str">
        <f t="shared" si="25"/>
        <v/>
      </c>
      <c r="S97" s="455" t="str">
        <f t="shared" si="26"/>
        <v/>
      </c>
      <c r="U97" s="455" t="str">
        <f t="shared" si="27"/>
        <v/>
      </c>
      <c r="W97" s="455" t="str">
        <f t="shared" si="28"/>
        <v/>
      </c>
      <c r="Y97" s="455" t="str">
        <f t="shared" si="29"/>
        <v/>
      </c>
      <c r="AA97" s="455" t="str">
        <f t="shared" si="30"/>
        <v/>
      </c>
      <c r="AC97" s="455" t="str">
        <f t="shared" si="31"/>
        <v/>
      </c>
      <c r="AE97" s="455" t="str">
        <f t="shared" si="32"/>
        <v/>
      </c>
      <c r="AG97" s="455" t="str">
        <f t="shared" si="33"/>
        <v/>
      </c>
      <c r="AI97" s="455" t="str">
        <f t="shared" si="34"/>
        <v/>
      </c>
      <c r="AK97" s="455" t="str">
        <f t="shared" si="35"/>
        <v/>
      </c>
      <c r="AM97" s="455" t="str">
        <f t="shared" si="36"/>
        <v/>
      </c>
      <c r="AO97" s="455" t="str">
        <f t="shared" si="37"/>
        <v/>
      </c>
      <c r="AQ97" s="455" t="str">
        <f t="shared" si="38"/>
        <v/>
      </c>
    </row>
    <row r="98" spans="5:43">
      <c r="E98" s="455" t="str">
        <f t="shared" si="20"/>
        <v/>
      </c>
      <c r="G98" s="455" t="str">
        <f t="shared" si="20"/>
        <v/>
      </c>
      <c r="I98" s="455" t="str">
        <f t="shared" si="21"/>
        <v/>
      </c>
      <c r="K98" s="455" t="str">
        <f t="shared" si="22"/>
        <v/>
      </c>
      <c r="M98" s="455" t="str">
        <f t="shared" si="23"/>
        <v/>
      </c>
      <c r="O98" s="455" t="str">
        <f t="shared" si="24"/>
        <v/>
      </c>
      <c r="Q98" s="455" t="str">
        <f t="shared" si="25"/>
        <v/>
      </c>
      <c r="S98" s="455" t="str">
        <f t="shared" si="26"/>
        <v/>
      </c>
      <c r="U98" s="455" t="str">
        <f t="shared" si="27"/>
        <v/>
      </c>
      <c r="W98" s="455" t="str">
        <f t="shared" si="28"/>
        <v/>
      </c>
      <c r="Y98" s="455" t="str">
        <f t="shared" si="29"/>
        <v/>
      </c>
      <c r="AA98" s="455" t="str">
        <f t="shared" si="30"/>
        <v/>
      </c>
      <c r="AC98" s="455" t="str">
        <f t="shared" si="31"/>
        <v/>
      </c>
      <c r="AE98" s="455" t="str">
        <f t="shared" si="32"/>
        <v/>
      </c>
      <c r="AG98" s="455" t="str">
        <f t="shared" si="33"/>
        <v/>
      </c>
      <c r="AI98" s="455" t="str">
        <f t="shared" si="34"/>
        <v/>
      </c>
      <c r="AK98" s="455" t="str">
        <f t="shared" si="35"/>
        <v/>
      </c>
      <c r="AM98" s="455" t="str">
        <f t="shared" si="36"/>
        <v/>
      </c>
      <c r="AO98" s="455" t="str">
        <f t="shared" si="37"/>
        <v/>
      </c>
      <c r="AQ98" s="455" t="str">
        <f t="shared" si="38"/>
        <v/>
      </c>
    </row>
    <row r="99" spans="5:43">
      <c r="E99" s="455" t="str">
        <f t="shared" si="20"/>
        <v/>
      </c>
      <c r="G99" s="455" t="str">
        <f t="shared" si="20"/>
        <v/>
      </c>
      <c r="I99" s="455" t="str">
        <f t="shared" si="21"/>
        <v/>
      </c>
      <c r="K99" s="455" t="str">
        <f t="shared" si="22"/>
        <v/>
      </c>
      <c r="M99" s="455" t="str">
        <f t="shared" si="23"/>
        <v/>
      </c>
      <c r="O99" s="455" t="str">
        <f t="shared" si="24"/>
        <v/>
      </c>
      <c r="Q99" s="455" t="str">
        <f t="shared" si="25"/>
        <v/>
      </c>
      <c r="S99" s="455" t="str">
        <f t="shared" si="26"/>
        <v/>
      </c>
      <c r="U99" s="455" t="str">
        <f t="shared" si="27"/>
        <v/>
      </c>
      <c r="W99" s="455" t="str">
        <f t="shared" si="28"/>
        <v/>
      </c>
      <c r="Y99" s="455" t="str">
        <f t="shared" si="29"/>
        <v/>
      </c>
      <c r="AA99" s="455" t="str">
        <f t="shared" si="30"/>
        <v/>
      </c>
      <c r="AC99" s="455" t="str">
        <f t="shared" si="31"/>
        <v/>
      </c>
      <c r="AE99" s="455" t="str">
        <f t="shared" si="32"/>
        <v/>
      </c>
      <c r="AG99" s="455" t="str">
        <f t="shared" si="33"/>
        <v/>
      </c>
      <c r="AI99" s="455" t="str">
        <f t="shared" si="34"/>
        <v/>
      </c>
      <c r="AK99" s="455" t="str">
        <f t="shared" si="35"/>
        <v/>
      </c>
      <c r="AM99" s="455" t="str">
        <f t="shared" si="36"/>
        <v/>
      </c>
      <c r="AO99" s="455" t="str">
        <f t="shared" si="37"/>
        <v/>
      </c>
      <c r="AQ99" s="455" t="str">
        <f t="shared" si="38"/>
        <v/>
      </c>
    </row>
    <row r="100" spans="5:43">
      <c r="E100" s="455" t="str">
        <f t="shared" si="20"/>
        <v/>
      </c>
      <c r="G100" s="455" t="str">
        <f t="shared" si="20"/>
        <v/>
      </c>
      <c r="I100" s="455" t="str">
        <f t="shared" si="21"/>
        <v/>
      </c>
      <c r="K100" s="455" t="str">
        <f t="shared" si="22"/>
        <v/>
      </c>
      <c r="M100" s="455" t="str">
        <f t="shared" si="23"/>
        <v/>
      </c>
      <c r="O100" s="455" t="str">
        <f t="shared" si="24"/>
        <v/>
      </c>
      <c r="Q100" s="455" t="str">
        <f t="shared" si="25"/>
        <v/>
      </c>
      <c r="S100" s="455" t="str">
        <f t="shared" si="26"/>
        <v/>
      </c>
      <c r="U100" s="455" t="str">
        <f t="shared" si="27"/>
        <v/>
      </c>
      <c r="W100" s="455" t="str">
        <f t="shared" si="28"/>
        <v/>
      </c>
      <c r="Y100" s="455" t="str">
        <f t="shared" si="29"/>
        <v/>
      </c>
      <c r="AA100" s="455" t="str">
        <f t="shared" si="30"/>
        <v/>
      </c>
      <c r="AC100" s="455" t="str">
        <f t="shared" si="31"/>
        <v/>
      </c>
      <c r="AE100" s="455" t="str">
        <f t="shared" si="32"/>
        <v/>
      </c>
      <c r="AG100" s="455" t="str">
        <f t="shared" si="33"/>
        <v/>
      </c>
      <c r="AI100" s="455" t="str">
        <f t="shared" si="34"/>
        <v/>
      </c>
      <c r="AK100" s="455" t="str">
        <f t="shared" si="35"/>
        <v/>
      </c>
      <c r="AM100" s="455" t="str">
        <f t="shared" si="36"/>
        <v/>
      </c>
      <c r="AO100" s="455" t="str">
        <f t="shared" si="37"/>
        <v/>
      </c>
      <c r="AQ100" s="455" t="str">
        <f t="shared" si="38"/>
        <v/>
      </c>
    </row>
    <row r="101" spans="5:43">
      <c r="E101" s="455" t="str">
        <f t="shared" si="20"/>
        <v/>
      </c>
      <c r="G101" s="455" t="str">
        <f t="shared" si="20"/>
        <v/>
      </c>
      <c r="I101" s="455" t="str">
        <f t="shared" si="21"/>
        <v/>
      </c>
      <c r="K101" s="455" t="str">
        <f t="shared" si="22"/>
        <v/>
      </c>
      <c r="M101" s="455" t="str">
        <f t="shared" si="23"/>
        <v/>
      </c>
      <c r="O101" s="455" t="str">
        <f t="shared" si="24"/>
        <v/>
      </c>
      <c r="Q101" s="455" t="str">
        <f t="shared" si="25"/>
        <v/>
      </c>
      <c r="S101" s="455" t="str">
        <f t="shared" si="26"/>
        <v/>
      </c>
      <c r="U101" s="455" t="str">
        <f t="shared" si="27"/>
        <v/>
      </c>
      <c r="W101" s="455" t="str">
        <f t="shared" si="28"/>
        <v/>
      </c>
      <c r="Y101" s="455" t="str">
        <f t="shared" si="29"/>
        <v/>
      </c>
      <c r="AA101" s="455" t="str">
        <f t="shared" si="30"/>
        <v/>
      </c>
      <c r="AC101" s="455" t="str">
        <f t="shared" si="31"/>
        <v/>
      </c>
      <c r="AE101" s="455" t="str">
        <f t="shared" si="32"/>
        <v/>
      </c>
      <c r="AG101" s="455" t="str">
        <f t="shared" si="33"/>
        <v/>
      </c>
      <c r="AI101" s="455" t="str">
        <f t="shared" si="34"/>
        <v/>
      </c>
      <c r="AK101" s="455" t="str">
        <f t="shared" si="35"/>
        <v/>
      </c>
      <c r="AM101" s="455" t="str">
        <f t="shared" si="36"/>
        <v/>
      </c>
      <c r="AO101" s="455" t="str">
        <f t="shared" si="37"/>
        <v/>
      </c>
      <c r="AQ101" s="455" t="str">
        <f t="shared" si="38"/>
        <v/>
      </c>
    </row>
    <row r="102" spans="5:43">
      <c r="E102" s="455" t="str">
        <f t="shared" si="20"/>
        <v/>
      </c>
      <c r="G102" s="455" t="str">
        <f t="shared" si="20"/>
        <v/>
      </c>
      <c r="I102" s="455" t="str">
        <f t="shared" si="21"/>
        <v/>
      </c>
      <c r="K102" s="455" t="str">
        <f t="shared" si="22"/>
        <v/>
      </c>
      <c r="M102" s="455" t="str">
        <f t="shared" si="23"/>
        <v/>
      </c>
      <c r="O102" s="455" t="str">
        <f t="shared" si="24"/>
        <v/>
      </c>
      <c r="Q102" s="455" t="str">
        <f t="shared" si="25"/>
        <v/>
      </c>
      <c r="S102" s="455" t="str">
        <f t="shared" si="26"/>
        <v/>
      </c>
      <c r="U102" s="455" t="str">
        <f t="shared" si="27"/>
        <v/>
      </c>
      <c r="W102" s="455" t="str">
        <f t="shared" si="28"/>
        <v/>
      </c>
      <c r="Y102" s="455" t="str">
        <f t="shared" si="29"/>
        <v/>
      </c>
      <c r="AA102" s="455" t="str">
        <f t="shared" si="30"/>
        <v/>
      </c>
      <c r="AC102" s="455" t="str">
        <f t="shared" si="31"/>
        <v/>
      </c>
      <c r="AE102" s="455" t="str">
        <f t="shared" si="32"/>
        <v/>
      </c>
      <c r="AG102" s="455" t="str">
        <f t="shared" si="33"/>
        <v/>
      </c>
      <c r="AI102" s="455" t="str">
        <f t="shared" si="34"/>
        <v/>
      </c>
      <c r="AK102" s="455" t="str">
        <f t="shared" si="35"/>
        <v/>
      </c>
      <c r="AM102" s="455" t="str">
        <f t="shared" si="36"/>
        <v/>
      </c>
      <c r="AO102" s="455" t="str">
        <f t="shared" si="37"/>
        <v/>
      </c>
      <c r="AQ102" s="455" t="str">
        <f t="shared" si="38"/>
        <v/>
      </c>
    </row>
    <row r="103" spans="5:43">
      <c r="E103" s="455" t="str">
        <f t="shared" si="20"/>
        <v/>
      </c>
      <c r="G103" s="455" t="str">
        <f t="shared" si="20"/>
        <v/>
      </c>
      <c r="I103" s="455" t="str">
        <f t="shared" si="21"/>
        <v/>
      </c>
      <c r="K103" s="455" t="str">
        <f t="shared" si="22"/>
        <v/>
      </c>
      <c r="M103" s="455" t="str">
        <f t="shared" si="23"/>
        <v/>
      </c>
      <c r="O103" s="455" t="str">
        <f t="shared" si="24"/>
        <v/>
      </c>
      <c r="Q103" s="455" t="str">
        <f t="shared" si="25"/>
        <v/>
      </c>
      <c r="S103" s="455" t="str">
        <f t="shared" si="26"/>
        <v/>
      </c>
      <c r="U103" s="455" t="str">
        <f t="shared" si="27"/>
        <v/>
      </c>
      <c r="W103" s="455" t="str">
        <f t="shared" si="28"/>
        <v/>
      </c>
      <c r="Y103" s="455" t="str">
        <f t="shared" si="29"/>
        <v/>
      </c>
      <c r="AA103" s="455" t="str">
        <f t="shared" si="30"/>
        <v/>
      </c>
      <c r="AC103" s="455" t="str">
        <f t="shared" si="31"/>
        <v/>
      </c>
      <c r="AE103" s="455" t="str">
        <f t="shared" si="32"/>
        <v/>
      </c>
      <c r="AG103" s="455" t="str">
        <f t="shared" si="33"/>
        <v/>
      </c>
      <c r="AI103" s="455" t="str">
        <f t="shared" si="34"/>
        <v/>
      </c>
      <c r="AK103" s="455" t="str">
        <f t="shared" si="35"/>
        <v/>
      </c>
      <c r="AM103" s="455" t="str">
        <f t="shared" si="36"/>
        <v/>
      </c>
      <c r="AO103" s="455" t="str">
        <f t="shared" si="37"/>
        <v/>
      </c>
      <c r="AQ103" s="455" t="str">
        <f t="shared" si="38"/>
        <v/>
      </c>
    </row>
    <row r="104" spans="5:43">
      <c r="E104" s="455" t="str">
        <f t="shared" si="20"/>
        <v/>
      </c>
      <c r="G104" s="455" t="str">
        <f t="shared" si="20"/>
        <v/>
      </c>
      <c r="I104" s="455" t="str">
        <f t="shared" si="21"/>
        <v/>
      </c>
      <c r="K104" s="455" t="str">
        <f t="shared" si="22"/>
        <v/>
      </c>
      <c r="M104" s="455" t="str">
        <f t="shared" si="23"/>
        <v/>
      </c>
      <c r="O104" s="455" t="str">
        <f t="shared" si="24"/>
        <v/>
      </c>
      <c r="Q104" s="455" t="str">
        <f t="shared" si="25"/>
        <v/>
      </c>
      <c r="S104" s="455" t="str">
        <f t="shared" si="26"/>
        <v/>
      </c>
      <c r="U104" s="455" t="str">
        <f t="shared" si="27"/>
        <v/>
      </c>
      <c r="W104" s="455" t="str">
        <f t="shared" si="28"/>
        <v/>
      </c>
      <c r="Y104" s="455" t="str">
        <f t="shared" si="29"/>
        <v/>
      </c>
      <c r="AA104" s="455" t="str">
        <f t="shared" si="30"/>
        <v/>
      </c>
      <c r="AC104" s="455" t="str">
        <f t="shared" si="31"/>
        <v/>
      </c>
      <c r="AE104" s="455" t="str">
        <f t="shared" si="32"/>
        <v/>
      </c>
      <c r="AG104" s="455" t="str">
        <f t="shared" si="33"/>
        <v/>
      </c>
      <c r="AI104" s="455" t="str">
        <f t="shared" si="34"/>
        <v/>
      </c>
      <c r="AK104" s="455" t="str">
        <f t="shared" si="35"/>
        <v/>
      </c>
      <c r="AM104" s="455" t="str">
        <f t="shared" si="36"/>
        <v/>
      </c>
      <c r="AO104" s="455" t="str">
        <f t="shared" si="37"/>
        <v/>
      </c>
      <c r="AQ104" s="455" t="str">
        <f t="shared" si="38"/>
        <v/>
      </c>
    </row>
    <row r="105" spans="5:43">
      <c r="E105" s="455" t="str">
        <f t="shared" si="20"/>
        <v/>
      </c>
      <c r="G105" s="455" t="str">
        <f t="shared" si="20"/>
        <v/>
      </c>
      <c r="I105" s="455" t="str">
        <f t="shared" si="21"/>
        <v/>
      </c>
      <c r="K105" s="455" t="str">
        <f t="shared" si="22"/>
        <v/>
      </c>
      <c r="M105" s="455" t="str">
        <f t="shared" si="23"/>
        <v/>
      </c>
      <c r="O105" s="455" t="str">
        <f t="shared" si="24"/>
        <v/>
      </c>
      <c r="Q105" s="455" t="str">
        <f t="shared" si="25"/>
        <v/>
      </c>
      <c r="S105" s="455" t="str">
        <f t="shared" si="26"/>
        <v/>
      </c>
      <c r="U105" s="455" t="str">
        <f t="shared" si="27"/>
        <v/>
      </c>
      <c r="W105" s="455" t="str">
        <f t="shared" si="28"/>
        <v/>
      </c>
      <c r="Y105" s="455" t="str">
        <f t="shared" si="29"/>
        <v/>
      </c>
      <c r="AA105" s="455" t="str">
        <f t="shared" si="30"/>
        <v/>
      </c>
      <c r="AC105" s="455" t="str">
        <f t="shared" si="31"/>
        <v/>
      </c>
      <c r="AE105" s="455" t="str">
        <f t="shared" si="32"/>
        <v/>
      </c>
      <c r="AG105" s="455" t="str">
        <f t="shared" si="33"/>
        <v/>
      </c>
      <c r="AI105" s="455" t="str">
        <f t="shared" si="34"/>
        <v/>
      </c>
      <c r="AK105" s="455" t="str">
        <f t="shared" si="35"/>
        <v/>
      </c>
      <c r="AM105" s="455" t="str">
        <f t="shared" si="36"/>
        <v/>
      </c>
      <c r="AO105" s="455" t="str">
        <f t="shared" si="37"/>
        <v/>
      </c>
      <c r="AQ105" s="455" t="str">
        <f t="shared" si="38"/>
        <v/>
      </c>
    </row>
    <row r="106" spans="5:43">
      <c r="E106" s="455" t="str">
        <f t="shared" si="20"/>
        <v/>
      </c>
      <c r="G106" s="455" t="str">
        <f t="shared" si="20"/>
        <v/>
      </c>
      <c r="I106" s="455" t="str">
        <f t="shared" si="21"/>
        <v/>
      </c>
      <c r="K106" s="455" t="str">
        <f t="shared" si="22"/>
        <v/>
      </c>
      <c r="M106" s="455" t="str">
        <f t="shared" si="23"/>
        <v/>
      </c>
      <c r="O106" s="455" t="str">
        <f t="shared" si="24"/>
        <v/>
      </c>
      <c r="Q106" s="455" t="str">
        <f t="shared" si="25"/>
        <v/>
      </c>
      <c r="S106" s="455" t="str">
        <f t="shared" si="26"/>
        <v/>
      </c>
      <c r="U106" s="455" t="str">
        <f t="shared" si="27"/>
        <v/>
      </c>
      <c r="W106" s="455" t="str">
        <f t="shared" si="28"/>
        <v/>
      </c>
      <c r="Y106" s="455" t="str">
        <f t="shared" si="29"/>
        <v/>
      </c>
      <c r="AA106" s="455" t="str">
        <f t="shared" si="30"/>
        <v/>
      </c>
      <c r="AC106" s="455" t="str">
        <f t="shared" si="31"/>
        <v/>
      </c>
      <c r="AE106" s="455" t="str">
        <f t="shared" si="32"/>
        <v/>
      </c>
      <c r="AG106" s="455" t="str">
        <f t="shared" si="33"/>
        <v/>
      </c>
      <c r="AI106" s="455" t="str">
        <f t="shared" si="34"/>
        <v/>
      </c>
      <c r="AK106" s="455" t="str">
        <f t="shared" si="35"/>
        <v/>
      </c>
      <c r="AM106" s="455" t="str">
        <f t="shared" si="36"/>
        <v/>
      </c>
      <c r="AO106" s="455" t="str">
        <f t="shared" si="37"/>
        <v/>
      </c>
      <c r="AQ106" s="455" t="str">
        <f t="shared" si="38"/>
        <v/>
      </c>
    </row>
    <row r="107" spans="5:43">
      <c r="E107" s="455" t="str">
        <f t="shared" si="20"/>
        <v/>
      </c>
      <c r="G107" s="455" t="str">
        <f t="shared" si="20"/>
        <v/>
      </c>
      <c r="I107" s="455" t="str">
        <f t="shared" si="21"/>
        <v/>
      </c>
      <c r="K107" s="455" t="str">
        <f t="shared" si="22"/>
        <v/>
      </c>
      <c r="M107" s="455" t="str">
        <f t="shared" si="23"/>
        <v/>
      </c>
      <c r="O107" s="455" t="str">
        <f t="shared" si="24"/>
        <v/>
      </c>
      <c r="Q107" s="455" t="str">
        <f t="shared" si="25"/>
        <v/>
      </c>
      <c r="S107" s="455" t="str">
        <f t="shared" si="26"/>
        <v/>
      </c>
      <c r="U107" s="455" t="str">
        <f t="shared" si="27"/>
        <v/>
      </c>
      <c r="W107" s="455" t="str">
        <f t="shared" si="28"/>
        <v/>
      </c>
      <c r="Y107" s="455" t="str">
        <f t="shared" si="29"/>
        <v/>
      </c>
      <c r="AA107" s="455" t="str">
        <f t="shared" si="30"/>
        <v/>
      </c>
      <c r="AC107" s="455" t="str">
        <f t="shared" si="31"/>
        <v/>
      </c>
      <c r="AE107" s="455" t="str">
        <f t="shared" si="32"/>
        <v/>
      </c>
      <c r="AG107" s="455" t="str">
        <f t="shared" si="33"/>
        <v/>
      </c>
      <c r="AI107" s="455" t="str">
        <f t="shared" si="34"/>
        <v/>
      </c>
      <c r="AK107" s="455" t="str">
        <f t="shared" si="35"/>
        <v/>
      </c>
      <c r="AM107" s="455" t="str">
        <f t="shared" si="36"/>
        <v/>
      </c>
      <c r="AO107" s="455" t="str">
        <f t="shared" si="37"/>
        <v/>
      </c>
      <c r="AQ107" s="455" t="str">
        <f t="shared" si="38"/>
        <v/>
      </c>
    </row>
    <row r="108" spans="5:43">
      <c r="E108" s="455" t="str">
        <f t="shared" si="20"/>
        <v/>
      </c>
      <c r="G108" s="455" t="str">
        <f t="shared" si="20"/>
        <v/>
      </c>
      <c r="I108" s="455" t="str">
        <f t="shared" si="21"/>
        <v/>
      </c>
      <c r="K108" s="455" t="str">
        <f t="shared" si="22"/>
        <v/>
      </c>
      <c r="M108" s="455" t="str">
        <f t="shared" si="23"/>
        <v/>
      </c>
      <c r="O108" s="455" t="str">
        <f t="shared" si="24"/>
        <v/>
      </c>
      <c r="Q108" s="455" t="str">
        <f t="shared" si="25"/>
        <v/>
      </c>
      <c r="S108" s="455" t="str">
        <f t="shared" si="26"/>
        <v/>
      </c>
      <c r="U108" s="455" t="str">
        <f t="shared" si="27"/>
        <v/>
      </c>
      <c r="W108" s="455" t="str">
        <f t="shared" si="28"/>
        <v/>
      </c>
      <c r="Y108" s="455" t="str">
        <f t="shared" si="29"/>
        <v/>
      </c>
      <c r="AA108" s="455" t="str">
        <f t="shared" si="30"/>
        <v/>
      </c>
      <c r="AC108" s="455" t="str">
        <f t="shared" si="31"/>
        <v/>
      </c>
      <c r="AE108" s="455" t="str">
        <f t="shared" si="32"/>
        <v/>
      </c>
      <c r="AG108" s="455" t="str">
        <f t="shared" si="33"/>
        <v/>
      </c>
      <c r="AI108" s="455" t="str">
        <f t="shared" si="34"/>
        <v/>
      </c>
      <c r="AK108" s="455" t="str">
        <f t="shared" si="35"/>
        <v/>
      </c>
      <c r="AM108" s="455" t="str">
        <f t="shared" si="36"/>
        <v/>
      </c>
      <c r="AO108" s="455" t="str">
        <f t="shared" si="37"/>
        <v/>
      </c>
      <c r="AQ108" s="455" t="str">
        <f t="shared" si="38"/>
        <v/>
      </c>
    </row>
    <row r="109" spans="5:43">
      <c r="E109" s="455" t="str">
        <f t="shared" si="20"/>
        <v/>
      </c>
      <c r="G109" s="455" t="str">
        <f t="shared" si="20"/>
        <v/>
      </c>
      <c r="I109" s="455" t="str">
        <f t="shared" si="21"/>
        <v/>
      </c>
      <c r="K109" s="455" t="str">
        <f t="shared" si="22"/>
        <v/>
      </c>
      <c r="M109" s="455" t="str">
        <f t="shared" si="23"/>
        <v/>
      </c>
      <c r="O109" s="455" t="str">
        <f t="shared" si="24"/>
        <v/>
      </c>
      <c r="Q109" s="455" t="str">
        <f t="shared" si="25"/>
        <v/>
      </c>
      <c r="S109" s="455" t="str">
        <f t="shared" si="26"/>
        <v/>
      </c>
      <c r="U109" s="455" t="str">
        <f t="shared" si="27"/>
        <v/>
      </c>
      <c r="W109" s="455" t="str">
        <f t="shared" si="28"/>
        <v/>
      </c>
      <c r="Y109" s="455" t="str">
        <f t="shared" si="29"/>
        <v/>
      </c>
      <c r="AA109" s="455" t="str">
        <f t="shared" si="30"/>
        <v/>
      </c>
      <c r="AC109" s="455" t="str">
        <f t="shared" si="31"/>
        <v/>
      </c>
      <c r="AE109" s="455" t="str">
        <f t="shared" si="32"/>
        <v/>
      </c>
      <c r="AG109" s="455" t="str">
        <f t="shared" si="33"/>
        <v/>
      </c>
      <c r="AI109" s="455" t="str">
        <f t="shared" si="34"/>
        <v/>
      </c>
      <c r="AK109" s="455" t="str">
        <f t="shared" si="35"/>
        <v/>
      </c>
      <c r="AM109" s="455" t="str">
        <f t="shared" si="36"/>
        <v/>
      </c>
      <c r="AO109" s="455" t="str">
        <f t="shared" si="37"/>
        <v/>
      </c>
      <c r="AQ109" s="455" t="str">
        <f t="shared" si="38"/>
        <v/>
      </c>
    </row>
    <row r="110" spans="5:43">
      <c r="E110" s="455" t="str">
        <f t="shared" si="20"/>
        <v/>
      </c>
      <c r="G110" s="455" t="str">
        <f t="shared" si="20"/>
        <v/>
      </c>
      <c r="I110" s="455" t="str">
        <f t="shared" si="21"/>
        <v/>
      </c>
      <c r="K110" s="455" t="str">
        <f t="shared" si="22"/>
        <v/>
      </c>
      <c r="M110" s="455" t="str">
        <f t="shared" si="23"/>
        <v/>
      </c>
      <c r="O110" s="455" t="str">
        <f t="shared" si="24"/>
        <v/>
      </c>
      <c r="Q110" s="455" t="str">
        <f t="shared" si="25"/>
        <v/>
      </c>
      <c r="S110" s="455" t="str">
        <f t="shared" si="26"/>
        <v/>
      </c>
      <c r="U110" s="455" t="str">
        <f t="shared" si="27"/>
        <v/>
      </c>
      <c r="W110" s="455" t="str">
        <f t="shared" si="28"/>
        <v/>
      </c>
      <c r="Y110" s="455" t="str">
        <f t="shared" si="29"/>
        <v/>
      </c>
      <c r="AA110" s="455" t="str">
        <f t="shared" si="30"/>
        <v/>
      </c>
      <c r="AC110" s="455" t="str">
        <f t="shared" si="31"/>
        <v/>
      </c>
      <c r="AE110" s="455" t="str">
        <f t="shared" si="32"/>
        <v/>
      </c>
      <c r="AG110" s="455" t="str">
        <f t="shared" si="33"/>
        <v/>
      </c>
      <c r="AI110" s="455" t="str">
        <f t="shared" si="34"/>
        <v/>
      </c>
      <c r="AK110" s="455" t="str">
        <f t="shared" si="35"/>
        <v/>
      </c>
      <c r="AM110" s="455" t="str">
        <f t="shared" si="36"/>
        <v/>
      </c>
      <c r="AO110" s="455" t="str">
        <f t="shared" si="37"/>
        <v/>
      </c>
      <c r="AQ110" s="455" t="str">
        <f t="shared" si="38"/>
        <v/>
      </c>
    </row>
    <row r="111" spans="5:43">
      <c r="E111" s="455" t="str">
        <f t="shared" si="20"/>
        <v/>
      </c>
      <c r="G111" s="455" t="str">
        <f t="shared" si="20"/>
        <v/>
      </c>
      <c r="I111" s="455" t="str">
        <f t="shared" si="21"/>
        <v/>
      </c>
      <c r="K111" s="455" t="str">
        <f t="shared" si="22"/>
        <v/>
      </c>
      <c r="M111" s="455" t="str">
        <f t="shared" si="23"/>
        <v/>
      </c>
      <c r="O111" s="455" t="str">
        <f t="shared" si="24"/>
        <v/>
      </c>
      <c r="Q111" s="455" t="str">
        <f t="shared" si="25"/>
        <v/>
      </c>
      <c r="S111" s="455" t="str">
        <f t="shared" si="26"/>
        <v/>
      </c>
      <c r="U111" s="455" t="str">
        <f t="shared" si="27"/>
        <v/>
      </c>
      <c r="W111" s="455" t="str">
        <f t="shared" si="28"/>
        <v/>
      </c>
      <c r="Y111" s="455" t="str">
        <f t="shared" si="29"/>
        <v/>
      </c>
      <c r="AA111" s="455" t="str">
        <f t="shared" si="30"/>
        <v/>
      </c>
      <c r="AC111" s="455" t="str">
        <f t="shared" si="31"/>
        <v/>
      </c>
      <c r="AE111" s="455" t="str">
        <f t="shared" si="32"/>
        <v/>
      </c>
      <c r="AG111" s="455" t="str">
        <f t="shared" si="33"/>
        <v/>
      </c>
      <c r="AI111" s="455" t="str">
        <f t="shared" si="34"/>
        <v/>
      </c>
      <c r="AK111" s="455" t="str">
        <f t="shared" si="35"/>
        <v/>
      </c>
      <c r="AM111" s="455" t="str">
        <f t="shared" si="36"/>
        <v/>
      </c>
      <c r="AO111" s="455" t="str">
        <f t="shared" si="37"/>
        <v/>
      </c>
      <c r="AQ111" s="455" t="str">
        <f t="shared" si="38"/>
        <v/>
      </c>
    </row>
    <row r="112" spans="5:43">
      <c r="E112" s="455" t="str">
        <f t="shared" si="20"/>
        <v/>
      </c>
      <c r="G112" s="455" t="str">
        <f t="shared" si="20"/>
        <v/>
      </c>
      <c r="I112" s="455" t="str">
        <f t="shared" si="21"/>
        <v/>
      </c>
      <c r="K112" s="455" t="str">
        <f t="shared" si="22"/>
        <v/>
      </c>
      <c r="M112" s="455" t="str">
        <f t="shared" si="23"/>
        <v/>
      </c>
      <c r="O112" s="455" t="str">
        <f t="shared" si="24"/>
        <v/>
      </c>
      <c r="Q112" s="455" t="str">
        <f t="shared" si="25"/>
        <v/>
      </c>
      <c r="S112" s="455" t="str">
        <f t="shared" si="26"/>
        <v/>
      </c>
      <c r="U112" s="455" t="str">
        <f t="shared" si="27"/>
        <v/>
      </c>
      <c r="W112" s="455" t="str">
        <f t="shared" si="28"/>
        <v/>
      </c>
      <c r="Y112" s="455" t="str">
        <f t="shared" si="29"/>
        <v/>
      </c>
      <c r="AA112" s="455" t="str">
        <f t="shared" si="30"/>
        <v/>
      </c>
      <c r="AC112" s="455" t="str">
        <f t="shared" si="31"/>
        <v/>
      </c>
      <c r="AE112" s="455" t="str">
        <f t="shared" si="32"/>
        <v/>
      </c>
      <c r="AG112" s="455" t="str">
        <f t="shared" si="33"/>
        <v/>
      </c>
      <c r="AI112" s="455" t="str">
        <f t="shared" si="34"/>
        <v/>
      </c>
      <c r="AK112" s="455" t="str">
        <f t="shared" si="35"/>
        <v/>
      </c>
      <c r="AM112" s="455" t="str">
        <f t="shared" si="36"/>
        <v/>
      </c>
      <c r="AO112" s="455" t="str">
        <f t="shared" si="37"/>
        <v/>
      </c>
      <c r="AQ112" s="455" t="str">
        <f t="shared" si="38"/>
        <v/>
      </c>
    </row>
    <row r="113" spans="5:43">
      <c r="E113" s="455" t="str">
        <f t="shared" si="20"/>
        <v/>
      </c>
      <c r="G113" s="455" t="str">
        <f t="shared" si="20"/>
        <v/>
      </c>
      <c r="I113" s="455" t="str">
        <f t="shared" si="21"/>
        <v/>
      </c>
      <c r="K113" s="455" t="str">
        <f t="shared" si="22"/>
        <v/>
      </c>
      <c r="M113" s="455" t="str">
        <f t="shared" si="23"/>
        <v/>
      </c>
      <c r="O113" s="455" t="str">
        <f t="shared" si="24"/>
        <v/>
      </c>
      <c r="Q113" s="455" t="str">
        <f t="shared" si="25"/>
        <v/>
      </c>
      <c r="S113" s="455" t="str">
        <f t="shared" si="26"/>
        <v/>
      </c>
      <c r="U113" s="455" t="str">
        <f t="shared" si="27"/>
        <v/>
      </c>
      <c r="W113" s="455" t="str">
        <f t="shared" si="28"/>
        <v/>
      </c>
      <c r="Y113" s="455" t="str">
        <f t="shared" si="29"/>
        <v/>
      </c>
      <c r="AA113" s="455" t="str">
        <f t="shared" si="30"/>
        <v/>
      </c>
      <c r="AC113" s="455" t="str">
        <f t="shared" si="31"/>
        <v/>
      </c>
      <c r="AE113" s="455" t="str">
        <f t="shared" si="32"/>
        <v/>
      </c>
      <c r="AG113" s="455" t="str">
        <f t="shared" si="33"/>
        <v/>
      </c>
      <c r="AI113" s="455" t="str">
        <f t="shared" si="34"/>
        <v/>
      </c>
      <c r="AK113" s="455" t="str">
        <f t="shared" si="35"/>
        <v/>
      </c>
      <c r="AM113" s="455" t="str">
        <f t="shared" si="36"/>
        <v/>
      </c>
      <c r="AO113" s="455" t="str">
        <f t="shared" si="37"/>
        <v/>
      </c>
      <c r="AQ113" s="455" t="str">
        <f t="shared" si="38"/>
        <v/>
      </c>
    </row>
    <row r="114" spans="5:43">
      <c r="E114" s="455" t="str">
        <f t="shared" si="20"/>
        <v/>
      </c>
      <c r="G114" s="455" t="str">
        <f t="shared" si="20"/>
        <v/>
      </c>
      <c r="I114" s="455" t="str">
        <f t="shared" si="21"/>
        <v/>
      </c>
      <c r="K114" s="455" t="str">
        <f t="shared" si="22"/>
        <v/>
      </c>
      <c r="M114" s="455" t="str">
        <f t="shared" si="23"/>
        <v/>
      </c>
      <c r="O114" s="455" t="str">
        <f t="shared" si="24"/>
        <v/>
      </c>
      <c r="Q114" s="455" t="str">
        <f t="shared" si="25"/>
        <v/>
      </c>
      <c r="S114" s="455" t="str">
        <f t="shared" si="26"/>
        <v/>
      </c>
      <c r="U114" s="455" t="str">
        <f t="shared" si="27"/>
        <v/>
      </c>
      <c r="W114" s="455" t="str">
        <f t="shared" si="28"/>
        <v/>
      </c>
      <c r="Y114" s="455" t="str">
        <f t="shared" si="29"/>
        <v/>
      </c>
      <c r="AA114" s="455" t="str">
        <f t="shared" si="30"/>
        <v/>
      </c>
      <c r="AC114" s="455" t="str">
        <f t="shared" si="31"/>
        <v/>
      </c>
      <c r="AE114" s="455" t="str">
        <f t="shared" si="32"/>
        <v/>
      </c>
      <c r="AG114" s="455" t="str">
        <f t="shared" si="33"/>
        <v/>
      </c>
      <c r="AI114" s="455" t="str">
        <f t="shared" si="34"/>
        <v/>
      </c>
      <c r="AK114" s="455" t="str">
        <f t="shared" si="35"/>
        <v/>
      </c>
      <c r="AM114" s="455" t="str">
        <f t="shared" si="36"/>
        <v/>
      </c>
      <c r="AO114" s="455" t="str">
        <f t="shared" si="37"/>
        <v/>
      </c>
      <c r="AQ114" s="455" t="str">
        <f t="shared" si="38"/>
        <v/>
      </c>
    </row>
    <row r="115" spans="5:43">
      <c r="E115" s="455" t="str">
        <f t="shared" si="20"/>
        <v/>
      </c>
      <c r="G115" s="455" t="str">
        <f t="shared" si="20"/>
        <v/>
      </c>
      <c r="I115" s="455" t="str">
        <f t="shared" si="21"/>
        <v/>
      </c>
      <c r="K115" s="455" t="str">
        <f t="shared" si="22"/>
        <v/>
      </c>
      <c r="M115" s="455" t="str">
        <f t="shared" si="23"/>
        <v/>
      </c>
      <c r="O115" s="455" t="str">
        <f t="shared" si="24"/>
        <v/>
      </c>
      <c r="Q115" s="455" t="str">
        <f t="shared" si="25"/>
        <v/>
      </c>
      <c r="S115" s="455" t="str">
        <f t="shared" si="26"/>
        <v/>
      </c>
      <c r="U115" s="455" t="str">
        <f t="shared" si="27"/>
        <v/>
      </c>
      <c r="W115" s="455" t="str">
        <f t="shared" si="28"/>
        <v/>
      </c>
      <c r="Y115" s="455" t="str">
        <f t="shared" si="29"/>
        <v/>
      </c>
      <c r="AA115" s="455" t="str">
        <f t="shared" si="30"/>
        <v/>
      </c>
      <c r="AC115" s="455" t="str">
        <f t="shared" si="31"/>
        <v/>
      </c>
      <c r="AE115" s="455" t="str">
        <f t="shared" si="32"/>
        <v/>
      </c>
      <c r="AG115" s="455" t="str">
        <f t="shared" si="33"/>
        <v/>
      </c>
      <c r="AI115" s="455" t="str">
        <f t="shared" si="34"/>
        <v/>
      </c>
      <c r="AK115" s="455" t="str">
        <f t="shared" si="35"/>
        <v/>
      </c>
      <c r="AM115" s="455" t="str">
        <f t="shared" si="36"/>
        <v/>
      </c>
      <c r="AO115" s="455" t="str">
        <f t="shared" si="37"/>
        <v/>
      </c>
      <c r="AQ115" s="455" t="str">
        <f t="shared" si="38"/>
        <v/>
      </c>
    </row>
    <row r="116" spans="5:43">
      <c r="E116" s="455" t="str">
        <f t="shared" si="20"/>
        <v/>
      </c>
      <c r="G116" s="455" t="str">
        <f t="shared" si="20"/>
        <v/>
      </c>
      <c r="I116" s="455" t="str">
        <f t="shared" si="21"/>
        <v/>
      </c>
      <c r="K116" s="455" t="str">
        <f t="shared" si="22"/>
        <v/>
      </c>
      <c r="M116" s="455" t="str">
        <f t="shared" si="23"/>
        <v/>
      </c>
      <c r="O116" s="455" t="str">
        <f t="shared" si="24"/>
        <v/>
      </c>
      <c r="Q116" s="455" t="str">
        <f t="shared" si="25"/>
        <v/>
      </c>
      <c r="S116" s="455" t="str">
        <f t="shared" si="26"/>
        <v/>
      </c>
      <c r="U116" s="455" t="str">
        <f t="shared" si="27"/>
        <v/>
      </c>
      <c r="W116" s="455" t="str">
        <f t="shared" si="28"/>
        <v/>
      </c>
      <c r="Y116" s="455" t="str">
        <f t="shared" si="29"/>
        <v/>
      </c>
      <c r="AA116" s="455" t="str">
        <f t="shared" si="30"/>
        <v/>
      </c>
      <c r="AC116" s="455" t="str">
        <f t="shared" si="31"/>
        <v/>
      </c>
      <c r="AE116" s="455" t="str">
        <f t="shared" si="32"/>
        <v/>
      </c>
      <c r="AG116" s="455" t="str">
        <f t="shared" si="33"/>
        <v/>
      </c>
      <c r="AI116" s="455" t="str">
        <f t="shared" si="34"/>
        <v/>
      </c>
      <c r="AK116" s="455" t="str">
        <f t="shared" si="35"/>
        <v/>
      </c>
      <c r="AM116" s="455" t="str">
        <f t="shared" si="36"/>
        <v/>
      </c>
      <c r="AO116" s="455" t="str">
        <f t="shared" si="37"/>
        <v/>
      </c>
      <c r="AQ116" s="455" t="str">
        <f t="shared" si="38"/>
        <v/>
      </c>
    </row>
    <row r="117" spans="5:43">
      <c r="E117" s="455" t="str">
        <f t="shared" si="20"/>
        <v/>
      </c>
      <c r="G117" s="455" t="str">
        <f t="shared" si="20"/>
        <v/>
      </c>
      <c r="I117" s="455" t="str">
        <f t="shared" si="21"/>
        <v/>
      </c>
      <c r="K117" s="455" t="str">
        <f t="shared" si="22"/>
        <v/>
      </c>
      <c r="M117" s="455" t="str">
        <f t="shared" si="23"/>
        <v/>
      </c>
      <c r="O117" s="455" t="str">
        <f t="shared" si="24"/>
        <v/>
      </c>
      <c r="Q117" s="455" t="str">
        <f t="shared" si="25"/>
        <v/>
      </c>
      <c r="S117" s="455" t="str">
        <f t="shared" si="26"/>
        <v/>
      </c>
      <c r="U117" s="455" t="str">
        <f t="shared" si="27"/>
        <v/>
      </c>
      <c r="W117" s="455" t="str">
        <f t="shared" si="28"/>
        <v/>
      </c>
      <c r="Y117" s="455" t="str">
        <f t="shared" si="29"/>
        <v/>
      </c>
      <c r="AA117" s="455" t="str">
        <f t="shared" si="30"/>
        <v/>
      </c>
      <c r="AC117" s="455" t="str">
        <f t="shared" si="31"/>
        <v/>
      </c>
      <c r="AE117" s="455" t="str">
        <f t="shared" si="32"/>
        <v/>
      </c>
      <c r="AG117" s="455" t="str">
        <f t="shared" si="33"/>
        <v/>
      </c>
      <c r="AI117" s="455" t="str">
        <f t="shared" si="34"/>
        <v/>
      </c>
      <c r="AK117" s="455" t="str">
        <f t="shared" si="35"/>
        <v/>
      </c>
      <c r="AM117" s="455" t="str">
        <f t="shared" si="36"/>
        <v/>
      </c>
      <c r="AO117" s="455" t="str">
        <f t="shared" si="37"/>
        <v/>
      </c>
      <c r="AQ117" s="455" t="str">
        <f t="shared" si="38"/>
        <v/>
      </c>
    </row>
    <row r="118" spans="5:43">
      <c r="E118" s="455" t="str">
        <f t="shared" si="20"/>
        <v/>
      </c>
      <c r="G118" s="455" t="str">
        <f t="shared" si="20"/>
        <v/>
      </c>
      <c r="I118" s="455" t="str">
        <f t="shared" si="21"/>
        <v/>
      </c>
      <c r="K118" s="455" t="str">
        <f t="shared" si="22"/>
        <v/>
      </c>
      <c r="M118" s="455" t="str">
        <f t="shared" si="23"/>
        <v/>
      </c>
      <c r="O118" s="455" t="str">
        <f t="shared" si="24"/>
        <v/>
      </c>
      <c r="Q118" s="455" t="str">
        <f t="shared" si="25"/>
        <v/>
      </c>
      <c r="S118" s="455" t="str">
        <f t="shared" si="26"/>
        <v/>
      </c>
      <c r="U118" s="455" t="str">
        <f t="shared" si="27"/>
        <v/>
      </c>
      <c r="W118" s="455" t="str">
        <f t="shared" si="28"/>
        <v/>
      </c>
      <c r="Y118" s="455" t="str">
        <f t="shared" si="29"/>
        <v/>
      </c>
      <c r="AA118" s="455" t="str">
        <f t="shared" si="30"/>
        <v/>
      </c>
      <c r="AC118" s="455" t="str">
        <f t="shared" si="31"/>
        <v/>
      </c>
      <c r="AE118" s="455" t="str">
        <f t="shared" si="32"/>
        <v/>
      </c>
      <c r="AG118" s="455" t="str">
        <f t="shared" si="33"/>
        <v/>
      </c>
      <c r="AI118" s="455" t="str">
        <f t="shared" si="34"/>
        <v/>
      </c>
      <c r="AK118" s="455" t="str">
        <f t="shared" si="35"/>
        <v/>
      </c>
      <c r="AM118" s="455" t="str">
        <f t="shared" si="36"/>
        <v/>
      </c>
      <c r="AO118" s="455" t="str">
        <f t="shared" si="37"/>
        <v/>
      </c>
      <c r="AQ118" s="455" t="str">
        <f t="shared" si="38"/>
        <v/>
      </c>
    </row>
    <row r="119" spans="5:43">
      <c r="E119" s="455" t="str">
        <f t="shared" si="20"/>
        <v/>
      </c>
      <c r="G119" s="455" t="str">
        <f t="shared" si="20"/>
        <v/>
      </c>
      <c r="I119" s="455" t="str">
        <f t="shared" si="21"/>
        <v/>
      </c>
      <c r="K119" s="455" t="str">
        <f t="shared" si="22"/>
        <v/>
      </c>
      <c r="M119" s="455" t="str">
        <f t="shared" si="23"/>
        <v/>
      </c>
      <c r="O119" s="455" t="str">
        <f t="shared" si="24"/>
        <v/>
      </c>
      <c r="Q119" s="455" t="str">
        <f t="shared" si="25"/>
        <v/>
      </c>
      <c r="S119" s="455" t="str">
        <f t="shared" si="26"/>
        <v/>
      </c>
      <c r="U119" s="455" t="str">
        <f t="shared" si="27"/>
        <v/>
      </c>
      <c r="W119" s="455" t="str">
        <f t="shared" si="28"/>
        <v/>
      </c>
      <c r="Y119" s="455" t="str">
        <f t="shared" si="29"/>
        <v/>
      </c>
      <c r="AA119" s="455" t="str">
        <f t="shared" si="30"/>
        <v/>
      </c>
      <c r="AC119" s="455" t="str">
        <f t="shared" si="31"/>
        <v/>
      </c>
      <c r="AE119" s="455" t="str">
        <f t="shared" si="32"/>
        <v/>
      </c>
      <c r="AG119" s="455" t="str">
        <f t="shared" si="33"/>
        <v/>
      </c>
      <c r="AI119" s="455" t="str">
        <f t="shared" si="34"/>
        <v/>
      </c>
      <c r="AK119" s="455" t="str">
        <f t="shared" si="35"/>
        <v/>
      </c>
      <c r="AM119" s="455" t="str">
        <f t="shared" si="36"/>
        <v/>
      </c>
      <c r="AO119" s="455" t="str">
        <f t="shared" si="37"/>
        <v/>
      </c>
      <c r="AQ119" s="455" t="str">
        <f t="shared" si="38"/>
        <v/>
      </c>
    </row>
    <row r="120" spans="5:43">
      <c r="E120" s="455" t="str">
        <f t="shared" si="20"/>
        <v/>
      </c>
      <c r="G120" s="455" t="str">
        <f t="shared" si="20"/>
        <v/>
      </c>
      <c r="I120" s="455" t="str">
        <f t="shared" si="21"/>
        <v/>
      </c>
      <c r="K120" s="455" t="str">
        <f t="shared" si="22"/>
        <v/>
      </c>
      <c r="M120" s="455" t="str">
        <f t="shared" si="23"/>
        <v/>
      </c>
      <c r="O120" s="455" t="str">
        <f t="shared" si="24"/>
        <v/>
      </c>
      <c r="Q120" s="455" t="str">
        <f t="shared" si="25"/>
        <v/>
      </c>
      <c r="S120" s="455" t="str">
        <f t="shared" si="26"/>
        <v/>
      </c>
      <c r="U120" s="455" t="str">
        <f t="shared" si="27"/>
        <v/>
      </c>
      <c r="W120" s="455" t="str">
        <f t="shared" si="28"/>
        <v/>
      </c>
      <c r="Y120" s="455" t="str">
        <f t="shared" si="29"/>
        <v/>
      </c>
      <c r="AA120" s="455" t="str">
        <f t="shared" si="30"/>
        <v/>
      </c>
      <c r="AC120" s="455" t="str">
        <f t="shared" si="31"/>
        <v/>
      </c>
      <c r="AE120" s="455" t="str">
        <f t="shared" si="32"/>
        <v/>
      </c>
      <c r="AG120" s="455" t="str">
        <f t="shared" si="33"/>
        <v/>
      </c>
      <c r="AI120" s="455" t="str">
        <f t="shared" si="34"/>
        <v/>
      </c>
      <c r="AK120" s="455" t="str">
        <f t="shared" si="35"/>
        <v/>
      </c>
      <c r="AM120" s="455" t="str">
        <f t="shared" si="36"/>
        <v/>
      </c>
      <c r="AO120" s="455" t="str">
        <f t="shared" si="37"/>
        <v/>
      </c>
      <c r="AQ120" s="455" t="str">
        <f t="shared" si="38"/>
        <v/>
      </c>
    </row>
    <row r="121" spans="5:43">
      <c r="E121" s="455" t="str">
        <f t="shared" si="20"/>
        <v/>
      </c>
      <c r="G121" s="455" t="str">
        <f t="shared" si="20"/>
        <v/>
      </c>
      <c r="I121" s="455" t="str">
        <f t="shared" si="21"/>
        <v/>
      </c>
      <c r="K121" s="455" t="str">
        <f t="shared" si="22"/>
        <v/>
      </c>
      <c r="M121" s="455" t="str">
        <f t="shared" si="23"/>
        <v/>
      </c>
      <c r="O121" s="455" t="str">
        <f t="shared" si="24"/>
        <v/>
      </c>
      <c r="Q121" s="455" t="str">
        <f t="shared" si="25"/>
        <v/>
      </c>
      <c r="S121" s="455" t="str">
        <f t="shared" si="26"/>
        <v/>
      </c>
      <c r="U121" s="455" t="str">
        <f t="shared" si="27"/>
        <v/>
      </c>
      <c r="W121" s="455" t="str">
        <f t="shared" si="28"/>
        <v/>
      </c>
      <c r="Y121" s="455" t="str">
        <f t="shared" si="29"/>
        <v/>
      </c>
      <c r="AA121" s="455" t="str">
        <f t="shared" si="30"/>
        <v/>
      </c>
      <c r="AC121" s="455" t="str">
        <f t="shared" si="31"/>
        <v/>
      </c>
      <c r="AE121" s="455" t="str">
        <f t="shared" si="32"/>
        <v/>
      </c>
      <c r="AG121" s="455" t="str">
        <f t="shared" si="33"/>
        <v/>
      </c>
      <c r="AI121" s="455" t="str">
        <f t="shared" si="34"/>
        <v/>
      </c>
      <c r="AK121" s="455" t="str">
        <f t="shared" si="35"/>
        <v/>
      </c>
      <c r="AM121" s="455" t="str">
        <f t="shared" si="36"/>
        <v/>
      </c>
      <c r="AO121" s="455" t="str">
        <f t="shared" si="37"/>
        <v/>
      </c>
      <c r="AQ121" s="455" t="str">
        <f t="shared" si="38"/>
        <v/>
      </c>
    </row>
    <row r="122" spans="5:43">
      <c r="E122" s="455" t="str">
        <f t="shared" si="20"/>
        <v/>
      </c>
      <c r="G122" s="455" t="str">
        <f t="shared" si="20"/>
        <v/>
      </c>
      <c r="I122" s="455" t="str">
        <f t="shared" si="21"/>
        <v/>
      </c>
      <c r="K122" s="455" t="str">
        <f t="shared" si="22"/>
        <v/>
      </c>
      <c r="M122" s="455" t="str">
        <f t="shared" si="23"/>
        <v/>
      </c>
      <c r="O122" s="455" t="str">
        <f t="shared" si="24"/>
        <v/>
      </c>
      <c r="Q122" s="455" t="str">
        <f t="shared" si="25"/>
        <v/>
      </c>
      <c r="S122" s="455" t="str">
        <f t="shared" si="26"/>
        <v/>
      </c>
      <c r="U122" s="455" t="str">
        <f t="shared" si="27"/>
        <v/>
      </c>
      <c r="W122" s="455" t="str">
        <f t="shared" si="28"/>
        <v/>
      </c>
      <c r="Y122" s="455" t="str">
        <f t="shared" si="29"/>
        <v/>
      </c>
      <c r="AA122" s="455" t="str">
        <f t="shared" si="30"/>
        <v/>
      </c>
      <c r="AC122" s="455" t="str">
        <f t="shared" si="31"/>
        <v/>
      </c>
      <c r="AE122" s="455" t="str">
        <f t="shared" si="32"/>
        <v/>
      </c>
      <c r="AG122" s="455" t="str">
        <f t="shared" si="33"/>
        <v/>
      </c>
      <c r="AI122" s="455" t="str">
        <f t="shared" si="34"/>
        <v/>
      </c>
      <c r="AK122" s="455" t="str">
        <f t="shared" si="35"/>
        <v/>
      </c>
      <c r="AM122" s="455" t="str">
        <f t="shared" si="36"/>
        <v/>
      </c>
      <c r="AO122" s="455" t="str">
        <f t="shared" si="37"/>
        <v/>
      </c>
      <c r="AQ122" s="455" t="str">
        <f t="shared" si="38"/>
        <v/>
      </c>
    </row>
    <row r="123" spans="5:43">
      <c r="E123" s="455" t="str">
        <f t="shared" si="20"/>
        <v/>
      </c>
      <c r="G123" s="455" t="str">
        <f t="shared" si="20"/>
        <v/>
      </c>
      <c r="I123" s="455" t="str">
        <f t="shared" si="21"/>
        <v/>
      </c>
      <c r="K123" s="455" t="str">
        <f t="shared" si="22"/>
        <v/>
      </c>
      <c r="M123" s="455" t="str">
        <f t="shared" si="23"/>
        <v/>
      </c>
      <c r="O123" s="455" t="str">
        <f t="shared" si="24"/>
        <v/>
      </c>
      <c r="Q123" s="455" t="str">
        <f t="shared" si="25"/>
        <v/>
      </c>
      <c r="S123" s="455" t="str">
        <f t="shared" si="26"/>
        <v/>
      </c>
      <c r="U123" s="455" t="str">
        <f t="shared" si="27"/>
        <v/>
      </c>
      <c r="W123" s="455" t="str">
        <f t="shared" si="28"/>
        <v/>
      </c>
      <c r="Y123" s="455" t="str">
        <f t="shared" si="29"/>
        <v/>
      </c>
      <c r="AA123" s="455" t="str">
        <f t="shared" si="30"/>
        <v/>
      </c>
      <c r="AC123" s="455" t="str">
        <f t="shared" si="31"/>
        <v/>
      </c>
      <c r="AE123" s="455" t="str">
        <f t="shared" si="32"/>
        <v/>
      </c>
      <c r="AG123" s="455" t="str">
        <f t="shared" si="33"/>
        <v/>
      </c>
      <c r="AI123" s="455" t="str">
        <f t="shared" si="34"/>
        <v/>
      </c>
      <c r="AK123" s="455" t="str">
        <f t="shared" si="35"/>
        <v/>
      </c>
      <c r="AM123" s="455" t="str">
        <f t="shared" si="36"/>
        <v/>
      </c>
      <c r="AO123" s="455" t="str">
        <f t="shared" si="37"/>
        <v/>
      </c>
      <c r="AQ123" s="455" t="str">
        <f t="shared" si="38"/>
        <v/>
      </c>
    </row>
    <row r="124" spans="5:43">
      <c r="E124" s="455" t="str">
        <f t="shared" si="20"/>
        <v/>
      </c>
      <c r="G124" s="455" t="str">
        <f t="shared" si="20"/>
        <v/>
      </c>
      <c r="I124" s="455" t="str">
        <f t="shared" si="21"/>
        <v/>
      </c>
      <c r="K124" s="455" t="str">
        <f t="shared" si="22"/>
        <v/>
      </c>
      <c r="M124" s="455" t="str">
        <f t="shared" si="23"/>
        <v/>
      </c>
      <c r="O124" s="455" t="str">
        <f t="shared" si="24"/>
        <v/>
      </c>
      <c r="Q124" s="455" t="str">
        <f t="shared" si="25"/>
        <v/>
      </c>
      <c r="S124" s="455" t="str">
        <f t="shared" si="26"/>
        <v/>
      </c>
      <c r="U124" s="455" t="str">
        <f t="shared" si="27"/>
        <v/>
      </c>
      <c r="W124" s="455" t="str">
        <f t="shared" si="28"/>
        <v/>
      </c>
      <c r="Y124" s="455" t="str">
        <f t="shared" si="29"/>
        <v/>
      </c>
      <c r="AA124" s="455" t="str">
        <f t="shared" si="30"/>
        <v/>
      </c>
      <c r="AC124" s="455" t="str">
        <f t="shared" si="31"/>
        <v/>
      </c>
      <c r="AE124" s="455" t="str">
        <f t="shared" si="32"/>
        <v/>
      </c>
      <c r="AG124" s="455" t="str">
        <f t="shared" si="33"/>
        <v/>
      </c>
      <c r="AI124" s="455" t="str">
        <f t="shared" si="34"/>
        <v/>
      </c>
      <c r="AK124" s="455" t="str">
        <f t="shared" si="35"/>
        <v/>
      </c>
      <c r="AM124" s="455" t="str">
        <f t="shared" si="36"/>
        <v/>
      </c>
      <c r="AO124" s="455" t="str">
        <f t="shared" si="37"/>
        <v/>
      </c>
      <c r="AQ124" s="455" t="str">
        <f t="shared" si="38"/>
        <v/>
      </c>
    </row>
    <row r="125" spans="5:43">
      <c r="E125" s="455" t="str">
        <f t="shared" si="20"/>
        <v/>
      </c>
      <c r="G125" s="455" t="str">
        <f t="shared" si="20"/>
        <v/>
      </c>
      <c r="I125" s="455" t="str">
        <f t="shared" si="21"/>
        <v/>
      </c>
      <c r="K125" s="455" t="str">
        <f t="shared" si="22"/>
        <v/>
      </c>
      <c r="M125" s="455" t="str">
        <f t="shared" si="23"/>
        <v/>
      </c>
      <c r="O125" s="455" t="str">
        <f t="shared" si="24"/>
        <v/>
      </c>
      <c r="Q125" s="455" t="str">
        <f t="shared" si="25"/>
        <v/>
      </c>
      <c r="S125" s="455" t="str">
        <f t="shared" si="26"/>
        <v/>
      </c>
      <c r="U125" s="455" t="str">
        <f t="shared" si="27"/>
        <v/>
      </c>
      <c r="W125" s="455" t="str">
        <f t="shared" si="28"/>
        <v/>
      </c>
      <c r="Y125" s="455" t="str">
        <f t="shared" si="29"/>
        <v/>
      </c>
      <c r="AA125" s="455" t="str">
        <f t="shared" si="30"/>
        <v/>
      </c>
      <c r="AC125" s="455" t="str">
        <f t="shared" si="31"/>
        <v/>
      </c>
      <c r="AE125" s="455" t="str">
        <f t="shared" si="32"/>
        <v/>
      </c>
      <c r="AG125" s="455" t="str">
        <f t="shared" si="33"/>
        <v/>
      </c>
      <c r="AI125" s="455" t="str">
        <f t="shared" si="34"/>
        <v/>
      </c>
      <c r="AK125" s="455" t="str">
        <f t="shared" si="35"/>
        <v/>
      </c>
      <c r="AM125" s="455" t="str">
        <f t="shared" si="36"/>
        <v/>
      </c>
      <c r="AO125" s="455" t="str">
        <f t="shared" si="37"/>
        <v/>
      </c>
      <c r="AQ125" s="455" t="str">
        <f t="shared" si="38"/>
        <v/>
      </c>
    </row>
    <row r="126" spans="5:43">
      <c r="E126" s="455" t="str">
        <f t="shared" si="20"/>
        <v/>
      </c>
      <c r="G126" s="455" t="str">
        <f t="shared" si="20"/>
        <v/>
      </c>
      <c r="I126" s="455" t="str">
        <f t="shared" si="21"/>
        <v/>
      </c>
      <c r="K126" s="455" t="str">
        <f t="shared" si="22"/>
        <v/>
      </c>
      <c r="M126" s="455" t="str">
        <f t="shared" si="23"/>
        <v/>
      </c>
      <c r="O126" s="455" t="str">
        <f t="shared" si="24"/>
        <v/>
      </c>
      <c r="Q126" s="455" t="str">
        <f t="shared" si="25"/>
        <v/>
      </c>
      <c r="S126" s="455" t="str">
        <f t="shared" si="26"/>
        <v/>
      </c>
      <c r="U126" s="455" t="str">
        <f t="shared" si="27"/>
        <v/>
      </c>
      <c r="W126" s="455" t="str">
        <f t="shared" si="28"/>
        <v/>
      </c>
      <c r="Y126" s="455" t="str">
        <f t="shared" si="29"/>
        <v/>
      </c>
      <c r="AA126" s="455" t="str">
        <f t="shared" si="30"/>
        <v/>
      </c>
      <c r="AC126" s="455" t="str">
        <f t="shared" si="31"/>
        <v/>
      </c>
      <c r="AE126" s="455" t="str">
        <f t="shared" si="32"/>
        <v/>
      </c>
      <c r="AG126" s="455" t="str">
        <f t="shared" si="33"/>
        <v/>
      </c>
      <c r="AI126" s="455" t="str">
        <f t="shared" si="34"/>
        <v/>
      </c>
      <c r="AK126" s="455" t="str">
        <f t="shared" si="35"/>
        <v/>
      </c>
      <c r="AM126" s="455" t="str">
        <f t="shared" si="36"/>
        <v/>
      </c>
      <c r="AO126" s="455" t="str">
        <f t="shared" si="37"/>
        <v/>
      </c>
      <c r="AQ126" s="455" t="str">
        <f t="shared" si="38"/>
        <v/>
      </c>
    </row>
    <row r="127" spans="5:43">
      <c r="E127" s="455" t="str">
        <f t="shared" si="20"/>
        <v/>
      </c>
      <c r="G127" s="455" t="str">
        <f t="shared" si="20"/>
        <v/>
      </c>
      <c r="I127" s="455" t="str">
        <f t="shared" si="21"/>
        <v/>
      </c>
      <c r="K127" s="455" t="str">
        <f t="shared" si="22"/>
        <v/>
      </c>
      <c r="M127" s="455" t="str">
        <f t="shared" si="23"/>
        <v/>
      </c>
      <c r="O127" s="455" t="str">
        <f t="shared" si="24"/>
        <v/>
      </c>
      <c r="Q127" s="455" t="str">
        <f t="shared" si="25"/>
        <v/>
      </c>
      <c r="S127" s="455" t="str">
        <f t="shared" si="26"/>
        <v/>
      </c>
      <c r="U127" s="455" t="str">
        <f t="shared" si="27"/>
        <v/>
      </c>
      <c r="W127" s="455" t="str">
        <f t="shared" si="28"/>
        <v/>
      </c>
      <c r="Y127" s="455" t="str">
        <f t="shared" si="29"/>
        <v/>
      </c>
      <c r="AA127" s="455" t="str">
        <f t="shared" si="30"/>
        <v/>
      </c>
      <c r="AC127" s="455" t="str">
        <f t="shared" si="31"/>
        <v/>
      </c>
      <c r="AE127" s="455" t="str">
        <f t="shared" si="32"/>
        <v/>
      </c>
      <c r="AG127" s="455" t="str">
        <f t="shared" si="33"/>
        <v/>
      </c>
      <c r="AI127" s="455" t="str">
        <f t="shared" si="34"/>
        <v/>
      </c>
      <c r="AK127" s="455" t="str">
        <f t="shared" si="35"/>
        <v/>
      </c>
      <c r="AM127" s="455" t="str">
        <f t="shared" si="36"/>
        <v/>
      </c>
      <c r="AO127" s="455" t="str">
        <f t="shared" si="37"/>
        <v/>
      </c>
      <c r="AQ127" s="455" t="str">
        <f t="shared" si="38"/>
        <v/>
      </c>
    </row>
    <row r="128" spans="5:43">
      <c r="E128" s="455" t="str">
        <f t="shared" si="20"/>
        <v/>
      </c>
      <c r="G128" s="455" t="str">
        <f t="shared" si="20"/>
        <v/>
      </c>
      <c r="I128" s="455" t="str">
        <f t="shared" si="21"/>
        <v/>
      </c>
      <c r="K128" s="455" t="str">
        <f t="shared" si="22"/>
        <v/>
      </c>
      <c r="M128" s="455" t="str">
        <f t="shared" si="23"/>
        <v/>
      </c>
      <c r="O128" s="455" t="str">
        <f t="shared" si="24"/>
        <v/>
      </c>
      <c r="Q128" s="455" t="str">
        <f t="shared" si="25"/>
        <v/>
      </c>
      <c r="S128" s="455" t="str">
        <f t="shared" si="26"/>
        <v/>
      </c>
      <c r="U128" s="455" t="str">
        <f t="shared" si="27"/>
        <v/>
      </c>
      <c r="W128" s="455" t="str">
        <f t="shared" si="28"/>
        <v/>
      </c>
      <c r="Y128" s="455" t="str">
        <f t="shared" si="29"/>
        <v/>
      </c>
      <c r="AA128" s="455" t="str">
        <f t="shared" si="30"/>
        <v/>
      </c>
      <c r="AC128" s="455" t="str">
        <f t="shared" si="31"/>
        <v/>
      </c>
      <c r="AE128" s="455" t="str">
        <f t="shared" si="32"/>
        <v/>
      </c>
      <c r="AG128" s="455" t="str">
        <f t="shared" si="33"/>
        <v/>
      </c>
      <c r="AI128" s="455" t="str">
        <f t="shared" si="34"/>
        <v/>
      </c>
      <c r="AK128" s="455" t="str">
        <f t="shared" si="35"/>
        <v/>
      </c>
      <c r="AM128" s="455" t="str">
        <f t="shared" si="36"/>
        <v/>
      </c>
      <c r="AO128" s="455" t="str">
        <f t="shared" si="37"/>
        <v/>
      </c>
      <c r="AQ128" s="455" t="str">
        <f t="shared" si="38"/>
        <v/>
      </c>
    </row>
    <row r="129" spans="5:43">
      <c r="E129" s="455" t="str">
        <f t="shared" si="20"/>
        <v/>
      </c>
      <c r="G129" s="455" t="str">
        <f t="shared" si="20"/>
        <v/>
      </c>
      <c r="I129" s="455" t="str">
        <f t="shared" si="21"/>
        <v/>
      </c>
      <c r="K129" s="455" t="str">
        <f t="shared" si="22"/>
        <v/>
      </c>
      <c r="M129" s="455" t="str">
        <f t="shared" si="23"/>
        <v/>
      </c>
      <c r="O129" s="455" t="str">
        <f t="shared" si="24"/>
        <v/>
      </c>
      <c r="Q129" s="455" t="str">
        <f t="shared" si="25"/>
        <v/>
      </c>
      <c r="S129" s="455" t="str">
        <f t="shared" si="26"/>
        <v/>
      </c>
      <c r="U129" s="455" t="str">
        <f t="shared" si="27"/>
        <v/>
      </c>
      <c r="W129" s="455" t="str">
        <f t="shared" si="28"/>
        <v/>
      </c>
      <c r="Y129" s="455" t="str">
        <f t="shared" si="29"/>
        <v/>
      </c>
      <c r="AA129" s="455" t="str">
        <f t="shared" si="30"/>
        <v/>
      </c>
      <c r="AC129" s="455" t="str">
        <f t="shared" si="31"/>
        <v/>
      </c>
      <c r="AE129" s="455" t="str">
        <f t="shared" si="32"/>
        <v/>
      </c>
      <c r="AG129" s="455" t="str">
        <f t="shared" si="33"/>
        <v/>
      </c>
      <c r="AI129" s="455" t="str">
        <f t="shared" si="34"/>
        <v/>
      </c>
      <c r="AK129" s="455" t="str">
        <f t="shared" si="35"/>
        <v/>
      </c>
      <c r="AM129" s="455" t="str">
        <f t="shared" si="36"/>
        <v/>
      </c>
      <c r="AO129" s="455" t="str">
        <f t="shared" si="37"/>
        <v/>
      </c>
      <c r="AQ129" s="455" t="str">
        <f t="shared" si="38"/>
        <v/>
      </c>
    </row>
    <row r="130" spans="5:43">
      <c r="E130" s="455" t="str">
        <f t="shared" si="20"/>
        <v/>
      </c>
      <c r="G130" s="455" t="str">
        <f t="shared" si="20"/>
        <v/>
      </c>
      <c r="I130" s="455" t="str">
        <f t="shared" si="21"/>
        <v/>
      </c>
      <c r="K130" s="455" t="str">
        <f t="shared" si="22"/>
        <v/>
      </c>
      <c r="M130" s="455" t="str">
        <f t="shared" si="23"/>
        <v/>
      </c>
      <c r="O130" s="455" t="str">
        <f t="shared" si="24"/>
        <v/>
      </c>
      <c r="Q130" s="455" t="str">
        <f t="shared" si="25"/>
        <v/>
      </c>
      <c r="S130" s="455" t="str">
        <f t="shared" si="26"/>
        <v/>
      </c>
      <c r="U130" s="455" t="str">
        <f t="shared" si="27"/>
        <v/>
      </c>
      <c r="W130" s="455" t="str">
        <f t="shared" si="28"/>
        <v/>
      </c>
      <c r="Y130" s="455" t="str">
        <f t="shared" si="29"/>
        <v/>
      </c>
      <c r="AA130" s="455" t="str">
        <f t="shared" si="30"/>
        <v/>
      </c>
      <c r="AC130" s="455" t="str">
        <f t="shared" si="31"/>
        <v/>
      </c>
      <c r="AE130" s="455" t="str">
        <f t="shared" si="32"/>
        <v/>
      </c>
      <c r="AG130" s="455" t="str">
        <f t="shared" si="33"/>
        <v/>
      </c>
      <c r="AI130" s="455" t="str">
        <f t="shared" si="34"/>
        <v/>
      </c>
      <c r="AK130" s="455" t="str">
        <f t="shared" si="35"/>
        <v/>
      </c>
      <c r="AM130" s="455" t="str">
        <f t="shared" si="36"/>
        <v/>
      </c>
      <c r="AO130" s="455" t="str">
        <f t="shared" si="37"/>
        <v/>
      </c>
      <c r="AQ130" s="455" t="str">
        <f t="shared" si="38"/>
        <v/>
      </c>
    </row>
    <row r="131" spans="5:43">
      <c r="E131" s="455" t="str">
        <f t="shared" si="20"/>
        <v/>
      </c>
      <c r="G131" s="455" t="str">
        <f t="shared" si="20"/>
        <v/>
      </c>
      <c r="I131" s="455" t="str">
        <f t="shared" si="21"/>
        <v/>
      </c>
      <c r="K131" s="455" t="str">
        <f t="shared" si="22"/>
        <v/>
      </c>
      <c r="M131" s="455" t="str">
        <f t="shared" si="23"/>
        <v/>
      </c>
      <c r="O131" s="455" t="str">
        <f t="shared" si="24"/>
        <v/>
      </c>
      <c r="Q131" s="455" t="str">
        <f t="shared" si="25"/>
        <v/>
      </c>
      <c r="S131" s="455" t="str">
        <f t="shared" si="26"/>
        <v/>
      </c>
      <c r="U131" s="455" t="str">
        <f t="shared" si="27"/>
        <v/>
      </c>
      <c r="W131" s="455" t="str">
        <f t="shared" si="28"/>
        <v/>
      </c>
      <c r="Y131" s="455" t="str">
        <f t="shared" si="29"/>
        <v/>
      </c>
      <c r="AA131" s="455" t="str">
        <f t="shared" si="30"/>
        <v/>
      </c>
      <c r="AC131" s="455" t="str">
        <f t="shared" si="31"/>
        <v/>
      </c>
      <c r="AE131" s="455" t="str">
        <f t="shared" si="32"/>
        <v/>
      </c>
      <c r="AG131" s="455" t="str">
        <f t="shared" si="33"/>
        <v/>
      </c>
      <c r="AI131" s="455" t="str">
        <f t="shared" si="34"/>
        <v/>
      </c>
      <c r="AK131" s="455" t="str">
        <f t="shared" si="35"/>
        <v/>
      </c>
      <c r="AM131" s="455" t="str">
        <f t="shared" si="36"/>
        <v/>
      </c>
      <c r="AO131" s="455" t="str">
        <f t="shared" si="37"/>
        <v/>
      </c>
      <c r="AQ131" s="455" t="str">
        <f t="shared" si="38"/>
        <v/>
      </c>
    </row>
    <row r="132" spans="5:43">
      <c r="E132" s="455" t="str">
        <f t="shared" si="20"/>
        <v/>
      </c>
      <c r="G132" s="455" t="str">
        <f t="shared" si="20"/>
        <v/>
      </c>
      <c r="I132" s="455" t="str">
        <f t="shared" si="21"/>
        <v/>
      </c>
      <c r="K132" s="455" t="str">
        <f t="shared" si="22"/>
        <v/>
      </c>
      <c r="M132" s="455" t="str">
        <f t="shared" si="23"/>
        <v/>
      </c>
      <c r="O132" s="455" t="str">
        <f t="shared" si="24"/>
        <v/>
      </c>
      <c r="Q132" s="455" t="str">
        <f t="shared" si="25"/>
        <v/>
      </c>
      <c r="S132" s="455" t="str">
        <f t="shared" si="26"/>
        <v/>
      </c>
      <c r="U132" s="455" t="str">
        <f t="shared" si="27"/>
        <v/>
      </c>
      <c r="W132" s="455" t="str">
        <f t="shared" si="28"/>
        <v/>
      </c>
      <c r="Y132" s="455" t="str">
        <f t="shared" si="29"/>
        <v/>
      </c>
      <c r="AA132" s="455" t="str">
        <f t="shared" si="30"/>
        <v/>
      </c>
      <c r="AC132" s="455" t="str">
        <f t="shared" si="31"/>
        <v/>
      </c>
      <c r="AE132" s="455" t="str">
        <f t="shared" si="32"/>
        <v/>
      </c>
      <c r="AG132" s="455" t="str">
        <f t="shared" si="33"/>
        <v/>
      </c>
      <c r="AI132" s="455" t="str">
        <f t="shared" si="34"/>
        <v/>
      </c>
      <c r="AK132" s="455" t="str">
        <f t="shared" si="35"/>
        <v/>
      </c>
      <c r="AM132" s="455" t="str">
        <f t="shared" si="36"/>
        <v/>
      </c>
      <c r="AO132" s="455" t="str">
        <f t="shared" si="37"/>
        <v/>
      </c>
      <c r="AQ132" s="455" t="str">
        <f t="shared" si="38"/>
        <v/>
      </c>
    </row>
    <row r="133" spans="5:43">
      <c r="E133" s="455" t="str">
        <f t="shared" si="20"/>
        <v/>
      </c>
      <c r="G133" s="455" t="str">
        <f t="shared" si="20"/>
        <v/>
      </c>
      <c r="I133" s="455" t="str">
        <f t="shared" si="21"/>
        <v/>
      </c>
      <c r="K133" s="455" t="str">
        <f t="shared" si="22"/>
        <v/>
      </c>
      <c r="M133" s="455" t="str">
        <f t="shared" si="23"/>
        <v/>
      </c>
      <c r="O133" s="455" t="str">
        <f t="shared" si="24"/>
        <v/>
      </c>
      <c r="Q133" s="455" t="str">
        <f t="shared" si="25"/>
        <v/>
      </c>
      <c r="S133" s="455" t="str">
        <f t="shared" si="26"/>
        <v/>
      </c>
      <c r="U133" s="455" t="str">
        <f t="shared" si="27"/>
        <v/>
      </c>
      <c r="W133" s="455" t="str">
        <f t="shared" si="28"/>
        <v/>
      </c>
      <c r="Y133" s="455" t="str">
        <f t="shared" si="29"/>
        <v/>
      </c>
      <c r="AA133" s="455" t="str">
        <f t="shared" si="30"/>
        <v/>
      </c>
      <c r="AC133" s="455" t="str">
        <f t="shared" si="31"/>
        <v/>
      </c>
      <c r="AE133" s="455" t="str">
        <f t="shared" si="32"/>
        <v/>
      </c>
      <c r="AG133" s="455" t="str">
        <f t="shared" si="33"/>
        <v/>
      </c>
      <c r="AI133" s="455" t="str">
        <f t="shared" si="34"/>
        <v/>
      </c>
      <c r="AK133" s="455" t="str">
        <f t="shared" si="35"/>
        <v/>
      </c>
      <c r="AM133" s="455" t="str">
        <f t="shared" si="36"/>
        <v/>
      </c>
      <c r="AO133" s="455" t="str">
        <f t="shared" si="37"/>
        <v/>
      </c>
      <c r="AQ133" s="455" t="str">
        <f t="shared" si="38"/>
        <v/>
      </c>
    </row>
    <row r="134" spans="5:43">
      <c r="E134" s="455" t="str">
        <f t="shared" si="20"/>
        <v/>
      </c>
      <c r="G134" s="455" t="str">
        <f t="shared" si="20"/>
        <v/>
      </c>
      <c r="I134" s="455" t="str">
        <f t="shared" si="21"/>
        <v/>
      </c>
      <c r="K134" s="455" t="str">
        <f t="shared" si="22"/>
        <v/>
      </c>
      <c r="M134" s="455" t="str">
        <f t="shared" si="23"/>
        <v/>
      </c>
      <c r="O134" s="455" t="str">
        <f t="shared" si="24"/>
        <v/>
      </c>
      <c r="Q134" s="455" t="str">
        <f t="shared" si="25"/>
        <v/>
      </c>
      <c r="S134" s="455" t="str">
        <f t="shared" si="26"/>
        <v/>
      </c>
      <c r="U134" s="455" t="str">
        <f t="shared" si="27"/>
        <v/>
      </c>
      <c r="W134" s="455" t="str">
        <f t="shared" si="28"/>
        <v/>
      </c>
      <c r="Y134" s="455" t="str">
        <f t="shared" si="29"/>
        <v/>
      </c>
      <c r="AA134" s="455" t="str">
        <f t="shared" si="30"/>
        <v/>
      </c>
      <c r="AC134" s="455" t="str">
        <f t="shared" si="31"/>
        <v/>
      </c>
      <c r="AE134" s="455" t="str">
        <f t="shared" si="32"/>
        <v/>
      </c>
      <c r="AG134" s="455" t="str">
        <f t="shared" si="33"/>
        <v/>
      </c>
      <c r="AI134" s="455" t="str">
        <f t="shared" si="34"/>
        <v/>
      </c>
      <c r="AK134" s="455" t="str">
        <f t="shared" si="35"/>
        <v/>
      </c>
      <c r="AM134" s="455" t="str">
        <f t="shared" si="36"/>
        <v/>
      </c>
      <c r="AO134" s="455" t="str">
        <f t="shared" si="37"/>
        <v/>
      </c>
      <c r="AQ134" s="455" t="str">
        <f t="shared" si="38"/>
        <v/>
      </c>
    </row>
    <row r="135" spans="5:43">
      <c r="E135" s="455" t="str">
        <f t="shared" si="20"/>
        <v/>
      </c>
      <c r="G135" s="455" t="str">
        <f t="shared" si="20"/>
        <v/>
      </c>
      <c r="I135" s="455" t="str">
        <f t="shared" si="21"/>
        <v/>
      </c>
      <c r="K135" s="455" t="str">
        <f t="shared" si="22"/>
        <v/>
      </c>
      <c r="M135" s="455" t="str">
        <f t="shared" si="23"/>
        <v/>
      </c>
      <c r="O135" s="455" t="str">
        <f t="shared" si="24"/>
        <v/>
      </c>
      <c r="Q135" s="455" t="str">
        <f t="shared" si="25"/>
        <v/>
      </c>
      <c r="S135" s="455" t="str">
        <f t="shared" si="26"/>
        <v/>
      </c>
      <c r="U135" s="455" t="str">
        <f t="shared" si="27"/>
        <v/>
      </c>
      <c r="W135" s="455" t="str">
        <f t="shared" si="28"/>
        <v/>
      </c>
      <c r="Y135" s="455" t="str">
        <f t="shared" si="29"/>
        <v/>
      </c>
      <c r="AA135" s="455" t="str">
        <f t="shared" si="30"/>
        <v/>
      </c>
      <c r="AC135" s="455" t="str">
        <f t="shared" si="31"/>
        <v/>
      </c>
      <c r="AE135" s="455" t="str">
        <f t="shared" si="32"/>
        <v/>
      </c>
      <c r="AG135" s="455" t="str">
        <f t="shared" si="33"/>
        <v/>
      </c>
      <c r="AI135" s="455" t="str">
        <f t="shared" si="34"/>
        <v/>
      </c>
      <c r="AK135" s="455" t="str">
        <f t="shared" si="35"/>
        <v/>
      </c>
      <c r="AM135" s="455" t="str">
        <f t="shared" si="36"/>
        <v/>
      </c>
      <c r="AO135" s="455" t="str">
        <f t="shared" si="37"/>
        <v/>
      </c>
      <c r="AQ135" s="455" t="str">
        <f t="shared" si="38"/>
        <v/>
      </c>
    </row>
    <row r="136" spans="5:43">
      <c r="E136" s="455" t="str">
        <f t="shared" si="20"/>
        <v/>
      </c>
      <c r="G136" s="455" t="str">
        <f t="shared" si="20"/>
        <v/>
      </c>
      <c r="I136" s="455" t="str">
        <f t="shared" si="21"/>
        <v/>
      </c>
      <c r="K136" s="455" t="str">
        <f t="shared" si="22"/>
        <v/>
      </c>
      <c r="M136" s="455" t="str">
        <f t="shared" si="23"/>
        <v/>
      </c>
      <c r="O136" s="455" t="str">
        <f t="shared" si="24"/>
        <v/>
      </c>
      <c r="Q136" s="455" t="str">
        <f t="shared" si="25"/>
        <v/>
      </c>
      <c r="S136" s="455" t="str">
        <f t="shared" si="26"/>
        <v/>
      </c>
      <c r="U136" s="455" t="str">
        <f t="shared" si="27"/>
        <v/>
      </c>
      <c r="W136" s="455" t="str">
        <f t="shared" si="28"/>
        <v/>
      </c>
      <c r="Y136" s="455" t="str">
        <f t="shared" si="29"/>
        <v/>
      </c>
      <c r="AA136" s="455" t="str">
        <f t="shared" si="30"/>
        <v/>
      </c>
      <c r="AC136" s="455" t="str">
        <f t="shared" si="31"/>
        <v/>
      </c>
      <c r="AE136" s="455" t="str">
        <f t="shared" si="32"/>
        <v/>
      </c>
      <c r="AG136" s="455" t="str">
        <f t="shared" si="33"/>
        <v/>
      </c>
      <c r="AI136" s="455" t="str">
        <f t="shared" si="34"/>
        <v/>
      </c>
      <c r="AK136" s="455" t="str">
        <f t="shared" si="35"/>
        <v/>
      </c>
      <c r="AM136" s="455" t="str">
        <f t="shared" si="36"/>
        <v/>
      </c>
      <c r="AO136" s="455" t="str">
        <f t="shared" si="37"/>
        <v/>
      </c>
      <c r="AQ136" s="455" t="str">
        <f t="shared" si="38"/>
        <v/>
      </c>
    </row>
    <row r="137" spans="5:43">
      <c r="E137" s="455" t="str">
        <f t="shared" si="20"/>
        <v/>
      </c>
      <c r="G137" s="455" t="str">
        <f t="shared" si="20"/>
        <v/>
      </c>
      <c r="I137" s="455" t="str">
        <f t="shared" si="21"/>
        <v/>
      </c>
      <c r="K137" s="455" t="str">
        <f t="shared" si="22"/>
        <v/>
      </c>
      <c r="M137" s="455" t="str">
        <f t="shared" si="23"/>
        <v/>
      </c>
      <c r="O137" s="455" t="str">
        <f t="shared" si="24"/>
        <v/>
      </c>
      <c r="Q137" s="455" t="str">
        <f t="shared" si="25"/>
        <v/>
      </c>
      <c r="S137" s="455" t="str">
        <f t="shared" si="26"/>
        <v/>
      </c>
      <c r="U137" s="455" t="str">
        <f t="shared" si="27"/>
        <v/>
      </c>
      <c r="W137" s="455" t="str">
        <f t="shared" si="28"/>
        <v/>
      </c>
      <c r="Y137" s="455" t="str">
        <f t="shared" si="29"/>
        <v/>
      </c>
      <c r="AA137" s="455" t="str">
        <f t="shared" si="30"/>
        <v/>
      </c>
      <c r="AC137" s="455" t="str">
        <f t="shared" si="31"/>
        <v/>
      </c>
      <c r="AE137" s="455" t="str">
        <f t="shared" si="32"/>
        <v/>
      </c>
      <c r="AG137" s="455" t="str">
        <f t="shared" si="33"/>
        <v/>
      </c>
      <c r="AI137" s="455" t="str">
        <f t="shared" si="34"/>
        <v/>
      </c>
      <c r="AK137" s="455" t="str">
        <f t="shared" si="35"/>
        <v/>
      </c>
      <c r="AM137" s="455" t="str">
        <f t="shared" si="36"/>
        <v/>
      </c>
      <c r="AO137" s="455" t="str">
        <f t="shared" si="37"/>
        <v/>
      </c>
      <c r="AQ137" s="455" t="str">
        <f t="shared" si="38"/>
        <v/>
      </c>
    </row>
    <row r="138" spans="5:43">
      <c r="E138" s="455" t="str">
        <f t="shared" si="20"/>
        <v/>
      </c>
      <c r="G138" s="455" t="str">
        <f t="shared" si="20"/>
        <v/>
      </c>
      <c r="I138" s="455" t="str">
        <f t="shared" si="21"/>
        <v/>
      </c>
      <c r="K138" s="455" t="str">
        <f t="shared" si="22"/>
        <v/>
      </c>
      <c r="M138" s="455" t="str">
        <f t="shared" si="23"/>
        <v/>
      </c>
      <c r="O138" s="455" t="str">
        <f t="shared" si="24"/>
        <v/>
      </c>
      <c r="Q138" s="455" t="str">
        <f t="shared" si="25"/>
        <v/>
      </c>
      <c r="S138" s="455" t="str">
        <f t="shared" si="26"/>
        <v/>
      </c>
      <c r="U138" s="455" t="str">
        <f t="shared" si="27"/>
        <v/>
      </c>
      <c r="W138" s="455" t="str">
        <f t="shared" si="28"/>
        <v/>
      </c>
      <c r="Y138" s="455" t="str">
        <f t="shared" si="29"/>
        <v/>
      </c>
      <c r="AA138" s="455" t="str">
        <f t="shared" si="30"/>
        <v/>
      </c>
      <c r="AC138" s="455" t="str">
        <f t="shared" si="31"/>
        <v/>
      </c>
      <c r="AE138" s="455" t="str">
        <f t="shared" si="32"/>
        <v/>
      </c>
      <c r="AG138" s="455" t="str">
        <f t="shared" si="33"/>
        <v/>
      </c>
      <c r="AI138" s="455" t="str">
        <f t="shared" si="34"/>
        <v/>
      </c>
      <c r="AK138" s="455" t="str">
        <f t="shared" si="35"/>
        <v/>
      </c>
      <c r="AM138" s="455" t="str">
        <f t="shared" si="36"/>
        <v/>
      </c>
      <c r="AO138" s="455" t="str">
        <f t="shared" si="37"/>
        <v/>
      </c>
      <c r="AQ138" s="455" t="str">
        <f t="shared" si="38"/>
        <v/>
      </c>
    </row>
    <row r="139" spans="5:43">
      <c r="E139" s="455" t="str">
        <f t="shared" si="20"/>
        <v/>
      </c>
      <c r="G139" s="455" t="str">
        <f t="shared" si="20"/>
        <v/>
      </c>
      <c r="I139" s="455" t="str">
        <f t="shared" si="21"/>
        <v/>
      </c>
      <c r="K139" s="455" t="str">
        <f t="shared" si="22"/>
        <v/>
      </c>
      <c r="M139" s="455" t="str">
        <f t="shared" si="23"/>
        <v/>
      </c>
      <c r="O139" s="455" t="str">
        <f t="shared" si="24"/>
        <v/>
      </c>
      <c r="Q139" s="455" t="str">
        <f t="shared" si="25"/>
        <v/>
      </c>
      <c r="S139" s="455" t="str">
        <f t="shared" si="26"/>
        <v/>
      </c>
      <c r="U139" s="455" t="str">
        <f t="shared" si="27"/>
        <v/>
      </c>
      <c r="W139" s="455" t="str">
        <f t="shared" si="28"/>
        <v/>
      </c>
      <c r="Y139" s="455" t="str">
        <f t="shared" si="29"/>
        <v/>
      </c>
      <c r="AA139" s="455" t="str">
        <f t="shared" si="30"/>
        <v/>
      </c>
      <c r="AC139" s="455" t="str">
        <f t="shared" si="31"/>
        <v/>
      </c>
      <c r="AE139" s="455" t="str">
        <f t="shared" si="32"/>
        <v/>
      </c>
      <c r="AG139" s="455" t="str">
        <f t="shared" si="33"/>
        <v/>
      </c>
      <c r="AI139" s="455" t="str">
        <f t="shared" si="34"/>
        <v/>
      </c>
      <c r="AK139" s="455" t="str">
        <f t="shared" si="35"/>
        <v/>
      </c>
      <c r="AM139" s="455" t="str">
        <f t="shared" si="36"/>
        <v/>
      </c>
      <c r="AO139" s="455" t="str">
        <f t="shared" si="37"/>
        <v/>
      </c>
      <c r="AQ139" s="455" t="str">
        <f t="shared" si="38"/>
        <v/>
      </c>
    </row>
    <row r="140" spans="5:43">
      <c r="E140" s="455" t="str">
        <f t="shared" si="20"/>
        <v/>
      </c>
      <c r="G140" s="455" t="str">
        <f t="shared" si="20"/>
        <v/>
      </c>
      <c r="I140" s="455" t="str">
        <f t="shared" si="21"/>
        <v/>
      </c>
      <c r="K140" s="455" t="str">
        <f t="shared" si="22"/>
        <v/>
      </c>
      <c r="M140" s="455" t="str">
        <f t="shared" si="23"/>
        <v/>
      </c>
      <c r="O140" s="455" t="str">
        <f t="shared" si="24"/>
        <v/>
      </c>
      <c r="Q140" s="455" t="str">
        <f t="shared" si="25"/>
        <v/>
      </c>
      <c r="S140" s="455" t="str">
        <f t="shared" si="26"/>
        <v/>
      </c>
      <c r="U140" s="455" t="str">
        <f t="shared" si="27"/>
        <v/>
      </c>
      <c r="W140" s="455" t="str">
        <f t="shared" si="28"/>
        <v/>
      </c>
      <c r="Y140" s="455" t="str">
        <f t="shared" si="29"/>
        <v/>
      </c>
      <c r="AA140" s="455" t="str">
        <f t="shared" si="30"/>
        <v/>
      </c>
      <c r="AC140" s="455" t="str">
        <f t="shared" si="31"/>
        <v/>
      </c>
      <c r="AE140" s="455" t="str">
        <f t="shared" si="32"/>
        <v/>
      </c>
      <c r="AG140" s="455" t="str">
        <f t="shared" si="33"/>
        <v/>
      </c>
      <c r="AI140" s="455" t="str">
        <f t="shared" si="34"/>
        <v/>
      </c>
      <c r="AK140" s="455" t="str">
        <f t="shared" si="35"/>
        <v/>
      </c>
      <c r="AM140" s="455" t="str">
        <f t="shared" si="36"/>
        <v/>
      </c>
      <c r="AO140" s="455" t="str">
        <f t="shared" si="37"/>
        <v/>
      </c>
      <c r="AQ140" s="455" t="str">
        <f t="shared" si="38"/>
        <v/>
      </c>
    </row>
    <row r="141" spans="5:43">
      <c r="E141" s="455" t="str">
        <f t="shared" ref="E141:G204" si="39">IF(OR($B141=0,D141=0),"",D141/$B141)</f>
        <v/>
      </c>
      <c r="G141" s="455" t="str">
        <f t="shared" si="39"/>
        <v/>
      </c>
      <c r="I141" s="455" t="str">
        <f t="shared" ref="I141:I204" si="40">IF(OR($B141=0,H141=0),"",H141/$B141)</f>
        <v/>
      </c>
      <c r="K141" s="455" t="str">
        <f t="shared" ref="K141:K204" si="41">IF(OR($B141=0,J141=0),"",J141/$B141)</f>
        <v/>
      </c>
      <c r="M141" s="455" t="str">
        <f t="shared" ref="M141:M204" si="42">IF(OR($B141=0,L141=0),"",L141/$B141)</f>
        <v/>
      </c>
      <c r="O141" s="455" t="str">
        <f t="shared" ref="O141:O204" si="43">IF(OR($B141=0,N141=0),"",N141/$B141)</f>
        <v/>
      </c>
      <c r="Q141" s="455" t="str">
        <f t="shared" ref="Q141:Q204" si="44">IF(OR($B141=0,P141=0),"",P141/$B141)</f>
        <v/>
      </c>
      <c r="S141" s="455" t="str">
        <f t="shared" ref="S141:S204" si="45">IF(OR($B141=0,R141=0),"",R141/$B141)</f>
        <v/>
      </c>
      <c r="U141" s="455" t="str">
        <f t="shared" ref="U141:U204" si="46">IF(OR($B141=0,T141=0),"",T141/$B141)</f>
        <v/>
      </c>
      <c r="W141" s="455" t="str">
        <f t="shared" ref="W141:W204" si="47">IF(OR($B141=0,V141=0),"",V141/$B141)</f>
        <v/>
      </c>
      <c r="Y141" s="455" t="str">
        <f t="shared" ref="Y141:Y204" si="48">IF(OR($B141=0,X141=0),"",X141/$B141)</f>
        <v/>
      </c>
      <c r="AA141" s="455" t="str">
        <f t="shared" ref="AA141:AA204" si="49">IF(OR($B141=0,Z141=0),"",Z141/$B141)</f>
        <v/>
      </c>
      <c r="AC141" s="455" t="str">
        <f t="shared" ref="AC141:AC204" si="50">IF(OR($B141=0,AB141=0),"",AB141/$B141)</f>
        <v/>
      </c>
      <c r="AE141" s="455" t="str">
        <f t="shared" ref="AE141:AE204" si="51">IF(OR($B141=0,AD141=0),"",AD141/$B141)</f>
        <v/>
      </c>
      <c r="AG141" s="455" t="str">
        <f t="shared" ref="AG141:AG204" si="52">IF(OR($B141=0,AF141=0),"",AF141/$B141)</f>
        <v/>
      </c>
      <c r="AI141" s="455" t="str">
        <f t="shared" ref="AI141:AI204" si="53">IF(OR($B141=0,AH141=0),"",AH141/$B141)</f>
        <v/>
      </c>
      <c r="AK141" s="455" t="str">
        <f t="shared" ref="AK141:AK204" si="54">IF(OR($B141=0,AJ141=0),"",AJ141/$B141)</f>
        <v/>
      </c>
      <c r="AM141" s="455" t="str">
        <f t="shared" ref="AM141:AM204" si="55">IF(OR($B141=0,AL141=0),"",AL141/$B141)</f>
        <v/>
      </c>
      <c r="AO141" s="455" t="str">
        <f t="shared" ref="AO141:AO204" si="56">IF(OR($B141=0,AN141=0),"",AN141/$B141)</f>
        <v/>
      </c>
      <c r="AQ141" s="455" t="str">
        <f t="shared" ref="AQ141:AQ204" si="57">IF(OR($B141=0,AP141=0),"",AP141/$B141)</f>
        <v/>
      </c>
    </row>
    <row r="142" spans="5:43">
      <c r="E142" s="455" t="str">
        <f t="shared" si="39"/>
        <v/>
      </c>
      <c r="G142" s="455" t="str">
        <f t="shared" si="39"/>
        <v/>
      </c>
      <c r="I142" s="455" t="str">
        <f t="shared" si="40"/>
        <v/>
      </c>
      <c r="K142" s="455" t="str">
        <f t="shared" si="41"/>
        <v/>
      </c>
      <c r="M142" s="455" t="str">
        <f t="shared" si="42"/>
        <v/>
      </c>
      <c r="O142" s="455" t="str">
        <f t="shared" si="43"/>
        <v/>
      </c>
      <c r="Q142" s="455" t="str">
        <f t="shared" si="44"/>
        <v/>
      </c>
      <c r="S142" s="455" t="str">
        <f t="shared" si="45"/>
        <v/>
      </c>
      <c r="U142" s="455" t="str">
        <f t="shared" si="46"/>
        <v/>
      </c>
      <c r="W142" s="455" t="str">
        <f t="shared" si="47"/>
        <v/>
      </c>
      <c r="Y142" s="455" t="str">
        <f t="shared" si="48"/>
        <v/>
      </c>
      <c r="AA142" s="455" t="str">
        <f t="shared" si="49"/>
        <v/>
      </c>
      <c r="AC142" s="455" t="str">
        <f t="shared" si="50"/>
        <v/>
      </c>
      <c r="AE142" s="455" t="str">
        <f t="shared" si="51"/>
        <v/>
      </c>
      <c r="AG142" s="455" t="str">
        <f t="shared" si="52"/>
        <v/>
      </c>
      <c r="AI142" s="455" t="str">
        <f t="shared" si="53"/>
        <v/>
      </c>
      <c r="AK142" s="455" t="str">
        <f t="shared" si="54"/>
        <v/>
      </c>
      <c r="AM142" s="455" t="str">
        <f t="shared" si="55"/>
        <v/>
      </c>
      <c r="AO142" s="455" t="str">
        <f t="shared" si="56"/>
        <v/>
      </c>
      <c r="AQ142" s="455" t="str">
        <f t="shared" si="57"/>
        <v/>
      </c>
    </row>
    <row r="143" spans="5:43">
      <c r="E143" s="455" t="str">
        <f t="shared" si="39"/>
        <v/>
      </c>
      <c r="G143" s="455" t="str">
        <f t="shared" si="39"/>
        <v/>
      </c>
      <c r="I143" s="455" t="str">
        <f t="shared" si="40"/>
        <v/>
      </c>
      <c r="K143" s="455" t="str">
        <f t="shared" si="41"/>
        <v/>
      </c>
      <c r="M143" s="455" t="str">
        <f t="shared" si="42"/>
        <v/>
      </c>
      <c r="O143" s="455" t="str">
        <f t="shared" si="43"/>
        <v/>
      </c>
      <c r="Q143" s="455" t="str">
        <f t="shared" si="44"/>
        <v/>
      </c>
      <c r="S143" s="455" t="str">
        <f t="shared" si="45"/>
        <v/>
      </c>
      <c r="U143" s="455" t="str">
        <f t="shared" si="46"/>
        <v/>
      </c>
      <c r="W143" s="455" t="str">
        <f t="shared" si="47"/>
        <v/>
      </c>
      <c r="Y143" s="455" t="str">
        <f t="shared" si="48"/>
        <v/>
      </c>
      <c r="AA143" s="455" t="str">
        <f t="shared" si="49"/>
        <v/>
      </c>
      <c r="AC143" s="455" t="str">
        <f t="shared" si="50"/>
        <v/>
      </c>
      <c r="AE143" s="455" t="str">
        <f t="shared" si="51"/>
        <v/>
      </c>
      <c r="AG143" s="455" t="str">
        <f t="shared" si="52"/>
        <v/>
      </c>
      <c r="AI143" s="455" t="str">
        <f t="shared" si="53"/>
        <v/>
      </c>
      <c r="AK143" s="455" t="str">
        <f t="shared" si="54"/>
        <v/>
      </c>
      <c r="AM143" s="455" t="str">
        <f t="shared" si="55"/>
        <v/>
      </c>
      <c r="AO143" s="455" t="str">
        <f t="shared" si="56"/>
        <v/>
      </c>
      <c r="AQ143" s="455" t="str">
        <f t="shared" si="57"/>
        <v/>
      </c>
    </row>
    <row r="144" spans="5:43">
      <c r="E144" s="455" t="str">
        <f t="shared" si="39"/>
        <v/>
      </c>
      <c r="G144" s="455" t="str">
        <f t="shared" si="39"/>
        <v/>
      </c>
      <c r="I144" s="455" t="str">
        <f t="shared" si="40"/>
        <v/>
      </c>
      <c r="K144" s="455" t="str">
        <f t="shared" si="41"/>
        <v/>
      </c>
      <c r="M144" s="455" t="str">
        <f t="shared" si="42"/>
        <v/>
      </c>
      <c r="O144" s="455" t="str">
        <f t="shared" si="43"/>
        <v/>
      </c>
      <c r="Q144" s="455" t="str">
        <f t="shared" si="44"/>
        <v/>
      </c>
      <c r="S144" s="455" t="str">
        <f t="shared" si="45"/>
        <v/>
      </c>
      <c r="U144" s="455" t="str">
        <f t="shared" si="46"/>
        <v/>
      </c>
      <c r="W144" s="455" t="str">
        <f t="shared" si="47"/>
        <v/>
      </c>
      <c r="Y144" s="455" t="str">
        <f t="shared" si="48"/>
        <v/>
      </c>
      <c r="AA144" s="455" t="str">
        <f t="shared" si="49"/>
        <v/>
      </c>
      <c r="AC144" s="455" t="str">
        <f t="shared" si="50"/>
        <v/>
      </c>
      <c r="AE144" s="455" t="str">
        <f t="shared" si="51"/>
        <v/>
      </c>
      <c r="AG144" s="455" t="str">
        <f t="shared" si="52"/>
        <v/>
      </c>
      <c r="AI144" s="455" t="str">
        <f t="shared" si="53"/>
        <v/>
      </c>
      <c r="AK144" s="455" t="str">
        <f t="shared" si="54"/>
        <v/>
      </c>
      <c r="AM144" s="455" t="str">
        <f t="shared" si="55"/>
        <v/>
      </c>
      <c r="AO144" s="455" t="str">
        <f t="shared" si="56"/>
        <v/>
      </c>
      <c r="AQ144" s="455" t="str">
        <f t="shared" si="57"/>
        <v/>
      </c>
    </row>
    <row r="145" spans="5:43">
      <c r="E145" s="455" t="str">
        <f t="shared" si="39"/>
        <v/>
      </c>
      <c r="G145" s="455" t="str">
        <f t="shared" si="39"/>
        <v/>
      </c>
      <c r="I145" s="455" t="str">
        <f t="shared" si="40"/>
        <v/>
      </c>
      <c r="K145" s="455" t="str">
        <f t="shared" si="41"/>
        <v/>
      </c>
      <c r="M145" s="455" t="str">
        <f t="shared" si="42"/>
        <v/>
      </c>
      <c r="O145" s="455" t="str">
        <f t="shared" si="43"/>
        <v/>
      </c>
      <c r="Q145" s="455" t="str">
        <f t="shared" si="44"/>
        <v/>
      </c>
      <c r="S145" s="455" t="str">
        <f t="shared" si="45"/>
        <v/>
      </c>
      <c r="U145" s="455" t="str">
        <f t="shared" si="46"/>
        <v/>
      </c>
      <c r="W145" s="455" t="str">
        <f t="shared" si="47"/>
        <v/>
      </c>
      <c r="Y145" s="455" t="str">
        <f t="shared" si="48"/>
        <v/>
      </c>
      <c r="AA145" s="455" t="str">
        <f t="shared" si="49"/>
        <v/>
      </c>
      <c r="AC145" s="455" t="str">
        <f t="shared" si="50"/>
        <v/>
      </c>
      <c r="AE145" s="455" t="str">
        <f t="shared" si="51"/>
        <v/>
      </c>
      <c r="AG145" s="455" t="str">
        <f t="shared" si="52"/>
        <v/>
      </c>
      <c r="AI145" s="455" t="str">
        <f t="shared" si="53"/>
        <v/>
      </c>
      <c r="AK145" s="455" t="str">
        <f t="shared" si="54"/>
        <v/>
      </c>
      <c r="AM145" s="455" t="str">
        <f t="shared" si="55"/>
        <v/>
      </c>
      <c r="AO145" s="455" t="str">
        <f t="shared" si="56"/>
        <v/>
      </c>
      <c r="AQ145" s="455" t="str">
        <f t="shared" si="57"/>
        <v/>
      </c>
    </row>
    <row r="146" spans="5:43">
      <c r="E146" s="455" t="str">
        <f t="shared" si="39"/>
        <v/>
      </c>
      <c r="G146" s="455" t="str">
        <f t="shared" si="39"/>
        <v/>
      </c>
      <c r="I146" s="455" t="str">
        <f t="shared" si="40"/>
        <v/>
      </c>
      <c r="K146" s="455" t="str">
        <f t="shared" si="41"/>
        <v/>
      </c>
      <c r="M146" s="455" t="str">
        <f t="shared" si="42"/>
        <v/>
      </c>
      <c r="O146" s="455" t="str">
        <f t="shared" si="43"/>
        <v/>
      </c>
      <c r="Q146" s="455" t="str">
        <f t="shared" si="44"/>
        <v/>
      </c>
      <c r="S146" s="455" t="str">
        <f t="shared" si="45"/>
        <v/>
      </c>
      <c r="U146" s="455" t="str">
        <f t="shared" si="46"/>
        <v/>
      </c>
      <c r="W146" s="455" t="str">
        <f t="shared" si="47"/>
        <v/>
      </c>
      <c r="Y146" s="455" t="str">
        <f t="shared" si="48"/>
        <v/>
      </c>
      <c r="AA146" s="455" t="str">
        <f t="shared" si="49"/>
        <v/>
      </c>
      <c r="AC146" s="455" t="str">
        <f t="shared" si="50"/>
        <v/>
      </c>
      <c r="AE146" s="455" t="str">
        <f t="shared" si="51"/>
        <v/>
      </c>
      <c r="AG146" s="455" t="str">
        <f t="shared" si="52"/>
        <v/>
      </c>
      <c r="AI146" s="455" t="str">
        <f t="shared" si="53"/>
        <v/>
      </c>
      <c r="AK146" s="455" t="str">
        <f t="shared" si="54"/>
        <v/>
      </c>
      <c r="AM146" s="455" t="str">
        <f t="shared" si="55"/>
        <v/>
      </c>
      <c r="AO146" s="455" t="str">
        <f t="shared" si="56"/>
        <v/>
      </c>
      <c r="AQ146" s="455" t="str">
        <f t="shared" si="57"/>
        <v/>
      </c>
    </row>
    <row r="147" spans="5:43">
      <c r="E147" s="455" t="str">
        <f t="shared" si="39"/>
        <v/>
      </c>
      <c r="G147" s="455" t="str">
        <f t="shared" si="39"/>
        <v/>
      </c>
      <c r="I147" s="455" t="str">
        <f t="shared" si="40"/>
        <v/>
      </c>
      <c r="K147" s="455" t="str">
        <f t="shared" si="41"/>
        <v/>
      </c>
      <c r="M147" s="455" t="str">
        <f t="shared" si="42"/>
        <v/>
      </c>
      <c r="O147" s="455" t="str">
        <f t="shared" si="43"/>
        <v/>
      </c>
      <c r="Q147" s="455" t="str">
        <f t="shared" si="44"/>
        <v/>
      </c>
      <c r="S147" s="455" t="str">
        <f t="shared" si="45"/>
        <v/>
      </c>
      <c r="U147" s="455" t="str">
        <f t="shared" si="46"/>
        <v/>
      </c>
      <c r="W147" s="455" t="str">
        <f t="shared" si="47"/>
        <v/>
      </c>
      <c r="Y147" s="455" t="str">
        <f t="shared" si="48"/>
        <v/>
      </c>
      <c r="AA147" s="455" t="str">
        <f t="shared" si="49"/>
        <v/>
      </c>
      <c r="AC147" s="455" t="str">
        <f t="shared" si="50"/>
        <v/>
      </c>
      <c r="AE147" s="455" t="str">
        <f t="shared" si="51"/>
        <v/>
      </c>
      <c r="AG147" s="455" t="str">
        <f t="shared" si="52"/>
        <v/>
      </c>
      <c r="AI147" s="455" t="str">
        <f t="shared" si="53"/>
        <v/>
      </c>
      <c r="AK147" s="455" t="str">
        <f t="shared" si="54"/>
        <v/>
      </c>
      <c r="AM147" s="455" t="str">
        <f t="shared" si="55"/>
        <v/>
      </c>
      <c r="AO147" s="455" t="str">
        <f t="shared" si="56"/>
        <v/>
      </c>
      <c r="AQ147" s="455" t="str">
        <f t="shared" si="57"/>
        <v/>
      </c>
    </row>
    <row r="148" spans="5:43">
      <c r="E148" s="455" t="str">
        <f t="shared" si="39"/>
        <v/>
      </c>
      <c r="G148" s="455" t="str">
        <f t="shared" si="39"/>
        <v/>
      </c>
      <c r="I148" s="455" t="str">
        <f t="shared" si="40"/>
        <v/>
      </c>
      <c r="K148" s="455" t="str">
        <f t="shared" si="41"/>
        <v/>
      </c>
      <c r="M148" s="455" t="str">
        <f t="shared" si="42"/>
        <v/>
      </c>
      <c r="O148" s="455" t="str">
        <f t="shared" si="43"/>
        <v/>
      </c>
      <c r="Q148" s="455" t="str">
        <f t="shared" si="44"/>
        <v/>
      </c>
      <c r="S148" s="455" t="str">
        <f t="shared" si="45"/>
        <v/>
      </c>
      <c r="U148" s="455" t="str">
        <f t="shared" si="46"/>
        <v/>
      </c>
      <c r="W148" s="455" t="str">
        <f t="shared" si="47"/>
        <v/>
      </c>
      <c r="Y148" s="455" t="str">
        <f t="shared" si="48"/>
        <v/>
      </c>
      <c r="AA148" s="455" t="str">
        <f t="shared" si="49"/>
        <v/>
      </c>
      <c r="AC148" s="455" t="str">
        <f t="shared" si="50"/>
        <v/>
      </c>
      <c r="AE148" s="455" t="str">
        <f t="shared" si="51"/>
        <v/>
      </c>
      <c r="AG148" s="455" t="str">
        <f t="shared" si="52"/>
        <v/>
      </c>
      <c r="AI148" s="455" t="str">
        <f t="shared" si="53"/>
        <v/>
      </c>
      <c r="AK148" s="455" t="str">
        <f t="shared" si="54"/>
        <v/>
      </c>
      <c r="AM148" s="455" t="str">
        <f t="shared" si="55"/>
        <v/>
      </c>
      <c r="AO148" s="455" t="str">
        <f t="shared" si="56"/>
        <v/>
      </c>
      <c r="AQ148" s="455" t="str">
        <f t="shared" si="57"/>
        <v/>
      </c>
    </row>
    <row r="149" spans="5:43">
      <c r="E149" s="455" t="str">
        <f t="shared" si="39"/>
        <v/>
      </c>
      <c r="G149" s="455" t="str">
        <f t="shared" si="39"/>
        <v/>
      </c>
      <c r="I149" s="455" t="str">
        <f t="shared" si="40"/>
        <v/>
      </c>
      <c r="K149" s="455" t="str">
        <f t="shared" si="41"/>
        <v/>
      </c>
      <c r="M149" s="455" t="str">
        <f t="shared" si="42"/>
        <v/>
      </c>
      <c r="O149" s="455" t="str">
        <f t="shared" si="43"/>
        <v/>
      </c>
      <c r="Q149" s="455" t="str">
        <f t="shared" si="44"/>
        <v/>
      </c>
      <c r="S149" s="455" t="str">
        <f t="shared" si="45"/>
        <v/>
      </c>
      <c r="U149" s="455" t="str">
        <f t="shared" si="46"/>
        <v/>
      </c>
      <c r="W149" s="455" t="str">
        <f t="shared" si="47"/>
        <v/>
      </c>
      <c r="Y149" s="455" t="str">
        <f t="shared" si="48"/>
        <v/>
      </c>
      <c r="AA149" s="455" t="str">
        <f t="shared" si="49"/>
        <v/>
      </c>
      <c r="AC149" s="455" t="str">
        <f t="shared" si="50"/>
        <v/>
      </c>
      <c r="AE149" s="455" t="str">
        <f t="shared" si="51"/>
        <v/>
      </c>
      <c r="AG149" s="455" t="str">
        <f t="shared" si="52"/>
        <v/>
      </c>
      <c r="AI149" s="455" t="str">
        <f t="shared" si="53"/>
        <v/>
      </c>
      <c r="AK149" s="455" t="str">
        <f t="shared" si="54"/>
        <v/>
      </c>
      <c r="AM149" s="455" t="str">
        <f t="shared" si="55"/>
        <v/>
      </c>
      <c r="AO149" s="455" t="str">
        <f t="shared" si="56"/>
        <v/>
      </c>
      <c r="AQ149" s="455" t="str">
        <f t="shared" si="57"/>
        <v/>
      </c>
    </row>
    <row r="150" spans="5:43">
      <c r="E150" s="455" t="str">
        <f t="shared" si="39"/>
        <v/>
      </c>
      <c r="G150" s="455" t="str">
        <f t="shared" si="39"/>
        <v/>
      </c>
      <c r="I150" s="455" t="str">
        <f t="shared" si="40"/>
        <v/>
      </c>
      <c r="K150" s="455" t="str">
        <f t="shared" si="41"/>
        <v/>
      </c>
      <c r="M150" s="455" t="str">
        <f t="shared" si="42"/>
        <v/>
      </c>
      <c r="O150" s="455" t="str">
        <f t="shared" si="43"/>
        <v/>
      </c>
      <c r="Q150" s="455" t="str">
        <f t="shared" si="44"/>
        <v/>
      </c>
      <c r="S150" s="455" t="str">
        <f t="shared" si="45"/>
        <v/>
      </c>
      <c r="U150" s="455" t="str">
        <f t="shared" si="46"/>
        <v/>
      </c>
      <c r="W150" s="455" t="str">
        <f t="shared" si="47"/>
        <v/>
      </c>
      <c r="Y150" s="455" t="str">
        <f t="shared" si="48"/>
        <v/>
      </c>
      <c r="AA150" s="455" t="str">
        <f t="shared" si="49"/>
        <v/>
      </c>
      <c r="AC150" s="455" t="str">
        <f t="shared" si="50"/>
        <v/>
      </c>
      <c r="AE150" s="455" t="str">
        <f t="shared" si="51"/>
        <v/>
      </c>
      <c r="AG150" s="455" t="str">
        <f t="shared" si="52"/>
        <v/>
      </c>
      <c r="AI150" s="455" t="str">
        <f t="shared" si="53"/>
        <v/>
      </c>
      <c r="AK150" s="455" t="str">
        <f t="shared" si="54"/>
        <v/>
      </c>
      <c r="AM150" s="455" t="str">
        <f t="shared" si="55"/>
        <v/>
      </c>
      <c r="AO150" s="455" t="str">
        <f t="shared" si="56"/>
        <v/>
      </c>
      <c r="AQ150" s="455" t="str">
        <f t="shared" si="57"/>
        <v/>
      </c>
    </row>
    <row r="151" spans="5:43">
      <c r="E151" s="455" t="str">
        <f t="shared" si="39"/>
        <v/>
      </c>
      <c r="G151" s="455" t="str">
        <f t="shared" si="39"/>
        <v/>
      </c>
      <c r="I151" s="455" t="str">
        <f t="shared" si="40"/>
        <v/>
      </c>
      <c r="K151" s="455" t="str">
        <f t="shared" si="41"/>
        <v/>
      </c>
      <c r="M151" s="455" t="str">
        <f t="shared" si="42"/>
        <v/>
      </c>
      <c r="O151" s="455" t="str">
        <f t="shared" si="43"/>
        <v/>
      </c>
      <c r="Q151" s="455" t="str">
        <f t="shared" si="44"/>
        <v/>
      </c>
      <c r="S151" s="455" t="str">
        <f t="shared" si="45"/>
        <v/>
      </c>
      <c r="U151" s="455" t="str">
        <f t="shared" si="46"/>
        <v/>
      </c>
      <c r="W151" s="455" t="str">
        <f t="shared" si="47"/>
        <v/>
      </c>
      <c r="Y151" s="455" t="str">
        <f t="shared" si="48"/>
        <v/>
      </c>
      <c r="AA151" s="455" t="str">
        <f t="shared" si="49"/>
        <v/>
      </c>
      <c r="AC151" s="455" t="str">
        <f t="shared" si="50"/>
        <v/>
      </c>
      <c r="AE151" s="455" t="str">
        <f t="shared" si="51"/>
        <v/>
      </c>
      <c r="AG151" s="455" t="str">
        <f t="shared" si="52"/>
        <v/>
      </c>
      <c r="AI151" s="455" t="str">
        <f t="shared" si="53"/>
        <v/>
      </c>
      <c r="AK151" s="455" t="str">
        <f t="shared" si="54"/>
        <v/>
      </c>
      <c r="AM151" s="455" t="str">
        <f t="shared" si="55"/>
        <v/>
      </c>
      <c r="AO151" s="455" t="str">
        <f t="shared" si="56"/>
        <v/>
      </c>
      <c r="AQ151" s="455" t="str">
        <f t="shared" si="57"/>
        <v/>
      </c>
    </row>
    <row r="152" spans="5:43">
      <c r="E152" s="455" t="str">
        <f t="shared" si="39"/>
        <v/>
      </c>
      <c r="G152" s="455" t="str">
        <f t="shared" si="39"/>
        <v/>
      </c>
      <c r="I152" s="455" t="str">
        <f t="shared" si="40"/>
        <v/>
      </c>
      <c r="K152" s="455" t="str">
        <f t="shared" si="41"/>
        <v/>
      </c>
      <c r="M152" s="455" t="str">
        <f t="shared" si="42"/>
        <v/>
      </c>
      <c r="O152" s="455" t="str">
        <f t="shared" si="43"/>
        <v/>
      </c>
      <c r="Q152" s="455" t="str">
        <f t="shared" si="44"/>
        <v/>
      </c>
      <c r="S152" s="455" t="str">
        <f t="shared" si="45"/>
        <v/>
      </c>
      <c r="U152" s="455" t="str">
        <f t="shared" si="46"/>
        <v/>
      </c>
      <c r="W152" s="455" t="str">
        <f t="shared" si="47"/>
        <v/>
      </c>
      <c r="Y152" s="455" t="str">
        <f t="shared" si="48"/>
        <v/>
      </c>
      <c r="AA152" s="455" t="str">
        <f t="shared" si="49"/>
        <v/>
      </c>
      <c r="AC152" s="455" t="str">
        <f t="shared" si="50"/>
        <v/>
      </c>
      <c r="AE152" s="455" t="str">
        <f t="shared" si="51"/>
        <v/>
      </c>
      <c r="AG152" s="455" t="str">
        <f t="shared" si="52"/>
        <v/>
      </c>
      <c r="AI152" s="455" t="str">
        <f t="shared" si="53"/>
        <v/>
      </c>
      <c r="AK152" s="455" t="str">
        <f t="shared" si="54"/>
        <v/>
      </c>
      <c r="AM152" s="455" t="str">
        <f t="shared" si="55"/>
        <v/>
      </c>
      <c r="AO152" s="455" t="str">
        <f t="shared" si="56"/>
        <v/>
      </c>
      <c r="AQ152" s="455" t="str">
        <f t="shared" si="57"/>
        <v/>
      </c>
    </row>
    <row r="153" spans="5:43">
      <c r="E153" s="455" t="str">
        <f t="shared" si="39"/>
        <v/>
      </c>
      <c r="G153" s="455" t="str">
        <f t="shared" si="39"/>
        <v/>
      </c>
      <c r="I153" s="455" t="str">
        <f t="shared" si="40"/>
        <v/>
      </c>
      <c r="K153" s="455" t="str">
        <f t="shared" si="41"/>
        <v/>
      </c>
      <c r="M153" s="455" t="str">
        <f t="shared" si="42"/>
        <v/>
      </c>
      <c r="O153" s="455" t="str">
        <f t="shared" si="43"/>
        <v/>
      </c>
      <c r="Q153" s="455" t="str">
        <f t="shared" si="44"/>
        <v/>
      </c>
      <c r="S153" s="455" t="str">
        <f t="shared" si="45"/>
        <v/>
      </c>
      <c r="U153" s="455" t="str">
        <f t="shared" si="46"/>
        <v/>
      </c>
      <c r="W153" s="455" t="str">
        <f t="shared" si="47"/>
        <v/>
      </c>
      <c r="Y153" s="455" t="str">
        <f t="shared" si="48"/>
        <v/>
      </c>
      <c r="AA153" s="455" t="str">
        <f t="shared" si="49"/>
        <v/>
      </c>
      <c r="AC153" s="455" t="str">
        <f t="shared" si="50"/>
        <v/>
      </c>
      <c r="AE153" s="455" t="str">
        <f t="shared" si="51"/>
        <v/>
      </c>
      <c r="AG153" s="455" t="str">
        <f t="shared" si="52"/>
        <v/>
      </c>
      <c r="AI153" s="455" t="str">
        <f t="shared" si="53"/>
        <v/>
      </c>
      <c r="AK153" s="455" t="str">
        <f t="shared" si="54"/>
        <v/>
      </c>
      <c r="AM153" s="455" t="str">
        <f t="shared" si="55"/>
        <v/>
      </c>
      <c r="AO153" s="455" t="str">
        <f t="shared" si="56"/>
        <v/>
      </c>
      <c r="AQ153" s="455" t="str">
        <f t="shared" si="57"/>
        <v/>
      </c>
    </row>
    <row r="154" spans="5:43">
      <c r="E154" s="455" t="str">
        <f t="shared" si="39"/>
        <v/>
      </c>
      <c r="G154" s="455" t="str">
        <f t="shared" si="39"/>
        <v/>
      </c>
      <c r="I154" s="455" t="str">
        <f t="shared" si="40"/>
        <v/>
      </c>
      <c r="K154" s="455" t="str">
        <f t="shared" si="41"/>
        <v/>
      </c>
      <c r="M154" s="455" t="str">
        <f t="shared" si="42"/>
        <v/>
      </c>
      <c r="O154" s="455" t="str">
        <f t="shared" si="43"/>
        <v/>
      </c>
      <c r="Q154" s="455" t="str">
        <f t="shared" si="44"/>
        <v/>
      </c>
      <c r="S154" s="455" t="str">
        <f t="shared" si="45"/>
        <v/>
      </c>
      <c r="U154" s="455" t="str">
        <f t="shared" si="46"/>
        <v/>
      </c>
      <c r="W154" s="455" t="str">
        <f t="shared" si="47"/>
        <v/>
      </c>
      <c r="Y154" s="455" t="str">
        <f t="shared" si="48"/>
        <v/>
      </c>
      <c r="AA154" s="455" t="str">
        <f t="shared" si="49"/>
        <v/>
      </c>
      <c r="AC154" s="455" t="str">
        <f t="shared" si="50"/>
        <v/>
      </c>
      <c r="AE154" s="455" t="str">
        <f t="shared" si="51"/>
        <v/>
      </c>
      <c r="AG154" s="455" t="str">
        <f t="shared" si="52"/>
        <v/>
      </c>
      <c r="AI154" s="455" t="str">
        <f t="shared" si="53"/>
        <v/>
      </c>
      <c r="AK154" s="455" t="str">
        <f t="shared" si="54"/>
        <v/>
      </c>
      <c r="AM154" s="455" t="str">
        <f t="shared" si="55"/>
        <v/>
      </c>
      <c r="AO154" s="455" t="str">
        <f t="shared" si="56"/>
        <v/>
      </c>
      <c r="AQ154" s="455" t="str">
        <f t="shared" si="57"/>
        <v/>
      </c>
    </row>
    <row r="155" spans="5:43">
      <c r="E155" s="455" t="str">
        <f t="shared" si="39"/>
        <v/>
      </c>
      <c r="G155" s="455" t="str">
        <f t="shared" si="39"/>
        <v/>
      </c>
      <c r="I155" s="455" t="str">
        <f t="shared" si="40"/>
        <v/>
      </c>
      <c r="K155" s="455" t="str">
        <f t="shared" si="41"/>
        <v/>
      </c>
      <c r="M155" s="455" t="str">
        <f t="shared" si="42"/>
        <v/>
      </c>
      <c r="O155" s="455" t="str">
        <f t="shared" si="43"/>
        <v/>
      </c>
      <c r="Q155" s="455" t="str">
        <f t="shared" si="44"/>
        <v/>
      </c>
      <c r="S155" s="455" t="str">
        <f t="shared" si="45"/>
        <v/>
      </c>
      <c r="U155" s="455" t="str">
        <f t="shared" si="46"/>
        <v/>
      </c>
      <c r="W155" s="455" t="str">
        <f t="shared" si="47"/>
        <v/>
      </c>
      <c r="Y155" s="455" t="str">
        <f t="shared" si="48"/>
        <v/>
      </c>
      <c r="AA155" s="455" t="str">
        <f t="shared" si="49"/>
        <v/>
      </c>
      <c r="AC155" s="455" t="str">
        <f t="shared" si="50"/>
        <v/>
      </c>
      <c r="AE155" s="455" t="str">
        <f t="shared" si="51"/>
        <v/>
      </c>
      <c r="AG155" s="455" t="str">
        <f t="shared" si="52"/>
        <v/>
      </c>
      <c r="AI155" s="455" t="str">
        <f t="shared" si="53"/>
        <v/>
      </c>
      <c r="AK155" s="455" t="str">
        <f t="shared" si="54"/>
        <v/>
      </c>
      <c r="AM155" s="455" t="str">
        <f t="shared" si="55"/>
        <v/>
      </c>
      <c r="AO155" s="455" t="str">
        <f t="shared" si="56"/>
        <v/>
      </c>
      <c r="AQ155" s="455" t="str">
        <f t="shared" si="57"/>
        <v/>
      </c>
    </row>
    <row r="156" spans="5:43">
      <c r="E156" s="455" t="str">
        <f t="shared" si="39"/>
        <v/>
      </c>
      <c r="G156" s="455" t="str">
        <f t="shared" si="39"/>
        <v/>
      </c>
      <c r="I156" s="455" t="str">
        <f t="shared" si="40"/>
        <v/>
      </c>
      <c r="K156" s="455" t="str">
        <f t="shared" si="41"/>
        <v/>
      </c>
      <c r="M156" s="455" t="str">
        <f t="shared" si="42"/>
        <v/>
      </c>
      <c r="O156" s="455" t="str">
        <f t="shared" si="43"/>
        <v/>
      </c>
      <c r="Q156" s="455" t="str">
        <f t="shared" si="44"/>
        <v/>
      </c>
      <c r="S156" s="455" t="str">
        <f t="shared" si="45"/>
        <v/>
      </c>
      <c r="U156" s="455" t="str">
        <f t="shared" si="46"/>
        <v/>
      </c>
      <c r="W156" s="455" t="str">
        <f t="shared" si="47"/>
        <v/>
      </c>
      <c r="Y156" s="455" t="str">
        <f t="shared" si="48"/>
        <v/>
      </c>
      <c r="AA156" s="455" t="str">
        <f t="shared" si="49"/>
        <v/>
      </c>
      <c r="AC156" s="455" t="str">
        <f t="shared" si="50"/>
        <v/>
      </c>
      <c r="AE156" s="455" t="str">
        <f t="shared" si="51"/>
        <v/>
      </c>
      <c r="AG156" s="455" t="str">
        <f t="shared" si="52"/>
        <v/>
      </c>
      <c r="AI156" s="455" t="str">
        <f t="shared" si="53"/>
        <v/>
      </c>
      <c r="AK156" s="455" t="str">
        <f t="shared" si="54"/>
        <v/>
      </c>
      <c r="AM156" s="455" t="str">
        <f t="shared" si="55"/>
        <v/>
      </c>
      <c r="AO156" s="455" t="str">
        <f t="shared" si="56"/>
        <v/>
      </c>
      <c r="AQ156" s="455" t="str">
        <f t="shared" si="57"/>
        <v/>
      </c>
    </row>
    <row r="157" spans="5:43">
      <c r="E157" s="455" t="str">
        <f t="shared" si="39"/>
        <v/>
      </c>
      <c r="G157" s="455" t="str">
        <f t="shared" si="39"/>
        <v/>
      </c>
      <c r="I157" s="455" t="str">
        <f t="shared" si="40"/>
        <v/>
      </c>
      <c r="K157" s="455" t="str">
        <f t="shared" si="41"/>
        <v/>
      </c>
      <c r="M157" s="455" t="str">
        <f t="shared" si="42"/>
        <v/>
      </c>
      <c r="O157" s="455" t="str">
        <f t="shared" si="43"/>
        <v/>
      </c>
      <c r="Q157" s="455" t="str">
        <f t="shared" si="44"/>
        <v/>
      </c>
      <c r="S157" s="455" t="str">
        <f t="shared" si="45"/>
        <v/>
      </c>
      <c r="U157" s="455" t="str">
        <f t="shared" si="46"/>
        <v/>
      </c>
      <c r="W157" s="455" t="str">
        <f t="shared" si="47"/>
        <v/>
      </c>
      <c r="Y157" s="455" t="str">
        <f t="shared" si="48"/>
        <v/>
      </c>
      <c r="AA157" s="455" t="str">
        <f t="shared" si="49"/>
        <v/>
      </c>
      <c r="AC157" s="455" t="str">
        <f t="shared" si="50"/>
        <v/>
      </c>
      <c r="AE157" s="455" t="str">
        <f t="shared" si="51"/>
        <v/>
      </c>
      <c r="AG157" s="455" t="str">
        <f t="shared" si="52"/>
        <v/>
      </c>
      <c r="AI157" s="455" t="str">
        <f t="shared" si="53"/>
        <v/>
      </c>
      <c r="AK157" s="455" t="str">
        <f t="shared" si="54"/>
        <v/>
      </c>
      <c r="AM157" s="455" t="str">
        <f t="shared" si="55"/>
        <v/>
      </c>
      <c r="AO157" s="455" t="str">
        <f t="shared" si="56"/>
        <v/>
      </c>
      <c r="AQ157" s="455" t="str">
        <f t="shared" si="57"/>
        <v/>
      </c>
    </row>
    <row r="158" spans="5:43">
      <c r="E158" s="455" t="str">
        <f t="shared" si="39"/>
        <v/>
      </c>
      <c r="G158" s="455" t="str">
        <f t="shared" si="39"/>
        <v/>
      </c>
      <c r="I158" s="455" t="str">
        <f t="shared" si="40"/>
        <v/>
      </c>
      <c r="K158" s="455" t="str">
        <f t="shared" si="41"/>
        <v/>
      </c>
      <c r="M158" s="455" t="str">
        <f t="shared" si="42"/>
        <v/>
      </c>
      <c r="O158" s="455" t="str">
        <f t="shared" si="43"/>
        <v/>
      </c>
      <c r="Q158" s="455" t="str">
        <f t="shared" si="44"/>
        <v/>
      </c>
      <c r="S158" s="455" t="str">
        <f t="shared" si="45"/>
        <v/>
      </c>
      <c r="U158" s="455" t="str">
        <f t="shared" si="46"/>
        <v/>
      </c>
      <c r="W158" s="455" t="str">
        <f t="shared" si="47"/>
        <v/>
      </c>
      <c r="Y158" s="455" t="str">
        <f t="shared" si="48"/>
        <v/>
      </c>
      <c r="AA158" s="455" t="str">
        <f t="shared" si="49"/>
        <v/>
      </c>
      <c r="AC158" s="455" t="str">
        <f t="shared" si="50"/>
        <v/>
      </c>
      <c r="AE158" s="455" t="str">
        <f t="shared" si="51"/>
        <v/>
      </c>
      <c r="AG158" s="455" t="str">
        <f t="shared" si="52"/>
        <v/>
      </c>
      <c r="AI158" s="455" t="str">
        <f t="shared" si="53"/>
        <v/>
      </c>
      <c r="AK158" s="455" t="str">
        <f t="shared" si="54"/>
        <v/>
      </c>
      <c r="AM158" s="455" t="str">
        <f t="shared" si="55"/>
        <v/>
      </c>
      <c r="AO158" s="455" t="str">
        <f t="shared" si="56"/>
        <v/>
      </c>
      <c r="AQ158" s="455" t="str">
        <f t="shared" si="57"/>
        <v/>
      </c>
    </row>
    <row r="159" spans="5:43">
      <c r="E159" s="455" t="str">
        <f t="shared" si="39"/>
        <v/>
      </c>
      <c r="G159" s="455" t="str">
        <f t="shared" si="39"/>
        <v/>
      </c>
      <c r="I159" s="455" t="str">
        <f t="shared" si="40"/>
        <v/>
      </c>
      <c r="K159" s="455" t="str">
        <f t="shared" si="41"/>
        <v/>
      </c>
      <c r="M159" s="455" t="str">
        <f t="shared" si="42"/>
        <v/>
      </c>
      <c r="O159" s="455" t="str">
        <f t="shared" si="43"/>
        <v/>
      </c>
      <c r="Q159" s="455" t="str">
        <f t="shared" si="44"/>
        <v/>
      </c>
      <c r="S159" s="455" t="str">
        <f t="shared" si="45"/>
        <v/>
      </c>
      <c r="U159" s="455" t="str">
        <f t="shared" si="46"/>
        <v/>
      </c>
      <c r="W159" s="455" t="str">
        <f t="shared" si="47"/>
        <v/>
      </c>
      <c r="Y159" s="455" t="str">
        <f t="shared" si="48"/>
        <v/>
      </c>
      <c r="AA159" s="455" t="str">
        <f t="shared" si="49"/>
        <v/>
      </c>
      <c r="AC159" s="455" t="str">
        <f t="shared" si="50"/>
        <v/>
      </c>
      <c r="AE159" s="455" t="str">
        <f t="shared" si="51"/>
        <v/>
      </c>
      <c r="AG159" s="455" t="str">
        <f t="shared" si="52"/>
        <v/>
      </c>
      <c r="AI159" s="455" t="str">
        <f t="shared" si="53"/>
        <v/>
      </c>
      <c r="AK159" s="455" t="str">
        <f t="shared" si="54"/>
        <v/>
      </c>
      <c r="AM159" s="455" t="str">
        <f t="shared" si="55"/>
        <v/>
      </c>
      <c r="AO159" s="455" t="str">
        <f t="shared" si="56"/>
        <v/>
      </c>
      <c r="AQ159" s="455" t="str">
        <f t="shared" si="57"/>
        <v/>
      </c>
    </row>
    <row r="160" spans="5:43">
      <c r="E160" s="455" t="str">
        <f t="shared" si="39"/>
        <v/>
      </c>
      <c r="G160" s="455" t="str">
        <f t="shared" si="39"/>
        <v/>
      </c>
      <c r="I160" s="455" t="str">
        <f t="shared" si="40"/>
        <v/>
      </c>
      <c r="K160" s="455" t="str">
        <f t="shared" si="41"/>
        <v/>
      </c>
      <c r="M160" s="455" t="str">
        <f t="shared" si="42"/>
        <v/>
      </c>
      <c r="O160" s="455" t="str">
        <f t="shared" si="43"/>
        <v/>
      </c>
      <c r="Q160" s="455" t="str">
        <f t="shared" si="44"/>
        <v/>
      </c>
      <c r="S160" s="455" t="str">
        <f t="shared" si="45"/>
        <v/>
      </c>
      <c r="U160" s="455" t="str">
        <f t="shared" si="46"/>
        <v/>
      </c>
      <c r="W160" s="455" t="str">
        <f t="shared" si="47"/>
        <v/>
      </c>
      <c r="Y160" s="455" t="str">
        <f t="shared" si="48"/>
        <v/>
      </c>
      <c r="AA160" s="455" t="str">
        <f t="shared" si="49"/>
        <v/>
      </c>
      <c r="AC160" s="455" t="str">
        <f t="shared" si="50"/>
        <v/>
      </c>
      <c r="AE160" s="455" t="str">
        <f t="shared" si="51"/>
        <v/>
      </c>
      <c r="AG160" s="455" t="str">
        <f t="shared" si="52"/>
        <v/>
      </c>
      <c r="AI160" s="455" t="str">
        <f t="shared" si="53"/>
        <v/>
      </c>
      <c r="AK160" s="455" t="str">
        <f t="shared" si="54"/>
        <v/>
      </c>
      <c r="AM160" s="455" t="str">
        <f t="shared" si="55"/>
        <v/>
      </c>
      <c r="AO160" s="455" t="str">
        <f t="shared" si="56"/>
        <v/>
      </c>
      <c r="AQ160" s="455" t="str">
        <f t="shared" si="57"/>
        <v/>
      </c>
    </row>
    <row r="161" spans="5:43">
      <c r="E161" s="455" t="str">
        <f t="shared" si="39"/>
        <v/>
      </c>
      <c r="G161" s="455" t="str">
        <f t="shared" si="39"/>
        <v/>
      </c>
      <c r="I161" s="455" t="str">
        <f t="shared" si="40"/>
        <v/>
      </c>
      <c r="K161" s="455" t="str">
        <f t="shared" si="41"/>
        <v/>
      </c>
      <c r="M161" s="455" t="str">
        <f t="shared" si="42"/>
        <v/>
      </c>
      <c r="O161" s="455" t="str">
        <f t="shared" si="43"/>
        <v/>
      </c>
      <c r="Q161" s="455" t="str">
        <f t="shared" si="44"/>
        <v/>
      </c>
      <c r="S161" s="455" t="str">
        <f t="shared" si="45"/>
        <v/>
      </c>
      <c r="U161" s="455" t="str">
        <f t="shared" si="46"/>
        <v/>
      </c>
      <c r="W161" s="455" t="str">
        <f t="shared" si="47"/>
        <v/>
      </c>
      <c r="Y161" s="455" t="str">
        <f t="shared" si="48"/>
        <v/>
      </c>
      <c r="AA161" s="455" t="str">
        <f t="shared" si="49"/>
        <v/>
      </c>
      <c r="AC161" s="455" t="str">
        <f t="shared" si="50"/>
        <v/>
      </c>
      <c r="AE161" s="455" t="str">
        <f t="shared" si="51"/>
        <v/>
      </c>
      <c r="AG161" s="455" t="str">
        <f t="shared" si="52"/>
        <v/>
      </c>
      <c r="AI161" s="455" t="str">
        <f t="shared" si="53"/>
        <v/>
      </c>
      <c r="AK161" s="455" t="str">
        <f t="shared" si="54"/>
        <v/>
      </c>
      <c r="AM161" s="455" t="str">
        <f t="shared" si="55"/>
        <v/>
      </c>
      <c r="AO161" s="455" t="str">
        <f t="shared" si="56"/>
        <v/>
      </c>
      <c r="AQ161" s="455" t="str">
        <f t="shared" si="57"/>
        <v/>
      </c>
    </row>
    <row r="162" spans="5:43">
      <c r="E162" s="455" t="str">
        <f t="shared" si="39"/>
        <v/>
      </c>
      <c r="G162" s="455" t="str">
        <f t="shared" si="39"/>
        <v/>
      </c>
      <c r="I162" s="455" t="str">
        <f t="shared" si="40"/>
        <v/>
      </c>
      <c r="K162" s="455" t="str">
        <f t="shared" si="41"/>
        <v/>
      </c>
      <c r="M162" s="455" t="str">
        <f t="shared" si="42"/>
        <v/>
      </c>
      <c r="O162" s="455" t="str">
        <f t="shared" si="43"/>
        <v/>
      </c>
      <c r="Q162" s="455" t="str">
        <f t="shared" si="44"/>
        <v/>
      </c>
      <c r="S162" s="455" t="str">
        <f t="shared" si="45"/>
        <v/>
      </c>
      <c r="U162" s="455" t="str">
        <f t="shared" si="46"/>
        <v/>
      </c>
      <c r="W162" s="455" t="str">
        <f t="shared" si="47"/>
        <v/>
      </c>
      <c r="Y162" s="455" t="str">
        <f t="shared" si="48"/>
        <v/>
      </c>
      <c r="AA162" s="455" t="str">
        <f t="shared" si="49"/>
        <v/>
      </c>
      <c r="AC162" s="455" t="str">
        <f t="shared" si="50"/>
        <v/>
      </c>
      <c r="AE162" s="455" t="str">
        <f t="shared" si="51"/>
        <v/>
      </c>
      <c r="AG162" s="455" t="str">
        <f t="shared" si="52"/>
        <v/>
      </c>
      <c r="AI162" s="455" t="str">
        <f t="shared" si="53"/>
        <v/>
      </c>
      <c r="AK162" s="455" t="str">
        <f t="shared" si="54"/>
        <v/>
      </c>
      <c r="AM162" s="455" t="str">
        <f t="shared" si="55"/>
        <v/>
      </c>
      <c r="AO162" s="455" t="str">
        <f t="shared" si="56"/>
        <v/>
      </c>
      <c r="AQ162" s="455" t="str">
        <f t="shared" si="57"/>
        <v/>
      </c>
    </row>
    <row r="163" spans="5:43">
      <c r="E163" s="455" t="str">
        <f t="shared" si="39"/>
        <v/>
      </c>
      <c r="G163" s="455" t="str">
        <f t="shared" si="39"/>
        <v/>
      </c>
      <c r="I163" s="455" t="str">
        <f t="shared" si="40"/>
        <v/>
      </c>
      <c r="K163" s="455" t="str">
        <f t="shared" si="41"/>
        <v/>
      </c>
      <c r="M163" s="455" t="str">
        <f t="shared" si="42"/>
        <v/>
      </c>
      <c r="O163" s="455" t="str">
        <f t="shared" si="43"/>
        <v/>
      </c>
      <c r="Q163" s="455" t="str">
        <f t="shared" si="44"/>
        <v/>
      </c>
      <c r="S163" s="455" t="str">
        <f t="shared" si="45"/>
        <v/>
      </c>
      <c r="U163" s="455" t="str">
        <f t="shared" si="46"/>
        <v/>
      </c>
      <c r="W163" s="455" t="str">
        <f t="shared" si="47"/>
        <v/>
      </c>
      <c r="Y163" s="455" t="str">
        <f t="shared" si="48"/>
        <v/>
      </c>
      <c r="AA163" s="455" t="str">
        <f t="shared" si="49"/>
        <v/>
      </c>
      <c r="AC163" s="455" t="str">
        <f t="shared" si="50"/>
        <v/>
      </c>
      <c r="AE163" s="455" t="str">
        <f t="shared" si="51"/>
        <v/>
      </c>
      <c r="AG163" s="455" t="str">
        <f t="shared" si="52"/>
        <v/>
      </c>
      <c r="AI163" s="455" t="str">
        <f t="shared" si="53"/>
        <v/>
      </c>
      <c r="AK163" s="455" t="str">
        <f t="shared" si="54"/>
        <v/>
      </c>
      <c r="AM163" s="455" t="str">
        <f t="shared" si="55"/>
        <v/>
      </c>
      <c r="AO163" s="455" t="str">
        <f t="shared" si="56"/>
        <v/>
      </c>
      <c r="AQ163" s="455" t="str">
        <f t="shared" si="57"/>
        <v/>
      </c>
    </row>
    <row r="164" spans="5:43">
      <c r="E164" s="455" t="str">
        <f t="shared" si="39"/>
        <v/>
      </c>
      <c r="G164" s="455" t="str">
        <f t="shared" si="39"/>
        <v/>
      </c>
      <c r="I164" s="455" t="str">
        <f t="shared" si="40"/>
        <v/>
      </c>
      <c r="K164" s="455" t="str">
        <f t="shared" si="41"/>
        <v/>
      </c>
      <c r="M164" s="455" t="str">
        <f t="shared" si="42"/>
        <v/>
      </c>
      <c r="O164" s="455" t="str">
        <f t="shared" si="43"/>
        <v/>
      </c>
      <c r="Q164" s="455" t="str">
        <f t="shared" si="44"/>
        <v/>
      </c>
      <c r="S164" s="455" t="str">
        <f t="shared" si="45"/>
        <v/>
      </c>
      <c r="U164" s="455" t="str">
        <f t="shared" si="46"/>
        <v/>
      </c>
      <c r="W164" s="455" t="str">
        <f t="shared" si="47"/>
        <v/>
      </c>
      <c r="Y164" s="455" t="str">
        <f t="shared" si="48"/>
        <v/>
      </c>
      <c r="AA164" s="455" t="str">
        <f t="shared" si="49"/>
        <v/>
      </c>
      <c r="AC164" s="455" t="str">
        <f t="shared" si="50"/>
        <v/>
      </c>
      <c r="AE164" s="455" t="str">
        <f t="shared" si="51"/>
        <v/>
      </c>
      <c r="AG164" s="455" t="str">
        <f t="shared" si="52"/>
        <v/>
      </c>
      <c r="AI164" s="455" t="str">
        <f t="shared" si="53"/>
        <v/>
      </c>
      <c r="AK164" s="455" t="str">
        <f t="shared" si="54"/>
        <v/>
      </c>
      <c r="AM164" s="455" t="str">
        <f t="shared" si="55"/>
        <v/>
      </c>
      <c r="AO164" s="455" t="str">
        <f t="shared" si="56"/>
        <v/>
      </c>
      <c r="AQ164" s="455" t="str">
        <f t="shared" si="57"/>
        <v/>
      </c>
    </row>
    <row r="165" spans="5:43">
      <c r="E165" s="455" t="str">
        <f t="shared" si="39"/>
        <v/>
      </c>
      <c r="G165" s="455" t="str">
        <f t="shared" si="39"/>
        <v/>
      </c>
      <c r="I165" s="455" t="str">
        <f t="shared" si="40"/>
        <v/>
      </c>
      <c r="K165" s="455" t="str">
        <f t="shared" si="41"/>
        <v/>
      </c>
      <c r="M165" s="455" t="str">
        <f t="shared" si="42"/>
        <v/>
      </c>
      <c r="O165" s="455" t="str">
        <f t="shared" si="43"/>
        <v/>
      </c>
      <c r="Q165" s="455" t="str">
        <f t="shared" si="44"/>
        <v/>
      </c>
      <c r="S165" s="455" t="str">
        <f t="shared" si="45"/>
        <v/>
      </c>
      <c r="U165" s="455" t="str">
        <f t="shared" si="46"/>
        <v/>
      </c>
      <c r="W165" s="455" t="str">
        <f t="shared" si="47"/>
        <v/>
      </c>
      <c r="Y165" s="455" t="str">
        <f t="shared" si="48"/>
        <v/>
      </c>
      <c r="AA165" s="455" t="str">
        <f t="shared" si="49"/>
        <v/>
      </c>
      <c r="AC165" s="455" t="str">
        <f t="shared" si="50"/>
        <v/>
      </c>
      <c r="AE165" s="455" t="str">
        <f t="shared" si="51"/>
        <v/>
      </c>
      <c r="AG165" s="455" t="str">
        <f t="shared" si="52"/>
        <v/>
      </c>
      <c r="AI165" s="455" t="str">
        <f t="shared" si="53"/>
        <v/>
      </c>
      <c r="AK165" s="455" t="str">
        <f t="shared" si="54"/>
        <v/>
      </c>
      <c r="AM165" s="455" t="str">
        <f t="shared" si="55"/>
        <v/>
      </c>
      <c r="AO165" s="455" t="str">
        <f t="shared" si="56"/>
        <v/>
      </c>
      <c r="AQ165" s="455" t="str">
        <f t="shared" si="57"/>
        <v/>
      </c>
    </row>
    <row r="166" spans="5:43">
      <c r="E166" s="455" t="str">
        <f t="shared" si="39"/>
        <v/>
      </c>
      <c r="G166" s="455" t="str">
        <f t="shared" si="39"/>
        <v/>
      </c>
      <c r="I166" s="455" t="str">
        <f t="shared" si="40"/>
        <v/>
      </c>
      <c r="K166" s="455" t="str">
        <f t="shared" si="41"/>
        <v/>
      </c>
      <c r="M166" s="455" t="str">
        <f t="shared" si="42"/>
        <v/>
      </c>
      <c r="O166" s="455" t="str">
        <f t="shared" si="43"/>
        <v/>
      </c>
      <c r="Q166" s="455" t="str">
        <f t="shared" si="44"/>
        <v/>
      </c>
      <c r="S166" s="455" t="str">
        <f t="shared" si="45"/>
        <v/>
      </c>
      <c r="U166" s="455" t="str">
        <f t="shared" si="46"/>
        <v/>
      </c>
      <c r="W166" s="455" t="str">
        <f t="shared" si="47"/>
        <v/>
      </c>
      <c r="Y166" s="455" t="str">
        <f t="shared" si="48"/>
        <v/>
      </c>
      <c r="AA166" s="455" t="str">
        <f t="shared" si="49"/>
        <v/>
      </c>
      <c r="AC166" s="455" t="str">
        <f t="shared" si="50"/>
        <v/>
      </c>
      <c r="AE166" s="455" t="str">
        <f t="shared" si="51"/>
        <v/>
      </c>
      <c r="AG166" s="455" t="str">
        <f t="shared" si="52"/>
        <v/>
      </c>
      <c r="AI166" s="455" t="str">
        <f t="shared" si="53"/>
        <v/>
      </c>
      <c r="AK166" s="455" t="str">
        <f t="shared" si="54"/>
        <v/>
      </c>
      <c r="AM166" s="455" t="str">
        <f t="shared" si="55"/>
        <v/>
      </c>
      <c r="AO166" s="455" t="str">
        <f t="shared" si="56"/>
        <v/>
      </c>
      <c r="AQ166" s="455" t="str">
        <f t="shared" si="57"/>
        <v/>
      </c>
    </row>
    <row r="167" spans="5:43">
      <c r="E167" s="455" t="str">
        <f t="shared" si="39"/>
        <v/>
      </c>
      <c r="G167" s="455" t="str">
        <f t="shared" si="39"/>
        <v/>
      </c>
      <c r="I167" s="455" t="str">
        <f t="shared" si="40"/>
        <v/>
      </c>
      <c r="K167" s="455" t="str">
        <f t="shared" si="41"/>
        <v/>
      </c>
      <c r="M167" s="455" t="str">
        <f t="shared" si="42"/>
        <v/>
      </c>
      <c r="O167" s="455" t="str">
        <f t="shared" si="43"/>
        <v/>
      </c>
      <c r="Q167" s="455" t="str">
        <f t="shared" si="44"/>
        <v/>
      </c>
      <c r="S167" s="455" t="str">
        <f t="shared" si="45"/>
        <v/>
      </c>
      <c r="U167" s="455" t="str">
        <f t="shared" si="46"/>
        <v/>
      </c>
      <c r="W167" s="455" t="str">
        <f t="shared" si="47"/>
        <v/>
      </c>
      <c r="Y167" s="455" t="str">
        <f t="shared" si="48"/>
        <v/>
      </c>
      <c r="AA167" s="455" t="str">
        <f t="shared" si="49"/>
        <v/>
      </c>
      <c r="AC167" s="455" t="str">
        <f t="shared" si="50"/>
        <v/>
      </c>
      <c r="AE167" s="455" t="str">
        <f t="shared" si="51"/>
        <v/>
      </c>
      <c r="AG167" s="455" t="str">
        <f t="shared" si="52"/>
        <v/>
      </c>
      <c r="AI167" s="455" t="str">
        <f t="shared" si="53"/>
        <v/>
      </c>
      <c r="AK167" s="455" t="str">
        <f t="shared" si="54"/>
        <v/>
      </c>
      <c r="AM167" s="455" t="str">
        <f t="shared" si="55"/>
        <v/>
      </c>
      <c r="AO167" s="455" t="str">
        <f t="shared" si="56"/>
        <v/>
      </c>
      <c r="AQ167" s="455" t="str">
        <f t="shared" si="57"/>
        <v/>
      </c>
    </row>
    <row r="168" spans="5:43">
      <c r="E168" s="455" t="str">
        <f t="shared" si="39"/>
        <v/>
      </c>
      <c r="G168" s="455" t="str">
        <f t="shared" si="39"/>
        <v/>
      </c>
      <c r="I168" s="455" t="str">
        <f t="shared" si="40"/>
        <v/>
      </c>
      <c r="K168" s="455" t="str">
        <f t="shared" si="41"/>
        <v/>
      </c>
      <c r="M168" s="455" t="str">
        <f t="shared" si="42"/>
        <v/>
      </c>
      <c r="O168" s="455" t="str">
        <f t="shared" si="43"/>
        <v/>
      </c>
      <c r="Q168" s="455" t="str">
        <f t="shared" si="44"/>
        <v/>
      </c>
      <c r="S168" s="455" t="str">
        <f t="shared" si="45"/>
        <v/>
      </c>
      <c r="U168" s="455" t="str">
        <f t="shared" si="46"/>
        <v/>
      </c>
      <c r="W168" s="455" t="str">
        <f t="shared" si="47"/>
        <v/>
      </c>
      <c r="Y168" s="455" t="str">
        <f t="shared" si="48"/>
        <v/>
      </c>
      <c r="AA168" s="455" t="str">
        <f t="shared" si="49"/>
        <v/>
      </c>
      <c r="AC168" s="455" t="str">
        <f t="shared" si="50"/>
        <v/>
      </c>
      <c r="AE168" s="455" t="str">
        <f t="shared" si="51"/>
        <v/>
      </c>
      <c r="AG168" s="455" t="str">
        <f t="shared" si="52"/>
        <v/>
      </c>
      <c r="AI168" s="455" t="str">
        <f t="shared" si="53"/>
        <v/>
      </c>
      <c r="AK168" s="455" t="str">
        <f t="shared" si="54"/>
        <v/>
      </c>
      <c r="AM168" s="455" t="str">
        <f t="shared" si="55"/>
        <v/>
      </c>
      <c r="AO168" s="455" t="str">
        <f t="shared" si="56"/>
        <v/>
      </c>
      <c r="AQ168" s="455" t="str">
        <f t="shared" si="57"/>
        <v/>
      </c>
    </row>
    <row r="169" spans="5:43">
      <c r="E169" s="455" t="str">
        <f t="shared" si="39"/>
        <v/>
      </c>
      <c r="G169" s="455" t="str">
        <f t="shared" si="39"/>
        <v/>
      </c>
      <c r="I169" s="455" t="str">
        <f t="shared" si="40"/>
        <v/>
      </c>
      <c r="K169" s="455" t="str">
        <f t="shared" si="41"/>
        <v/>
      </c>
      <c r="M169" s="455" t="str">
        <f t="shared" si="42"/>
        <v/>
      </c>
      <c r="O169" s="455" t="str">
        <f t="shared" si="43"/>
        <v/>
      </c>
      <c r="Q169" s="455" t="str">
        <f t="shared" si="44"/>
        <v/>
      </c>
      <c r="S169" s="455" t="str">
        <f t="shared" si="45"/>
        <v/>
      </c>
      <c r="U169" s="455" t="str">
        <f t="shared" si="46"/>
        <v/>
      </c>
      <c r="W169" s="455" t="str">
        <f t="shared" si="47"/>
        <v/>
      </c>
      <c r="Y169" s="455" t="str">
        <f t="shared" si="48"/>
        <v/>
      </c>
      <c r="AA169" s="455" t="str">
        <f t="shared" si="49"/>
        <v/>
      </c>
      <c r="AC169" s="455" t="str">
        <f t="shared" si="50"/>
        <v/>
      </c>
      <c r="AE169" s="455" t="str">
        <f t="shared" si="51"/>
        <v/>
      </c>
      <c r="AG169" s="455" t="str">
        <f t="shared" si="52"/>
        <v/>
      </c>
      <c r="AI169" s="455" t="str">
        <f t="shared" si="53"/>
        <v/>
      </c>
      <c r="AK169" s="455" t="str">
        <f t="shared" si="54"/>
        <v/>
      </c>
      <c r="AM169" s="455" t="str">
        <f t="shared" si="55"/>
        <v/>
      </c>
      <c r="AO169" s="455" t="str">
        <f t="shared" si="56"/>
        <v/>
      </c>
      <c r="AQ169" s="455" t="str">
        <f t="shared" si="57"/>
        <v/>
      </c>
    </row>
    <row r="170" spans="5:43">
      <c r="E170" s="455" t="str">
        <f t="shared" si="39"/>
        <v/>
      </c>
      <c r="G170" s="455" t="str">
        <f t="shared" si="39"/>
        <v/>
      </c>
      <c r="I170" s="455" t="str">
        <f t="shared" si="40"/>
        <v/>
      </c>
      <c r="K170" s="455" t="str">
        <f t="shared" si="41"/>
        <v/>
      </c>
      <c r="M170" s="455" t="str">
        <f t="shared" si="42"/>
        <v/>
      </c>
      <c r="O170" s="455" t="str">
        <f t="shared" si="43"/>
        <v/>
      </c>
      <c r="Q170" s="455" t="str">
        <f t="shared" si="44"/>
        <v/>
      </c>
      <c r="S170" s="455" t="str">
        <f t="shared" si="45"/>
        <v/>
      </c>
      <c r="U170" s="455" t="str">
        <f t="shared" si="46"/>
        <v/>
      </c>
      <c r="W170" s="455" t="str">
        <f t="shared" si="47"/>
        <v/>
      </c>
      <c r="Y170" s="455" t="str">
        <f t="shared" si="48"/>
        <v/>
      </c>
      <c r="AA170" s="455" t="str">
        <f t="shared" si="49"/>
        <v/>
      </c>
      <c r="AC170" s="455" t="str">
        <f t="shared" si="50"/>
        <v/>
      </c>
      <c r="AE170" s="455" t="str">
        <f t="shared" si="51"/>
        <v/>
      </c>
      <c r="AG170" s="455" t="str">
        <f t="shared" si="52"/>
        <v/>
      </c>
      <c r="AI170" s="455" t="str">
        <f t="shared" si="53"/>
        <v/>
      </c>
      <c r="AK170" s="455" t="str">
        <f t="shared" si="54"/>
        <v/>
      </c>
      <c r="AM170" s="455" t="str">
        <f t="shared" si="55"/>
        <v/>
      </c>
      <c r="AO170" s="455" t="str">
        <f t="shared" si="56"/>
        <v/>
      </c>
      <c r="AQ170" s="455" t="str">
        <f t="shared" si="57"/>
        <v/>
      </c>
    </row>
    <row r="171" spans="5:43">
      <c r="E171" s="455" t="str">
        <f t="shared" si="39"/>
        <v/>
      </c>
      <c r="G171" s="455" t="str">
        <f t="shared" si="39"/>
        <v/>
      </c>
      <c r="I171" s="455" t="str">
        <f t="shared" si="40"/>
        <v/>
      </c>
      <c r="K171" s="455" t="str">
        <f t="shared" si="41"/>
        <v/>
      </c>
      <c r="M171" s="455" t="str">
        <f t="shared" si="42"/>
        <v/>
      </c>
      <c r="O171" s="455" t="str">
        <f t="shared" si="43"/>
        <v/>
      </c>
      <c r="Q171" s="455" t="str">
        <f t="shared" si="44"/>
        <v/>
      </c>
      <c r="S171" s="455" t="str">
        <f t="shared" si="45"/>
        <v/>
      </c>
      <c r="U171" s="455" t="str">
        <f t="shared" si="46"/>
        <v/>
      </c>
      <c r="W171" s="455" t="str">
        <f t="shared" si="47"/>
        <v/>
      </c>
      <c r="Y171" s="455" t="str">
        <f t="shared" si="48"/>
        <v/>
      </c>
      <c r="AA171" s="455" t="str">
        <f t="shared" si="49"/>
        <v/>
      </c>
      <c r="AC171" s="455" t="str">
        <f t="shared" si="50"/>
        <v/>
      </c>
      <c r="AE171" s="455" t="str">
        <f t="shared" si="51"/>
        <v/>
      </c>
      <c r="AG171" s="455" t="str">
        <f t="shared" si="52"/>
        <v/>
      </c>
      <c r="AI171" s="455" t="str">
        <f t="shared" si="53"/>
        <v/>
      </c>
      <c r="AK171" s="455" t="str">
        <f t="shared" si="54"/>
        <v/>
      </c>
      <c r="AM171" s="455" t="str">
        <f t="shared" si="55"/>
        <v/>
      </c>
      <c r="AO171" s="455" t="str">
        <f t="shared" si="56"/>
        <v/>
      </c>
      <c r="AQ171" s="455" t="str">
        <f t="shared" si="57"/>
        <v/>
      </c>
    </row>
    <row r="172" spans="5:43">
      <c r="E172" s="455" t="str">
        <f t="shared" si="39"/>
        <v/>
      </c>
      <c r="G172" s="455" t="str">
        <f t="shared" si="39"/>
        <v/>
      </c>
      <c r="I172" s="455" t="str">
        <f t="shared" si="40"/>
        <v/>
      </c>
      <c r="K172" s="455" t="str">
        <f t="shared" si="41"/>
        <v/>
      </c>
      <c r="M172" s="455" t="str">
        <f t="shared" si="42"/>
        <v/>
      </c>
      <c r="O172" s="455" t="str">
        <f t="shared" si="43"/>
        <v/>
      </c>
      <c r="Q172" s="455" t="str">
        <f t="shared" si="44"/>
        <v/>
      </c>
      <c r="S172" s="455" t="str">
        <f t="shared" si="45"/>
        <v/>
      </c>
      <c r="U172" s="455" t="str">
        <f t="shared" si="46"/>
        <v/>
      </c>
      <c r="W172" s="455" t="str">
        <f t="shared" si="47"/>
        <v/>
      </c>
      <c r="Y172" s="455" t="str">
        <f t="shared" si="48"/>
        <v/>
      </c>
      <c r="AA172" s="455" t="str">
        <f t="shared" si="49"/>
        <v/>
      </c>
      <c r="AC172" s="455" t="str">
        <f t="shared" si="50"/>
        <v/>
      </c>
      <c r="AE172" s="455" t="str">
        <f t="shared" si="51"/>
        <v/>
      </c>
      <c r="AG172" s="455" t="str">
        <f t="shared" si="52"/>
        <v/>
      </c>
      <c r="AI172" s="455" t="str">
        <f t="shared" si="53"/>
        <v/>
      </c>
      <c r="AK172" s="455" t="str">
        <f t="shared" si="54"/>
        <v/>
      </c>
      <c r="AM172" s="455" t="str">
        <f t="shared" si="55"/>
        <v/>
      </c>
      <c r="AO172" s="455" t="str">
        <f t="shared" si="56"/>
        <v/>
      </c>
      <c r="AQ172" s="455" t="str">
        <f t="shared" si="57"/>
        <v/>
      </c>
    </row>
    <row r="173" spans="5:43">
      <c r="E173" s="455" t="str">
        <f t="shared" si="39"/>
        <v/>
      </c>
      <c r="G173" s="455" t="str">
        <f t="shared" si="39"/>
        <v/>
      </c>
      <c r="I173" s="455" t="str">
        <f t="shared" si="40"/>
        <v/>
      </c>
      <c r="K173" s="455" t="str">
        <f t="shared" si="41"/>
        <v/>
      </c>
      <c r="M173" s="455" t="str">
        <f t="shared" si="42"/>
        <v/>
      </c>
      <c r="O173" s="455" t="str">
        <f t="shared" si="43"/>
        <v/>
      </c>
      <c r="Q173" s="455" t="str">
        <f t="shared" si="44"/>
        <v/>
      </c>
      <c r="S173" s="455" t="str">
        <f t="shared" si="45"/>
        <v/>
      </c>
      <c r="U173" s="455" t="str">
        <f t="shared" si="46"/>
        <v/>
      </c>
      <c r="W173" s="455" t="str">
        <f t="shared" si="47"/>
        <v/>
      </c>
      <c r="Y173" s="455" t="str">
        <f t="shared" si="48"/>
        <v/>
      </c>
      <c r="AA173" s="455" t="str">
        <f t="shared" si="49"/>
        <v/>
      </c>
      <c r="AC173" s="455" t="str">
        <f t="shared" si="50"/>
        <v/>
      </c>
      <c r="AE173" s="455" t="str">
        <f t="shared" si="51"/>
        <v/>
      </c>
      <c r="AG173" s="455" t="str">
        <f t="shared" si="52"/>
        <v/>
      </c>
      <c r="AI173" s="455" t="str">
        <f t="shared" si="53"/>
        <v/>
      </c>
      <c r="AK173" s="455" t="str">
        <f t="shared" si="54"/>
        <v/>
      </c>
      <c r="AM173" s="455" t="str">
        <f t="shared" si="55"/>
        <v/>
      </c>
      <c r="AO173" s="455" t="str">
        <f t="shared" si="56"/>
        <v/>
      </c>
      <c r="AQ173" s="455" t="str">
        <f t="shared" si="57"/>
        <v/>
      </c>
    </row>
    <row r="174" spans="5:43">
      <c r="E174" s="455" t="str">
        <f t="shared" si="39"/>
        <v/>
      </c>
      <c r="G174" s="455" t="str">
        <f t="shared" si="39"/>
        <v/>
      </c>
      <c r="I174" s="455" t="str">
        <f t="shared" si="40"/>
        <v/>
      </c>
      <c r="K174" s="455" t="str">
        <f t="shared" si="41"/>
        <v/>
      </c>
      <c r="M174" s="455" t="str">
        <f t="shared" si="42"/>
        <v/>
      </c>
      <c r="O174" s="455" t="str">
        <f t="shared" si="43"/>
        <v/>
      </c>
      <c r="Q174" s="455" t="str">
        <f t="shared" si="44"/>
        <v/>
      </c>
      <c r="S174" s="455" t="str">
        <f t="shared" si="45"/>
        <v/>
      </c>
      <c r="U174" s="455" t="str">
        <f t="shared" si="46"/>
        <v/>
      </c>
      <c r="W174" s="455" t="str">
        <f t="shared" si="47"/>
        <v/>
      </c>
      <c r="Y174" s="455" t="str">
        <f t="shared" si="48"/>
        <v/>
      </c>
      <c r="AA174" s="455" t="str">
        <f t="shared" si="49"/>
        <v/>
      </c>
      <c r="AC174" s="455" t="str">
        <f t="shared" si="50"/>
        <v/>
      </c>
      <c r="AE174" s="455" t="str">
        <f t="shared" si="51"/>
        <v/>
      </c>
      <c r="AG174" s="455" t="str">
        <f t="shared" si="52"/>
        <v/>
      </c>
      <c r="AI174" s="455" t="str">
        <f t="shared" si="53"/>
        <v/>
      </c>
      <c r="AK174" s="455" t="str">
        <f t="shared" si="54"/>
        <v/>
      </c>
      <c r="AM174" s="455" t="str">
        <f t="shared" si="55"/>
        <v/>
      </c>
      <c r="AO174" s="455" t="str">
        <f t="shared" si="56"/>
        <v/>
      </c>
      <c r="AQ174" s="455" t="str">
        <f t="shared" si="57"/>
        <v/>
      </c>
    </row>
    <row r="175" spans="5:43">
      <c r="E175" s="455" t="str">
        <f t="shared" si="39"/>
        <v/>
      </c>
      <c r="G175" s="455" t="str">
        <f t="shared" si="39"/>
        <v/>
      </c>
      <c r="I175" s="455" t="str">
        <f t="shared" si="40"/>
        <v/>
      </c>
      <c r="K175" s="455" t="str">
        <f t="shared" si="41"/>
        <v/>
      </c>
      <c r="M175" s="455" t="str">
        <f t="shared" si="42"/>
        <v/>
      </c>
      <c r="O175" s="455" t="str">
        <f t="shared" si="43"/>
        <v/>
      </c>
      <c r="Q175" s="455" t="str">
        <f t="shared" si="44"/>
        <v/>
      </c>
      <c r="S175" s="455" t="str">
        <f t="shared" si="45"/>
        <v/>
      </c>
      <c r="U175" s="455" t="str">
        <f t="shared" si="46"/>
        <v/>
      </c>
      <c r="W175" s="455" t="str">
        <f t="shared" si="47"/>
        <v/>
      </c>
      <c r="Y175" s="455" t="str">
        <f t="shared" si="48"/>
        <v/>
      </c>
      <c r="AA175" s="455" t="str">
        <f t="shared" si="49"/>
        <v/>
      </c>
      <c r="AC175" s="455" t="str">
        <f t="shared" si="50"/>
        <v/>
      </c>
      <c r="AE175" s="455" t="str">
        <f t="shared" si="51"/>
        <v/>
      </c>
      <c r="AG175" s="455" t="str">
        <f t="shared" si="52"/>
        <v/>
      </c>
      <c r="AI175" s="455" t="str">
        <f t="shared" si="53"/>
        <v/>
      </c>
      <c r="AK175" s="455" t="str">
        <f t="shared" si="54"/>
        <v/>
      </c>
      <c r="AM175" s="455" t="str">
        <f t="shared" si="55"/>
        <v/>
      </c>
      <c r="AO175" s="455" t="str">
        <f t="shared" si="56"/>
        <v/>
      </c>
      <c r="AQ175" s="455" t="str">
        <f t="shared" si="57"/>
        <v/>
      </c>
    </row>
    <row r="176" spans="5:43">
      <c r="E176" s="455" t="str">
        <f t="shared" si="39"/>
        <v/>
      </c>
      <c r="G176" s="455" t="str">
        <f t="shared" si="39"/>
        <v/>
      </c>
      <c r="I176" s="455" t="str">
        <f t="shared" si="40"/>
        <v/>
      </c>
      <c r="K176" s="455" t="str">
        <f t="shared" si="41"/>
        <v/>
      </c>
      <c r="M176" s="455" t="str">
        <f t="shared" si="42"/>
        <v/>
      </c>
      <c r="O176" s="455" t="str">
        <f t="shared" si="43"/>
        <v/>
      </c>
      <c r="Q176" s="455" t="str">
        <f t="shared" si="44"/>
        <v/>
      </c>
      <c r="S176" s="455" t="str">
        <f t="shared" si="45"/>
        <v/>
      </c>
      <c r="U176" s="455" t="str">
        <f t="shared" si="46"/>
        <v/>
      </c>
      <c r="W176" s="455" t="str">
        <f t="shared" si="47"/>
        <v/>
      </c>
      <c r="Y176" s="455" t="str">
        <f t="shared" si="48"/>
        <v/>
      </c>
      <c r="AA176" s="455" t="str">
        <f t="shared" si="49"/>
        <v/>
      </c>
      <c r="AC176" s="455" t="str">
        <f t="shared" si="50"/>
        <v/>
      </c>
      <c r="AE176" s="455" t="str">
        <f t="shared" si="51"/>
        <v/>
      </c>
      <c r="AG176" s="455" t="str">
        <f t="shared" si="52"/>
        <v/>
      </c>
      <c r="AI176" s="455" t="str">
        <f t="shared" si="53"/>
        <v/>
      </c>
      <c r="AK176" s="455" t="str">
        <f t="shared" si="54"/>
        <v/>
      </c>
      <c r="AM176" s="455" t="str">
        <f t="shared" si="55"/>
        <v/>
      </c>
      <c r="AO176" s="455" t="str">
        <f t="shared" si="56"/>
        <v/>
      </c>
      <c r="AQ176" s="455" t="str">
        <f t="shared" si="57"/>
        <v/>
      </c>
    </row>
    <row r="177" spans="5:43">
      <c r="E177" s="455" t="str">
        <f t="shared" si="39"/>
        <v/>
      </c>
      <c r="G177" s="455" t="str">
        <f t="shared" si="39"/>
        <v/>
      </c>
      <c r="I177" s="455" t="str">
        <f t="shared" si="40"/>
        <v/>
      </c>
      <c r="K177" s="455" t="str">
        <f t="shared" si="41"/>
        <v/>
      </c>
      <c r="M177" s="455" t="str">
        <f t="shared" si="42"/>
        <v/>
      </c>
      <c r="O177" s="455" t="str">
        <f t="shared" si="43"/>
        <v/>
      </c>
      <c r="Q177" s="455" t="str">
        <f t="shared" si="44"/>
        <v/>
      </c>
      <c r="S177" s="455" t="str">
        <f t="shared" si="45"/>
        <v/>
      </c>
      <c r="U177" s="455" t="str">
        <f t="shared" si="46"/>
        <v/>
      </c>
      <c r="W177" s="455" t="str">
        <f t="shared" si="47"/>
        <v/>
      </c>
      <c r="Y177" s="455" t="str">
        <f t="shared" si="48"/>
        <v/>
      </c>
      <c r="AA177" s="455" t="str">
        <f t="shared" si="49"/>
        <v/>
      </c>
      <c r="AC177" s="455" t="str">
        <f t="shared" si="50"/>
        <v/>
      </c>
      <c r="AE177" s="455" t="str">
        <f t="shared" si="51"/>
        <v/>
      </c>
      <c r="AG177" s="455" t="str">
        <f t="shared" si="52"/>
        <v/>
      </c>
      <c r="AI177" s="455" t="str">
        <f t="shared" si="53"/>
        <v/>
      </c>
      <c r="AK177" s="455" t="str">
        <f t="shared" si="54"/>
        <v/>
      </c>
      <c r="AM177" s="455" t="str">
        <f t="shared" si="55"/>
        <v/>
      </c>
      <c r="AO177" s="455" t="str">
        <f t="shared" si="56"/>
        <v/>
      </c>
      <c r="AQ177" s="455" t="str">
        <f t="shared" si="57"/>
        <v/>
      </c>
    </row>
    <row r="178" spans="5:43">
      <c r="E178" s="455" t="str">
        <f t="shared" si="39"/>
        <v/>
      </c>
      <c r="G178" s="455" t="str">
        <f t="shared" si="39"/>
        <v/>
      </c>
      <c r="I178" s="455" t="str">
        <f t="shared" si="40"/>
        <v/>
      </c>
      <c r="K178" s="455" t="str">
        <f t="shared" si="41"/>
        <v/>
      </c>
      <c r="M178" s="455" t="str">
        <f t="shared" si="42"/>
        <v/>
      </c>
      <c r="O178" s="455" t="str">
        <f t="shared" si="43"/>
        <v/>
      </c>
      <c r="Q178" s="455" t="str">
        <f t="shared" si="44"/>
        <v/>
      </c>
      <c r="S178" s="455" t="str">
        <f t="shared" si="45"/>
        <v/>
      </c>
      <c r="U178" s="455" t="str">
        <f t="shared" si="46"/>
        <v/>
      </c>
      <c r="W178" s="455" t="str">
        <f t="shared" si="47"/>
        <v/>
      </c>
      <c r="Y178" s="455" t="str">
        <f t="shared" si="48"/>
        <v/>
      </c>
      <c r="AA178" s="455" t="str">
        <f t="shared" si="49"/>
        <v/>
      </c>
      <c r="AC178" s="455" t="str">
        <f t="shared" si="50"/>
        <v/>
      </c>
      <c r="AE178" s="455" t="str">
        <f t="shared" si="51"/>
        <v/>
      </c>
      <c r="AG178" s="455" t="str">
        <f t="shared" si="52"/>
        <v/>
      </c>
      <c r="AI178" s="455" t="str">
        <f t="shared" si="53"/>
        <v/>
      </c>
      <c r="AK178" s="455" t="str">
        <f t="shared" si="54"/>
        <v/>
      </c>
      <c r="AM178" s="455" t="str">
        <f t="shared" si="55"/>
        <v/>
      </c>
      <c r="AO178" s="455" t="str">
        <f t="shared" si="56"/>
        <v/>
      </c>
      <c r="AQ178" s="455" t="str">
        <f t="shared" si="57"/>
        <v/>
      </c>
    </row>
    <row r="179" spans="5:43">
      <c r="E179" s="455" t="str">
        <f t="shared" si="39"/>
        <v/>
      </c>
      <c r="G179" s="455" t="str">
        <f t="shared" si="39"/>
        <v/>
      </c>
      <c r="I179" s="455" t="str">
        <f t="shared" si="40"/>
        <v/>
      </c>
      <c r="K179" s="455" t="str">
        <f t="shared" si="41"/>
        <v/>
      </c>
      <c r="M179" s="455" t="str">
        <f t="shared" si="42"/>
        <v/>
      </c>
      <c r="O179" s="455" t="str">
        <f t="shared" si="43"/>
        <v/>
      </c>
      <c r="Q179" s="455" t="str">
        <f t="shared" si="44"/>
        <v/>
      </c>
      <c r="S179" s="455" t="str">
        <f t="shared" si="45"/>
        <v/>
      </c>
      <c r="U179" s="455" t="str">
        <f t="shared" si="46"/>
        <v/>
      </c>
      <c r="W179" s="455" t="str">
        <f t="shared" si="47"/>
        <v/>
      </c>
      <c r="Y179" s="455" t="str">
        <f t="shared" si="48"/>
        <v/>
      </c>
      <c r="AA179" s="455" t="str">
        <f t="shared" si="49"/>
        <v/>
      </c>
      <c r="AC179" s="455" t="str">
        <f t="shared" si="50"/>
        <v/>
      </c>
      <c r="AE179" s="455" t="str">
        <f t="shared" si="51"/>
        <v/>
      </c>
      <c r="AG179" s="455" t="str">
        <f t="shared" si="52"/>
        <v/>
      </c>
      <c r="AI179" s="455" t="str">
        <f t="shared" si="53"/>
        <v/>
      </c>
      <c r="AK179" s="455" t="str">
        <f t="shared" si="54"/>
        <v/>
      </c>
      <c r="AM179" s="455" t="str">
        <f t="shared" si="55"/>
        <v/>
      </c>
      <c r="AO179" s="455" t="str">
        <f t="shared" si="56"/>
        <v/>
      </c>
      <c r="AQ179" s="455" t="str">
        <f t="shared" si="57"/>
        <v/>
      </c>
    </row>
    <row r="180" spans="5:43">
      <c r="E180" s="455" t="str">
        <f t="shared" si="39"/>
        <v/>
      </c>
      <c r="G180" s="455" t="str">
        <f t="shared" si="39"/>
        <v/>
      </c>
      <c r="I180" s="455" t="str">
        <f t="shared" si="40"/>
        <v/>
      </c>
      <c r="K180" s="455" t="str">
        <f t="shared" si="41"/>
        <v/>
      </c>
      <c r="M180" s="455" t="str">
        <f t="shared" si="42"/>
        <v/>
      </c>
      <c r="O180" s="455" t="str">
        <f t="shared" si="43"/>
        <v/>
      </c>
      <c r="Q180" s="455" t="str">
        <f t="shared" si="44"/>
        <v/>
      </c>
      <c r="S180" s="455" t="str">
        <f t="shared" si="45"/>
        <v/>
      </c>
      <c r="U180" s="455" t="str">
        <f t="shared" si="46"/>
        <v/>
      </c>
      <c r="W180" s="455" t="str">
        <f t="shared" si="47"/>
        <v/>
      </c>
      <c r="Y180" s="455" t="str">
        <f t="shared" si="48"/>
        <v/>
      </c>
      <c r="AA180" s="455" t="str">
        <f t="shared" si="49"/>
        <v/>
      </c>
      <c r="AC180" s="455" t="str">
        <f t="shared" si="50"/>
        <v/>
      </c>
      <c r="AE180" s="455" t="str">
        <f t="shared" si="51"/>
        <v/>
      </c>
      <c r="AG180" s="455" t="str">
        <f t="shared" si="52"/>
        <v/>
      </c>
      <c r="AI180" s="455" t="str">
        <f t="shared" si="53"/>
        <v/>
      </c>
      <c r="AK180" s="455" t="str">
        <f t="shared" si="54"/>
        <v/>
      </c>
      <c r="AM180" s="455" t="str">
        <f t="shared" si="55"/>
        <v/>
      </c>
      <c r="AO180" s="455" t="str">
        <f t="shared" si="56"/>
        <v/>
      </c>
      <c r="AQ180" s="455" t="str">
        <f t="shared" si="57"/>
        <v/>
      </c>
    </row>
    <row r="181" spans="5:43">
      <c r="E181" s="455" t="str">
        <f t="shared" si="39"/>
        <v/>
      </c>
      <c r="G181" s="455" t="str">
        <f t="shared" si="39"/>
        <v/>
      </c>
      <c r="I181" s="455" t="str">
        <f t="shared" si="40"/>
        <v/>
      </c>
      <c r="K181" s="455" t="str">
        <f t="shared" si="41"/>
        <v/>
      </c>
      <c r="M181" s="455" t="str">
        <f t="shared" si="42"/>
        <v/>
      </c>
      <c r="O181" s="455" t="str">
        <f t="shared" si="43"/>
        <v/>
      </c>
      <c r="Q181" s="455" t="str">
        <f t="shared" si="44"/>
        <v/>
      </c>
      <c r="S181" s="455" t="str">
        <f t="shared" si="45"/>
        <v/>
      </c>
      <c r="U181" s="455" t="str">
        <f t="shared" si="46"/>
        <v/>
      </c>
      <c r="W181" s="455" t="str">
        <f t="shared" si="47"/>
        <v/>
      </c>
      <c r="Y181" s="455" t="str">
        <f t="shared" si="48"/>
        <v/>
      </c>
      <c r="AA181" s="455" t="str">
        <f t="shared" si="49"/>
        <v/>
      </c>
      <c r="AC181" s="455" t="str">
        <f t="shared" si="50"/>
        <v/>
      </c>
      <c r="AE181" s="455" t="str">
        <f t="shared" si="51"/>
        <v/>
      </c>
      <c r="AG181" s="455" t="str">
        <f t="shared" si="52"/>
        <v/>
      </c>
      <c r="AI181" s="455" t="str">
        <f t="shared" si="53"/>
        <v/>
      </c>
      <c r="AK181" s="455" t="str">
        <f t="shared" si="54"/>
        <v/>
      </c>
      <c r="AM181" s="455" t="str">
        <f t="shared" si="55"/>
        <v/>
      </c>
      <c r="AO181" s="455" t="str">
        <f t="shared" si="56"/>
        <v/>
      </c>
      <c r="AQ181" s="455" t="str">
        <f t="shared" si="57"/>
        <v/>
      </c>
    </row>
    <row r="182" spans="5:43">
      <c r="E182" s="455" t="str">
        <f t="shared" si="39"/>
        <v/>
      </c>
      <c r="G182" s="455" t="str">
        <f t="shared" si="39"/>
        <v/>
      </c>
      <c r="I182" s="455" t="str">
        <f t="shared" si="40"/>
        <v/>
      </c>
      <c r="K182" s="455" t="str">
        <f t="shared" si="41"/>
        <v/>
      </c>
      <c r="M182" s="455" t="str">
        <f t="shared" si="42"/>
        <v/>
      </c>
      <c r="O182" s="455" t="str">
        <f t="shared" si="43"/>
        <v/>
      </c>
      <c r="Q182" s="455" t="str">
        <f t="shared" si="44"/>
        <v/>
      </c>
      <c r="S182" s="455" t="str">
        <f t="shared" si="45"/>
        <v/>
      </c>
      <c r="U182" s="455" t="str">
        <f t="shared" si="46"/>
        <v/>
      </c>
      <c r="W182" s="455" t="str">
        <f t="shared" si="47"/>
        <v/>
      </c>
      <c r="Y182" s="455" t="str">
        <f t="shared" si="48"/>
        <v/>
      </c>
      <c r="AA182" s="455" t="str">
        <f t="shared" si="49"/>
        <v/>
      </c>
      <c r="AC182" s="455" t="str">
        <f t="shared" si="50"/>
        <v/>
      </c>
      <c r="AE182" s="455" t="str">
        <f t="shared" si="51"/>
        <v/>
      </c>
      <c r="AG182" s="455" t="str">
        <f t="shared" si="52"/>
        <v/>
      </c>
      <c r="AI182" s="455" t="str">
        <f t="shared" si="53"/>
        <v/>
      </c>
      <c r="AK182" s="455" t="str">
        <f t="shared" si="54"/>
        <v/>
      </c>
      <c r="AM182" s="455" t="str">
        <f t="shared" si="55"/>
        <v/>
      </c>
      <c r="AO182" s="455" t="str">
        <f t="shared" si="56"/>
        <v/>
      </c>
      <c r="AQ182" s="455" t="str">
        <f t="shared" si="57"/>
        <v/>
      </c>
    </row>
    <row r="183" spans="5:43">
      <c r="E183" s="455" t="str">
        <f t="shared" si="39"/>
        <v/>
      </c>
      <c r="G183" s="455" t="str">
        <f t="shared" si="39"/>
        <v/>
      </c>
      <c r="I183" s="455" t="str">
        <f t="shared" si="40"/>
        <v/>
      </c>
      <c r="K183" s="455" t="str">
        <f t="shared" si="41"/>
        <v/>
      </c>
      <c r="M183" s="455" t="str">
        <f t="shared" si="42"/>
        <v/>
      </c>
      <c r="O183" s="455" t="str">
        <f t="shared" si="43"/>
        <v/>
      </c>
      <c r="Q183" s="455" t="str">
        <f t="shared" si="44"/>
        <v/>
      </c>
      <c r="S183" s="455" t="str">
        <f t="shared" si="45"/>
        <v/>
      </c>
      <c r="U183" s="455" t="str">
        <f t="shared" si="46"/>
        <v/>
      </c>
      <c r="W183" s="455" t="str">
        <f t="shared" si="47"/>
        <v/>
      </c>
      <c r="Y183" s="455" t="str">
        <f t="shared" si="48"/>
        <v/>
      </c>
      <c r="AA183" s="455" t="str">
        <f t="shared" si="49"/>
        <v/>
      </c>
      <c r="AC183" s="455" t="str">
        <f t="shared" si="50"/>
        <v/>
      </c>
      <c r="AE183" s="455" t="str">
        <f t="shared" si="51"/>
        <v/>
      </c>
      <c r="AG183" s="455" t="str">
        <f t="shared" si="52"/>
        <v/>
      </c>
      <c r="AI183" s="455" t="str">
        <f t="shared" si="53"/>
        <v/>
      </c>
      <c r="AK183" s="455" t="str">
        <f t="shared" si="54"/>
        <v/>
      </c>
      <c r="AM183" s="455" t="str">
        <f t="shared" si="55"/>
        <v/>
      </c>
      <c r="AO183" s="455" t="str">
        <f t="shared" si="56"/>
        <v/>
      </c>
      <c r="AQ183" s="455" t="str">
        <f t="shared" si="57"/>
        <v/>
      </c>
    </row>
    <row r="184" spans="5:43">
      <c r="E184" s="455" t="str">
        <f t="shared" si="39"/>
        <v/>
      </c>
      <c r="G184" s="455" t="str">
        <f t="shared" si="39"/>
        <v/>
      </c>
      <c r="I184" s="455" t="str">
        <f t="shared" si="40"/>
        <v/>
      </c>
      <c r="K184" s="455" t="str">
        <f t="shared" si="41"/>
        <v/>
      </c>
      <c r="M184" s="455" t="str">
        <f t="shared" si="42"/>
        <v/>
      </c>
      <c r="O184" s="455" t="str">
        <f t="shared" si="43"/>
        <v/>
      </c>
      <c r="Q184" s="455" t="str">
        <f t="shared" si="44"/>
        <v/>
      </c>
      <c r="S184" s="455" t="str">
        <f t="shared" si="45"/>
        <v/>
      </c>
      <c r="U184" s="455" t="str">
        <f t="shared" si="46"/>
        <v/>
      </c>
      <c r="W184" s="455" t="str">
        <f t="shared" si="47"/>
        <v/>
      </c>
      <c r="Y184" s="455" t="str">
        <f t="shared" si="48"/>
        <v/>
      </c>
      <c r="AA184" s="455" t="str">
        <f t="shared" si="49"/>
        <v/>
      </c>
      <c r="AC184" s="455" t="str">
        <f t="shared" si="50"/>
        <v/>
      </c>
      <c r="AE184" s="455" t="str">
        <f t="shared" si="51"/>
        <v/>
      </c>
      <c r="AG184" s="455" t="str">
        <f t="shared" si="52"/>
        <v/>
      </c>
      <c r="AI184" s="455" t="str">
        <f t="shared" si="53"/>
        <v/>
      </c>
      <c r="AK184" s="455" t="str">
        <f t="shared" si="54"/>
        <v/>
      </c>
      <c r="AM184" s="455" t="str">
        <f t="shared" si="55"/>
        <v/>
      </c>
      <c r="AO184" s="455" t="str">
        <f t="shared" si="56"/>
        <v/>
      </c>
      <c r="AQ184" s="455" t="str">
        <f t="shared" si="57"/>
        <v/>
      </c>
    </row>
    <row r="185" spans="5:43">
      <c r="E185" s="455" t="str">
        <f t="shared" si="39"/>
        <v/>
      </c>
      <c r="G185" s="455" t="str">
        <f t="shared" si="39"/>
        <v/>
      </c>
      <c r="I185" s="455" t="str">
        <f t="shared" si="40"/>
        <v/>
      </c>
      <c r="K185" s="455" t="str">
        <f t="shared" si="41"/>
        <v/>
      </c>
      <c r="M185" s="455" t="str">
        <f t="shared" si="42"/>
        <v/>
      </c>
      <c r="O185" s="455" t="str">
        <f t="shared" si="43"/>
        <v/>
      </c>
      <c r="Q185" s="455" t="str">
        <f t="shared" si="44"/>
        <v/>
      </c>
      <c r="S185" s="455" t="str">
        <f t="shared" si="45"/>
        <v/>
      </c>
      <c r="U185" s="455" t="str">
        <f t="shared" si="46"/>
        <v/>
      </c>
      <c r="W185" s="455" t="str">
        <f t="shared" si="47"/>
        <v/>
      </c>
      <c r="Y185" s="455" t="str">
        <f t="shared" si="48"/>
        <v/>
      </c>
      <c r="AA185" s="455" t="str">
        <f t="shared" si="49"/>
        <v/>
      </c>
      <c r="AC185" s="455" t="str">
        <f t="shared" si="50"/>
        <v/>
      </c>
      <c r="AE185" s="455" t="str">
        <f t="shared" si="51"/>
        <v/>
      </c>
      <c r="AG185" s="455" t="str">
        <f t="shared" si="52"/>
        <v/>
      </c>
      <c r="AI185" s="455" t="str">
        <f t="shared" si="53"/>
        <v/>
      </c>
      <c r="AK185" s="455" t="str">
        <f t="shared" si="54"/>
        <v/>
      </c>
      <c r="AM185" s="455" t="str">
        <f t="shared" si="55"/>
        <v/>
      </c>
      <c r="AO185" s="455" t="str">
        <f t="shared" si="56"/>
        <v/>
      </c>
      <c r="AQ185" s="455" t="str">
        <f t="shared" si="57"/>
        <v/>
      </c>
    </row>
    <row r="186" spans="5:43">
      <c r="E186" s="455" t="str">
        <f t="shared" si="39"/>
        <v/>
      </c>
      <c r="G186" s="455" t="str">
        <f t="shared" si="39"/>
        <v/>
      </c>
      <c r="I186" s="455" t="str">
        <f t="shared" si="40"/>
        <v/>
      </c>
      <c r="K186" s="455" t="str">
        <f t="shared" si="41"/>
        <v/>
      </c>
      <c r="M186" s="455" t="str">
        <f t="shared" si="42"/>
        <v/>
      </c>
      <c r="O186" s="455" t="str">
        <f t="shared" si="43"/>
        <v/>
      </c>
      <c r="Q186" s="455" t="str">
        <f t="shared" si="44"/>
        <v/>
      </c>
      <c r="S186" s="455" t="str">
        <f t="shared" si="45"/>
        <v/>
      </c>
      <c r="U186" s="455" t="str">
        <f t="shared" si="46"/>
        <v/>
      </c>
      <c r="W186" s="455" t="str">
        <f t="shared" si="47"/>
        <v/>
      </c>
      <c r="Y186" s="455" t="str">
        <f t="shared" si="48"/>
        <v/>
      </c>
      <c r="AA186" s="455" t="str">
        <f t="shared" si="49"/>
        <v/>
      </c>
      <c r="AC186" s="455" t="str">
        <f t="shared" si="50"/>
        <v/>
      </c>
      <c r="AE186" s="455" t="str">
        <f t="shared" si="51"/>
        <v/>
      </c>
      <c r="AG186" s="455" t="str">
        <f t="shared" si="52"/>
        <v/>
      </c>
      <c r="AI186" s="455" t="str">
        <f t="shared" si="53"/>
        <v/>
      </c>
      <c r="AK186" s="455" t="str">
        <f t="shared" si="54"/>
        <v/>
      </c>
      <c r="AM186" s="455" t="str">
        <f t="shared" si="55"/>
        <v/>
      </c>
      <c r="AO186" s="455" t="str">
        <f t="shared" si="56"/>
        <v/>
      </c>
      <c r="AQ186" s="455" t="str">
        <f t="shared" si="57"/>
        <v/>
      </c>
    </row>
    <row r="187" spans="5:43">
      <c r="E187" s="455" t="str">
        <f t="shared" si="39"/>
        <v/>
      </c>
      <c r="G187" s="455" t="str">
        <f t="shared" si="39"/>
        <v/>
      </c>
      <c r="I187" s="455" t="str">
        <f t="shared" si="40"/>
        <v/>
      </c>
      <c r="K187" s="455" t="str">
        <f t="shared" si="41"/>
        <v/>
      </c>
      <c r="M187" s="455" t="str">
        <f t="shared" si="42"/>
        <v/>
      </c>
      <c r="O187" s="455" t="str">
        <f t="shared" si="43"/>
        <v/>
      </c>
      <c r="Q187" s="455" t="str">
        <f t="shared" si="44"/>
        <v/>
      </c>
      <c r="S187" s="455" t="str">
        <f t="shared" si="45"/>
        <v/>
      </c>
      <c r="U187" s="455" t="str">
        <f t="shared" si="46"/>
        <v/>
      </c>
      <c r="W187" s="455" t="str">
        <f t="shared" si="47"/>
        <v/>
      </c>
      <c r="Y187" s="455" t="str">
        <f t="shared" si="48"/>
        <v/>
      </c>
      <c r="AA187" s="455" t="str">
        <f t="shared" si="49"/>
        <v/>
      </c>
      <c r="AC187" s="455" t="str">
        <f t="shared" si="50"/>
        <v/>
      </c>
      <c r="AE187" s="455" t="str">
        <f t="shared" si="51"/>
        <v/>
      </c>
      <c r="AG187" s="455" t="str">
        <f t="shared" si="52"/>
        <v/>
      </c>
      <c r="AI187" s="455" t="str">
        <f t="shared" si="53"/>
        <v/>
      </c>
      <c r="AK187" s="455" t="str">
        <f t="shared" si="54"/>
        <v/>
      </c>
      <c r="AM187" s="455" t="str">
        <f t="shared" si="55"/>
        <v/>
      </c>
      <c r="AO187" s="455" t="str">
        <f t="shared" si="56"/>
        <v/>
      </c>
      <c r="AQ187" s="455" t="str">
        <f t="shared" si="57"/>
        <v/>
      </c>
    </row>
    <row r="188" spans="5:43">
      <c r="E188" s="455" t="str">
        <f t="shared" si="39"/>
        <v/>
      </c>
      <c r="G188" s="455" t="str">
        <f t="shared" si="39"/>
        <v/>
      </c>
      <c r="I188" s="455" t="str">
        <f t="shared" si="40"/>
        <v/>
      </c>
      <c r="K188" s="455" t="str">
        <f t="shared" si="41"/>
        <v/>
      </c>
      <c r="M188" s="455" t="str">
        <f t="shared" si="42"/>
        <v/>
      </c>
      <c r="O188" s="455" t="str">
        <f t="shared" si="43"/>
        <v/>
      </c>
      <c r="Q188" s="455" t="str">
        <f t="shared" si="44"/>
        <v/>
      </c>
      <c r="S188" s="455" t="str">
        <f t="shared" si="45"/>
        <v/>
      </c>
      <c r="U188" s="455" t="str">
        <f t="shared" si="46"/>
        <v/>
      </c>
      <c r="W188" s="455" t="str">
        <f t="shared" si="47"/>
        <v/>
      </c>
      <c r="Y188" s="455" t="str">
        <f t="shared" si="48"/>
        <v/>
      </c>
      <c r="AA188" s="455" t="str">
        <f t="shared" si="49"/>
        <v/>
      </c>
      <c r="AC188" s="455" t="str">
        <f t="shared" si="50"/>
        <v/>
      </c>
      <c r="AE188" s="455" t="str">
        <f t="shared" si="51"/>
        <v/>
      </c>
      <c r="AG188" s="455" t="str">
        <f t="shared" si="52"/>
        <v/>
      </c>
      <c r="AI188" s="455" t="str">
        <f t="shared" si="53"/>
        <v/>
      </c>
      <c r="AK188" s="455" t="str">
        <f t="shared" si="54"/>
        <v/>
      </c>
      <c r="AM188" s="455" t="str">
        <f t="shared" si="55"/>
        <v/>
      </c>
      <c r="AO188" s="455" t="str">
        <f t="shared" si="56"/>
        <v/>
      </c>
      <c r="AQ188" s="455" t="str">
        <f t="shared" si="57"/>
        <v/>
      </c>
    </row>
    <row r="189" spans="5:43">
      <c r="E189" s="455" t="str">
        <f t="shared" si="39"/>
        <v/>
      </c>
      <c r="G189" s="455" t="str">
        <f t="shared" si="39"/>
        <v/>
      </c>
      <c r="I189" s="455" t="str">
        <f t="shared" si="40"/>
        <v/>
      </c>
      <c r="K189" s="455" t="str">
        <f t="shared" si="41"/>
        <v/>
      </c>
      <c r="M189" s="455" t="str">
        <f t="shared" si="42"/>
        <v/>
      </c>
      <c r="O189" s="455" t="str">
        <f t="shared" si="43"/>
        <v/>
      </c>
      <c r="Q189" s="455" t="str">
        <f t="shared" si="44"/>
        <v/>
      </c>
      <c r="S189" s="455" t="str">
        <f t="shared" si="45"/>
        <v/>
      </c>
      <c r="U189" s="455" t="str">
        <f t="shared" si="46"/>
        <v/>
      </c>
      <c r="W189" s="455" t="str">
        <f t="shared" si="47"/>
        <v/>
      </c>
      <c r="Y189" s="455" t="str">
        <f t="shared" si="48"/>
        <v/>
      </c>
      <c r="AA189" s="455" t="str">
        <f t="shared" si="49"/>
        <v/>
      </c>
      <c r="AC189" s="455" t="str">
        <f t="shared" si="50"/>
        <v/>
      </c>
      <c r="AE189" s="455" t="str">
        <f t="shared" si="51"/>
        <v/>
      </c>
      <c r="AG189" s="455" t="str">
        <f t="shared" si="52"/>
        <v/>
      </c>
      <c r="AI189" s="455" t="str">
        <f t="shared" si="53"/>
        <v/>
      </c>
      <c r="AK189" s="455" t="str">
        <f t="shared" si="54"/>
        <v/>
      </c>
      <c r="AM189" s="455" t="str">
        <f t="shared" si="55"/>
        <v/>
      </c>
      <c r="AO189" s="455" t="str">
        <f t="shared" si="56"/>
        <v/>
      </c>
      <c r="AQ189" s="455" t="str">
        <f t="shared" si="57"/>
        <v/>
      </c>
    </row>
    <row r="190" spans="5:43">
      <c r="E190" s="455" t="str">
        <f t="shared" si="39"/>
        <v/>
      </c>
      <c r="G190" s="455" t="str">
        <f t="shared" si="39"/>
        <v/>
      </c>
      <c r="I190" s="455" t="str">
        <f t="shared" si="40"/>
        <v/>
      </c>
      <c r="K190" s="455" t="str">
        <f t="shared" si="41"/>
        <v/>
      </c>
      <c r="M190" s="455" t="str">
        <f t="shared" si="42"/>
        <v/>
      </c>
      <c r="O190" s="455" t="str">
        <f t="shared" si="43"/>
        <v/>
      </c>
      <c r="Q190" s="455" t="str">
        <f t="shared" si="44"/>
        <v/>
      </c>
      <c r="S190" s="455" t="str">
        <f t="shared" si="45"/>
        <v/>
      </c>
      <c r="U190" s="455" t="str">
        <f t="shared" si="46"/>
        <v/>
      </c>
      <c r="W190" s="455" t="str">
        <f t="shared" si="47"/>
        <v/>
      </c>
      <c r="Y190" s="455" t="str">
        <f t="shared" si="48"/>
        <v/>
      </c>
      <c r="AA190" s="455" t="str">
        <f t="shared" si="49"/>
        <v/>
      </c>
      <c r="AC190" s="455" t="str">
        <f t="shared" si="50"/>
        <v/>
      </c>
      <c r="AE190" s="455" t="str">
        <f t="shared" si="51"/>
        <v/>
      </c>
      <c r="AG190" s="455" t="str">
        <f t="shared" si="52"/>
        <v/>
      </c>
      <c r="AI190" s="455" t="str">
        <f t="shared" si="53"/>
        <v/>
      </c>
      <c r="AK190" s="455" t="str">
        <f t="shared" si="54"/>
        <v/>
      </c>
      <c r="AM190" s="455" t="str">
        <f t="shared" si="55"/>
        <v/>
      </c>
      <c r="AO190" s="455" t="str">
        <f t="shared" si="56"/>
        <v/>
      </c>
      <c r="AQ190" s="455" t="str">
        <f t="shared" si="57"/>
        <v/>
      </c>
    </row>
    <row r="191" spans="5:43">
      <c r="E191" s="455" t="str">
        <f t="shared" si="39"/>
        <v/>
      </c>
      <c r="G191" s="455" t="str">
        <f t="shared" si="39"/>
        <v/>
      </c>
      <c r="I191" s="455" t="str">
        <f t="shared" si="40"/>
        <v/>
      </c>
      <c r="K191" s="455" t="str">
        <f t="shared" si="41"/>
        <v/>
      </c>
      <c r="M191" s="455" t="str">
        <f t="shared" si="42"/>
        <v/>
      </c>
      <c r="O191" s="455" t="str">
        <f t="shared" si="43"/>
        <v/>
      </c>
      <c r="Q191" s="455" t="str">
        <f t="shared" si="44"/>
        <v/>
      </c>
      <c r="S191" s="455" t="str">
        <f t="shared" si="45"/>
        <v/>
      </c>
      <c r="U191" s="455" t="str">
        <f t="shared" si="46"/>
        <v/>
      </c>
      <c r="W191" s="455" t="str">
        <f t="shared" si="47"/>
        <v/>
      </c>
      <c r="Y191" s="455" t="str">
        <f t="shared" si="48"/>
        <v/>
      </c>
      <c r="AA191" s="455" t="str">
        <f t="shared" si="49"/>
        <v/>
      </c>
      <c r="AC191" s="455" t="str">
        <f t="shared" si="50"/>
        <v/>
      </c>
      <c r="AE191" s="455" t="str">
        <f t="shared" si="51"/>
        <v/>
      </c>
      <c r="AG191" s="455" t="str">
        <f t="shared" si="52"/>
        <v/>
      </c>
      <c r="AI191" s="455" t="str">
        <f t="shared" si="53"/>
        <v/>
      </c>
      <c r="AK191" s="455" t="str">
        <f t="shared" si="54"/>
        <v/>
      </c>
      <c r="AM191" s="455" t="str">
        <f t="shared" si="55"/>
        <v/>
      </c>
      <c r="AO191" s="455" t="str">
        <f t="shared" si="56"/>
        <v/>
      </c>
      <c r="AQ191" s="455" t="str">
        <f t="shared" si="57"/>
        <v/>
      </c>
    </row>
    <row r="192" spans="5:43">
      <c r="E192" s="455" t="str">
        <f t="shared" si="39"/>
        <v/>
      </c>
      <c r="G192" s="455" t="str">
        <f t="shared" si="39"/>
        <v/>
      </c>
      <c r="I192" s="455" t="str">
        <f t="shared" si="40"/>
        <v/>
      </c>
      <c r="K192" s="455" t="str">
        <f t="shared" si="41"/>
        <v/>
      </c>
      <c r="M192" s="455" t="str">
        <f t="shared" si="42"/>
        <v/>
      </c>
      <c r="O192" s="455" t="str">
        <f t="shared" si="43"/>
        <v/>
      </c>
      <c r="Q192" s="455" t="str">
        <f t="shared" si="44"/>
        <v/>
      </c>
      <c r="S192" s="455" t="str">
        <f t="shared" si="45"/>
        <v/>
      </c>
      <c r="U192" s="455" t="str">
        <f t="shared" si="46"/>
        <v/>
      </c>
      <c r="W192" s="455" t="str">
        <f t="shared" si="47"/>
        <v/>
      </c>
      <c r="Y192" s="455" t="str">
        <f t="shared" si="48"/>
        <v/>
      </c>
      <c r="AA192" s="455" t="str">
        <f t="shared" si="49"/>
        <v/>
      </c>
      <c r="AC192" s="455" t="str">
        <f t="shared" si="50"/>
        <v/>
      </c>
      <c r="AE192" s="455" t="str">
        <f t="shared" si="51"/>
        <v/>
      </c>
      <c r="AG192" s="455" t="str">
        <f t="shared" si="52"/>
        <v/>
      </c>
      <c r="AI192" s="455" t="str">
        <f t="shared" si="53"/>
        <v/>
      </c>
      <c r="AK192" s="455" t="str">
        <f t="shared" si="54"/>
        <v/>
      </c>
      <c r="AM192" s="455" t="str">
        <f t="shared" si="55"/>
        <v/>
      </c>
      <c r="AO192" s="455" t="str">
        <f t="shared" si="56"/>
        <v/>
      </c>
      <c r="AQ192" s="455" t="str">
        <f t="shared" si="57"/>
        <v/>
      </c>
    </row>
    <row r="193" spans="5:43">
      <c r="E193" s="455" t="str">
        <f t="shared" si="39"/>
        <v/>
      </c>
      <c r="G193" s="455" t="str">
        <f t="shared" si="39"/>
        <v/>
      </c>
      <c r="I193" s="455" t="str">
        <f t="shared" si="40"/>
        <v/>
      </c>
      <c r="K193" s="455" t="str">
        <f t="shared" si="41"/>
        <v/>
      </c>
      <c r="M193" s="455" t="str">
        <f t="shared" si="42"/>
        <v/>
      </c>
      <c r="O193" s="455" t="str">
        <f t="shared" si="43"/>
        <v/>
      </c>
      <c r="Q193" s="455" t="str">
        <f t="shared" si="44"/>
        <v/>
      </c>
      <c r="S193" s="455" t="str">
        <f t="shared" si="45"/>
        <v/>
      </c>
      <c r="U193" s="455" t="str">
        <f t="shared" si="46"/>
        <v/>
      </c>
      <c r="W193" s="455" t="str">
        <f t="shared" si="47"/>
        <v/>
      </c>
      <c r="Y193" s="455" t="str">
        <f t="shared" si="48"/>
        <v/>
      </c>
      <c r="AA193" s="455" t="str">
        <f t="shared" si="49"/>
        <v/>
      </c>
      <c r="AC193" s="455" t="str">
        <f t="shared" si="50"/>
        <v/>
      </c>
      <c r="AE193" s="455" t="str">
        <f t="shared" si="51"/>
        <v/>
      </c>
      <c r="AG193" s="455" t="str">
        <f t="shared" si="52"/>
        <v/>
      </c>
      <c r="AI193" s="455" t="str">
        <f t="shared" si="53"/>
        <v/>
      </c>
      <c r="AK193" s="455" t="str">
        <f t="shared" si="54"/>
        <v/>
      </c>
      <c r="AM193" s="455" t="str">
        <f t="shared" si="55"/>
        <v/>
      </c>
      <c r="AO193" s="455" t="str">
        <f t="shared" si="56"/>
        <v/>
      </c>
      <c r="AQ193" s="455" t="str">
        <f t="shared" si="57"/>
        <v/>
      </c>
    </row>
    <row r="194" spans="5:43">
      <c r="E194" s="455" t="str">
        <f t="shared" si="39"/>
        <v/>
      </c>
      <c r="G194" s="455" t="str">
        <f t="shared" si="39"/>
        <v/>
      </c>
      <c r="I194" s="455" t="str">
        <f t="shared" si="40"/>
        <v/>
      </c>
      <c r="K194" s="455" t="str">
        <f t="shared" si="41"/>
        <v/>
      </c>
      <c r="M194" s="455" t="str">
        <f t="shared" si="42"/>
        <v/>
      </c>
      <c r="O194" s="455" t="str">
        <f t="shared" si="43"/>
        <v/>
      </c>
      <c r="Q194" s="455" t="str">
        <f t="shared" si="44"/>
        <v/>
      </c>
      <c r="S194" s="455" t="str">
        <f t="shared" si="45"/>
        <v/>
      </c>
      <c r="U194" s="455" t="str">
        <f t="shared" si="46"/>
        <v/>
      </c>
      <c r="W194" s="455" t="str">
        <f t="shared" si="47"/>
        <v/>
      </c>
      <c r="Y194" s="455" t="str">
        <f t="shared" si="48"/>
        <v/>
      </c>
      <c r="AA194" s="455" t="str">
        <f t="shared" si="49"/>
        <v/>
      </c>
      <c r="AC194" s="455" t="str">
        <f t="shared" si="50"/>
        <v/>
      </c>
      <c r="AE194" s="455" t="str">
        <f t="shared" si="51"/>
        <v/>
      </c>
      <c r="AG194" s="455" t="str">
        <f t="shared" si="52"/>
        <v/>
      </c>
      <c r="AI194" s="455" t="str">
        <f t="shared" si="53"/>
        <v/>
      </c>
      <c r="AK194" s="455" t="str">
        <f t="shared" si="54"/>
        <v/>
      </c>
      <c r="AM194" s="455" t="str">
        <f t="shared" si="55"/>
        <v/>
      </c>
      <c r="AO194" s="455" t="str">
        <f t="shared" si="56"/>
        <v/>
      </c>
      <c r="AQ194" s="455" t="str">
        <f t="shared" si="57"/>
        <v/>
      </c>
    </row>
    <row r="195" spans="5:43">
      <c r="E195" s="455" t="str">
        <f t="shared" si="39"/>
        <v/>
      </c>
      <c r="G195" s="455" t="str">
        <f t="shared" si="39"/>
        <v/>
      </c>
      <c r="I195" s="455" t="str">
        <f t="shared" si="40"/>
        <v/>
      </c>
      <c r="K195" s="455" t="str">
        <f t="shared" si="41"/>
        <v/>
      </c>
      <c r="M195" s="455" t="str">
        <f t="shared" si="42"/>
        <v/>
      </c>
      <c r="O195" s="455" t="str">
        <f t="shared" si="43"/>
        <v/>
      </c>
      <c r="Q195" s="455" t="str">
        <f t="shared" si="44"/>
        <v/>
      </c>
      <c r="S195" s="455" t="str">
        <f t="shared" si="45"/>
        <v/>
      </c>
      <c r="U195" s="455" t="str">
        <f t="shared" si="46"/>
        <v/>
      </c>
      <c r="W195" s="455" t="str">
        <f t="shared" si="47"/>
        <v/>
      </c>
      <c r="Y195" s="455" t="str">
        <f t="shared" si="48"/>
        <v/>
      </c>
      <c r="AA195" s="455" t="str">
        <f t="shared" si="49"/>
        <v/>
      </c>
      <c r="AC195" s="455" t="str">
        <f t="shared" si="50"/>
        <v/>
      </c>
      <c r="AE195" s="455" t="str">
        <f t="shared" si="51"/>
        <v/>
      </c>
      <c r="AG195" s="455" t="str">
        <f t="shared" si="52"/>
        <v/>
      </c>
      <c r="AI195" s="455" t="str">
        <f t="shared" si="53"/>
        <v/>
      </c>
      <c r="AK195" s="455" t="str">
        <f t="shared" si="54"/>
        <v/>
      </c>
      <c r="AM195" s="455" t="str">
        <f t="shared" si="55"/>
        <v/>
      </c>
      <c r="AO195" s="455" t="str">
        <f t="shared" si="56"/>
        <v/>
      </c>
      <c r="AQ195" s="455" t="str">
        <f t="shared" si="57"/>
        <v/>
      </c>
    </row>
    <row r="196" spans="5:43">
      <c r="E196" s="455" t="str">
        <f t="shared" si="39"/>
        <v/>
      </c>
      <c r="G196" s="455" t="str">
        <f t="shared" si="39"/>
        <v/>
      </c>
      <c r="I196" s="455" t="str">
        <f t="shared" si="40"/>
        <v/>
      </c>
      <c r="K196" s="455" t="str">
        <f t="shared" si="41"/>
        <v/>
      </c>
      <c r="M196" s="455" t="str">
        <f t="shared" si="42"/>
        <v/>
      </c>
      <c r="O196" s="455" t="str">
        <f t="shared" si="43"/>
        <v/>
      </c>
      <c r="Q196" s="455" t="str">
        <f t="shared" si="44"/>
        <v/>
      </c>
      <c r="S196" s="455" t="str">
        <f t="shared" si="45"/>
        <v/>
      </c>
      <c r="U196" s="455" t="str">
        <f t="shared" si="46"/>
        <v/>
      </c>
      <c r="W196" s="455" t="str">
        <f t="shared" si="47"/>
        <v/>
      </c>
      <c r="Y196" s="455" t="str">
        <f t="shared" si="48"/>
        <v/>
      </c>
      <c r="AA196" s="455" t="str">
        <f t="shared" si="49"/>
        <v/>
      </c>
      <c r="AC196" s="455" t="str">
        <f t="shared" si="50"/>
        <v/>
      </c>
      <c r="AE196" s="455" t="str">
        <f t="shared" si="51"/>
        <v/>
      </c>
      <c r="AG196" s="455" t="str">
        <f t="shared" si="52"/>
        <v/>
      </c>
      <c r="AI196" s="455" t="str">
        <f t="shared" si="53"/>
        <v/>
      </c>
      <c r="AK196" s="455" t="str">
        <f t="shared" si="54"/>
        <v/>
      </c>
      <c r="AM196" s="455" t="str">
        <f t="shared" si="55"/>
        <v/>
      </c>
      <c r="AO196" s="455" t="str">
        <f t="shared" si="56"/>
        <v/>
      </c>
      <c r="AQ196" s="455" t="str">
        <f t="shared" si="57"/>
        <v/>
      </c>
    </row>
    <row r="197" spans="5:43">
      <c r="E197" s="455" t="str">
        <f t="shared" si="39"/>
        <v/>
      </c>
      <c r="G197" s="455" t="str">
        <f t="shared" si="39"/>
        <v/>
      </c>
      <c r="I197" s="455" t="str">
        <f t="shared" si="40"/>
        <v/>
      </c>
      <c r="K197" s="455" t="str">
        <f t="shared" si="41"/>
        <v/>
      </c>
      <c r="M197" s="455" t="str">
        <f t="shared" si="42"/>
        <v/>
      </c>
      <c r="O197" s="455" t="str">
        <f t="shared" si="43"/>
        <v/>
      </c>
      <c r="Q197" s="455" t="str">
        <f t="shared" si="44"/>
        <v/>
      </c>
      <c r="S197" s="455" t="str">
        <f t="shared" si="45"/>
        <v/>
      </c>
      <c r="U197" s="455" t="str">
        <f t="shared" si="46"/>
        <v/>
      </c>
      <c r="W197" s="455" t="str">
        <f t="shared" si="47"/>
        <v/>
      </c>
      <c r="Y197" s="455" t="str">
        <f t="shared" si="48"/>
        <v/>
      </c>
      <c r="AA197" s="455" t="str">
        <f t="shared" si="49"/>
        <v/>
      </c>
      <c r="AC197" s="455" t="str">
        <f t="shared" si="50"/>
        <v/>
      </c>
      <c r="AE197" s="455" t="str">
        <f t="shared" si="51"/>
        <v/>
      </c>
      <c r="AG197" s="455" t="str">
        <f t="shared" si="52"/>
        <v/>
      </c>
      <c r="AI197" s="455" t="str">
        <f t="shared" si="53"/>
        <v/>
      </c>
      <c r="AK197" s="455" t="str">
        <f t="shared" si="54"/>
        <v/>
      </c>
      <c r="AM197" s="455" t="str">
        <f t="shared" si="55"/>
        <v/>
      </c>
      <c r="AO197" s="455" t="str">
        <f t="shared" si="56"/>
        <v/>
      </c>
      <c r="AQ197" s="455" t="str">
        <f t="shared" si="57"/>
        <v/>
      </c>
    </row>
    <row r="198" spans="5:43">
      <c r="E198" s="455" t="str">
        <f t="shared" si="39"/>
        <v/>
      </c>
      <c r="G198" s="455" t="str">
        <f t="shared" si="39"/>
        <v/>
      </c>
      <c r="I198" s="455" t="str">
        <f t="shared" si="40"/>
        <v/>
      </c>
      <c r="K198" s="455" t="str">
        <f t="shared" si="41"/>
        <v/>
      </c>
      <c r="M198" s="455" t="str">
        <f t="shared" si="42"/>
        <v/>
      </c>
      <c r="O198" s="455" t="str">
        <f t="shared" si="43"/>
        <v/>
      </c>
      <c r="Q198" s="455" t="str">
        <f t="shared" si="44"/>
        <v/>
      </c>
      <c r="S198" s="455" t="str">
        <f t="shared" si="45"/>
        <v/>
      </c>
      <c r="U198" s="455" t="str">
        <f t="shared" si="46"/>
        <v/>
      </c>
      <c r="W198" s="455" t="str">
        <f t="shared" si="47"/>
        <v/>
      </c>
      <c r="Y198" s="455" t="str">
        <f t="shared" si="48"/>
        <v/>
      </c>
      <c r="AA198" s="455" t="str">
        <f t="shared" si="49"/>
        <v/>
      </c>
      <c r="AC198" s="455" t="str">
        <f t="shared" si="50"/>
        <v/>
      </c>
      <c r="AE198" s="455" t="str">
        <f t="shared" si="51"/>
        <v/>
      </c>
      <c r="AG198" s="455" t="str">
        <f t="shared" si="52"/>
        <v/>
      </c>
      <c r="AI198" s="455" t="str">
        <f t="shared" si="53"/>
        <v/>
      </c>
      <c r="AK198" s="455" t="str">
        <f t="shared" si="54"/>
        <v/>
      </c>
      <c r="AM198" s="455" t="str">
        <f t="shared" si="55"/>
        <v/>
      </c>
      <c r="AO198" s="455" t="str">
        <f t="shared" si="56"/>
        <v/>
      </c>
      <c r="AQ198" s="455" t="str">
        <f t="shared" si="57"/>
        <v/>
      </c>
    </row>
    <row r="199" spans="5:43">
      <c r="E199" s="455" t="str">
        <f t="shared" si="39"/>
        <v/>
      </c>
      <c r="G199" s="455" t="str">
        <f t="shared" si="39"/>
        <v/>
      </c>
      <c r="I199" s="455" t="str">
        <f t="shared" si="40"/>
        <v/>
      </c>
      <c r="K199" s="455" t="str">
        <f t="shared" si="41"/>
        <v/>
      </c>
      <c r="M199" s="455" t="str">
        <f t="shared" si="42"/>
        <v/>
      </c>
      <c r="O199" s="455" t="str">
        <f t="shared" si="43"/>
        <v/>
      </c>
      <c r="Q199" s="455" t="str">
        <f t="shared" si="44"/>
        <v/>
      </c>
      <c r="S199" s="455" t="str">
        <f t="shared" si="45"/>
        <v/>
      </c>
      <c r="U199" s="455" t="str">
        <f t="shared" si="46"/>
        <v/>
      </c>
      <c r="W199" s="455" t="str">
        <f t="shared" si="47"/>
        <v/>
      </c>
      <c r="Y199" s="455" t="str">
        <f t="shared" si="48"/>
        <v/>
      </c>
      <c r="AA199" s="455" t="str">
        <f t="shared" si="49"/>
        <v/>
      </c>
      <c r="AC199" s="455" t="str">
        <f t="shared" si="50"/>
        <v/>
      </c>
      <c r="AE199" s="455" t="str">
        <f t="shared" si="51"/>
        <v/>
      </c>
      <c r="AG199" s="455" t="str">
        <f t="shared" si="52"/>
        <v/>
      </c>
      <c r="AI199" s="455" t="str">
        <f t="shared" si="53"/>
        <v/>
      </c>
      <c r="AK199" s="455" t="str">
        <f t="shared" si="54"/>
        <v/>
      </c>
      <c r="AM199" s="455" t="str">
        <f t="shared" si="55"/>
        <v/>
      </c>
      <c r="AO199" s="455" t="str">
        <f t="shared" si="56"/>
        <v/>
      </c>
      <c r="AQ199" s="455" t="str">
        <f t="shared" si="57"/>
        <v/>
      </c>
    </row>
    <row r="200" spans="5:43">
      <c r="E200" s="455" t="str">
        <f t="shared" si="39"/>
        <v/>
      </c>
      <c r="G200" s="455" t="str">
        <f t="shared" si="39"/>
        <v/>
      </c>
      <c r="I200" s="455" t="str">
        <f t="shared" si="40"/>
        <v/>
      </c>
      <c r="K200" s="455" t="str">
        <f t="shared" si="41"/>
        <v/>
      </c>
      <c r="M200" s="455" t="str">
        <f t="shared" si="42"/>
        <v/>
      </c>
      <c r="O200" s="455" t="str">
        <f t="shared" si="43"/>
        <v/>
      </c>
      <c r="Q200" s="455" t="str">
        <f t="shared" si="44"/>
        <v/>
      </c>
      <c r="S200" s="455" t="str">
        <f t="shared" si="45"/>
        <v/>
      </c>
      <c r="U200" s="455" t="str">
        <f t="shared" si="46"/>
        <v/>
      </c>
      <c r="W200" s="455" t="str">
        <f t="shared" si="47"/>
        <v/>
      </c>
      <c r="Y200" s="455" t="str">
        <f t="shared" si="48"/>
        <v/>
      </c>
      <c r="AA200" s="455" t="str">
        <f t="shared" si="49"/>
        <v/>
      </c>
      <c r="AC200" s="455" t="str">
        <f t="shared" si="50"/>
        <v/>
      </c>
      <c r="AE200" s="455" t="str">
        <f t="shared" si="51"/>
        <v/>
      </c>
      <c r="AG200" s="455" t="str">
        <f t="shared" si="52"/>
        <v/>
      </c>
      <c r="AI200" s="455" t="str">
        <f t="shared" si="53"/>
        <v/>
      </c>
      <c r="AK200" s="455" t="str">
        <f t="shared" si="54"/>
        <v/>
      </c>
      <c r="AM200" s="455" t="str">
        <f t="shared" si="55"/>
        <v/>
      </c>
      <c r="AO200" s="455" t="str">
        <f t="shared" si="56"/>
        <v/>
      </c>
      <c r="AQ200" s="455" t="str">
        <f t="shared" si="57"/>
        <v/>
      </c>
    </row>
    <row r="201" spans="5:43">
      <c r="E201" s="455" t="str">
        <f t="shared" si="39"/>
        <v/>
      </c>
      <c r="G201" s="455" t="str">
        <f t="shared" si="39"/>
        <v/>
      </c>
      <c r="I201" s="455" t="str">
        <f t="shared" si="40"/>
        <v/>
      </c>
      <c r="K201" s="455" t="str">
        <f t="shared" si="41"/>
        <v/>
      </c>
      <c r="M201" s="455" t="str">
        <f t="shared" si="42"/>
        <v/>
      </c>
      <c r="O201" s="455" t="str">
        <f t="shared" si="43"/>
        <v/>
      </c>
      <c r="Q201" s="455" t="str">
        <f t="shared" si="44"/>
        <v/>
      </c>
      <c r="S201" s="455" t="str">
        <f t="shared" si="45"/>
        <v/>
      </c>
      <c r="U201" s="455" t="str">
        <f t="shared" si="46"/>
        <v/>
      </c>
      <c r="W201" s="455" t="str">
        <f t="shared" si="47"/>
        <v/>
      </c>
      <c r="Y201" s="455" t="str">
        <f t="shared" si="48"/>
        <v/>
      </c>
      <c r="AA201" s="455" t="str">
        <f t="shared" si="49"/>
        <v/>
      </c>
      <c r="AC201" s="455" t="str">
        <f t="shared" si="50"/>
        <v/>
      </c>
      <c r="AE201" s="455" t="str">
        <f t="shared" si="51"/>
        <v/>
      </c>
      <c r="AG201" s="455" t="str">
        <f t="shared" si="52"/>
        <v/>
      </c>
      <c r="AI201" s="455" t="str">
        <f t="shared" si="53"/>
        <v/>
      </c>
      <c r="AK201" s="455" t="str">
        <f t="shared" si="54"/>
        <v/>
      </c>
      <c r="AM201" s="455" t="str">
        <f t="shared" si="55"/>
        <v/>
      </c>
      <c r="AO201" s="455" t="str">
        <f t="shared" si="56"/>
        <v/>
      </c>
      <c r="AQ201" s="455" t="str">
        <f t="shared" si="57"/>
        <v/>
      </c>
    </row>
    <row r="202" spans="5:43">
      <c r="E202" s="455" t="str">
        <f t="shared" si="39"/>
        <v/>
      </c>
      <c r="G202" s="455" t="str">
        <f t="shared" si="39"/>
        <v/>
      </c>
      <c r="I202" s="455" t="str">
        <f t="shared" si="40"/>
        <v/>
      </c>
      <c r="K202" s="455" t="str">
        <f t="shared" si="41"/>
        <v/>
      </c>
      <c r="M202" s="455" t="str">
        <f t="shared" si="42"/>
        <v/>
      </c>
      <c r="O202" s="455" t="str">
        <f t="shared" si="43"/>
        <v/>
      </c>
      <c r="Q202" s="455" t="str">
        <f t="shared" si="44"/>
        <v/>
      </c>
      <c r="S202" s="455" t="str">
        <f t="shared" si="45"/>
        <v/>
      </c>
      <c r="U202" s="455" t="str">
        <f t="shared" si="46"/>
        <v/>
      </c>
      <c r="W202" s="455" t="str">
        <f t="shared" si="47"/>
        <v/>
      </c>
      <c r="Y202" s="455" t="str">
        <f t="shared" si="48"/>
        <v/>
      </c>
      <c r="AA202" s="455" t="str">
        <f t="shared" si="49"/>
        <v/>
      </c>
      <c r="AC202" s="455" t="str">
        <f t="shared" si="50"/>
        <v/>
      </c>
      <c r="AE202" s="455" t="str">
        <f t="shared" si="51"/>
        <v/>
      </c>
      <c r="AG202" s="455" t="str">
        <f t="shared" si="52"/>
        <v/>
      </c>
      <c r="AI202" s="455" t="str">
        <f t="shared" si="53"/>
        <v/>
      </c>
      <c r="AK202" s="455" t="str">
        <f t="shared" si="54"/>
        <v/>
      </c>
      <c r="AM202" s="455" t="str">
        <f t="shared" si="55"/>
        <v/>
      </c>
      <c r="AO202" s="455" t="str">
        <f t="shared" si="56"/>
        <v/>
      </c>
      <c r="AQ202" s="455" t="str">
        <f t="shared" si="57"/>
        <v/>
      </c>
    </row>
    <row r="203" spans="5:43">
      <c r="E203" s="455" t="str">
        <f t="shared" si="39"/>
        <v/>
      </c>
      <c r="G203" s="455" t="str">
        <f t="shared" si="39"/>
        <v/>
      </c>
      <c r="I203" s="455" t="str">
        <f t="shared" si="40"/>
        <v/>
      </c>
      <c r="K203" s="455" t="str">
        <f t="shared" si="41"/>
        <v/>
      </c>
      <c r="M203" s="455" t="str">
        <f t="shared" si="42"/>
        <v/>
      </c>
      <c r="O203" s="455" t="str">
        <f t="shared" si="43"/>
        <v/>
      </c>
      <c r="Q203" s="455" t="str">
        <f t="shared" si="44"/>
        <v/>
      </c>
      <c r="S203" s="455" t="str">
        <f t="shared" si="45"/>
        <v/>
      </c>
      <c r="U203" s="455" t="str">
        <f t="shared" si="46"/>
        <v/>
      </c>
      <c r="W203" s="455" t="str">
        <f t="shared" si="47"/>
        <v/>
      </c>
      <c r="Y203" s="455" t="str">
        <f t="shared" si="48"/>
        <v/>
      </c>
      <c r="AA203" s="455" t="str">
        <f t="shared" si="49"/>
        <v/>
      </c>
      <c r="AC203" s="455" t="str">
        <f t="shared" si="50"/>
        <v/>
      </c>
      <c r="AE203" s="455" t="str">
        <f t="shared" si="51"/>
        <v/>
      </c>
      <c r="AG203" s="455" t="str">
        <f t="shared" si="52"/>
        <v/>
      </c>
      <c r="AI203" s="455" t="str">
        <f t="shared" si="53"/>
        <v/>
      </c>
      <c r="AK203" s="455" t="str">
        <f t="shared" si="54"/>
        <v/>
      </c>
      <c r="AM203" s="455" t="str">
        <f t="shared" si="55"/>
        <v/>
      </c>
      <c r="AO203" s="455" t="str">
        <f t="shared" si="56"/>
        <v/>
      </c>
      <c r="AQ203" s="455" t="str">
        <f t="shared" si="57"/>
        <v/>
      </c>
    </row>
    <row r="204" spans="5:43">
      <c r="E204" s="455" t="str">
        <f t="shared" si="39"/>
        <v/>
      </c>
      <c r="G204" s="455" t="str">
        <f t="shared" si="39"/>
        <v/>
      </c>
      <c r="I204" s="455" t="str">
        <f t="shared" si="40"/>
        <v/>
      </c>
      <c r="K204" s="455" t="str">
        <f t="shared" si="41"/>
        <v/>
      </c>
      <c r="M204" s="455" t="str">
        <f t="shared" si="42"/>
        <v/>
      </c>
      <c r="O204" s="455" t="str">
        <f t="shared" si="43"/>
        <v/>
      </c>
      <c r="Q204" s="455" t="str">
        <f t="shared" si="44"/>
        <v/>
      </c>
      <c r="S204" s="455" t="str">
        <f t="shared" si="45"/>
        <v/>
      </c>
      <c r="U204" s="455" t="str">
        <f t="shared" si="46"/>
        <v/>
      </c>
      <c r="W204" s="455" t="str">
        <f t="shared" si="47"/>
        <v/>
      </c>
      <c r="Y204" s="455" t="str">
        <f t="shared" si="48"/>
        <v/>
      </c>
      <c r="AA204" s="455" t="str">
        <f t="shared" si="49"/>
        <v/>
      </c>
      <c r="AC204" s="455" t="str">
        <f t="shared" si="50"/>
        <v/>
      </c>
      <c r="AE204" s="455" t="str">
        <f t="shared" si="51"/>
        <v/>
      </c>
      <c r="AG204" s="455" t="str">
        <f t="shared" si="52"/>
        <v/>
      </c>
      <c r="AI204" s="455" t="str">
        <f t="shared" si="53"/>
        <v/>
      </c>
      <c r="AK204" s="455" t="str">
        <f t="shared" si="54"/>
        <v/>
      </c>
      <c r="AM204" s="455" t="str">
        <f t="shared" si="55"/>
        <v/>
      </c>
      <c r="AO204" s="455" t="str">
        <f t="shared" si="56"/>
        <v/>
      </c>
      <c r="AQ204" s="455" t="str">
        <f t="shared" si="57"/>
        <v/>
      </c>
    </row>
    <row r="205" spans="5:43">
      <c r="E205" s="455" t="str">
        <f t="shared" ref="E205:G268" si="58">IF(OR($B205=0,D205=0),"",D205/$B205)</f>
        <v/>
      </c>
      <c r="G205" s="455" t="str">
        <f t="shared" si="58"/>
        <v/>
      </c>
      <c r="I205" s="455" t="str">
        <f t="shared" ref="I205:I268" si="59">IF(OR($B205=0,H205=0),"",H205/$B205)</f>
        <v/>
      </c>
      <c r="K205" s="455" t="str">
        <f t="shared" ref="K205:K268" si="60">IF(OR($B205=0,J205=0),"",J205/$B205)</f>
        <v/>
      </c>
      <c r="M205" s="455" t="str">
        <f t="shared" ref="M205:M268" si="61">IF(OR($B205=0,L205=0),"",L205/$B205)</f>
        <v/>
      </c>
      <c r="O205" s="455" t="str">
        <f t="shared" ref="O205:O268" si="62">IF(OR($B205=0,N205=0),"",N205/$B205)</f>
        <v/>
      </c>
      <c r="Q205" s="455" t="str">
        <f t="shared" ref="Q205:Q268" si="63">IF(OR($B205=0,P205=0),"",P205/$B205)</f>
        <v/>
      </c>
      <c r="S205" s="455" t="str">
        <f t="shared" ref="S205:S268" si="64">IF(OR($B205=0,R205=0),"",R205/$B205)</f>
        <v/>
      </c>
      <c r="U205" s="455" t="str">
        <f t="shared" ref="U205:U268" si="65">IF(OR($B205=0,T205=0),"",T205/$B205)</f>
        <v/>
      </c>
      <c r="W205" s="455" t="str">
        <f t="shared" ref="W205:W268" si="66">IF(OR($B205=0,V205=0),"",V205/$B205)</f>
        <v/>
      </c>
      <c r="Y205" s="455" t="str">
        <f t="shared" ref="Y205:Y268" si="67">IF(OR($B205=0,X205=0),"",X205/$B205)</f>
        <v/>
      </c>
      <c r="AA205" s="455" t="str">
        <f t="shared" ref="AA205:AA268" si="68">IF(OR($B205=0,Z205=0),"",Z205/$B205)</f>
        <v/>
      </c>
      <c r="AC205" s="455" t="str">
        <f t="shared" ref="AC205:AC268" si="69">IF(OR($B205=0,AB205=0),"",AB205/$B205)</f>
        <v/>
      </c>
      <c r="AE205" s="455" t="str">
        <f t="shared" ref="AE205:AE268" si="70">IF(OR($B205=0,AD205=0),"",AD205/$B205)</f>
        <v/>
      </c>
      <c r="AG205" s="455" t="str">
        <f t="shared" ref="AG205:AG268" si="71">IF(OR($B205=0,AF205=0),"",AF205/$B205)</f>
        <v/>
      </c>
      <c r="AI205" s="455" t="str">
        <f t="shared" ref="AI205:AI268" si="72">IF(OR($B205=0,AH205=0),"",AH205/$B205)</f>
        <v/>
      </c>
      <c r="AK205" s="455" t="str">
        <f t="shared" ref="AK205:AK268" si="73">IF(OR($B205=0,AJ205=0),"",AJ205/$B205)</f>
        <v/>
      </c>
      <c r="AM205" s="455" t="str">
        <f t="shared" ref="AM205:AM268" si="74">IF(OR($B205=0,AL205=0),"",AL205/$B205)</f>
        <v/>
      </c>
      <c r="AO205" s="455" t="str">
        <f t="shared" ref="AO205:AO268" si="75">IF(OR($B205=0,AN205=0),"",AN205/$B205)</f>
        <v/>
      </c>
      <c r="AQ205" s="455" t="str">
        <f t="shared" ref="AQ205:AQ268" si="76">IF(OR($B205=0,AP205=0),"",AP205/$B205)</f>
        <v/>
      </c>
    </row>
    <row r="206" spans="5:43">
      <c r="E206" s="455" t="str">
        <f t="shared" si="58"/>
        <v/>
      </c>
      <c r="G206" s="455" t="str">
        <f t="shared" si="58"/>
        <v/>
      </c>
      <c r="I206" s="455" t="str">
        <f t="shared" si="59"/>
        <v/>
      </c>
      <c r="K206" s="455" t="str">
        <f t="shared" si="60"/>
        <v/>
      </c>
      <c r="M206" s="455" t="str">
        <f t="shared" si="61"/>
        <v/>
      </c>
      <c r="O206" s="455" t="str">
        <f t="shared" si="62"/>
        <v/>
      </c>
      <c r="Q206" s="455" t="str">
        <f t="shared" si="63"/>
        <v/>
      </c>
      <c r="S206" s="455" t="str">
        <f t="shared" si="64"/>
        <v/>
      </c>
      <c r="U206" s="455" t="str">
        <f t="shared" si="65"/>
        <v/>
      </c>
      <c r="W206" s="455" t="str">
        <f t="shared" si="66"/>
        <v/>
      </c>
      <c r="Y206" s="455" t="str">
        <f t="shared" si="67"/>
        <v/>
      </c>
      <c r="AA206" s="455" t="str">
        <f t="shared" si="68"/>
        <v/>
      </c>
      <c r="AC206" s="455" t="str">
        <f t="shared" si="69"/>
        <v/>
      </c>
      <c r="AE206" s="455" t="str">
        <f t="shared" si="70"/>
        <v/>
      </c>
      <c r="AG206" s="455" t="str">
        <f t="shared" si="71"/>
        <v/>
      </c>
      <c r="AI206" s="455" t="str">
        <f t="shared" si="72"/>
        <v/>
      </c>
      <c r="AK206" s="455" t="str">
        <f t="shared" si="73"/>
        <v/>
      </c>
      <c r="AM206" s="455" t="str">
        <f t="shared" si="74"/>
        <v/>
      </c>
      <c r="AO206" s="455" t="str">
        <f t="shared" si="75"/>
        <v/>
      </c>
      <c r="AQ206" s="455" t="str">
        <f t="shared" si="76"/>
        <v/>
      </c>
    </row>
    <row r="207" spans="5:43">
      <c r="E207" s="455" t="str">
        <f t="shared" si="58"/>
        <v/>
      </c>
      <c r="G207" s="455" t="str">
        <f t="shared" si="58"/>
        <v/>
      </c>
      <c r="I207" s="455" t="str">
        <f t="shared" si="59"/>
        <v/>
      </c>
      <c r="K207" s="455" t="str">
        <f t="shared" si="60"/>
        <v/>
      </c>
      <c r="M207" s="455" t="str">
        <f t="shared" si="61"/>
        <v/>
      </c>
      <c r="O207" s="455" t="str">
        <f t="shared" si="62"/>
        <v/>
      </c>
      <c r="Q207" s="455" t="str">
        <f t="shared" si="63"/>
        <v/>
      </c>
      <c r="S207" s="455" t="str">
        <f t="shared" si="64"/>
        <v/>
      </c>
      <c r="U207" s="455" t="str">
        <f t="shared" si="65"/>
        <v/>
      </c>
      <c r="W207" s="455" t="str">
        <f t="shared" si="66"/>
        <v/>
      </c>
      <c r="Y207" s="455" t="str">
        <f t="shared" si="67"/>
        <v/>
      </c>
      <c r="AA207" s="455" t="str">
        <f t="shared" si="68"/>
        <v/>
      </c>
      <c r="AC207" s="455" t="str">
        <f t="shared" si="69"/>
        <v/>
      </c>
      <c r="AE207" s="455" t="str">
        <f t="shared" si="70"/>
        <v/>
      </c>
      <c r="AG207" s="455" t="str">
        <f t="shared" si="71"/>
        <v/>
      </c>
      <c r="AI207" s="455" t="str">
        <f t="shared" si="72"/>
        <v/>
      </c>
      <c r="AK207" s="455" t="str">
        <f t="shared" si="73"/>
        <v/>
      </c>
      <c r="AM207" s="455" t="str">
        <f t="shared" si="74"/>
        <v/>
      </c>
      <c r="AO207" s="455" t="str">
        <f t="shared" si="75"/>
        <v/>
      </c>
      <c r="AQ207" s="455" t="str">
        <f t="shared" si="76"/>
        <v/>
      </c>
    </row>
    <row r="208" spans="5:43">
      <c r="E208" s="455" t="str">
        <f t="shared" si="58"/>
        <v/>
      </c>
      <c r="G208" s="455" t="str">
        <f t="shared" si="58"/>
        <v/>
      </c>
      <c r="I208" s="455" t="str">
        <f t="shared" si="59"/>
        <v/>
      </c>
      <c r="K208" s="455" t="str">
        <f t="shared" si="60"/>
        <v/>
      </c>
      <c r="M208" s="455" t="str">
        <f t="shared" si="61"/>
        <v/>
      </c>
      <c r="O208" s="455" t="str">
        <f t="shared" si="62"/>
        <v/>
      </c>
      <c r="Q208" s="455" t="str">
        <f t="shared" si="63"/>
        <v/>
      </c>
      <c r="S208" s="455" t="str">
        <f t="shared" si="64"/>
        <v/>
      </c>
      <c r="U208" s="455" t="str">
        <f t="shared" si="65"/>
        <v/>
      </c>
      <c r="W208" s="455" t="str">
        <f t="shared" si="66"/>
        <v/>
      </c>
      <c r="Y208" s="455" t="str">
        <f t="shared" si="67"/>
        <v/>
      </c>
      <c r="AA208" s="455" t="str">
        <f t="shared" si="68"/>
        <v/>
      </c>
      <c r="AC208" s="455" t="str">
        <f t="shared" si="69"/>
        <v/>
      </c>
      <c r="AE208" s="455" t="str">
        <f t="shared" si="70"/>
        <v/>
      </c>
      <c r="AG208" s="455" t="str">
        <f t="shared" si="71"/>
        <v/>
      </c>
      <c r="AI208" s="455" t="str">
        <f t="shared" si="72"/>
        <v/>
      </c>
      <c r="AK208" s="455" t="str">
        <f t="shared" si="73"/>
        <v/>
      </c>
      <c r="AM208" s="455" t="str">
        <f t="shared" si="74"/>
        <v/>
      </c>
      <c r="AO208" s="455" t="str">
        <f t="shared" si="75"/>
        <v/>
      </c>
      <c r="AQ208" s="455" t="str">
        <f t="shared" si="76"/>
        <v/>
      </c>
    </row>
    <row r="209" spans="5:43">
      <c r="E209" s="455" t="str">
        <f t="shared" si="58"/>
        <v/>
      </c>
      <c r="G209" s="455" t="str">
        <f t="shared" si="58"/>
        <v/>
      </c>
      <c r="I209" s="455" t="str">
        <f t="shared" si="59"/>
        <v/>
      </c>
      <c r="K209" s="455" t="str">
        <f t="shared" si="60"/>
        <v/>
      </c>
      <c r="M209" s="455" t="str">
        <f t="shared" si="61"/>
        <v/>
      </c>
      <c r="O209" s="455" t="str">
        <f t="shared" si="62"/>
        <v/>
      </c>
      <c r="Q209" s="455" t="str">
        <f t="shared" si="63"/>
        <v/>
      </c>
      <c r="S209" s="455" t="str">
        <f t="shared" si="64"/>
        <v/>
      </c>
      <c r="U209" s="455" t="str">
        <f t="shared" si="65"/>
        <v/>
      </c>
      <c r="W209" s="455" t="str">
        <f t="shared" si="66"/>
        <v/>
      </c>
      <c r="Y209" s="455" t="str">
        <f t="shared" si="67"/>
        <v/>
      </c>
      <c r="AA209" s="455" t="str">
        <f t="shared" si="68"/>
        <v/>
      </c>
      <c r="AC209" s="455" t="str">
        <f t="shared" si="69"/>
        <v/>
      </c>
      <c r="AE209" s="455" t="str">
        <f t="shared" si="70"/>
        <v/>
      </c>
      <c r="AG209" s="455" t="str">
        <f t="shared" si="71"/>
        <v/>
      </c>
      <c r="AI209" s="455" t="str">
        <f t="shared" si="72"/>
        <v/>
      </c>
      <c r="AK209" s="455" t="str">
        <f t="shared" si="73"/>
        <v/>
      </c>
      <c r="AM209" s="455" t="str">
        <f t="shared" si="74"/>
        <v/>
      </c>
      <c r="AO209" s="455" t="str">
        <f t="shared" si="75"/>
        <v/>
      </c>
      <c r="AQ209" s="455" t="str">
        <f t="shared" si="76"/>
        <v/>
      </c>
    </row>
    <row r="210" spans="5:43">
      <c r="E210" s="455" t="str">
        <f t="shared" si="58"/>
        <v/>
      </c>
      <c r="G210" s="455" t="str">
        <f t="shared" si="58"/>
        <v/>
      </c>
      <c r="I210" s="455" t="str">
        <f t="shared" si="59"/>
        <v/>
      </c>
      <c r="K210" s="455" t="str">
        <f t="shared" si="60"/>
        <v/>
      </c>
      <c r="M210" s="455" t="str">
        <f t="shared" si="61"/>
        <v/>
      </c>
      <c r="O210" s="455" t="str">
        <f t="shared" si="62"/>
        <v/>
      </c>
      <c r="Q210" s="455" t="str">
        <f t="shared" si="63"/>
        <v/>
      </c>
      <c r="S210" s="455" t="str">
        <f t="shared" si="64"/>
        <v/>
      </c>
      <c r="U210" s="455" t="str">
        <f t="shared" si="65"/>
        <v/>
      </c>
      <c r="W210" s="455" t="str">
        <f t="shared" si="66"/>
        <v/>
      </c>
      <c r="Y210" s="455" t="str">
        <f t="shared" si="67"/>
        <v/>
      </c>
      <c r="AA210" s="455" t="str">
        <f t="shared" si="68"/>
        <v/>
      </c>
      <c r="AC210" s="455" t="str">
        <f t="shared" si="69"/>
        <v/>
      </c>
      <c r="AE210" s="455" t="str">
        <f t="shared" si="70"/>
        <v/>
      </c>
      <c r="AG210" s="455" t="str">
        <f t="shared" si="71"/>
        <v/>
      </c>
      <c r="AI210" s="455" t="str">
        <f t="shared" si="72"/>
        <v/>
      </c>
      <c r="AK210" s="455" t="str">
        <f t="shared" si="73"/>
        <v/>
      </c>
      <c r="AM210" s="455" t="str">
        <f t="shared" si="74"/>
        <v/>
      </c>
      <c r="AO210" s="455" t="str">
        <f t="shared" si="75"/>
        <v/>
      </c>
      <c r="AQ210" s="455" t="str">
        <f t="shared" si="76"/>
        <v/>
      </c>
    </row>
    <row r="211" spans="5:43">
      <c r="E211" s="455" t="str">
        <f t="shared" si="58"/>
        <v/>
      </c>
      <c r="G211" s="455" t="str">
        <f t="shared" si="58"/>
        <v/>
      </c>
      <c r="I211" s="455" t="str">
        <f t="shared" si="59"/>
        <v/>
      </c>
      <c r="K211" s="455" t="str">
        <f t="shared" si="60"/>
        <v/>
      </c>
      <c r="M211" s="455" t="str">
        <f t="shared" si="61"/>
        <v/>
      </c>
      <c r="O211" s="455" t="str">
        <f t="shared" si="62"/>
        <v/>
      </c>
      <c r="Q211" s="455" t="str">
        <f t="shared" si="63"/>
        <v/>
      </c>
      <c r="S211" s="455" t="str">
        <f t="shared" si="64"/>
        <v/>
      </c>
      <c r="U211" s="455" t="str">
        <f t="shared" si="65"/>
        <v/>
      </c>
      <c r="W211" s="455" t="str">
        <f t="shared" si="66"/>
        <v/>
      </c>
      <c r="Y211" s="455" t="str">
        <f t="shared" si="67"/>
        <v/>
      </c>
      <c r="AA211" s="455" t="str">
        <f t="shared" si="68"/>
        <v/>
      </c>
      <c r="AC211" s="455" t="str">
        <f t="shared" si="69"/>
        <v/>
      </c>
      <c r="AE211" s="455" t="str">
        <f t="shared" si="70"/>
        <v/>
      </c>
      <c r="AG211" s="455" t="str">
        <f t="shared" si="71"/>
        <v/>
      </c>
      <c r="AI211" s="455" t="str">
        <f t="shared" si="72"/>
        <v/>
      </c>
      <c r="AK211" s="455" t="str">
        <f t="shared" si="73"/>
        <v/>
      </c>
      <c r="AM211" s="455" t="str">
        <f t="shared" si="74"/>
        <v/>
      </c>
      <c r="AO211" s="455" t="str">
        <f t="shared" si="75"/>
        <v/>
      </c>
      <c r="AQ211" s="455" t="str">
        <f t="shared" si="76"/>
        <v/>
      </c>
    </row>
    <row r="212" spans="5:43">
      <c r="E212" s="455" t="str">
        <f t="shared" si="58"/>
        <v/>
      </c>
      <c r="G212" s="455" t="str">
        <f t="shared" si="58"/>
        <v/>
      </c>
      <c r="I212" s="455" t="str">
        <f t="shared" si="59"/>
        <v/>
      </c>
      <c r="K212" s="455" t="str">
        <f t="shared" si="60"/>
        <v/>
      </c>
      <c r="M212" s="455" t="str">
        <f t="shared" si="61"/>
        <v/>
      </c>
      <c r="O212" s="455" t="str">
        <f t="shared" si="62"/>
        <v/>
      </c>
      <c r="Q212" s="455" t="str">
        <f t="shared" si="63"/>
        <v/>
      </c>
      <c r="S212" s="455" t="str">
        <f t="shared" si="64"/>
        <v/>
      </c>
      <c r="U212" s="455" t="str">
        <f t="shared" si="65"/>
        <v/>
      </c>
      <c r="W212" s="455" t="str">
        <f t="shared" si="66"/>
        <v/>
      </c>
      <c r="Y212" s="455" t="str">
        <f t="shared" si="67"/>
        <v/>
      </c>
      <c r="AA212" s="455" t="str">
        <f t="shared" si="68"/>
        <v/>
      </c>
      <c r="AC212" s="455" t="str">
        <f t="shared" si="69"/>
        <v/>
      </c>
      <c r="AE212" s="455" t="str">
        <f t="shared" si="70"/>
        <v/>
      </c>
      <c r="AG212" s="455" t="str">
        <f t="shared" si="71"/>
        <v/>
      </c>
      <c r="AI212" s="455" t="str">
        <f t="shared" si="72"/>
        <v/>
      </c>
      <c r="AK212" s="455" t="str">
        <f t="shared" si="73"/>
        <v/>
      </c>
      <c r="AM212" s="455" t="str">
        <f t="shared" si="74"/>
        <v/>
      </c>
      <c r="AO212" s="455" t="str">
        <f t="shared" si="75"/>
        <v/>
      </c>
      <c r="AQ212" s="455" t="str">
        <f t="shared" si="76"/>
        <v/>
      </c>
    </row>
    <row r="213" spans="5:43">
      <c r="E213" s="455" t="str">
        <f t="shared" si="58"/>
        <v/>
      </c>
      <c r="G213" s="455" t="str">
        <f t="shared" si="58"/>
        <v/>
      </c>
      <c r="I213" s="455" t="str">
        <f t="shared" si="59"/>
        <v/>
      </c>
      <c r="K213" s="455" t="str">
        <f t="shared" si="60"/>
        <v/>
      </c>
      <c r="M213" s="455" t="str">
        <f t="shared" si="61"/>
        <v/>
      </c>
      <c r="O213" s="455" t="str">
        <f t="shared" si="62"/>
        <v/>
      </c>
      <c r="Q213" s="455" t="str">
        <f t="shared" si="63"/>
        <v/>
      </c>
      <c r="S213" s="455" t="str">
        <f t="shared" si="64"/>
        <v/>
      </c>
      <c r="U213" s="455" t="str">
        <f t="shared" si="65"/>
        <v/>
      </c>
      <c r="W213" s="455" t="str">
        <f t="shared" si="66"/>
        <v/>
      </c>
      <c r="Y213" s="455" t="str">
        <f t="shared" si="67"/>
        <v/>
      </c>
      <c r="AA213" s="455" t="str">
        <f t="shared" si="68"/>
        <v/>
      </c>
      <c r="AC213" s="455" t="str">
        <f t="shared" si="69"/>
        <v/>
      </c>
      <c r="AE213" s="455" t="str">
        <f t="shared" si="70"/>
        <v/>
      </c>
      <c r="AG213" s="455" t="str">
        <f t="shared" si="71"/>
        <v/>
      </c>
      <c r="AI213" s="455" t="str">
        <f t="shared" si="72"/>
        <v/>
      </c>
      <c r="AK213" s="455" t="str">
        <f t="shared" si="73"/>
        <v/>
      </c>
      <c r="AM213" s="455" t="str">
        <f t="shared" si="74"/>
        <v/>
      </c>
      <c r="AO213" s="455" t="str">
        <f t="shared" si="75"/>
        <v/>
      </c>
      <c r="AQ213" s="455" t="str">
        <f t="shared" si="76"/>
        <v/>
      </c>
    </row>
    <row r="214" spans="5:43">
      <c r="E214" s="455" t="str">
        <f t="shared" si="58"/>
        <v/>
      </c>
      <c r="G214" s="455" t="str">
        <f t="shared" si="58"/>
        <v/>
      </c>
      <c r="I214" s="455" t="str">
        <f t="shared" si="59"/>
        <v/>
      </c>
      <c r="K214" s="455" t="str">
        <f t="shared" si="60"/>
        <v/>
      </c>
      <c r="M214" s="455" t="str">
        <f t="shared" si="61"/>
        <v/>
      </c>
      <c r="O214" s="455" t="str">
        <f t="shared" si="62"/>
        <v/>
      </c>
      <c r="Q214" s="455" t="str">
        <f t="shared" si="63"/>
        <v/>
      </c>
      <c r="S214" s="455" t="str">
        <f t="shared" si="64"/>
        <v/>
      </c>
      <c r="U214" s="455" t="str">
        <f t="shared" si="65"/>
        <v/>
      </c>
      <c r="W214" s="455" t="str">
        <f t="shared" si="66"/>
        <v/>
      </c>
      <c r="Y214" s="455" t="str">
        <f t="shared" si="67"/>
        <v/>
      </c>
      <c r="AA214" s="455" t="str">
        <f t="shared" si="68"/>
        <v/>
      </c>
      <c r="AC214" s="455" t="str">
        <f t="shared" si="69"/>
        <v/>
      </c>
      <c r="AE214" s="455" t="str">
        <f t="shared" si="70"/>
        <v/>
      </c>
      <c r="AG214" s="455" t="str">
        <f t="shared" si="71"/>
        <v/>
      </c>
      <c r="AI214" s="455" t="str">
        <f t="shared" si="72"/>
        <v/>
      </c>
      <c r="AK214" s="455" t="str">
        <f t="shared" si="73"/>
        <v/>
      </c>
      <c r="AM214" s="455" t="str">
        <f t="shared" si="74"/>
        <v/>
      </c>
      <c r="AO214" s="455" t="str">
        <f t="shared" si="75"/>
        <v/>
      </c>
      <c r="AQ214" s="455" t="str">
        <f t="shared" si="76"/>
        <v/>
      </c>
    </row>
    <row r="215" spans="5:43">
      <c r="E215" s="455" t="str">
        <f t="shared" si="58"/>
        <v/>
      </c>
      <c r="G215" s="455" t="str">
        <f t="shared" si="58"/>
        <v/>
      </c>
      <c r="I215" s="455" t="str">
        <f t="shared" si="59"/>
        <v/>
      </c>
      <c r="K215" s="455" t="str">
        <f t="shared" si="60"/>
        <v/>
      </c>
      <c r="M215" s="455" t="str">
        <f t="shared" si="61"/>
        <v/>
      </c>
      <c r="O215" s="455" t="str">
        <f t="shared" si="62"/>
        <v/>
      </c>
      <c r="Q215" s="455" t="str">
        <f t="shared" si="63"/>
        <v/>
      </c>
      <c r="S215" s="455" t="str">
        <f t="shared" si="64"/>
        <v/>
      </c>
      <c r="U215" s="455" t="str">
        <f t="shared" si="65"/>
        <v/>
      </c>
      <c r="W215" s="455" t="str">
        <f t="shared" si="66"/>
        <v/>
      </c>
      <c r="Y215" s="455" t="str">
        <f t="shared" si="67"/>
        <v/>
      </c>
      <c r="AA215" s="455" t="str">
        <f t="shared" si="68"/>
        <v/>
      </c>
      <c r="AC215" s="455" t="str">
        <f t="shared" si="69"/>
        <v/>
      </c>
      <c r="AE215" s="455" t="str">
        <f t="shared" si="70"/>
        <v/>
      </c>
      <c r="AG215" s="455" t="str">
        <f t="shared" si="71"/>
        <v/>
      </c>
      <c r="AI215" s="455" t="str">
        <f t="shared" si="72"/>
        <v/>
      </c>
      <c r="AK215" s="455" t="str">
        <f t="shared" si="73"/>
        <v/>
      </c>
      <c r="AM215" s="455" t="str">
        <f t="shared" si="74"/>
        <v/>
      </c>
      <c r="AO215" s="455" t="str">
        <f t="shared" si="75"/>
        <v/>
      </c>
      <c r="AQ215" s="455" t="str">
        <f t="shared" si="76"/>
        <v/>
      </c>
    </row>
    <row r="216" spans="5:43">
      <c r="E216" s="455" t="str">
        <f t="shared" si="58"/>
        <v/>
      </c>
      <c r="G216" s="455" t="str">
        <f t="shared" si="58"/>
        <v/>
      </c>
      <c r="I216" s="455" t="str">
        <f t="shared" si="59"/>
        <v/>
      </c>
      <c r="K216" s="455" t="str">
        <f t="shared" si="60"/>
        <v/>
      </c>
      <c r="M216" s="455" t="str">
        <f t="shared" si="61"/>
        <v/>
      </c>
      <c r="O216" s="455" t="str">
        <f t="shared" si="62"/>
        <v/>
      </c>
      <c r="Q216" s="455" t="str">
        <f t="shared" si="63"/>
        <v/>
      </c>
      <c r="S216" s="455" t="str">
        <f t="shared" si="64"/>
        <v/>
      </c>
      <c r="U216" s="455" t="str">
        <f t="shared" si="65"/>
        <v/>
      </c>
      <c r="W216" s="455" t="str">
        <f t="shared" si="66"/>
        <v/>
      </c>
      <c r="Y216" s="455" t="str">
        <f t="shared" si="67"/>
        <v/>
      </c>
      <c r="AA216" s="455" t="str">
        <f t="shared" si="68"/>
        <v/>
      </c>
      <c r="AC216" s="455" t="str">
        <f t="shared" si="69"/>
        <v/>
      </c>
      <c r="AE216" s="455" t="str">
        <f t="shared" si="70"/>
        <v/>
      </c>
      <c r="AG216" s="455" t="str">
        <f t="shared" si="71"/>
        <v/>
      </c>
      <c r="AI216" s="455" t="str">
        <f t="shared" si="72"/>
        <v/>
      </c>
      <c r="AK216" s="455" t="str">
        <f t="shared" si="73"/>
        <v/>
      </c>
      <c r="AM216" s="455" t="str">
        <f t="shared" si="74"/>
        <v/>
      </c>
      <c r="AO216" s="455" t="str">
        <f t="shared" si="75"/>
        <v/>
      </c>
      <c r="AQ216" s="455" t="str">
        <f t="shared" si="76"/>
        <v/>
      </c>
    </row>
    <row r="217" spans="5:43">
      <c r="E217" s="455" t="str">
        <f t="shared" si="58"/>
        <v/>
      </c>
      <c r="G217" s="455" t="str">
        <f t="shared" si="58"/>
        <v/>
      </c>
      <c r="I217" s="455" t="str">
        <f t="shared" si="59"/>
        <v/>
      </c>
      <c r="K217" s="455" t="str">
        <f t="shared" si="60"/>
        <v/>
      </c>
      <c r="M217" s="455" t="str">
        <f t="shared" si="61"/>
        <v/>
      </c>
      <c r="O217" s="455" t="str">
        <f t="shared" si="62"/>
        <v/>
      </c>
      <c r="Q217" s="455" t="str">
        <f t="shared" si="63"/>
        <v/>
      </c>
      <c r="S217" s="455" t="str">
        <f t="shared" si="64"/>
        <v/>
      </c>
      <c r="U217" s="455" t="str">
        <f t="shared" si="65"/>
        <v/>
      </c>
      <c r="W217" s="455" t="str">
        <f t="shared" si="66"/>
        <v/>
      </c>
      <c r="Y217" s="455" t="str">
        <f t="shared" si="67"/>
        <v/>
      </c>
      <c r="AA217" s="455" t="str">
        <f t="shared" si="68"/>
        <v/>
      </c>
      <c r="AC217" s="455" t="str">
        <f t="shared" si="69"/>
        <v/>
      </c>
      <c r="AE217" s="455" t="str">
        <f t="shared" si="70"/>
        <v/>
      </c>
      <c r="AG217" s="455" t="str">
        <f t="shared" si="71"/>
        <v/>
      </c>
      <c r="AI217" s="455" t="str">
        <f t="shared" si="72"/>
        <v/>
      </c>
      <c r="AK217" s="455" t="str">
        <f t="shared" si="73"/>
        <v/>
      </c>
      <c r="AM217" s="455" t="str">
        <f t="shared" si="74"/>
        <v/>
      </c>
      <c r="AO217" s="455" t="str">
        <f t="shared" si="75"/>
        <v/>
      </c>
      <c r="AQ217" s="455" t="str">
        <f t="shared" si="76"/>
        <v/>
      </c>
    </row>
    <row r="218" spans="5:43">
      <c r="E218" s="455" t="str">
        <f t="shared" si="58"/>
        <v/>
      </c>
      <c r="G218" s="455" t="str">
        <f t="shared" si="58"/>
        <v/>
      </c>
      <c r="I218" s="455" t="str">
        <f t="shared" si="59"/>
        <v/>
      </c>
      <c r="K218" s="455" t="str">
        <f t="shared" si="60"/>
        <v/>
      </c>
      <c r="M218" s="455" t="str">
        <f t="shared" si="61"/>
        <v/>
      </c>
      <c r="O218" s="455" t="str">
        <f t="shared" si="62"/>
        <v/>
      </c>
      <c r="Q218" s="455" t="str">
        <f t="shared" si="63"/>
        <v/>
      </c>
      <c r="S218" s="455" t="str">
        <f t="shared" si="64"/>
        <v/>
      </c>
      <c r="U218" s="455" t="str">
        <f t="shared" si="65"/>
        <v/>
      </c>
      <c r="W218" s="455" t="str">
        <f t="shared" si="66"/>
        <v/>
      </c>
      <c r="Y218" s="455" t="str">
        <f t="shared" si="67"/>
        <v/>
      </c>
      <c r="AA218" s="455" t="str">
        <f t="shared" si="68"/>
        <v/>
      </c>
      <c r="AC218" s="455" t="str">
        <f t="shared" si="69"/>
        <v/>
      </c>
      <c r="AE218" s="455" t="str">
        <f t="shared" si="70"/>
        <v/>
      </c>
      <c r="AG218" s="455" t="str">
        <f t="shared" si="71"/>
        <v/>
      </c>
      <c r="AI218" s="455" t="str">
        <f t="shared" si="72"/>
        <v/>
      </c>
      <c r="AK218" s="455" t="str">
        <f t="shared" si="73"/>
        <v/>
      </c>
      <c r="AM218" s="455" t="str">
        <f t="shared" si="74"/>
        <v/>
      </c>
      <c r="AO218" s="455" t="str">
        <f t="shared" si="75"/>
        <v/>
      </c>
      <c r="AQ218" s="455" t="str">
        <f t="shared" si="76"/>
        <v/>
      </c>
    </row>
    <row r="219" spans="5:43">
      <c r="E219" s="455" t="str">
        <f t="shared" si="58"/>
        <v/>
      </c>
      <c r="G219" s="455" t="str">
        <f t="shared" si="58"/>
        <v/>
      </c>
      <c r="I219" s="455" t="str">
        <f t="shared" si="59"/>
        <v/>
      </c>
      <c r="K219" s="455" t="str">
        <f t="shared" si="60"/>
        <v/>
      </c>
      <c r="M219" s="455" t="str">
        <f t="shared" si="61"/>
        <v/>
      </c>
      <c r="O219" s="455" t="str">
        <f t="shared" si="62"/>
        <v/>
      </c>
      <c r="Q219" s="455" t="str">
        <f t="shared" si="63"/>
        <v/>
      </c>
      <c r="S219" s="455" t="str">
        <f t="shared" si="64"/>
        <v/>
      </c>
      <c r="U219" s="455" t="str">
        <f t="shared" si="65"/>
        <v/>
      </c>
      <c r="W219" s="455" t="str">
        <f t="shared" si="66"/>
        <v/>
      </c>
      <c r="Y219" s="455" t="str">
        <f t="shared" si="67"/>
        <v/>
      </c>
      <c r="AA219" s="455" t="str">
        <f t="shared" si="68"/>
        <v/>
      </c>
      <c r="AC219" s="455" t="str">
        <f t="shared" si="69"/>
        <v/>
      </c>
      <c r="AE219" s="455" t="str">
        <f t="shared" si="70"/>
        <v/>
      </c>
      <c r="AG219" s="455" t="str">
        <f t="shared" si="71"/>
        <v/>
      </c>
      <c r="AI219" s="455" t="str">
        <f t="shared" si="72"/>
        <v/>
      </c>
      <c r="AK219" s="455" t="str">
        <f t="shared" si="73"/>
        <v/>
      </c>
      <c r="AM219" s="455" t="str">
        <f t="shared" si="74"/>
        <v/>
      </c>
      <c r="AO219" s="455" t="str">
        <f t="shared" si="75"/>
        <v/>
      </c>
      <c r="AQ219" s="455" t="str">
        <f t="shared" si="76"/>
        <v/>
      </c>
    </row>
    <row r="220" spans="5:43">
      <c r="E220" s="455" t="str">
        <f t="shared" si="58"/>
        <v/>
      </c>
      <c r="G220" s="455" t="str">
        <f t="shared" si="58"/>
        <v/>
      </c>
      <c r="I220" s="455" t="str">
        <f t="shared" si="59"/>
        <v/>
      </c>
      <c r="K220" s="455" t="str">
        <f t="shared" si="60"/>
        <v/>
      </c>
      <c r="M220" s="455" t="str">
        <f t="shared" si="61"/>
        <v/>
      </c>
      <c r="O220" s="455" t="str">
        <f t="shared" si="62"/>
        <v/>
      </c>
      <c r="Q220" s="455" t="str">
        <f t="shared" si="63"/>
        <v/>
      </c>
      <c r="S220" s="455" t="str">
        <f t="shared" si="64"/>
        <v/>
      </c>
      <c r="U220" s="455" t="str">
        <f t="shared" si="65"/>
        <v/>
      </c>
      <c r="W220" s="455" t="str">
        <f t="shared" si="66"/>
        <v/>
      </c>
      <c r="Y220" s="455" t="str">
        <f t="shared" si="67"/>
        <v/>
      </c>
      <c r="AA220" s="455" t="str">
        <f t="shared" si="68"/>
        <v/>
      </c>
      <c r="AC220" s="455" t="str">
        <f t="shared" si="69"/>
        <v/>
      </c>
      <c r="AE220" s="455" t="str">
        <f t="shared" si="70"/>
        <v/>
      </c>
      <c r="AG220" s="455" t="str">
        <f t="shared" si="71"/>
        <v/>
      </c>
      <c r="AI220" s="455" t="str">
        <f t="shared" si="72"/>
        <v/>
      </c>
      <c r="AK220" s="455" t="str">
        <f t="shared" si="73"/>
        <v/>
      </c>
      <c r="AM220" s="455" t="str">
        <f t="shared" si="74"/>
        <v/>
      </c>
      <c r="AO220" s="455" t="str">
        <f t="shared" si="75"/>
        <v/>
      </c>
      <c r="AQ220" s="455" t="str">
        <f t="shared" si="76"/>
        <v/>
      </c>
    </row>
    <row r="221" spans="5:43">
      <c r="E221" s="455" t="str">
        <f t="shared" si="58"/>
        <v/>
      </c>
      <c r="G221" s="455" t="str">
        <f t="shared" si="58"/>
        <v/>
      </c>
      <c r="I221" s="455" t="str">
        <f t="shared" si="59"/>
        <v/>
      </c>
      <c r="K221" s="455" t="str">
        <f t="shared" si="60"/>
        <v/>
      </c>
      <c r="M221" s="455" t="str">
        <f t="shared" si="61"/>
        <v/>
      </c>
      <c r="O221" s="455" t="str">
        <f t="shared" si="62"/>
        <v/>
      </c>
      <c r="Q221" s="455" t="str">
        <f t="shared" si="63"/>
        <v/>
      </c>
      <c r="S221" s="455" t="str">
        <f t="shared" si="64"/>
        <v/>
      </c>
      <c r="U221" s="455" t="str">
        <f t="shared" si="65"/>
        <v/>
      </c>
      <c r="W221" s="455" t="str">
        <f t="shared" si="66"/>
        <v/>
      </c>
      <c r="Y221" s="455" t="str">
        <f t="shared" si="67"/>
        <v/>
      </c>
      <c r="AA221" s="455" t="str">
        <f t="shared" si="68"/>
        <v/>
      </c>
      <c r="AC221" s="455" t="str">
        <f t="shared" si="69"/>
        <v/>
      </c>
      <c r="AE221" s="455" t="str">
        <f t="shared" si="70"/>
        <v/>
      </c>
      <c r="AG221" s="455" t="str">
        <f t="shared" si="71"/>
        <v/>
      </c>
      <c r="AI221" s="455" t="str">
        <f t="shared" si="72"/>
        <v/>
      </c>
      <c r="AK221" s="455" t="str">
        <f t="shared" si="73"/>
        <v/>
      </c>
      <c r="AM221" s="455" t="str">
        <f t="shared" si="74"/>
        <v/>
      </c>
      <c r="AO221" s="455" t="str">
        <f t="shared" si="75"/>
        <v/>
      </c>
      <c r="AQ221" s="455" t="str">
        <f t="shared" si="76"/>
        <v/>
      </c>
    </row>
    <row r="222" spans="5:43">
      <c r="E222" s="455" t="str">
        <f t="shared" si="58"/>
        <v/>
      </c>
      <c r="G222" s="455" t="str">
        <f t="shared" si="58"/>
        <v/>
      </c>
      <c r="I222" s="455" t="str">
        <f t="shared" si="59"/>
        <v/>
      </c>
      <c r="K222" s="455" t="str">
        <f t="shared" si="60"/>
        <v/>
      </c>
      <c r="M222" s="455" t="str">
        <f t="shared" si="61"/>
        <v/>
      </c>
      <c r="O222" s="455" t="str">
        <f t="shared" si="62"/>
        <v/>
      </c>
      <c r="Q222" s="455" t="str">
        <f t="shared" si="63"/>
        <v/>
      </c>
      <c r="S222" s="455" t="str">
        <f t="shared" si="64"/>
        <v/>
      </c>
      <c r="U222" s="455" t="str">
        <f t="shared" si="65"/>
        <v/>
      </c>
      <c r="W222" s="455" t="str">
        <f t="shared" si="66"/>
        <v/>
      </c>
      <c r="Y222" s="455" t="str">
        <f t="shared" si="67"/>
        <v/>
      </c>
      <c r="AA222" s="455" t="str">
        <f t="shared" si="68"/>
        <v/>
      </c>
      <c r="AC222" s="455" t="str">
        <f t="shared" si="69"/>
        <v/>
      </c>
      <c r="AE222" s="455" t="str">
        <f t="shared" si="70"/>
        <v/>
      </c>
      <c r="AG222" s="455" t="str">
        <f t="shared" si="71"/>
        <v/>
      </c>
      <c r="AI222" s="455" t="str">
        <f t="shared" si="72"/>
        <v/>
      </c>
      <c r="AK222" s="455" t="str">
        <f t="shared" si="73"/>
        <v/>
      </c>
      <c r="AM222" s="455" t="str">
        <f t="shared" si="74"/>
        <v/>
      </c>
      <c r="AO222" s="455" t="str">
        <f t="shared" si="75"/>
        <v/>
      </c>
      <c r="AQ222" s="455" t="str">
        <f t="shared" si="76"/>
        <v/>
      </c>
    </row>
    <row r="223" spans="5:43">
      <c r="E223" s="455" t="str">
        <f t="shared" si="58"/>
        <v/>
      </c>
      <c r="G223" s="455" t="str">
        <f t="shared" si="58"/>
        <v/>
      </c>
      <c r="I223" s="455" t="str">
        <f t="shared" si="59"/>
        <v/>
      </c>
      <c r="K223" s="455" t="str">
        <f t="shared" si="60"/>
        <v/>
      </c>
      <c r="M223" s="455" t="str">
        <f t="shared" si="61"/>
        <v/>
      </c>
      <c r="O223" s="455" t="str">
        <f t="shared" si="62"/>
        <v/>
      </c>
      <c r="Q223" s="455" t="str">
        <f t="shared" si="63"/>
        <v/>
      </c>
      <c r="S223" s="455" t="str">
        <f t="shared" si="64"/>
        <v/>
      </c>
      <c r="U223" s="455" t="str">
        <f t="shared" si="65"/>
        <v/>
      </c>
      <c r="W223" s="455" t="str">
        <f t="shared" si="66"/>
        <v/>
      </c>
      <c r="Y223" s="455" t="str">
        <f t="shared" si="67"/>
        <v/>
      </c>
      <c r="AA223" s="455" t="str">
        <f t="shared" si="68"/>
        <v/>
      </c>
      <c r="AC223" s="455" t="str">
        <f t="shared" si="69"/>
        <v/>
      </c>
      <c r="AE223" s="455" t="str">
        <f t="shared" si="70"/>
        <v/>
      </c>
      <c r="AG223" s="455" t="str">
        <f t="shared" si="71"/>
        <v/>
      </c>
      <c r="AI223" s="455" t="str">
        <f t="shared" si="72"/>
        <v/>
      </c>
      <c r="AK223" s="455" t="str">
        <f t="shared" si="73"/>
        <v/>
      </c>
      <c r="AM223" s="455" t="str">
        <f t="shared" si="74"/>
        <v/>
      </c>
      <c r="AO223" s="455" t="str">
        <f t="shared" si="75"/>
        <v/>
      </c>
      <c r="AQ223" s="455" t="str">
        <f t="shared" si="76"/>
        <v/>
      </c>
    </row>
    <row r="224" spans="5:43">
      <c r="E224" s="455" t="str">
        <f t="shared" si="58"/>
        <v/>
      </c>
      <c r="G224" s="455" t="str">
        <f t="shared" si="58"/>
        <v/>
      </c>
      <c r="I224" s="455" t="str">
        <f t="shared" si="59"/>
        <v/>
      </c>
      <c r="K224" s="455" t="str">
        <f t="shared" si="60"/>
        <v/>
      </c>
      <c r="M224" s="455" t="str">
        <f t="shared" si="61"/>
        <v/>
      </c>
      <c r="O224" s="455" t="str">
        <f t="shared" si="62"/>
        <v/>
      </c>
      <c r="Q224" s="455" t="str">
        <f t="shared" si="63"/>
        <v/>
      </c>
      <c r="S224" s="455" t="str">
        <f t="shared" si="64"/>
        <v/>
      </c>
      <c r="U224" s="455" t="str">
        <f t="shared" si="65"/>
        <v/>
      </c>
      <c r="W224" s="455" t="str">
        <f t="shared" si="66"/>
        <v/>
      </c>
      <c r="Y224" s="455" t="str">
        <f t="shared" si="67"/>
        <v/>
      </c>
      <c r="AA224" s="455" t="str">
        <f t="shared" si="68"/>
        <v/>
      </c>
      <c r="AC224" s="455" t="str">
        <f t="shared" si="69"/>
        <v/>
      </c>
      <c r="AE224" s="455" t="str">
        <f t="shared" si="70"/>
        <v/>
      </c>
      <c r="AG224" s="455" t="str">
        <f t="shared" si="71"/>
        <v/>
      </c>
      <c r="AI224" s="455" t="str">
        <f t="shared" si="72"/>
        <v/>
      </c>
      <c r="AK224" s="455" t="str">
        <f t="shared" si="73"/>
        <v/>
      </c>
      <c r="AM224" s="455" t="str">
        <f t="shared" si="74"/>
        <v/>
      </c>
      <c r="AO224" s="455" t="str">
        <f t="shared" si="75"/>
        <v/>
      </c>
      <c r="AQ224" s="455" t="str">
        <f t="shared" si="76"/>
        <v/>
      </c>
    </row>
    <row r="225" spans="5:43">
      <c r="E225" s="455" t="str">
        <f t="shared" si="58"/>
        <v/>
      </c>
      <c r="G225" s="455" t="str">
        <f t="shared" si="58"/>
        <v/>
      </c>
      <c r="I225" s="455" t="str">
        <f t="shared" si="59"/>
        <v/>
      </c>
      <c r="K225" s="455" t="str">
        <f t="shared" si="60"/>
        <v/>
      </c>
      <c r="M225" s="455" t="str">
        <f t="shared" si="61"/>
        <v/>
      </c>
      <c r="O225" s="455" t="str">
        <f t="shared" si="62"/>
        <v/>
      </c>
      <c r="Q225" s="455" t="str">
        <f t="shared" si="63"/>
        <v/>
      </c>
      <c r="S225" s="455" t="str">
        <f t="shared" si="64"/>
        <v/>
      </c>
      <c r="U225" s="455" t="str">
        <f t="shared" si="65"/>
        <v/>
      </c>
      <c r="W225" s="455" t="str">
        <f t="shared" si="66"/>
        <v/>
      </c>
      <c r="Y225" s="455" t="str">
        <f t="shared" si="67"/>
        <v/>
      </c>
      <c r="AA225" s="455" t="str">
        <f t="shared" si="68"/>
        <v/>
      </c>
      <c r="AC225" s="455" t="str">
        <f t="shared" si="69"/>
        <v/>
      </c>
      <c r="AE225" s="455" t="str">
        <f t="shared" si="70"/>
        <v/>
      </c>
      <c r="AG225" s="455" t="str">
        <f t="shared" si="71"/>
        <v/>
      </c>
      <c r="AI225" s="455" t="str">
        <f t="shared" si="72"/>
        <v/>
      </c>
      <c r="AK225" s="455" t="str">
        <f t="shared" si="73"/>
        <v/>
      </c>
      <c r="AM225" s="455" t="str">
        <f t="shared" si="74"/>
        <v/>
      </c>
      <c r="AO225" s="455" t="str">
        <f t="shared" si="75"/>
        <v/>
      </c>
      <c r="AQ225" s="455" t="str">
        <f t="shared" si="76"/>
        <v/>
      </c>
    </row>
    <row r="226" spans="5:43">
      <c r="E226" s="455" t="str">
        <f t="shared" si="58"/>
        <v/>
      </c>
      <c r="G226" s="455" t="str">
        <f t="shared" si="58"/>
        <v/>
      </c>
      <c r="I226" s="455" t="str">
        <f t="shared" si="59"/>
        <v/>
      </c>
      <c r="K226" s="455" t="str">
        <f t="shared" si="60"/>
        <v/>
      </c>
      <c r="M226" s="455" t="str">
        <f t="shared" si="61"/>
        <v/>
      </c>
      <c r="O226" s="455" t="str">
        <f t="shared" si="62"/>
        <v/>
      </c>
      <c r="Q226" s="455" t="str">
        <f t="shared" si="63"/>
        <v/>
      </c>
      <c r="S226" s="455" t="str">
        <f t="shared" si="64"/>
        <v/>
      </c>
      <c r="U226" s="455" t="str">
        <f t="shared" si="65"/>
        <v/>
      </c>
      <c r="W226" s="455" t="str">
        <f t="shared" si="66"/>
        <v/>
      </c>
      <c r="Y226" s="455" t="str">
        <f t="shared" si="67"/>
        <v/>
      </c>
      <c r="AA226" s="455" t="str">
        <f t="shared" si="68"/>
        <v/>
      </c>
      <c r="AC226" s="455" t="str">
        <f t="shared" si="69"/>
        <v/>
      </c>
      <c r="AE226" s="455" t="str">
        <f t="shared" si="70"/>
        <v/>
      </c>
      <c r="AG226" s="455" t="str">
        <f t="shared" si="71"/>
        <v/>
      </c>
      <c r="AI226" s="455" t="str">
        <f t="shared" si="72"/>
        <v/>
      </c>
      <c r="AK226" s="455" t="str">
        <f t="shared" si="73"/>
        <v/>
      </c>
      <c r="AM226" s="455" t="str">
        <f t="shared" si="74"/>
        <v/>
      </c>
      <c r="AO226" s="455" t="str">
        <f t="shared" si="75"/>
        <v/>
      </c>
      <c r="AQ226" s="455" t="str">
        <f t="shared" si="76"/>
        <v/>
      </c>
    </row>
    <row r="227" spans="5:43">
      <c r="E227" s="455" t="str">
        <f t="shared" si="58"/>
        <v/>
      </c>
      <c r="G227" s="455" t="str">
        <f t="shared" si="58"/>
        <v/>
      </c>
      <c r="I227" s="455" t="str">
        <f t="shared" si="59"/>
        <v/>
      </c>
      <c r="K227" s="455" t="str">
        <f t="shared" si="60"/>
        <v/>
      </c>
      <c r="M227" s="455" t="str">
        <f t="shared" si="61"/>
        <v/>
      </c>
      <c r="O227" s="455" t="str">
        <f t="shared" si="62"/>
        <v/>
      </c>
      <c r="Q227" s="455" t="str">
        <f t="shared" si="63"/>
        <v/>
      </c>
      <c r="S227" s="455" t="str">
        <f t="shared" si="64"/>
        <v/>
      </c>
      <c r="U227" s="455" t="str">
        <f t="shared" si="65"/>
        <v/>
      </c>
      <c r="W227" s="455" t="str">
        <f t="shared" si="66"/>
        <v/>
      </c>
      <c r="Y227" s="455" t="str">
        <f t="shared" si="67"/>
        <v/>
      </c>
      <c r="AA227" s="455" t="str">
        <f t="shared" si="68"/>
        <v/>
      </c>
      <c r="AC227" s="455" t="str">
        <f t="shared" si="69"/>
        <v/>
      </c>
      <c r="AE227" s="455" t="str">
        <f t="shared" si="70"/>
        <v/>
      </c>
      <c r="AG227" s="455" t="str">
        <f t="shared" si="71"/>
        <v/>
      </c>
      <c r="AI227" s="455" t="str">
        <f t="shared" si="72"/>
        <v/>
      </c>
      <c r="AK227" s="455" t="str">
        <f t="shared" si="73"/>
        <v/>
      </c>
      <c r="AM227" s="455" t="str">
        <f t="shared" si="74"/>
        <v/>
      </c>
      <c r="AO227" s="455" t="str">
        <f t="shared" si="75"/>
        <v/>
      </c>
      <c r="AQ227" s="455" t="str">
        <f t="shared" si="76"/>
        <v/>
      </c>
    </row>
    <row r="228" spans="5:43">
      <c r="E228" s="455" t="str">
        <f t="shared" si="58"/>
        <v/>
      </c>
      <c r="G228" s="455" t="str">
        <f t="shared" si="58"/>
        <v/>
      </c>
      <c r="I228" s="455" t="str">
        <f t="shared" si="59"/>
        <v/>
      </c>
      <c r="K228" s="455" t="str">
        <f t="shared" si="60"/>
        <v/>
      </c>
      <c r="M228" s="455" t="str">
        <f t="shared" si="61"/>
        <v/>
      </c>
      <c r="O228" s="455" t="str">
        <f t="shared" si="62"/>
        <v/>
      </c>
      <c r="Q228" s="455" t="str">
        <f t="shared" si="63"/>
        <v/>
      </c>
      <c r="S228" s="455" t="str">
        <f t="shared" si="64"/>
        <v/>
      </c>
      <c r="U228" s="455" t="str">
        <f t="shared" si="65"/>
        <v/>
      </c>
      <c r="W228" s="455" t="str">
        <f t="shared" si="66"/>
        <v/>
      </c>
      <c r="Y228" s="455" t="str">
        <f t="shared" si="67"/>
        <v/>
      </c>
      <c r="AA228" s="455" t="str">
        <f t="shared" si="68"/>
        <v/>
      </c>
      <c r="AC228" s="455" t="str">
        <f t="shared" si="69"/>
        <v/>
      </c>
      <c r="AE228" s="455" t="str">
        <f t="shared" si="70"/>
        <v/>
      </c>
      <c r="AG228" s="455" t="str">
        <f t="shared" si="71"/>
        <v/>
      </c>
      <c r="AI228" s="455" t="str">
        <f t="shared" si="72"/>
        <v/>
      </c>
      <c r="AK228" s="455" t="str">
        <f t="shared" si="73"/>
        <v/>
      </c>
      <c r="AM228" s="455" t="str">
        <f t="shared" si="74"/>
        <v/>
      </c>
      <c r="AO228" s="455" t="str">
        <f t="shared" si="75"/>
        <v/>
      </c>
      <c r="AQ228" s="455" t="str">
        <f t="shared" si="76"/>
        <v/>
      </c>
    </row>
    <row r="229" spans="5:43">
      <c r="E229" s="455" t="str">
        <f t="shared" si="58"/>
        <v/>
      </c>
      <c r="G229" s="455" t="str">
        <f t="shared" si="58"/>
        <v/>
      </c>
      <c r="I229" s="455" t="str">
        <f t="shared" si="59"/>
        <v/>
      </c>
      <c r="K229" s="455" t="str">
        <f t="shared" si="60"/>
        <v/>
      </c>
      <c r="M229" s="455" t="str">
        <f t="shared" si="61"/>
        <v/>
      </c>
      <c r="O229" s="455" t="str">
        <f t="shared" si="62"/>
        <v/>
      </c>
      <c r="Q229" s="455" t="str">
        <f t="shared" si="63"/>
        <v/>
      </c>
      <c r="S229" s="455" t="str">
        <f t="shared" si="64"/>
        <v/>
      </c>
      <c r="U229" s="455" t="str">
        <f t="shared" si="65"/>
        <v/>
      </c>
      <c r="W229" s="455" t="str">
        <f t="shared" si="66"/>
        <v/>
      </c>
      <c r="Y229" s="455" t="str">
        <f t="shared" si="67"/>
        <v/>
      </c>
      <c r="AA229" s="455" t="str">
        <f t="shared" si="68"/>
        <v/>
      </c>
      <c r="AC229" s="455" t="str">
        <f t="shared" si="69"/>
        <v/>
      </c>
      <c r="AE229" s="455" t="str">
        <f t="shared" si="70"/>
        <v/>
      </c>
      <c r="AG229" s="455" t="str">
        <f t="shared" si="71"/>
        <v/>
      </c>
      <c r="AI229" s="455" t="str">
        <f t="shared" si="72"/>
        <v/>
      </c>
      <c r="AK229" s="455" t="str">
        <f t="shared" si="73"/>
        <v/>
      </c>
      <c r="AM229" s="455" t="str">
        <f t="shared" si="74"/>
        <v/>
      </c>
      <c r="AO229" s="455" t="str">
        <f t="shared" si="75"/>
        <v/>
      </c>
      <c r="AQ229" s="455" t="str">
        <f t="shared" si="76"/>
        <v/>
      </c>
    </row>
    <row r="230" spans="5:43">
      <c r="E230" s="455" t="str">
        <f t="shared" si="58"/>
        <v/>
      </c>
      <c r="G230" s="455" t="str">
        <f t="shared" si="58"/>
        <v/>
      </c>
      <c r="I230" s="455" t="str">
        <f t="shared" si="59"/>
        <v/>
      </c>
      <c r="K230" s="455" t="str">
        <f t="shared" si="60"/>
        <v/>
      </c>
      <c r="M230" s="455" t="str">
        <f t="shared" si="61"/>
        <v/>
      </c>
      <c r="O230" s="455" t="str">
        <f t="shared" si="62"/>
        <v/>
      </c>
      <c r="Q230" s="455" t="str">
        <f t="shared" si="63"/>
        <v/>
      </c>
      <c r="S230" s="455" t="str">
        <f t="shared" si="64"/>
        <v/>
      </c>
      <c r="U230" s="455" t="str">
        <f t="shared" si="65"/>
        <v/>
      </c>
      <c r="W230" s="455" t="str">
        <f t="shared" si="66"/>
        <v/>
      </c>
      <c r="Y230" s="455" t="str">
        <f t="shared" si="67"/>
        <v/>
      </c>
      <c r="AA230" s="455" t="str">
        <f t="shared" si="68"/>
        <v/>
      </c>
      <c r="AC230" s="455" t="str">
        <f t="shared" si="69"/>
        <v/>
      </c>
      <c r="AE230" s="455" t="str">
        <f t="shared" si="70"/>
        <v/>
      </c>
      <c r="AG230" s="455" t="str">
        <f t="shared" si="71"/>
        <v/>
      </c>
      <c r="AI230" s="455" t="str">
        <f t="shared" si="72"/>
        <v/>
      </c>
      <c r="AK230" s="455" t="str">
        <f t="shared" si="73"/>
        <v/>
      </c>
      <c r="AM230" s="455" t="str">
        <f t="shared" si="74"/>
        <v/>
      </c>
      <c r="AO230" s="455" t="str">
        <f t="shared" si="75"/>
        <v/>
      </c>
      <c r="AQ230" s="455" t="str">
        <f t="shared" si="76"/>
        <v/>
      </c>
    </row>
    <row r="231" spans="5:43">
      <c r="E231" s="455" t="str">
        <f t="shared" si="58"/>
        <v/>
      </c>
      <c r="G231" s="455" t="str">
        <f t="shared" si="58"/>
        <v/>
      </c>
      <c r="I231" s="455" t="str">
        <f t="shared" si="59"/>
        <v/>
      </c>
      <c r="K231" s="455" t="str">
        <f t="shared" si="60"/>
        <v/>
      </c>
      <c r="M231" s="455" t="str">
        <f t="shared" si="61"/>
        <v/>
      </c>
      <c r="O231" s="455" t="str">
        <f t="shared" si="62"/>
        <v/>
      </c>
      <c r="Q231" s="455" t="str">
        <f t="shared" si="63"/>
        <v/>
      </c>
      <c r="S231" s="455" t="str">
        <f t="shared" si="64"/>
        <v/>
      </c>
      <c r="U231" s="455" t="str">
        <f t="shared" si="65"/>
        <v/>
      </c>
      <c r="W231" s="455" t="str">
        <f t="shared" si="66"/>
        <v/>
      </c>
      <c r="Y231" s="455" t="str">
        <f t="shared" si="67"/>
        <v/>
      </c>
      <c r="AA231" s="455" t="str">
        <f t="shared" si="68"/>
        <v/>
      </c>
      <c r="AC231" s="455" t="str">
        <f t="shared" si="69"/>
        <v/>
      </c>
      <c r="AE231" s="455" t="str">
        <f t="shared" si="70"/>
        <v/>
      </c>
      <c r="AG231" s="455" t="str">
        <f t="shared" si="71"/>
        <v/>
      </c>
      <c r="AI231" s="455" t="str">
        <f t="shared" si="72"/>
        <v/>
      </c>
      <c r="AK231" s="455" t="str">
        <f t="shared" si="73"/>
        <v/>
      </c>
      <c r="AM231" s="455" t="str">
        <f t="shared" si="74"/>
        <v/>
      </c>
      <c r="AO231" s="455" t="str">
        <f t="shared" si="75"/>
        <v/>
      </c>
      <c r="AQ231" s="455" t="str">
        <f t="shared" si="76"/>
        <v/>
      </c>
    </row>
    <row r="232" spans="5:43">
      <c r="E232" s="455" t="str">
        <f t="shared" si="58"/>
        <v/>
      </c>
      <c r="G232" s="455" t="str">
        <f t="shared" si="58"/>
        <v/>
      </c>
      <c r="I232" s="455" t="str">
        <f t="shared" si="59"/>
        <v/>
      </c>
      <c r="K232" s="455" t="str">
        <f t="shared" si="60"/>
        <v/>
      </c>
      <c r="M232" s="455" t="str">
        <f t="shared" si="61"/>
        <v/>
      </c>
      <c r="O232" s="455" t="str">
        <f t="shared" si="62"/>
        <v/>
      </c>
      <c r="Q232" s="455" t="str">
        <f t="shared" si="63"/>
        <v/>
      </c>
      <c r="S232" s="455" t="str">
        <f t="shared" si="64"/>
        <v/>
      </c>
      <c r="U232" s="455" t="str">
        <f t="shared" si="65"/>
        <v/>
      </c>
      <c r="W232" s="455" t="str">
        <f t="shared" si="66"/>
        <v/>
      </c>
      <c r="Y232" s="455" t="str">
        <f t="shared" si="67"/>
        <v/>
      </c>
      <c r="AA232" s="455" t="str">
        <f t="shared" si="68"/>
        <v/>
      </c>
      <c r="AC232" s="455" t="str">
        <f t="shared" si="69"/>
        <v/>
      </c>
      <c r="AE232" s="455" t="str">
        <f t="shared" si="70"/>
        <v/>
      </c>
      <c r="AG232" s="455" t="str">
        <f t="shared" si="71"/>
        <v/>
      </c>
      <c r="AI232" s="455" t="str">
        <f t="shared" si="72"/>
        <v/>
      </c>
      <c r="AK232" s="455" t="str">
        <f t="shared" si="73"/>
        <v/>
      </c>
      <c r="AM232" s="455" t="str">
        <f t="shared" si="74"/>
        <v/>
      </c>
      <c r="AO232" s="455" t="str">
        <f t="shared" si="75"/>
        <v/>
      </c>
      <c r="AQ232" s="455" t="str">
        <f t="shared" si="76"/>
        <v/>
      </c>
    </row>
    <row r="233" spans="5:43">
      <c r="E233" s="455" t="str">
        <f t="shared" si="58"/>
        <v/>
      </c>
      <c r="G233" s="455" t="str">
        <f t="shared" si="58"/>
        <v/>
      </c>
      <c r="I233" s="455" t="str">
        <f t="shared" si="59"/>
        <v/>
      </c>
      <c r="K233" s="455" t="str">
        <f t="shared" si="60"/>
        <v/>
      </c>
      <c r="M233" s="455" t="str">
        <f t="shared" si="61"/>
        <v/>
      </c>
      <c r="O233" s="455" t="str">
        <f t="shared" si="62"/>
        <v/>
      </c>
      <c r="Q233" s="455" t="str">
        <f t="shared" si="63"/>
        <v/>
      </c>
      <c r="S233" s="455" t="str">
        <f t="shared" si="64"/>
        <v/>
      </c>
      <c r="U233" s="455" t="str">
        <f t="shared" si="65"/>
        <v/>
      </c>
      <c r="W233" s="455" t="str">
        <f t="shared" si="66"/>
        <v/>
      </c>
      <c r="Y233" s="455" t="str">
        <f t="shared" si="67"/>
        <v/>
      </c>
      <c r="AA233" s="455" t="str">
        <f t="shared" si="68"/>
        <v/>
      </c>
      <c r="AC233" s="455" t="str">
        <f t="shared" si="69"/>
        <v/>
      </c>
      <c r="AE233" s="455" t="str">
        <f t="shared" si="70"/>
        <v/>
      </c>
      <c r="AG233" s="455" t="str">
        <f t="shared" si="71"/>
        <v/>
      </c>
      <c r="AI233" s="455" t="str">
        <f t="shared" si="72"/>
        <v/>
      </c>
      <c r="AK233" s="455" t="str">
        <f t="shared" si="73"/>
        <v/>
      </c>
      <c r="AM233" s="455" t="str">
        <f t="shared" si="74"/>
        <v/>
      </c>
      <c r="AO233" s="455" t="str">
        <f t="shared" si="75"/>
        <v/>
      </c>
      <c r="AQ233" s="455" t="str">
        <f t="shared" si="76"/>
        <v/>
      </c>
    </row>
    <row r="234" spans="5:43">
      <c r="E234" s="455" t="str">
        <f t="shared" si="58"/>
        <v/>
      </c>
      <c r="G234" s="455" t="str">
        <f t="shared" si="58"/>
        <v/>
      </c>
      <c r="I234" s="455" t="str">
        <f t="shared" si="59"/>
        <v/>
      </c>
      <c r="K234" s="455" t="str">
        <f t="shared" si="60"/>
        <v/>
      </c>
      <c r="M234" s="455" t="str">
        <f t="shared" si="61"/>
        <v/>
      </c>
      <c r="O234" s="455" t="str">
        <f t="shared" si="62"/>
        <v/>
      </c>
      <c r="Q234" s="455" t="str">
        <f t="shared" si="63"/>
        <v/>
      </c>
      <c r="S234" s="455" t="str">
        <f t="shared" si="64"/>
        <v/>
      </c>
      <c r="U234" s="455" t="str">
        <f t="shared" si="65"/>
        <v/>
      </c>
      <c r="W234" s="455" t="str">
        <f t="shared" si="66"/>
        <v/>
      </c>
      <c r="Y234" s="455" t="str">
        <f t="shared" si="67"/>
        <v/>
      </c>
      <c r="AA234" s="455" t="str">
        <f t="shared" si="68"/>
        <v/>
      </c>
      <c r="AC234" s="455" t="str">
        <f t="shared" si="69"/>
        <v/>
      </c>
      <c r="AE234" s="455" t="str">
        <f t="shared" si="70"/>
        <v/>
      </c>
      <c r="AG234" s="455" t="str">
        <f t="shared" si="71"/>
        <v/>
      </c>
      <c r="AI234" s="455" t="str">
        <f t="shared" si="72"/>
        <v/>
      </c>
      <c r="AK234" s="455" t="str">
        <f t="shared" si="73"/>
        <v/>
      </c>
      <c r="AM234" s="455" t="str">
        <f t="shared" si="74"/>
        <v/>
      </c>
      <c r="AO234" s="455" t="str">
        <f t="shared" si="75"/>
        <v/>
      </c>
      <c r="AQ234" s="455" t="str">
        <f t="shared" si="76"/>
        <v/>
      </c>
    </row>
    <row r="235" spans="5:43">
      <c r="E235" s="455" t="str">
        <f t="shared" si="58"/>
        <v/>
      </c>
      <c r="G235" s="455" t="str">
        <f t="shared" si="58"/>
        <v/>
      </c>
      <c r="I235" s="455" t="str">
        <f t="shared" si="59"/>
        <v/>
      </c>
      <c r="K235" s="455" t="str">
        <f t="shared" si="60"/>
        <v/>
      </c>
      <c r="M235" s="455" t="str">
        <f t="shared" si="61"/>
        <v/>
      </c>
      <c r="O235" s="455" t="str">
        <f t="shared" si="62"/>
        <v/>
      </c>
      <c r="Q235" s="455" t="str">
        <f t="shared" si="63"/>
        <v/>
      </c>
      <c r="S235" s="455" t="str">
        <f t="shared" si="64"/>
        <v/>
      </c>
      <c r="U235" s="455" t="str">
        <f t="shared" si="65"/>
        <v/>
      </c>
      <c r="W235" s="455" t="str">
        <f t="shared" si="66"/>
        <v/>
      </c>
      <c r="Y235" s="455" t="str">
        <f t="shared" si="67"/>
        <v/>
      </c>
      <c r="AA235" s="455" t="str">
        <f t="shared" si="68"/>
        <v/>
      </c>
      <c r="AC235" s="455" t="str">
        <f t="shared" si="69"/>
        <v/>
      </c>
      <c r="AE235" s="455" t="str">
        <f t="shared" si="70"/>
        <v/>
      </c>
      <c r="AG235" s="455" t="str">
        <f t="shared" si="71"/>
        <v/>
      </c>
      <c r="AI235" s="455" t="str">
        <f t="shared" si="72"/>
        <v/>
      </c>
      <c r="AK235" s="455" t="str">
        <f t="shared" si="73"/>
        <v/>
      </c>
      <c r="AM235" s="455" t="str">
        <f t="shared" si="74"/>
        <v/>
      </c>
      <c r="AO235" s="455" t="str">
        <f t="shared" si="75"/>
        <v/>
      </c>
      <c r="AQ235" s="455" t="str">
        <f t="shared" si="76"/>
        <v/>
      </c>
    </row>
    <row r="236" spans="5:43">
      <c r="E236" s="455" t="str">
        <f t="shared" si="58"/>
        <v/>
      </c>
      <c r="G236" s="455" t="str">
        <f t="shared" si="58"/>
        <v/>
      </c>
      <c r="I236" s="455" t="str">
        <f t="shared" si="59"/>
        <v/>
      </c>
      <c r="K236" s="455" t="str">
        <f t="shared" si="60"/>
        <v/>
      </c>
      <c r="M236" s="455" t="str">
        <f t="shared" si="61"/>
        <v/>
      </c>
      <c r="O236" s="455" t="str">
        <f t="shared" si="62"/>
        <v/>
      </c>
      <c r="Q236" s="455" t="str">
        <f t="shared" si="63"/>
        <v/>
      </c>
      <c r="S236" s="455" t="str">
        <f t="shared" si="64"/>
        <v/>
      </c>
      <c r="U236" s="455" t="str">
        <f t="shared" si="65"/>
        <v/>
      </c>
      <c r="W236" s="455" t="str">
        <f t="shared" si="66"/>
        <v/>
      </c>
      <c r="Y236" s="455" t="str">
        <f t="shared" si="67"/>
        <v/>
      </c>
      <c r="AA236" s="455" t="str">
        <f t="shared" si="68"/>
        <v/>
      </c>
      <c r="AC236" s="455" t="str">
        <f t="shared" si="69"/>
        <v/>
      </c>
      <c r="AE236" s="455" t="str">
        <f t="shared" si="70"/>
        <v/>
      </c>
      <c r="AG236" s="455" t="str">
        <f t="shared" si="71"/>
        <v/>
      </c>
      <c r="AI236" s="455" t="str">
        <f t="shared" si="72"/>
        <v/>
      </c>
      <c r="AK236" s="455" t="str">
        <f t="shared" si="73"/>
        <v/>
      </c>
      <c r="AM236" s="455" t="str">
        <f t="shared" si="74"/>
        <v/>
      </c>
      <c r="AO236" s="455" t="str">
        <f t="shared" si="75"/>
        <v/>
      </c>
      <c r="AQ236" s="455" t="str">
        <f t="shared" si="76"/>
        <v/>
      </c>
    </row>
    <row r="237" spans="5:43">
      <c r="E237" s="455" t="str">
        <f t="shared" si="58"/>
        <v/>
      </c>
      <c r="G237" s="455" t="str">
        <f t="shared" si="58"/>
        <v/>
      </c>
      <c r="I237" s="455" t="str">
        <f t="shared" si="59"/>
        <v/>
      </c>
      <c r="K237" s="455" t="str">
        <f t="shared" si="60"/>
        <v/>
      </c>
      <c r="M237" s="455" t="str">
        <f t="shared" si="61"/>
        <v/>
      </c>
      <c r="O237" s="455" t="str">
        <f t="shared" si="62"/>
        <v/>
      </c>
      <c r="Q237" s="455" t="str">
        <f t="shared" si="63"/>
        <v/>
      </c>
      <c r="S237" s="455" t="str">
        <f t="shared" si="64"/>
        <v/>
      </c>
      <c r="U237" s="455" t="str">
        <f t="shared" si="65"/>
        <v/>
      </c>
      <c r="W237" s="455" t="str">
        <f t="shared" si="66"/>
        <v/>
      </c>
      <c r="Y237" s="455" t="str">
        <f t="shared" si="67"/>
        <v/>
      </c>
      <c r="AA237" s="455" t="str">
        <f t="shared" si="68"/>
        <v/>
      </c>
      <c r="AC237" s="455" t="str">
        <f t="shared" si="69"/>
        <v/>
      </c>
      <c r="AE237" s="455" t="str">
        <f t="shared" si="70"/>
        <v/>
      </c>
      <c r="AG237" s="455" t="str">
        <f t="shared" si="71"/>
        <v/>
      </c>
      <c r="AI237" s="455" t="str">
        <f t="shared" si="72"/>
        <v/>
      </c>
      <c r="AK237" s="455" t="str">
        <f t="shared" si="73"/>
        <v/>
      </c>
      <c r="AM237" s="455" t="str">
        <f t="shared" si="74"/>
        <v/>
      </c>
      <c r="AO237" s="455" t="str">
        <f t="shared" si="75"/>
        <v/>
      </c>
      <c r="AQ237" s="455" t="str">
        <f t="shared" si="76"/>
        <v/>
      </c>
    </row>
    <row r="238" spans="5:43">
      <c r="E238" s="455" t="str">
        <f t="shared" si="58"/>
        <v/>
      </c>
      <c r="G238" s="455" t="str">
        <f t="shared" si="58"/>
        <v/>
      </c>
      <c r="I238" s="455" t="str">
        <f t="shared" si="59"/>
        <v/>
      </c>
      <c r="K238" s="455" t="str">
        <f t="shared" si="60"/>
        <v/>
      </c>
      <c r="M238" s="455" t="str">
        <f t="shared" si="61"/>
        <v/>
      </c>
      <c r="O238" s="455" t="str">
        <f t="shared" si="62"/>
        <v/>
      </c>
      <c r="Q238" s="455" t="str">
        <f t="shared" si="63"/>
        <v/>
      </c>
      <c r="S238" s="455" t="str">
        <f t="shared" si="64"/>
        <v/>
      </c>
      <c r="U238" s="455" t="str">
        <f t="shared" si="65"/>
        <v/>
      </c>
      <c r="W238" s="455" t="str">
        <f t="shared" si="66"/>
        <v/>
      </c>
      <c r="Y238" s="455" t="str">
        <f t="shared" si="67"/>
        <v/>
      </c>
      <c r="AA238" s="455" t="str">
        <f t="shared" si="68"/>
        <v/>
      </c>
      <c r="AC238" s="455" t="str">
        <f t="shared" si="69"/>
        <v/>
      </c>
      <c r="AE238" s="455" t="str">
        <f t="shared" si="70"/>
        <v/>
      </c>
      <c r="AG238" s="455" t="str">
        <f t="shared" si="71"/>
        <v/>
      </c>
      <c r="AI238" s="455" t="str">
        <f t="shared" si="72"/>
        <v/>
      </c>
      <c r="AK238" s="455" t="str">
        <f t="shared" si="73"/>
        <v/>
      </c>
      <c r="AM238" s="455" t="str">
        <f t="shared" si="74"/>
        <v/>
      </c>
      <c r="AO238" s="455" t="str">
        <f t="shared" si="75"/>
        <v/>
      </c>
      <c r="AQ238" s="455" t="str">
        <f t="shared" si="76"/>
        <v/>
      </c>
    </row>
    <row r="239" spans="5:43">
      <c r="E239" s="455" t="str">
        <f t="shared" si="58"/>
        <v/>
      </c>
      <c r="G239" s="455" t="str">
        <f t="shared" si="58"/>
        <v/>
      </c>
      <c r="I239" s="455" t="str">
        <f t="shared" si="59"/>
        <v/>
      </c>
      <c r="K239" s="455" t="str">
        <f t="shared" si="60"/>
        <v/>
      </c>
      <c r="M239" s="455" t="str">
        <f t="shared" si="61"/>
        <v/>
      </c>
      <c r="O239" s="455" t="str">
        <f t="shared" si="62"/>
        <v/>
      </c>
      <c r="Q239" s="455" t="str">
        <f t="shared" si="63"/>
        <v/>
      </c>
      <c r="S239" s="455" t="str">
        <f t="shared" si="64"/>
        <v/>
      </c>
      <c r="U239" s="455" t="str">
        <f t="shared" si="65"/>
        <v/>
      </c>
      <c r="W239" s="455" t="str">
        <f t="shared" si="66"/>
        <v/>
      </c>
      <c r="Y239" s="455" t="str">
        <f t="shared" si="67"/>
        <v/>
      </c>
      <c r="AA239" s="455" t="str">
        <f t="shared" si="68"/>
        <v/>
      </c>
      <c r="AC239" s="455" t="str">
        <f t="shared" si="69"/>
        <v/>
      </c>
      <c r="AE239" s="455" t="str">
        <f t="shared" si="70"/>
        <v/>
      </c>
      <c r="AG239" s="455" t="str">
        <f t="shared" si="71"/>
        <v/>
      </c>
      <c r="AI239" s="455" t="str">
        <f t="shared" si="72"/>
        <v/>
      </c>
      <c r="AK239" s="455" t="str">
        <f t="shared" si="73"/>
        <v/>
      </c>
      <c r="AM239" s="455" t="str">
        <f t="shared" si="74"/>
        <v/>
      </c>
      <c r="AO239" s="455" t="str">
        <f t="shared" si="75"/>
        <v/>
      </c>
      <c r="AQ239" s="455" t="str">
        <f t="shared" si="76"/>
        <v/>
      </c>
    </row>
    <row r="240" spans="5:43">
      <c r="E240" s="455" t="str">
        <f t="shared" si="58"/>
        <v/>
      </c>
      <c r="G240" s="455" t="str">
        <f t="shared" si="58"/>
        <v/>
      </c>
      <c r="I240" s="455" t="str">
        <f t="shared" si="59"/>
        <v/>
      </c>
      <c r="K240" s="455" t="str">
        <f t="shared" si="60"/>
        <v/>
      </c>
      <c r="M240" s="455" t="str">
        <f t="shared" si="61"/>
        <v/>
      </c>
      <c r="O240" s="455" t="str">
        <f t="shared" si="62"/>
        <v/>
      </c>
      <c r="Q240" s="455" t="str">
        <f t="shared" si="63"/>
        <v/>
      </c>
      <c r="S240" s="455" t="str">
        <f t="shared" si="64"/>
        <v/>
      </c>
      <c r="U240" s="455" t="str">
        <f t="shared" si="65"/>
        <v/>
      </c>
      <c r="W240" s="455" t="str">
        <f t="shared" si="66"/>
        <v/>
      </c>
      <c r="Y240" s="455" t="str">
        <f t="shared" si="67"/>
        <v/>
      </c>
      <c r="AA240" s="455" t="str">
        <f t="shared" si="68"/>
        <v/>
      </c>
      <c r="AC240" s="455" t="str">
        <f t="shared" si="69"/>
        <v/>
      </c>
      <c r="AE240" s="455" t="str">
        <f t="shared" si="70"/>
        <v/>
      </c>
      <c r="AG240" s="455" t="str">
        <f t="shared" si="71"/>
        <v/>
      </c>
      <c r="AI240" s="455" t="str">
        <f t="shared" si="72"/>
        <v/>
      </c>
      <c r="AK240" s="455" t="str">
        <f t="shared" si="73"/>
        <v/>
      </c>
      <c r="AM240" s="455" t="str">
        <f t="shared" si="74"/>
        <v/>
      </c>
      <c r="AO240" s="455" t="str">
        <f t="shared" si="75"/>
        <v/>
      </c>
      <c r="AQ240" s="455" t="str">
        <f t="shared" si="76"/>
        <v/>
      </c>
    </row>
    <row r="241" spans="5:43">
      <c r="E241" s="455" t="str">
        <f t="shared" si="58"/>
        <v/>
      </c>
      <c r="G241" s="455" t="str">
        <f t="shared" si="58"/>
        <v/>
      </c>
      <c r="I241" s="455" t="str">
        <f t="shared" si="59"/>
        <v/>
      </c>
      <c r="K241" s="455" t="str">
        <f t="shared" si="60"/>
        <v/>
      </c>
      <c r="M241" s="455" t="str">
        <f t="shared" si="61"/>
        <v/>
      </c>
      <c r="O241" s="455" t="str">
        <f t="shared" si="62"/>
        <v/>
      </c>
      <c r="Q241" s="455" t="str">
        <f t="shared" si="63"/>
        <v/>
      </c>
      <c r="S241" s="455" t="str">
        <f t="shared" si="64"/>
        <v/>
      </c>
      <c r="U241" s="455" t="str">
        <f t="shared" si="65"/>
        <v/>
      </c>
      <c r="W241" s="455" t="str">
        <f t="shared" si="66"/>
        <v/>
      </c>
      <c r="Y241" s="455" t="str">
        <f t="shared" si="67"/>
        <v/>
      </c>
      <c r="AA241" s="455" t="str">
        <f t="shared" si="68"/>
        <v/>
      </c>
      <c r="AC241" s="455" t="str">
        <f t="shared" si="69"/>
        <v/>
      </c>
      <c r="AE241" s="455" t="str">
        <f t="shared" si="70"/>
        <v/>
      </c>
      <c r="AG241" s="455" t="str">
        <f t="shared" si="71"/>
        <v/>
      </c>
      <c r="AI241" s="455" t="str">
        <f t="shared" si="72"/>
        <v/>
      </c>
      <c r="AK241" s="455" t="str">
        <f t="shared" si="73"/>
        <v/>
      </c>
      <c r="AM241" s="455" t="str">
        <f t="shared" si="74"/>
        <v/>
      </c>
      <c r="AO241" s="455" t="str">
        <f t="shared" si="75"/>
        <v/>
      </c>
      <c r="AQ241" s="455" t="str">
        <f t="shared" si="76"/>
        <v/>
      </c>
    </row>
    <row r="242" spans="5:43">
      <c r="E242" s="455" t="str">
        <f t="shared" si="58"/>
        <v/>
      </c>
      <c r="G242" s="455" t="str">
        <f t="shared" si="58"/>
        <v/>
      </c>
      <c r="I242" s="455" t="str">
        <f t="shared" si="59"/>
        <v/>
      </c>
      <c r="K242" s="455" t="str">
        <f t="shared" si="60"/>
        <v/>
      </c>
      <c r="M242" s="455" t="str">
        <f t="shared" si="61"/>
        <v/>
      </c>
      <c r="O242" s="455" t="str">
        <f t="shared" si="62"/>
        <v/>
      </c>
      <c r="Q242" s="455" t="str">
        <f t="shared" si="63"/>
        <v/>
      </c>
      <c r="S242" s="455" t="str">
        <f t="shared" si="64"/>
        <v/>
      </c>
      <c r="U242" s="455" t="str">
        <f t="shared" si="65"/>
        <v/>
      </c>
      <c r="W242" s="455" t="str">
        <f t="shared" si="66"/>
        <v/>
      </c>
      <c r="Y242" s="455" t="str">
        <f t="shared" si="67"/>
        <v/>
      </c>
      <c r="AA242" s="455" t="str">
        <f t="shared" si="68"/>
        <v/>
      </c>
      <c r="AC242" s="455" t="str">
        <f t="shared" si="69"/>
        <v/>
      </c>
      <c r="AE242" s="455" t="str">
        <f t="shared" si="70"/>
        <v/>
      </c>
      <c r="AG242" s="455" t="str">
        <f t="shared" si="71"/>
        <v/>
      </c>
      <c r="AI242" s="455" t="str">
        <f t="shared" si="72"/>
        <v/>
      </c>
      <c r="AK242" s="455" t="str">
        <f t="shared" si="73"/>
        <v/>
      </c>
      <c r="AM242" s="455" t="str">
        <f t="shared" si="74"/>
        <v/>
      </c>
      <c r="AO242" s="455" t="str">
        <f t="shared" si="75"/>
        <v/>
      </c>
      <c r="AQ242" s="455" t="str">
        <f t="shared" si="76"/>
        <v/>
      </c>
    </row>
    <row r="243" spans="5:43">
      <c r="E243" s="455" t="str">
        <f t="shared" si="58"/>
        <v/>
      </c>
      <c r="G243" s="455" t="str">
        <f t="shared" si="58"/>
        <v/>
      </c>
      <c r="I243" s="455" t="str">
        <f t="shared" si="59"/>
        <v/>
      </c>
      <c r="K243" s="455" t="str">
        <f t="shared" si="60"/>
        <v/>
      </c>
      <c r="M243" s="455" t="str">
        <f t="shared" si="61"/>
        <v/>
      </c>
      <c r="O243" s="455" t="str">
        <f t="shared" si="62"/>
        <v/>
      </c>
      <c r="Q243" s="455" t="str">
        <f t="shared" si="63"/>
        <v/>
      </c>
      <c r="S243" s="455" t="str">
        <f t="shared" si="64"/>
        <v/>
      </c>
      <c r="U243" s="455" t="str">
        <f t="shared" si="65"/>
        <v/>
      </c>
      <c r="W243" s="455" t="str">
        <f t="shared" si="66"/>
        <v/>
      </c>
      <c r="Y243" s="455" t="str">
        <f t="shared" si="67"/>
        <v/>
      </c>
      <c r="AA243" s="455" t="str">
        <f t="shared" si="68"/>
        <v/>
      </c>
      <c r="AC243" s="455" t="str">
        <f t="shared" si="69"/>
        <v/>
      </c>
      <c r="AE243" s="455" t="str">
        <f t="shared" si="70"/>
        <v/>
      </c>
      <c r="AG243" s="455" t="str">
        <f t="shared" si="71"/>
        <v/>
      </c>
      <c r="AI243" s="455" t="str">
        <f t="shared" si="72"/>
        <v/>
      </c>
      <c r="AK243" s="455" t="str">
        <f t="shared" si="73"/>
        <v/>
      </c>
      <c r="AM243" s="455" t="str">
        <f t="shared" si="74"/>
        <v/>
      </c>
      <c r="AO243" s="455" t="str">
        <f t="shared" si="75"/>
        <v/>
      </c>
      <c r="AQ243" s="455" t="str">
        <f t="shared" si="76"/>
        <v/>
      </c>
    </row>
    <row r="244" spans="5:43">
      <c r="E244" s="455" t="str">
        <f t="shared" si="58"/>
        <v/>
      </c>
      <c r="G244" s="455" t="str">
        <f t="shared" si="58"/>
        <v/>
      </c>
      <c r="I244" s="455" t="str">
        <f t="shared" si="59"/>
        <v/>
      </c>
      <c r="K244" s="455" t="str">
        <f t="shared" si="60"/>
        <v/>
      </c>
      <c r="M244" s="455" t="str">
        <f t="shared" si="61"/>
        <v/>
      </c>
      <c r="O244" s="455" t="str">
        <f t="shared" si="62"/>
        <v/>
      </c>
      <c r="Q244" s="455" t="str">
        <f t="shared" si="63"/>
        <v/>
      </c>
      <c r="S244" s="455" t="str">
        <f t="shared" si="64"/>
        <v/>
      </c>
      <c r="U244" s="455" t="str">
        <f t="shared" si="65"/>
        <v/>
      </c>
      <c r="W244" s="455" t="str">
        <f t="shared" si="66"/>
        <v/>
      </c>
      <c r="Y244" s="455" t="str">
        <f t="shared" si="67"/>
        <v/>
      </c>
      <c r="AA244" s="455" t="str">
        <f t="shared" si="68"/>
        <v/>
      </c>
      <c r="AC244" s="455" t="str">
        <f t="shared" si="69"/>
        <v/>
      </c>
      <c r="AE244" s="455" t="str">
        <f t="shared" si="70"/>
        <v/>
      </c>
      <c r="AG244" s="455" t="str">
        <f t="shared" si="71"/>
        <v/>
      </c>
      <c r="AI244" s="455" t="str">
        <f t="shared" si="72"/>
        <v/>
      </c>
      <c r="AK244" s="455" t="str">
        <f t="shared" si="73"/>
        <v/>
      </c>
      <c r="AM244" s="455" t="str">
        <f t="shared" si="74"/>
        <v/>
      </c>
      <c r="AO244" s="455" t="str">
        <f t="shared" si="75"/>
        <v/>
      </c>
      <c r="AQ244" s="455" t="str">
        <f t="shared" si="76"/>
        <v/>
      </c>
    </row>
    <row r="245" spans="5:43">
      <c r="E245" s="455" t="str">
        <f t="shared" si="58"/>
        <v/>
      </c>
      <c r="G245" s="455" t="str">
        <f t="shared" si="58"/>
        <v/>
      </c>
      <c r="I245" s="455" t="str">
        <f t="shared" si="59"/>
        <v/>
      </c>
      <c r="K245" s="455" t="str">
        <f t="shared" si="60"/>
        <v/>
      </c>
      <c r="M245" s="455" t="str">
        <f t="shared" si="61"/>
        <v/>
      </c>
      <c r="O245" s="455" t="str">
        <f t="shared" si="62"/>
        <v/>
      </c>
      <c r="Q245" s="455" t="str">
        <f t="shared" si="63"/>
        <v/>
      </c>
      <c r="S245" s="455" t="str">
        <f t="shared" si="64"/>
        <v/>
      </c>
      <c r="U245" s="455" t="str">
        <f t="shared" si="65"/>
        <v/>
      </c>
      <c r="W245" s="455" t="str">
        <f t="shared" si="66"/>
        <v/>
      </c>
      <c r="Y245" s="455" t="str">
        <f t="shared" si="67"/>
        <v/>
      </c>
      <c r="AA245" s="455" t="str">
        <f t="shared" si="68"/>
        <v/>
      </c>
      <c r="AC245" s="455" t="str">
        <f t="shared" si="69"/>
        <v/>
      </c>
      <c r="AE245" s="455" t="str">
        <f t="shared" si="70"/>
        <v/>
      </c>
      <c r="AG245" s="455" t="str">
        <f t="shared" si="71"/>
        <v/>
      </c>
      <c r="AI245" s="455" t="str">
        <f t="shared" si="72"/>
        <v/>
      </c>
      <c r="AK245" s="455" t="str">
        <f t="shared" si="73"/>
        <v/>
      </c>
      <c r="AM245" s="455" t="str">
        <f t="shared" si="74"/>
        <v/>
      </c>
      <c r="AO245" s="455" t="str">
        <f t="shared" si="75"/>
        <v/>
      </c>
      <c r="AQ245" s="455" t="str">
        <f t="shared" si="76"/>
        <v/>
      </c>
    </row>
    <row r="246" spans="5:43">
      <c r="E246" s="455" t="str">
        <f t="shared" si="58"/>
        <v/>
      </c>
      <c r="G246" s="455" t="str">
        <f t="shared" si="58"/>
        <v/>
      </c>
      <c r="I246" s="455" t="str">
        <f t="shared" si="59"/>
        <v/>
      </c>
      <c r="K246" s="455" t="str">
        <f t="shared" si="60"/>
        <v/>
      </c>
      <c r="M246" s="455" t="str">
        <f t="shared" si="61"/>
        <v/>
      </c>
      <c r="O246" s="455" t="str">
        <f t="shared" si="62"/>
        <v/>
      </c>
      <c r="Q246" s="455" t="str">
        <f t="shared" si="63"/>
        <v/>
      </c>
      <c r="S246" s="455" t="str">
        <f t="shared" si="64"/>
        <v/>
      </c>
      <c r="U246" s="455" t="str">
        <f t="shared" si="65"/>
        <v/>
      </c>
      <c r="W246" s="455" t="str">
        <f t="shared" si="66"/>
        <v/>
      </c>
      <c r="Y246" s="455" t="str">
        <f t="shared" si="67"/>
        <v/>
      </c>
      <c r="AA246" s="455" t="str">
        <f t="shared" si="68"/>
        <v/>
      </c>
      <c r="AC246" s="455" t="str">
        <f t="shared" si="69"/>
        <v/>
      </c>
      <c r="AE246" s="455" t="str">
        <f t="shared" si="70"/>
        <v/>
      </c>
      <c r="AG246" s="455" t="str">
        <f t="shared" si="71"/>
        <v/>
      </c>
      <c r="AI246" s="455" t="str">
        <f t="shared" si="72"/>
        <v/>
      </c>
      <c r="AK246" s="455" t="str">
        <f t="shared" si="73"/>
        <v/>
      </c>
      <c r="AM246" s="455" t="str">
        <f t="shared" si="74"/>
        <v/>
      </c>
      <c r="AO246" s="455" t="str">
        <f t="shared" si="75"/>
        <v/>
      </c>
      <c r="AQ246" s="455" t="str">
        <f t="shared" si="76"/>
        <v/>
      </c>
    </row>
    <row r="247" spans="5:43">
      <c r="E247" s="455" t="str">
        <f t="shared" si="58"/>
        <v/>
      </c>
      <c r="G247" s="455" t="str">
        <f t="shared" si="58"/>
        <v/>
      </c>
      <c r="I247" s="455" t="str">
        <f t="shared" si="59"/>
        <v/>
      </c>
      <c r="K247" s="455" t="str">
        <f t="shared" si="60"/>
        <v/>
      </c>
      <c r="M247" s="455" t="str">
        <f t="shared" si="61"/>
        <v/>
      </c>
      <c r="O247" s="455" t="str">
        <f t="shared" si="62"/>
        <v/>
      </c>
      <c r="Q247" s="455" t="str">
        <f t="shared" si="63"/>
        <v/>
      </c>
      <c r="S247" s="455" t="str">
        <f t="shared" si="64"/>
        <v/>
      </c>
      <c r="U247" s="455" t="str">
        <f t="shared" si="65"/>
        <v/>
      </c>
      <c r="W247" s="455" t="str">
        <f t="shared" si="66"/>
        <v/>
      </c>
      <c r="Y247" s="455" t="str">
        <f t="shared" si="67"/>
        <v/>
      </c>
      <c r="AA247" s="455" t="str">
        <f t="shared" si="68"/>
        <v/>
      </c>
      <c r="AC247" s="455" t="str">
        <f t="shared" si="69"/>
        <v/>
      </c>
      <c r="AE247" s="455" t="str">
        <f t="shared" si="70"/>
        <v/>
      </c>
      <c r="AG247" s="455" t="str">
        <f t="shared" si="71"/>
        <v/>
      </c>
      <c r="AI247" s="455" t="str">
        <f t="shared" si="72"/>
        <v/>
      </c>
      <c r="AK247" s="455" t="str">
        <f t="shared" si="73"/>
        <v/>
      </c>
      <c r="AM247" s="455" t="str">
        <f t="shared" si="74"/>
        <v/>
      </c>
      <c r="AO247" s="455" t="str">
        <f t="shared" si="75"/>
        <v/>
      </c>
      <c r="AQ247" s="455" t="str">
        <f t="shared" si="76"/>
        <v/>
      </c>
    </row>
    <row r="248" spans="5:43">
      <c r="E248" s="455" t="str">
        <f t="shared" si="58"/>
        <v/>
      </c>
      <c r="G248" s="455" t="str">
        <f t="shared" si="58"/>
        <v/>
      </c>
      <c r="I248" s="455" t="str">
        <f t="shared" si="59"/>
        <v/>
      </c>
      <c r="K248" s="455" t="str">
        <f t="shared" si="60"/>
        <v/>
      </c>
      <c r="M248" s="455" t="str">
        <f t="shared" si="61"/>
        <v/>
      </c>
      <c r="O248" s="455" t="str">
        <f t="shared" si="62"/>
        <v/>
      </c>
      <c r="Q248" s="455" t="str">
        <f t="shared" si="63"/>
        <v/>
      </c>
      <c r="S248" s="455" t="str">
        <f t="shared" si="64"/>
        <v/>
      </c>
      <c r="U248" s="455" t="str">
        <f t="shared" si="65"/>
        <v/>
      </c>
      <c r="W248" s="455" t="str">
        <f t="shared" si="66"/>
        <v/>
      </c>
      <c r="Y248" s="455" t="str">
        <f t="shared" si="67"/>
        <v/>
      </c>
      <c r="AA248" s="455" t="str">
        <f t="shared" si="68"/>
        <v/>
      </c>
      <c r="AC248" s="455" t="str">
        <f t="shared" si="69"/>
        <v/>
      </c>
      <c r="AE248" s="455" t="str">
        <f t="shared" si="70"/>
        <v/>
      </c>
      <c r="AG248" s="455" t="str">
        <f t="shared" si="71"/>
        <v/>
      </c>
      <c r="AI248" s="455" t="str">
        <f t="shared" si="72"/>
        <v/>
      </c>
      <c r="AK248" s="455" t="str">
        <f t="shared" si="73"/>
        <v/>
      </c>
      <c r="AM248" s="455" t="str">
        <f t="shared" si="74"/>
        <v/>
      </c>
      <c r="AO248" s="455" t="str">
        <f t="shared" si="75"/>
        <v/>
      </c>
      <c r="AQ248" s="455" t="str">
        <f t="shared" si="76"/>
        <v/>
      </c>
    </row>
    <row r="249" spans="5:43">
      <c r="E249" s="455" t="str">
        <f t="shared" si="58"/>
        <v/>
      </c>
      <c r="G249" s="455" t="str">
        <f t="shared" si="58"/>
        <v/>
      </c>
      <c r="I249" s="455" t="str">
        <f t="shared" si="59"/>
        <v/>
      </c>
      <c r="K249" s="455" t="str">
        <f t="shared" si="60"/>
        <v/>
      </c>
      <c r="M249" s="455" t="str">
        <f t="shared" si="61"/>
        <v/>
      </c>
      <c r="O249" s="455" t="str">
        <f t="shared" si="62"/>
        <v/>
      </c>
      <c r="Q249" s="455" t="str">
        <f t="shared" si="63"/>
        <v/>
      </c>
      <c r="S249" s="455" t="str">
        <f t="shared" si="64"/>
        <v/>
      </c>
      <c r="U249" s="455" t="str">
        <f t="shared" si="65"/>
        <v/>
      </c>
      <c r="W249" s="455" t="str">
        <f t="shared" si="66"/>
        <v/>
      </c>
      <c r="Y249" s="455" t="str">
        <f t="shared" si="67"/>
        <v/>
      </c>
      <c r="AA249" s="455" t="str">
        <f t="shared" si="68"/>
        <v/>
      </c>
      <c r="AC249" s="455" t="str">
        <f t="shared" si="69"/>
        <v/>
      </c>
      <c r="AE249" s="455" t="str">
        <f t="shared" si="70"/>
        <v/>
      </c>
      <c r="AG249" s="455" t="str">
        <f t="shared" si="71"/>
        <v/>
      </c>
      <c r="AI249" s="455" t="str">
        <f t="shared" si="72"/>
        <v/>
      </c>
      <c r="AK249" s="455" t="str">
        <f t="shared" si="73"/>
        <v/>
      </c>
      <c r="AM249" s="455" t="str">
        <f t="shared" si="74"/>
        <v/>
      </c>
      <c r="AO249" s="455" t="str">
        <f t="shared" si="75"/>
        <v/>
      </c>
      <c r="AQ249" s="455" t="str">
        <f t="shared" si="76"/>
        <v/>
      </c>
    </row>
    <row r="250" spans="5:43">
      <c r="E250" s="455" t="str">
        <f t="shared" si="58"/>
        <v/>
      </c>
      <c r="G250" s="455" t="str">
        <f t="shared" si="58"/>
        <v/>
      </c>
      <c r="I250" s="455" t="str">
        <f t="shared" si="59"/>
        <v/>
      </c>
      <c r="K250" s="455" t="str">
        <f t="shared" si="60"/>
        <v/>
      </c>
      <c r="M250" s="455" t="str">
        <f t="shared" si="61"/>
        <v/>
      </c>
      <c r="O250" s="455" t="str">
        <f t="shared" si="62"/>
        <v/>
      </c>
      <c r="Q250" s="455" t="str">
        <f t="shared" si="63"/>
        <v/>
      </c>
      <c r="S250" s="455" t="str">
        <f t="shared" si="64"/>
        <v/>
      </c>
      <c r="U250" s="455" t="str">
        <f t="shared" si="65"/>
        <v/>
      </c>
      <c r="W250" s="455" t="str">
        <f t="shared" si="66"/>
        <v/>
      </c>
      <c r="Y250" s="455" t="str">
        <f t="shared" si="67"/>
        <v/>
      </c>
      <c r="AA250" s="455" t="str">
        <f t="shared" si="68"/>
        <v/>
      </c>
      <c r="AC250" s="455" t="str">
        <f t="shared" si="69"/>
        <v/>
      </c>
      <c r="AE250" s="455" t="str">
        <f t="shared" si="70"/>
        <v/>
      </c>
      <c r="AG250" s="455" t="str">
        <f t="shared" si="71"/>
        <v/>
      </c>
      <c r="AI250" s="455" t="str">
        <f t="shared" si="72"/>
        <v/>
      </c>
      <c r="AK250" s="455" t="str">
        <f t="shared" si="73"/>
        <v/>
      </c>
      <c r="AM250" s="455" t="str">
        <f t="shared" si="74"/>
        <v/>
      </c>
      <c r="AO250" s="455" t="str">
        <f t="shared" si="75"/>
        <v/>
      </c>
      <c r="AQ250" s="455" t="str">
        <f t="shared" si="76"/>
        <v/>
      </c>
    </row>
    <row r="251" spans="5:43">
      <c r="E251" s="455" t="str">
        <f t="shared" si="58"/>
        <v/>
      </c>
      <c r="G251" s="455" t="str">
        <f t="shared" si="58"/>
        <v/>
      </c>
      <c r="I251" s="455" t="str">
        <f t="shared" si="59"/>
        <v/>
      </c>
      <c r="K251" s="455" t="str">
        <f t="shared" si="60"/>
        <v/>
      </c>
      <c r="M251" s="455" t="str">
        <f t="shared" si="61"/>
        <v/>
      </c>
      <c r="O251" s="455" t="str">
        <f t="shared" si="62"/>
        <v/>
      </c>
      <c r="Q251" s="455" t="str">
        <f t="shared" si="63"/>
        <v/>
      </c>
      <c r="S251" s="455" t="str">
        <f t="shared" si="64"/>
        <v/>
      </c>
      <c r="U251" s="455" t="str">
        <f t="shared" si="65"/>
        <v/>
      </c>
      <c r="W251" s="455" t="str">
        <f t="shared" si="66"/>
        <v/>
      </c>
      <c r="Y251" s="455" t="str">
        <f t="shared" si="67"/>
        <v/>
      </c>
      <c r="AA251" s="455" t="str">
        <f t="shared" si="68"/>
        <v/>
      </c>
      <c r="AC251" s="455" t="str">
        <f t="shared" si="69"/>
        <v/>
      </c>
      <c r="AE251" s="455" t="str">
        <f t="shared" si="70"/>
        <v/>
      </c>
      <c r="AG251" s="455" t="str">
        <f t="shared" si="71"/>
        <v/>
      </c>
      <c r="AI251" s="455" t="str">
        <f t="shared" si="72"/>
        <v/>
      </c>
      <c r="AK251" s="455" t="str">
        <f t="shared" si="73"/>
        <v/>
      </c>
      <c r="AM251" s="455" t="str">
        <f t="shared" si="74"/>
        <v/>
      </c>
      <c r="AO251" s="455" t="str">
        <f t="shared" si="75"/>
        <v/>
      </c>
      <c r="AQ251" s="455" t="str">
        <f t="shared" si="76"/>
        <v/>
      </c>
    </row>
    <row r="252" spans="5:43">
      <c r="E252" s="455" t="str">
        <f t="shared" si="58"/>
        <v/>
      </c>
      <c r="G252" s="455" t="str">
        <f t="shared" si="58"/>
        <v/>
      </c>
      <c r="I252" s="455" t="str">
        <f t="shared" si="59"/>
        <v/>
      </c>
      <c r="K252" s="455" t="str">
        <f t="shared" si="60"/>
        <v/>
      </c>
      <c r="M252" s="455" t="str">
        <f t="shared" si="61"/>
        <v/>
      </c>
      <c r="O252" s="455" t="str">
        <f t="shared" si="62"/>
        <v/>
      </c>
      <c r="Q252" s="455" t="str">
        <f t="shared" si="63"/>
        <v/>
      </c>
      <c r="S252" s="455" t="str">
        <f t="shared" si="64"/>
        <v/>
      </c>
      <c r="U252" s="455" t="str">
        <f t="shared" si="65"/>
        <v/>
      </c>
      <c r="W252" s="455" t="str">
        <f t="shared" si="66"/>
        <v/>
      </c>
      <c r="Y252" s="455" t="str">
        <f t="shared" si="67"/>
        <v/>
      </c>
      <c r="AA252" s="455" t="str">
        <f t="shared" si="68"/>
        <v/>
      </c>
      <c r="AC252" s="455" t="str">
        <f t="shared" si="69"/>
        <v/>
      </c>
      <c r="AE252" s="455" t="str">
        <f t="shared" si="70"/>
        <v/>
      </c>
      <c r="AG252" s="455" t="str">
        <f t="shared" si="71"/>
        <v/>
      </c>
      <c r="AI252" s="455" t="str">
        <f t="shared" si="72"/>
        <v/>
      </c>
      <c r="AK252" s="455" t="str">
        <f t="shared" si="73"/>
        <v/>
      </c>
      <c r="AM252" s="455" t="str">
        <f t="shared" si="74"/>
        <v/>
      </c>
      <c r="AO252" s="455" t="str">
        <f t="shared" si="75"/>
        <v/>
      </c>
      <c r="AQ252" s="455" t="str">
        <f t="shared" si="76"/>
        <v/>
      </c>
    </row>
    <row r="253" spans="5:43">
      <c r="E253" s="455" t="str">
        <f t="shared" si="58"/>
        <v/>
      </c>
      <c r="G253" s="455" t="str">
        <f t="shared" si="58"/>
        <v/>
      </c>
      <c r="I253" s="455" t="str">
        <f t="shared" si="59"/>
        <v/>
      </c>
      <c r="K253" s="455" t="str">
        <f t="shared" si="60"/>
        <v/>
      </c>
      <c r="M253" s="455" t="str">
        <f t="shared" si="61"/>
        <v/>
      </c>
      <c r="O253" s="455" t="str">
        <f t="shared" si="62"/>
        <v/>
      </c>
      <c r="Q253" s="455" t="str">
        <f t="shared" si="63"/>
        <v/>
      </c>
      <c r="S253" s="455" t="str">
        <f t="shared" si="64"/>
        <v/>
      </c>
      <c r="U253" s="455" t="str">
        <f t="shared" si="65"/>
        <v/>
      </c>
      <c r="W253" s="455" t="str">
        <f t="shared" si="66"/>
        <v/>
      </c>
      <c r="Y253" s="455" t="str">
        <f t="shared" si="67"/>
        <v/>
      </c>
      <c r="AA253" s="455" t="str">
        <f t="shared" si="68"/>
        <v/>
      </c>
      <c r="AC253" s="455" t="str">
        <f t="shared" si="69"/>
        <v/>
      </c>
      <c r="AE253" s="455" t="str">
        <f t="shared" si="70"/>
        <v/>
      </c>
      <c r="AG253" s="455" t="str">
        <f t="shared" si="71"/>
        <v/>
      </c>
      <c r="AI253" s="455" t="str">
        <f t="shared" si="72"/>
        <v/>
      </c>
      <c r="AK253" s="455" t="str">
        <f t="shared" si="73"/>
        <v/>
      </c>
      <c r="AM253" s="455" t="str">
        <f t="shared" si="74"/>
        <v/>
      </c>
      <c r="AO253" s="455" t="str">
        <f t="shared" si="75"/>
        <v/>
      </c>
      <c r="AQ253" s="455" t="str">
        <f t="shared" si="76"/>
        <v/>
      </c>
    </row>
    <row r="254" spans="5:43">
      <c r="E254" s="455" t="str">
        <f t="shared" si="58"/>
        <v/>
      </c>
      <c r="G254" s="455" t="str">
        <f t="shared" si="58"/>
        <v/>
      </c>
      <c r="I254" s="455" t="str">
        <f t="shared" si="59"/>
        <v/>
      </c>
      <c r="K254" s="455" t="str">
        <f t="shared" si="60"/>
        <v/>
      </c>
      <c r="M254" s="455" t="str">
        <f t="shared" si="61"/>
        <v/>
      </c>
      <c r="O254" s="455" t="str">
        <f t="shared" si="62"/>
        <v/>
      </c>
      <c r="Q254" s="455" t="str">
        <f t="shared" si="63"/>
        <v/>
      </c>
      <c r="S254" s="455" t="str">
        <f t="shared" si="64"/>
        <v/>
      </c>
      <c r="U254" s="455" t="str">
        <f t="shared" si="65"/>
        <v/>
      </c>
      <c r="W254" s="455" t="str">
        <f t="shared" si="66"/>
        <v/>
      </c>
      <c r="Y254" s="455" t="str">
        <f t="shared" si="67"/>
        <v/>
      </c>
      <c r="AA254" s="455" t="str">
        <f t="shared" si="68"/>
        <v/>
      </c>
      <c r="AC254" s="455" t="str">
        <f t="shared" si="69"/>
        <v/>
      </c>
      <c r="AE254" s="455" t="str">
        <f t="shared" si="70"/>
        <v/>
      </c>
      <c r="AG254" s="455" t="str">
        <f t="shared" si="71"/>
        <v/>
      </c>
      <c r="AI254" s="455" t="str">
        <f t="shared" si="72"/>
        <v/>
      </c>
      <c r="AK254" s="455" t="str">
        <f t="shared" si="73"/>
        <v/>
      </c>
      <c r="AM254" s="455" t="str">
        <f t="shared" si="74"/>
        <v/>
      </c>
      <c r="AO254" s="455" t="str">
        <f t="shared" si="75"/>
        <v/>
      </c>
      <c r="AQ254" s="455" t="str">
        <f t="shared" si="76"/>
        <v/>
      </c>
    </row>
    <row r="255" spans="5:43">
      <c r="E255" s="455" t="str">
        <f t="shared" si="58"/>
        <v/>
      </c>
      <c r="G255" s="455" t="str">
        <f t="shared" si="58"/>
        <v/>
      </c>
      <c r="I255" s="455" t="str">
        <f t="shared" si="59"/>
        <v/>
      </c>
      <c r="K255" s="455" t="str">
        <f t="shared" si="60"/>
        <v/>
      </c>
      <c r="M255" s="455" t="str">
        <f t="shared" si="61"/>
        <v/>
      </c>
      <c r="O255" s="455" t="str">
        <f t="shared" si="62"/>
        <v/>
      </c>
      <c r="Q255" s="455" t="str">
        <f t="shared" si="63"/>
        <v/>
      </c>
      <c r="S255" s="455" t="str">
        <f t="shared" si="64"/>
        <v/>
      </c>
      <c r="U255" s="455" t="str">
        <f t="shared" si="65"/>
        <v/>
      </c>
      <c r="W255" s="455" t="str">
        <f t="shared" si="66"/>
        <v/>
      </c>
      <c r="Y255" s="455" t="str">
        <f t="shared" si="67"/>
        <v/>
      </c>
      <c r="AA255" s="455" t="str">
        <f t="shared" si="68"/>
        <v/>
      </c>
      <c r="AC255" s="455" t="str">
        <f t="shared" si="69"/>
        <v/>
      </c>
      <c r="AE255" s="455" t="str">
        <f t="shared" si="70"/>
        <v/>
      </c>
      <c r="AG255" s="455" t="str">
        <f t="shared" si="71"/>
        <v/>
      </c>
      <c r="AI255" s="455" t="str">
        <f t="shared" si="72"/>
        <v/>
      </c>
      <c r="AK255" s="455" t="str">
        <f t="shared" si="73"/>
        <v/>
      </c>
      <c r="AM255" s="455" t="str">
        <f t="shared" si="74"/>
        <v/>
      </c>
      <c r="AO255" s="455" t="str">
        <f t="shared" si="75"/>
        <v/>
      </c>
      <c r="AQ255" s="455" t="str">
        <f t="shared" si="76"/>
        <v/>
      </c>
    </row>
    <row r="256" spans="5:43">
      <c r="E256" s="455" t="str">
        <f t="shared" si="58"/>
        <v/>
      </c>
      <c r="G256" s="455" t="str">
        <f t="shared" si="58"/>
        <v/>
      </c>
      <c r="I256" s="455" t="str">
        <f t="shared" si="59"/>
        <v/>
      </c>
      <c r="K256" s="455" t="str">
        <f t="shared" si="60"/>
        <v/>
      </c>
      <c r="M256" s="455" t="str">
        <f t="shared" si="61"/>
        <v/>
      </c>
      <c r="O256" s="455" t="str">
        <f t="shared" si="62"/>
        <v/>
      </c>
      <c r="Q256" s="455" t="str">
        <f t="shared" si="63"/>
        <v/>
      </c>
      <c r="S256" s="455" t="str">
        <f t="shared" si="64"/>
        <v/>
      </c>
      <c r="U256" s="455" t="str">
        <f t="shared" si="65"/>
        <v/>
      </c>
      <c r="W256" s="455" t="str">
        <f t="shared" si="66"/>
        <v/>
      </c>
      <c r="Y256" s="455" t="str">
        <f t="shared" si="67"/>
        <v/>
      </c>
      <c r="AA256" s="455" t="str">
        <f t="shared" si="68"/>
        <v/>
      </c>
      <c r="AC256" s="455" t="str">
        <f t="shared" si="69"/>
        <v/>
      </c>
      <c r="AE256" s="455" t="str">
        <f t="shared" si="70"/>
        <v/>
      </c>
      <c r="AG256" s="455" t="str">
        <f t="shared" si="71"/>
        <v/>
      </c>
      <c r="AI256" s="455" t="str">
        <f t="shared" si="72"/>
        <v/>
      </c>
      <c r="AK256" s="455" t="str">
        <f t="shared" si="73"/>
        <v/>
      </c>
      <c r="AM256" s="455" t="str">
        <f t="shared" si="74"/>
        <v/>
      </c>
      <c r="AO256" s="455" t="str">
        <f t="shared" si="75"/>
        <v/>
      </c>
      <c r="AQ256" s="455" t="str">
        <f t="shared" si="76"/>
        <v/>
      </c>
    </row>
    <row r="257" spans="5:43">
      <c r="E257" s="455" t="str">
        <f t="shared" si="58"/>
        <v/>
      </c>
      <c r="G257" s="455" t="str">
        <f t="shared" si="58"/>
        <v/>
      </c>
      <c r="I257" s="455" t="str">
        <f t="shared" si="59"/>
        <v/>
      </c>
      <c r="K257" s="455" t="str">
        <f t="shared" si="60"/>
        <v/>
      </c>
      <c r="M257" s="455" t="str">
        <f t="shared" si="61"/>
        <v/>
      </c>
      <c r="O257" s="455" t="str">
        <f t="shared" si="62"/>
        <v/>
      </c>
      <c r="Q257" s="455" t="str">
        <f t="shared" si="63"/>
        <v/>
      </c>
      <c r="S257" s="455" t="str">
        <f t="shared" si="64"/>
        <v/>
      </c>
      <c r="U257" s="455" t="str">
        <f t="shared" si="65"/>
        <v/>
      </c>
      <c r="W257" s="455" t="str">
        <f t="shared" si="66"/>
        <v/>
      </c>
      <c r="Y257" s="455" t="str">
        <f t="shared" si="67"/>
        <v/>
      </c>
      <c r="AA257" s="455" t="str">
        <f t="shared" si="68"/>
        <v/>
      </c>
      <c r="AC257" s="455" t="str">
        <f t="shared" si="69"/>
        <v/>
      </c>
      <c r="AE257" s="455" t="str">
        <f t="shared" si="70"/>
        <v/>
      </c>
      <c r="AG257" s="455" t="str">
        <f t="shared" si="71"/>
        <v/>
      </c>
      <c r="AI257" s="455" t="str">
        <f t="shared" si="72"/>
        <v/>
      </c>
      <c r="AK257" s="455" t="str">
        <f t="shared" si="73"/>
        <v/>
      </c>
      <c r="AM257" s="455" t="str">
        <f t="shared" si="74"/>
        <v/>
      </c>
      <c r="AO257" s="455" t="str">
        <f t="shared" si="75"/>
        <v/>
      </c>
      <c r="AQ257" s="455" t="str">
        <f t="shared" si="76"/>
        <v/>
      </c>
    </row>
    <row r="258" spans="5:43">
      <c r="E258" s="455" t="str">
        <f t="shared" si="58"/>
        <v/>
      </c>
      <c r="G258" s="455" t="str">
        <f t="shared" si="58"/>
        <v/>
      </c>
      <c r="I258" s="455" t="str">
        <f t="shared" si="59"/>
        <v/>
      </c>
      <c r="K258" s="455" t="str">
        <f t="shared" si="60"/>
        <v/>
      </c>
      <c r="M258" s="455" t="str">
        <f t="shared" si="61"/>
        <v/>
      </c>
      <c r="O258" s="455" t="str">
        <f t="shared" si="62"/>
        <v/>
      </c>
      <c r="Q258" s="455" t="str">
        <f t="shared" si="63"/>
        <v/>
      </c>
      <c r="S258" s="455" t="str">
        <f t="shared" si="64"/>
        <v/>
      </c>
      <c r="U258" s="455" t="str">
        <f t="shared" si="65"/>
        <v/>
      </c>
      <c r="W258" s="455" t="str">
        <f t="shared" si="66"/>
        <v/>
      </c>
      <c r="Y258" s="455" t="str">
        <f t="shared" si="67"/>
        <v/>
      </c>
      <c r="AA258" s="455" t="str">
        <f t="shared" si="68"/>
        <v/>
      </c>
      <c r="AC258" s="455" t="str">
        <f t="shared" si="69"/>
        <v/>
      </c>
      <c r="AE258" s="455" t="str">
        <f t="shared" si="70"/>
        <v/>
      </c>
      <c r="AG258" s="455" t="str">
        <f t="shared" si="71"/>
        <v/>
      </c>
      <c r="AI258" s="455" t="str">
        <f t="shared" si="72"/>
        <v/>
      </c>
      <c r="AK258" s="455" t="str">
        <f t="shared" si="73"/>
        <v/>
      </c>
      <c r="AM258" s="455" t="str">
        <f t="shared" si="74"/>
        <v/>
      </c>
      <c r="AO258" s="455" t="str">
        <f t="shared" si="75"/>
        <v/>
      </c>
      <c r="AQ258" s="455" t="str">
        <f t="shared" si="76"/>
        <v/>
      </c>
    </row>
    <row r="259" spans="5:43">
      <c r="E259" s="455" t="str">
        <f t="shared" si="58"/>
        <v/>
      </c>
      <c r="G259" s="455" t="str">
        <f t="shared" si="58"/>
        <v/>
      </c>
      <c r="I259" s="455" t="str">
        <f t="shared" si="59"/>
        <v/>
      </c>
      <c r="K259" s="455" t="str">
        <f t="shared" si="60"/>
        <v/>
      </c>
      <c r="M259" s="455" t="str">
        <f t="shared" si="61"/>
        <v/>
      </c>
      <c r="O259" s="455" t="str">
        <f t="shared" si="62"/>
        <v/>
      </c>
      <c r="Q259" s="455" t="str">
        <f t="shared" si="63"/>
        <v/>
      </c>
      <c r="S259" s="455" t="str">
        <f t="shared" si="64"/>
        <v/>
      </c>
      <c r="U259" s="455" t="str">
        <f t="shared" si="65"/>
        <v/>
      </c>
      <c r="W259" s="455" t="str">
        <f t="shared" si="66"/>
        <v/>
      </c>
      <c r="Y259" s="455" t="str">
        <f t="shared" si="67"/>
        <v/>
      </c>
      <c r="AA259" s="455" t="str">
        <f t="shared" si="68"/>
        <v/>
      </c>
      <c r="AC259" s="455" t="str">
        <f t="shared" si="69"/>
        <v/>
      </c>
      <c r="AE259" s="455" t="str">
        <f t="shared" si="70"/>
        <v/>
      </c>
      <c r="AG259" s="455" t="str">
        <f t="shared" si="71"/>
        <v/>
      </c>
      <c r="AI259" s="455" t="str">
        <f t="shared" si="72"/>
        <v/>
      </c>
      <c r="AK259" s="455" t="str">
        <f t="shared" si="73"/>
        <v/>
      </c>
      <c r="AM259" s="455" t="str">
        <f t="shared" si="74"/>
        <v/>
      </c>
      <c r="AO259" s="455" t="str">
        <f t="shared" si="75"/>
        <v/>
      </c>
      <c r="AQ259" s="455" t="str">
        <f t="shared" si="76"/>
        <v/>
      </c>
    </row>
    <row r="260" spans="5:43">
      <c r="E260" s="455" t="str">
        <f t="shared" si="58"/>
        <v/>
      </c>
      <c r="G260" s="455" t="str">
        <f t="shared" si="58"/>
        <v/>
      </c>
      <c r="I260" s="455" t="str">
        <f t="shared" si="59"/>
        <v/>
      </c>
      <c r="K260" s="455" t="str">
        <f t="shared" si="60"/>
        <v/>
      </c>
      <c r="M260" s="455" t="str">
        <f t="shared" si="61"/>
        <v/>
      </c>
      <c r="O260" s="455" t="str">
        <f t="shared" si="62"/>
        <v/>
      </c>
      <c r="Q260" s="455" t="str">
        <f t="shared" si="63"/>
        <v/>
      </c>
      <c r="S260" s="455" t="str">
        <f t="shared" si="64"/>
        <v/>
      </c>
      <c r="U260" s="455" t="str">
        <f t="shared" si="65"/>
        <v/>
      </c>
      <c r="W260" s="455" t="str">
        <f t="shared" si="66"/>
        <v/>
      </c>
      <c r="Y260" s="455" t="str">
        <f t="shared" si="67"/>
        <v/>
      </c>
      <c r="AA260" s="455" t="str">
        <f t="shared" si="68"/>
        <v/>
      </c>
      <c r="AC260" s="455" t="str">
        <f t="shared" si="69"/>
        <v/>
      </c>
      <c r="AE260" s="455" t="str">
        <f t="shared" si="70"/>
        <v/>
      </c>
      <c r="AG260" s="455" t="str">
        <f t="shared" si="71"/>
        <v/>
      </c>
      <c r="AI260" s="455" t="str">
        <f t="shared" si="72"/>
        <v/>
      </c>
      <c r="AK260" s="455" t="str">
        <f t="shared" si="73"/>
        <v/>
      </c>
      <c r="AM260" s="455" t="str">
        <f t="shared" si="74"/>
        <v/>
      </c>
      <c r="AO260" s="455" t="str">
        <f t="shared" si="75"/>
        <v/>
      </c>
      <c r="AQ260" s="455" t="str">
        <f t="shared" si="76"/>
        <v/>
      </c>
    </row>
    <row r="261" spans="5:43">
      <c r="E261" s="455" t="str">
        <f t="shared" si="58"/>
        <v/>
      </c>
      <c r="G261" s="455" t="str">
        <f t="shared" si="58"/>
        <v/>
      </c>
      <c r="I261" s="455" t="str">
        <f t="shared" si="59"/>
        <v/>
      </c>
      <c r="K261" s="455" t="str">
        <f t="shared" si="60"/>
        <v/>
      </c>
      <c r="M261" s="455" t="str">
        <f t="shared" si="61"/>
        <v/>
      </c>
      <c r="O261" s="455" t="str">
        <f t="shared" si="62"/>
        <v/>
      </c>
      <c r="Q261" s="455" t="str">
        <f t="shared" si="63"/>
        <v/>
      </c>
      <c r="S261" s="455" t="str">
        <f t="shared" si="64"/>
        <v/>
      </c>
      <c r="U261" s="455" t="str">
        <f t="shared" si="65"/>
        <v/>
      </c>
      <c r="W261" s="455" t="str">
        <f t="shared" si="66"/>
        <v/>
      </c>
      <c r="Y261" s="455" t="str">
        <f t="shared" si="67"/>
        <v/>
      </c>
      <c r="AA261" s="455" t="str">
        <f t="shared" si="68"/>
        <v/>
      </c>
      <c r="AC261" s="455" t="str">
        <f t="shared" si="69"/>
        <v/>
      </c>
      <c r="AE261" s="455" t="str">
        <f t="shared" si="70"/>
        <v/>
      </c>
      <c r="AG261" s="455" t="str">
        <f t="shared" si="71"/>
        <v/>
      </c>
      <c r="AI261" s="455" t="str">
        <f t="shared" si="72"/>
        <v/>
      </c>
      <c r="AK261" s="455" t="str">
        <f t="shared" si="73"/>
        <v/>
      </c>
      <c r="AM261" s="455" t="str">
        <f t="shared" si="74"/>
        <v/>
      </c>
      <c r="AO261" s="455" t="str">
        <f t="shared" si="75"/>
        <v/>
      </c>
      <c r="AQ261" s="455" t="str">
        <f t="shared" si="76"/>
        <v/>
      </c>
    </row>
    <row r="262" spans="5:43">
      <c r="E262" s="455" t="str">
        <f t="shared" si="58"/>
        <v/>
      </c>
      <c r="G262" s="455" t="str">
        <f t="shared" si="58"/>
        <v/>
      </c>
      <c r="I262" s="455" t="str">
        <f t="shared" si="59"/>
        <v/>
      </c>
      <c r="K262" s="455" t="str">
        <f t="shared" si="60"/>
        <v/>
      </c>
      <c r="M262" s="455" t="str">
        <f t="shared" si="61"/>
        <v/>
      </c>
      <c r="O262" s="455" t="str">
        <f t="shared" si="62"/>
        <v/>
      </c>
      <c r="Q262" s="455" t="str">
        <f t="shared" si="63"/>
        <v/>
      </c>
      <c r="S262" s="455" t="str">
        <f t="shared" si="64"/>
        <v/>
      </c>
      <c r="U262" s="455" t="str">
        <f t="shared" si="65"/>
        <v/>
      </c>
      <c r="W262" s="455" t="str">
        <f t="shared" si="66"/>
        <v/>
      </c>
      <c r="Y262" s="455" t="str">
        <f t="shared" si="67"/>
        <v/>
      </c>
      <c r="AA262" s="455" t="str">
        <f t="shared" si="68"/>
        <v/>
      </c>
      <c r="AC262" s="455" t="str">
        <f t="shared" si="69"/>
        <v/>
      </c>
      <c r="AE262" s="455" t="str">
        <f t="shared" si="70"/>
        <v/>
      </c>
      <c r="AG262" s="455" t="str">
        <f t="shared" si="71"/>
        <v/>
      </c>
      <c r="AI262" s="455" t="str">
        <f t="shared" si="72"/>
        <v/>
      </c>
      <c r="AK262" s="455" t="str">
        <f t="shared" si="73"/>
        <v/>
      </c>
      <c r="AM262" s="455" t="str">
        <f t="shared" si="74"/>
        <v/>
      </c>
      <c r="AO262" s="455" t="str">
        <f t="shared" si="75"/>
        <v/>
      </c>
      <c r="AQ262" s="455" t="str">
        <f t="shared" si="76"/>
        <v/>
      </c>
    </row>
    <row r="263" spans="5:43">
      <c r="E263" s="455" t="str">
        <f t="shared" si="58"/>
        <v/>
      </c>
      <c r="G263" s="455" t="str">
        <f t="shared" si="58"/>
        <v/>
      </c>
      <c r="I263" s="455" t="str">
        <f t="shared" si="59"/>
        <v/>
      </c>
      <c r="K263" s="455" t="str">
        <f t="shared" si="60"/>
        <v/>
      </c>
      <c r="M263" s="455" t="str">
        <f t="shared" si="61"/>
        <v/>
      </c>
      <c r="O263" s="455" t="str">
        <f t="shared" si="62"/>
        <v/>
      </c>
      <c r="Q263" s="455" t="str">
        <f t="shared" si="63"/>
        <v/>
      </c>
      <c r="S263" s="455" t="str">
        <f t="shared" si="64"/>
        <v/>
      </c>
      <c r="U263" s="455" t="str">
        <f t="shared" si="65"/>
        <v/>
      </c>
      <c r="W263" s="455" t="str">
        <f t="shared" si="66"/>
        <v/>
      </c>
      <c r="Y263" s="455" t="str">
        <f t="shared" si="67"/>
        <v/>
      </c>
      <c r="AA263" s="455" t="str">
        <f t="shared" si="68"/>
        <v/>
      </c>
      <c r="AC263" s="455" t="str">
        <f t="shared" si="69"/>
        <v/>
      </c>
      <c r="AE263" s="455" t="str">
        <f t="shared" si="70"/>
        <v/>
      </c>
      <c r="AG263" s="455" t="str">
        <f t="shared" si="71"/>
        <v/>
      </c>
      <c r="AI263" s="455" t="str">
        <f t="shared" si="72"/>
        <v/>
      </c>
      <c r="AK263" s="455" t="str">
        <f t="shared" si="73"/>
        <v/>
      </c>
      <c r="AM263" s="455" t="str">
        <f t="shared" si="74"/>
        <v/>
      </c>
      <c r="AO263" s="455" t="str">
        <f t="shared" si="75"/>
        <v/>
      </c>
      <c r="AQ263" s="455" t="str">
        <f t="shared" si="76"/>
        <v/>
      </c>
    </row>
    <row r="264" spans="5:43">
      <c r="E264" s="455" t="str">
        <f t="shared" si="58"/>
        <v/>
      </c>
      <c r="G264" s="455" t="str">
        <f t="shared" si="58"/>
        <v/>
      </c>
      <c r="I264" s="455" t="str">
        <f t="shared" si="59"/>
        <v/>
      </c>
      <c r="K264" s="455" t="str">
        <f t="shared" si="60"/>
        <v/>
      </c>
      <c r="M264" s="455" t="str">
        <f t="shared" si="61"/>
        <v/>
      </c>
      <c r="O264" s="455" t="str">
        <f t="shared" si="62"/>
        <v/>
      </c>
      <c r="Q264" s="455" t="str">
        <f t="shared" si="63"/>
        <v/>
      </c>
      <c r="S264" s="455" t="str">
        <f t="shared" si="64"/>
        <v/>
      </c>
      <c r="U264" s="455" t="str">
        <f t="shared" si="65"/>
        <v/>
      </c>
      <c r="W264" s="455" t="str">
        <f t="shared" si="66"/>
        <v/>
      </c>
      <c r="Y264" s="455" t="str">
        <f t="shared" si="67"/>
        <v/>
      </c>
      <c r="AA264" s="455" t="str">
        <f t="shared" si="68"/>
        <v/>
      </c>
      <c r="AC264" s="455" t="str">
        <f t="shared" si="69"/>
        <v/>
      </c>
      <c r="AE264" s="455" t="str">
        <f t="shared" si="70"/>
        <v/>
      </c>
      <c r="AG264" s="455" t="str">
        <f t="shared" si="71"/>
        <v/>
      </c>
      <c r="AI264" s="455" t="str">
        <f t="shared" si="72"/>
        <v/>
      </c>
      <c r="AK264" s="455" t="str">
        <f t="shared" si="73"/>
        <v/>
      </c>
      <c r="AM264" s="455" t="str">
        <f t="shared" si="74"/>
        <v/>
      </c>
      <c r="AO264" s="455" t="str">
        <f t="shared" si="75"/>
        <v/>
      </c>
      <c r="AQ264" s="455" t="str">
        <f t="shared" si="76"/>
        <v/>
      </c>
    </row>
    <row r="265" spans="5:43">
      <c r="E265" s="455" t="str">
        <f t="shared" si="58"/>
        <v/>
      </c>
      <c r="G265" s="455" t="str">
        <f t="shared" si="58"/>
        <v/>
      </c>
      <c r="I265" s="455" t="str">
        <f t="shared" si="59"/>
        <v/>
      </c>
      <c r="K265" s="455" t="str">
        <f t="shared" si="60"/>
        <v/>
      </c>
      <c r="M265" s="455" t="str">
        <f t="shared" si="61"/>
        <v/>
      </c>
      <c r="O265" s="455" t="str">
        <f t="shared" si="62"/>
        <v/>
      </c>
      <c r="Q265" s="455" t="str">
        <f t="shared" si="63"/>
        <v/>
      </c>
      <c r="S265" s="455" t="str">
        <f t="shared" si="64"/>
        <v/>
      </c>
      <c r="U265" s="455" t="str">
        <f t="shared" si="65"/>
        <v/>
      </c>
      <c r="W265" s="455" t="str">
        <f t="shared" si="66"/>
        <v/>
      </c>
      <c r="Y265" s="455" t="str">
        <f t="shared" si="67"/>
        <v/>
      </c>
      <c r="AA265" s="455" t="str">
        <f t="shared" si="68"/>
        <v/>
      </c>
      <c r="AC265" s="455" t="str">
        <f t="shared" si="69"/>
        <v/>
      </c>
      <c r="AE265" s="455" t="str">
        <f t="shared" si="70"/>
        <v/>
      </c>
      <c r="AG265" s="455" t="str">
        <f t="shared" si="71"/>
        <v/>
      </c>
      <c r="AI265" s="455" t="str">
        <f t="shared" si="72"/>
        <v/>
      </c>
      <c r="AK265" s="455" t="str">
        <f t="shared" si="73"/>
        <v/>
      </c>
      <c r="AM265" s="455" t="str">
        <f t="shared" si="74"/>
        <v/>
      </c>
      <c r="AO265" s="455" t="str">
        <f t="shared" si="75"/>
        <v/>
      </c>
      <c r="AQ265" s="455" t="str">
        <f t="shared" si="76"/>
        <v/>
      </c>
    </row>
    <row r="266" spans="5:43">
      <c r="E266" s="455" t="str">
        <f t="shared" si="58"/>
        <v/>
      </c>
      <c r="G266" s="455" t="str">
        <f t="shared" si="58"/>
        <v/>
      </c>
      <c r="I266" s="455" t="str">
        <f t="shared" si="59"/>
        <v/>
      </c>
      <c r="K266" s="455" t="str">
        <f t="shared" si="60"/>
        <v/>
      </c>
      <c r="M266" s="455" t="str">
        <f t="shared" si="61"/>
        <v/>
      </c>
      <c r="O266" s="455" t="str">
        <f t="shared" si="62"/>
        <v/>
      </c>
      <c r="Q266" s="455" t="str">
        <f t="shared" si="63"/>
        <v/>
      </c>
      <c r="S266" s="455" t="str">
        <f t="shared" si="64"/>
        <v/>
      </c>
      <c r="U266" s="455" t="str">
        <f t="shared" si="65"/>
        <v/>
      </c>
      <c r="W266" s="455" t="str">
        <f t="shared" si="66"/>
        <v/>
      </c>
      <c r="Y266" s="455" t="str">
        <f t="shared" si="67"/>
        <v/>
      </c>
      <c r="AA266" s="455" t="str">
        <f t="shared" si="68"/>
        <v/>
      </c>
      <c r="AC266" s="455" t="str">
        <f t="shared" si="69"/>
        <v/>
      </c>
      <c r="AE266" s="455" t="str">
        <f t="shared" si="70"/>
        <v/>
      </c>
      <c r="AG266" s="455" t="str">
        <f t="shared" si="71"/>
        <v/>
      </c>
      <c r="AI266" s="455" t="str">
        <f t="shared" si="72"/>
        <v/>
      </c>
      <c r="AK266" s="455" t="str">
        <f t="shared" si="73"/>
        <v/>
      </c>
      <c r="AM266" s="455" t="str">
        <f t="shared" si="74"/>
        <v/>
      </c>
      <c r="AO266" s="455" t="str">
        <f t="shared" si="75"/>
        <v/>
      </c>
      <c r="AQ266" s="455" t="str">
        <f t="shared" si="76"/>
        <v/>
      </c>
    </row>
    <row r="267" spans="5:43">
      <c r="E267" s="455" t="str">
        <f t="shared" si="58"/>
        <v/>
      </c>
      <c r="G267" s="455" t="str">
        <f t="shared" si="58"/>
        <v/>
      </c>
      <c r="I267" s="455" t="str">
        <f t="shared" si="59"/>
        <v/>
      </c>
      <c r="K267" s="455" t="str">
        <f t="shared" si="60"/>
        <v/>
      </c>
      <c r="M267" s="455" t="str">
        <f t="shared" si="61"/>
        <v/>
      </c>
      <c r="O267" s="455" t="str">
        <f t="shared" si="62"/>
        <v/>
      </c>
      <c r="Q267" s="455" t="str">
        <f t="shared" si="63"/>
        <v/>
      </c>
      <c r="S267" s="455" t="str">
        <f t="shared" si="64"/>
        <v/>
      </c>
      <c r="U267" s="455" t="str">
        <f t="shared" si="65"/>
        <v/>
      </c>
      <c r="W267" s="455" t="str">
        <f t="shared" si="66"/>
        <v/>
      </c>
      <c r="Y267" s="455" t="str">
        <f t="shared" si="67"/>
        <v/>
      </c>
      <c r="AA267" s="455" t="str">
        <f t="shared" si="68"/>
        <v/>
      </c>
      <c r="AC267" s="455" t="str">
        <f t="shared" si="69"/>
        <v/>
      </c>
      <c r="AE267" s="455" t="str">
        <f t="shared" si="70"/>
        <v/>
      </c>
      <c r="AG267" s="455" t="str">
        <f t="shared" si="71"/>
        <v/>
      </c>
      <c r="AI267" s="455" t="str">
        <f t="shared" si="72"/>
        <v/>
      </c>
      <c r="AK267" s="455" t="str">
        <f t="shared" si="73"/>
        <v/>
      </c>
      <c r="AM267" s="455" t="str">
        <f t="shared" si="74"/>
        <v/>
      </c>
      <c r="AO267" s="455" t="str">
        <f t="shared" si="75"/>
        <v/>
      </c>
      <c r="AQ267" s="455" t="str">
        <f t="shared" si="76"/>
        <v/>
      </c>
    </row>
    <row r="268" spans="5:43">
      <c r="E268" s="455" t="str">
        <f t="shared" si="58"/>
        <v/>
      </c>
      <c r="G268" s="455" t="str">
        <f t="shared" si="58"/>
        <v/>
      </c>
      <c r="I268" s="455" t="str">
        <f t="shared" si="59"/>
        <v/>
      </c>
      <c r="K268" s="455" t="str">
        <f t="shared" si="60"/>
        <v/>
      </c>
      <c r="M268" s="455" t="str">
        <f t="shared" si="61"/>
        <v/>
      </c>
      <c r="O268" s="455" t="str">
        <f t="shared" si="62"/>
        <v/>
      </c>
      <c r="Q268" s="455" t="str">
        <f t="shared" si="63"/>
        <v/>
      </c>
      <c r="S268" s="455" t="str">
        <f t="shared" si="64"/>
        <v/>
      </c>
      <c r="U268" s="455" t="str">
        <f t="shared" si="65"/>
        <v/>
      </c>
      <c r="W268" s="455" t="str">
        <f t="shared" si="66"/>
        <v/>
      </c>
      <c r="Y268" s="455" t="str">
        <f t="shared" si="67"/>
        <v/>
      </c>
      <c r="AA268" s="455" t="str">
        <f t="shared" si="68"/>
        <v/>
      </c>
      <c r="AC268" s="455" t="str">
        <f t="shared" si="69"/>
        <v/>
      </c>
      <c r="AE268" s="455" t="str">
        <f t="shared" si="70"/>
        <v/>
      </c>
      <c r="AG268" s="455" t="str">
        <f t="shared" si="71"/>
        <v/>
      </c>
      <c r="AI268" s="455" t="str">
        <f t="shared" si="72"/>
        <v/>
      </c>
      <c r="AK268" s="455" t="str">
        <f t="shared" si="73"/>
        <v/>
      </c>
      <c r="AM268" s="455" t="str">
        <f t="shared" si="74"/>
        <v/>
      </c>
      <c r="AO268" s="455" t="str">
        <f t="shared" si="75"/>
        <v/>
      </c>
      <c r="AQ268" s="455" t="str">
        <f t="shared" si="76"/>
        <v/>
      </c>
    </row>
    <row r="269" spans="5:43">
      <c r="E269" s="455" t="str">
        <f t="shared" ref="E269:G300" si="77">IF(OR($B269=0,D269=0),"",D269/$B269)</f>
        <v/>
      </c>
      <c r="G269" s="455" t="str">
        <f t="shared" si="77"/>
        <v/>
      </c>
      <c r="I269" s="455" t="str">
        <f t="shared" ref="I269:I300" si="78">IF(OR($B269=0,H269=0),"",H269/$B269)</f>
        <v/>
      </c>
      <c r="K269" s="455" t="str">
        <f t="shared" ref="K269:K300" si="79">IF(OR($B269=0,J269=0),"",J269/$B269)</f>
        <v/>
      </c>
      <c r="M269" s="455" t="str">
        <f t="shared" ref="M269:M300" si="80">IF(OR($B269=0,L269=0),"",L269/$B269)</f>
        <v/>
      </c>
      <c r="O269" s="455" t="str">
        <f t="shared" ref="O269:O300" si="81">IF(OR($B269=0,N269=0),"",N269/$B269)</f>
        <v/>
      </c>
      <c r="Q269" s="455" t="str">
        <f t="shared" ref="Q269:Q300" si="82">IF(OR($B269=0,P269=0),"",P269/$B269)</f>
        <v/>
      </c>
      <c r="S269" s="455" t="str">
        <f t="shared" ref="S269:S300" si="83">IF(OR($B269=0,R269=0),"",R269/$B269)</f>
        <v/>
      </c>
      <c r="U269" s="455" t="str">
        <f t="shared" ref="U269:U300" si="84">IF(OR($B269=0,T269=0),"",T269/$B269)</f>
        <v/>
      </c>
      <c r="W269" s="455" t="str">
        <f t="shared" ref="W269:W300" si="85">IF(OR($B269=0,V269=0),"",V269/$B269)</f>
        <v/>
      </c>
      <c r="Y269" s="455" t="str">
        <f t="shared" ref="Y269:Y300" si="86">IF(OR($B269=0,X269=0),"",X269/$B269)</f>
        <v/>
      </c>
      <c r="AA269" s="455" t="str">
        <f t="shared" ref="AA269:AA300" si="87">IF(OR($B269=0,Z269=0),"",Z269/$B269)</f>
        <v/>
      </c>
      <c r="AC269" s="455" t="str">
        <f t="shared" ref="AC269:AC300" si="88">IF(OR($B269=0,AB269=0),"",AB269/$B269)</f>
        <v/>
      </c>
      <c r="AE269" s="455" t="str">
        <f t="shared" ref="AE269:AE300" si="89">IF(OR($B269=0,AD269=0),"",AD269/$B269)</f>
        <v/>
      </c>
      <c r="AG269" s="455" t="str">
        <f t="shared" ref="AG269:AG300" si="90">IF(OR($B269=0,AF269=0),"",AF269/$B269)</f>
        <v/>
      </c>
      <c r="AI269" s="455" t="str">
        <f t="shared" ref="AI269:AI300" si="91">IF(OR($B269=0,AH269=0),"",AH269/$B269)</f>
        <v/>
      </c>
      <c r="AK269" s="455" t="str">
        <f t="shared" ref="AK269:AK300" si="92">IF(OR($B269=0,AJ269=0),"",AJ269/$B269)</f>
        <v/>
      </c>
      <c r="AM269" s="455" t="str">
        <f t="shared" ref="AM269:AM300" si="93">IF(OR($B269=0,AL269=0),"",AL269/$B269)</f>
        <v/>
      </c>
      <c r="AO269" s="455" t="str">
        <f t="shared" ref="AO269:AO300" si="94">IF(OR($B269=0,AN269=0),"",AN269/$B269)</f>
        <v/>
      </c>
      <c r="AQ269" s="455" t="str">
        <f t="shared" ref="AQ269:AQ300" si="95">IF(OR($B269=0,AP269=0),"",AP269/$B269)</f>
        <v/>
      </c>
    </row>
    <row r="270" spans="5:43">
      <c r="E270" s="455" t="str">
        <f t="shared" si="77"/>
        <v/>
      </c>
      <c r="G270" s="455" t="str">
        <f t="shared" si="77"/>
        <v/>
      </c>
      <c r="I270" s="455" t="str">
        <f t="shared" si="78"/>
        <v/>
      </c>
      <c r="K270" s="455" t="str">
        <f t="shared" si="79"/>
        <v/>
      </c>
      <c r="M270" s="455" t="str">
        <f t="shared" si="80"/>
        <v/>
      </c>
      <c r="O270" s="455" t="str">
        <f t="shared" si="81"/>
        <v/>
      </c>
      <c r="Q270" s="455" t="str">
        <f t="shared" si="82"/>
        <v/>
      </c>
      <c r="S270" s="455" t="str">
        <f t="shared" si="83"/>
        <v/>
      </c>
      <c r="U270" s="455" t="str">
        <f t="shared" si="84"/>
        <v/>
      </c>
      <c r="W270" s="455" t="str">
        <f t="shared" si="85"/>
        <v/>
      </c>
      <c r="Y270" s="455" t="str">
        <f t="shared" si="86"/>
        <v/>
      </c>
      <c r="AA270" s="455" t="str">
        <f t="shared" si="87"/>
        <v/>
      </c>
      <c r="AC270" s="455" t="str">
        <f t="shared" si="88"/>
        <v/>
      </c>
      <c r="AE270" s="455" t="str">
        <f t="shared" si="89"/>
        <v/>
      </c>
      <c r="AG270" s="455" t="str">
        <f t="shared" si="90"/>
        <v/>
      </c>
      <c r="AI270" s="455" t="str">
        <f t="shared" si="91"/>
        <v/>
      </c>
      <c r="AK270" s="455" t="str">
        <f t="shared" si="92"/>
        <v/>
      </c>
      <c r="AM270" s="455" t="str">
        <f t="shared" si="93"/>
        <v/>
      </c>
      <c r="AO270" s="455" t="str">
        <f t="shared" si="94"/>
        <v/>
      </c>
      <c r="AQ270" s="455" t="str">
        <f t="shared" si="95"/>
        <v/>
      </c>
    </row>
    <row r="271" spans="5:43">
      <c r="E271" s="455" t="str">
        <f t="shared" si="77"/>
        <v/>
      </c>
      <c r="G271" s="455" t="str">
        <f t="shared" si="77"/>
        <v/>
      </c>
      <c r="I271" s="455" t="str">
        <f t="shared" si="78"/>
        <v/>
      </c>
      <c r="K271" s="455" t="str">
        <f t="shared" si="79"/>
        <v/>
      </c>
      <c r="M271" s="455" t="str">
        <f t="shared" si="80"/>
        <v/>
      </c>
      <c r="O271" s="455" t="str">
        <f t="shared" si="81"/>
        <v/>
      </c>
      <c r="Q271" s="455" t="str">
        <f t="shared" si="82"/>
        <v/>
      </c>
      <c r="S271" s="455" t="str">
        <f t="shared" si="83"/>
        <v/>
      </c>
      <c r="U271" s="455" t="str">
        <f t="shared" si="84"/>
        <v/>
      </c>
      <c r="W271" s="455" t="str">
        <f t="shared" si="85"/>
        <v/>
      </c>
      <c r="Y271" s="455" t="str">
        <f t="shared" si="86"/>
        <v/>
      </c>
      <c r="AA271" s="455" t="str">
        <f t="shared" si="87"/>
        <v/>
      </c>
      <c r="AC271" s="455" t="str">
        <f t="shared" si="88"/>
        <v/>
      </c>
      <c r="AE271" s="455" t="str">
        <f t="shared" si="89"/>
        <v/>
      </c>
      <c r="AG271" s="455" t="str">
        <f t="shared" si="90"/>
        <v/>
      </c>
      <c r="AI271" s="455" t="str">
        <f t="shared" si="91"/>
        <v/>
      </c>
      <c r="AK271" s="455" t="str">
        <f t="shared" si="92"/>
        <v/>
      </c>
      <c r="AM271" s="455" t="str">
        <f t="shared" si="93"/>
        <v/>
      </c>
      <c r="AO271" s="455" t="str">
        <f t="shared" si="94"/>
        <v/>
      </c>
      <c r="AQ271" s="455" t="str">
        <f t="shared" si="95"/>
        <v/>
      </c>
    </row>
    <row r="272" spans="5:43">
      <c r="E272" s="455" t="str">
        <f t="shared" si="77"/>
        <v/>
      </c>
      <c r="G272" s="455" t="str">
        <f t="shared" si="77"/>
        <v/>
      </c>
      <c r="I272" s="455" t="str">
        <f t="shared" si="78"/>
        <v/>
      </c>
      <c r="K272" s="455" t="str">
        <f t="shared" si="79"/>
        <v/>
      </c>
      <c r="M272" s="455" t="str">
        <f t="shared" si="80"/>
        <v/>
      </c>
      <c r="O272" s="455" t="str">
        <f t="shared" si="81"/>
        <v/>
      </c>
      <c r="Q272" s="455" t="str">
        <f t="shared" si="82"/>
        <v/>
      </c>
      <c r="S272" s="455" t="str">
        <f t="shared" si="83"/>
        <v/>
      </c>
      <c r="U272" s="455" t="str">
        <f t="shared" si="84"/>
        <v/>
      </c>
      <c r="W272" s="455" t="str">
        <f t="shared" si="85"/>
        <v/>
      </c>
      <c r="Y272" s="455" t="str">
        <f t="shared" si="86"/>
        <v/>
      </c>
      <c r="AA272" s="455" t="str">
        <f t="shared" si="87"/>
        <v/>
      </c>
      <c r="AC272" s="455" t="str">
        <f t="shared" si="88"/>
        <v/>
      </c>
      <c r="AE272" s="455" t="str">
        <f t="shared" si="89"/>
        <v/>
      </c>
      <c r="AG272" s="455" t="str">
        <f t="shared" si="90"/>
        <v/>
      </c>
      <c r="AI272" s="455" t="str">
        <f t="shared" si="91"/>
        <v/>
      </c>
      <c r="AK272" s="455" t="str">
        <f t="shared" si="92"/>
        <v/>
      </c>
      <c r="AM272" s="455" t="str">
        <f t="shared" si="93"/>
        <v/>
      </c>
      <c r="AO272" s="455" t="str">
        <f t="shared" si="94"/>
        <v/>
      </c>
      <c r="AQ272" s="455" t="str">
        <f t="shared" si="95"/>
        <v/>
      </c>
    </row>
    <row r="273" spans="5:43">
      <c r="E273" s="455" t="str">
        <f t="shared" si="77"/>
        <v/>
      </c>
      <c r="G273" s="455" t="str">
        <f t="shared" si="77"/>
        <v/>
      </c>
      <c r="I273" s="455" t="str">
        <f t="shared" si="78"/>
        <v/>
      </c>
      <c r="K273" s="455" t="str">
        <f t="shared" si="79"/>
        <v/>
      </c>
      <c r="M273" s="455" t="str">
        <f t="shared" si="80"/>
        <v/>
      </c>
      <c r="O273" s="455" t="str">
        <f t="shared" si="81"/>
        <v/>
      </c>
      <c r="Q273" s="455" t="str">
        <f t="shared" si="82"/>
        <v/>
      </c>
      <c r="S273" s="455" t="str">
        <f t="shared" si="83"/>
        <v/>
      </c>
      <c r="U273" s="455" t="str">
        <f t="shared" si="84"/>
        <v/>
      </c>
      <c r="W273" s="455" t="str">
        <f t="shared" si="85"/>
        <v/>
      </c>
      <c r="Y273" s="455" t="str">
        <f t="shared" si="86"/>
        <v/>
      </c>
      <c r="AA273" s="455" t="str">
        <f t="shared" si="87"/>
        <v/>
      </c>
      <c r="AC273" s="455" t="str">
        <f t="shared" si="88"/>
        <v/>
      </c>
      <c r="AE273" s="455" t="str">
        <f t="shared" si="89"/>
        <v/>
      </c>
      <c r="AG273" s="455" t="str">
        <f t="shared" si="90"/>
        <v/>
      </c>
      <c r="AI273" s="455" t="str">
        <f t="shared" si="91"/>
        <v/>
      </c>
      <c r="AK273" s="455" t="str">
        <f t="shared" si="92"/>
        <v/>
      </c>
      <c r="AM273" s="455" t="str">
        <f t="shared" si="93"/>
        <v/>
      </c>
      <c r="AO273" s="455" t="str">
        <f t="shared" si="94"/>
        <v/>
      </c>
      <c r="AQ273" s="455" t="str">
        <f t="shared" si="95"/>
        <v/>
      </c>
    </row>
    <row r="274" spans="5:43">
      <c r="E274" s="455" t="str">
        <f t="shared" si="77"/>
        <v/>
      </c>
      <c r="G274" s="455" t="str">
        <f t="shared" si="77"/>
        <v/>
      </c>
      <c r="I274" s="455" t="str">
        <f t="shared" si="78"/>
        <v/>
      </c>
      <c r="K274" s="455" t="str">
        <f t="shared" si="79"/>
        <v/>
      </c>
      <c r="M274" s="455" t="str">
        <f t="shared" si="80"/>
        <v/>
      </c>
      <c r="O274" s="455" t="str">
        <f t="shared" si="81"/>
        <v/>
      </c>
      <c r="Q274" s="455" t="str">
        <f t="shared" si="82"/>
        <v/>
      </c>
      <c r="S274" s="455" t="str">
        <f t="shared" si="83"/>
        <v/>
      </c>
      <c r="U274" s="455" t="str">
        <f t="shared" si="84"/>
        <v/>
      </c>
      <c r="W274" s="455" t="str">
        <f t="shared" si="85"/>
        <v/>
      </c>
      <c r="Y274" s="455" t="str">
        <f t="shared" si="86"/>
        <v/>
      </c>
      <c r="AA274" s="455" t="str">
        <f t="shared" si="87"/>
        <v/>
      </c>
      <c r="AC274" s="455" t="str">
        <f t="shared" si="88"/>
        <v/>
      </c>
      <c r="AE274" s="455" t="str">
        <f t="shared" si="89"/>
        <v/>
      </c>
      <c r="AG274" s="455" t="str">
        <f t="shared" si="90"/>
        <v/>
      </c>
      <c r="AI274" s="455" t="str">
        <f t="shared" si="91"/>
        <v/>
      </c>
      <c r="AK274" s="455" t="str">
        <f t="shared" si="92"/>
        <v/>
      </c>
      <c r="AM274" s="455" t="str">
        <f t="shared" si="93"/>
        <v/>
      </c>
      <c r="AO274" s="455" t="str">
        <f t="shared" si="94"/>
        <v/>
      </c>
      <c r="AQ274" s="455" t="str">
        <f t="shared" si="95"/>
        <v/>
      </c>
    </row>
    <row r="275" spans="5:43">
      <c r="E275" s="455" t="str">
        <f t="shared" si="77"/>
        <v/>
      </c>
      <c r="G275" s="455" t="str">
        <f t="shared" si="77"/>
        <v/>
      </c>
      <c r="I275" s="455" t="str">
        <f t="shared" si="78"/>
        <v/>
      </c>
      <c r="K275" s="455" t="str">
        <f t="shared" si="79"/>
        <v/>
      </c>
      <c r="M275" s="455" t="str">
        <f t="shared" si="80"/>
        <v/>
      </c>
      <c r="O275" s="455" t="str">
        <f t="shared" si="81"/>
        <v/>
      </c>
      <c r="Q275" s="455" t="str">
        <f t="shared" si="82"/>
        <v/>
      </c>
      <c r="S275" s="455" t="str">
        <f t="shared" si="83"/>
        <v/>
      </c>
      <c r="U275" s="455" t="str">
        <f t="shared" si="84"/>
        <v/>
      </c>
      <c r="W275" s="455" t="str">
        <f t="shared" si="85"/>
        <v/>
      </c>
      <c r="Y275" s="455" t="str">
        <f t="shared" si="86"/>
        <v/>
      </c>
      <c r="AA275" s="455" t="str">
        <f t="shared" si="87"/>
        <v/>
      </c>
      <c r="AC275" s="455" t="str">
        <f t="shared" si="88"/>
        <v/>
      </c>
      <c r="AE275" s="455" t="str">
        <f t="shared" si="89"/>
        <v/>
      </c>
      <c r="AG275" s="455" t="str">
        <f t="shared" si="90"/>
        <v/>
      </c>
      <c r="AI275" s="455" t="str">
        <f t="shared" si="91"/>
        <v/>
      </c>
      <c r="AK275" s="455" t="str">
        <f t="shared" si="92"/>
        <v/>
      </c>
      <c r="AM275" s="455" t="str">
        <f t="shared" si="93"/>
        <v/>
      </c>
      <c r="AO275" s="455" t="str">
        <f t="shared" si="94"/>
        <v/>
      </c>
      <c r="AQ275" s="455" t="str">
        <f t="shared" si="95"/>
        <v/>
      </c>
    </row>
    <row r="276" spans="5:43">
      <c r="E276" s="455" t="str">
        <f t="shared" si="77"/>
        <v/>
      </c>
      <c r="G276" s="455" t="str">
        <f t="shared" si="77"/>
        <v/>
      </c>
      <c r="I276" s="455" t="str">
        <f t="shared" si="78"/>
        <v/>
      </c>
      <c r="K276" s="455" t="str">
        <f t="shared" si="79"/>
        <v/>
      </c>
      <c r="M276" s="455" t="str">
        <f t="shared" si="80"/>
        <v/>
      </c>
      <c r="O276" s="455" t="str">
        <f t="shared" si="81"/>
        <v/>
      </c>
      <c r="Q276" s="455" t="str">
        <f t="shared" si="82"/>
        <v/>
      </c>
      <c r="S276" s="455" t="str">
        <f t="shared" si="83"/>
        <v/>
      </c>
      <c r="U276" s="455" t="str">
        <f t="shared" si="84"/>
        <v/>
      </c>
      <c r="W276" s="455" t="str">
        <f t="shared" si="85"/>
        <v/>
      </c>
      <c r="Y276" s="455" t="str">
        <f t="shared" si="86"/>
        <v/>
      </c>
      <c r="AA276" s="455" t="str">
        <f t="shared" si="87"/>
        <v/>
      </c>
      <c r="AC276" s="455" t="str">
        <f t="shared" si="88"/>
        <v/>
      </c>
      <c r="AE276" s="455" t="str">
        <f t="shared" si="89"/>
        <v/>
      </c>
      <c r="AG276" s="455" t="str">
        <f t="shared" si="90"/>
        <v/>
      </c>
      <c r="AI276" s="455" t="str">
        <f t="shared" si="91"/>
        <v/>
      </c>
      <c r="AK276" s="455" t="str">
        <f t="shared" si="92"/>
        <v/>
      </c>
      <c r="AM276" s="455" t="str">
        <f t="shared" si="93"/>
        <v/>
      </c>
      <c r="AO276" s="455" t="str">
        <f t="shared" si="94"/>
        <v/>
      </c>
      <c r="AQ276" s="455" t="str">
        <f t="shared" si="95"/>
        <v/>
      </c>
    </row>
    <row r="277" spans="5:43">
      <c r="E277" s="455" t="str">
        <f t="shared" si="77"/>
        <v/>
      </c>
      <c r="G277" s="455" t="str">
        <f t="shared" si="77"/>
        <v/>
      </c>
      <c r="I277" s="455" t="str">
        <f t="shared" si="78"/>
        <v/>
      </c>
      <c r="K277" s="455" t="str">
        <f t="shared" si="79"/>
        <v/>
      </c>
      <c r="M277" s="455" t="str">
        <f t="shared" si="80"/>
        <v/>
      </c>
      <c r="O277" s="455" t="str">
        <f t="shared" si="81"/>
        <v/>
      </c>
      <c r="Q277" s="455" t="str">
        <f t="shared" si="82"/>
        <v/>
      </c>
      <c r="S277" s="455" t="str">
        <f t="shared" si="83"/>
        <v/>
      </c>
      <c r="U277" s="455" t="str">
        <f t="shared" si="84"/>
        <v/>
      </c>
      <c r="W277" s="455" t="str">
        <f t="shared" si="85"/>
        <v/>
      </c>
      <c r="Y277" s="455" t="str">
        <f t="shared" si="86"/>
        <v/>
      </c>
      <c r="AA277" s="455" t="str">
        <f t="shared" si="87"/>
        <v/>
      </c>
      <c r="AC277" s="455" t="str">
        <f t="shared" si="88"/>
        <v/>
      </c>
      <c r="AE277" s="455" t="str">
        <f t="shared" si="89"/>
        <v/>
      </c>
      <c r="AG277" s="455" t="str">
        <f t="shared" si="90"/>
        <v/>
      </c>
      <c r="AI277" s="455" t="str">
        <f t="shared" si="91"/>
        <v/>
      </c>
      <c r="AK277" s="455" t="str">
        <f t="shared" si="92"/>
        <v/>
      </c>
      <c r="AM277" s="455" t="str">
        <f t="shared" si="93"/>
        <v/>
      </c>
      <c r="AO277" s="455" t="str">
        <f t="shared" si="94"/>
        <v/>
      </c>
      <c r="AQ277" s="455" t="str">
        <f t="shared" si="95"/>
        <v/>
      </c>
    </row>
    <row r="278" spans="5:43">
      <c r="E278" s="455" t="str">
        <f t="shared" si="77"/>
        <v/>
      </c>
      <c r="G278" s="455" t="str">
        <f t="shared" si="77"/>
        <v/>
      </c>
      <c r="I278" s="455" t="str">
        <f t="shared" si="78"/>
        <v/>
      </c>
      <c r="K278" s="455" t="str">
        <f t="shared" si="79"/>
        <v/>
      </c>
      <c r="M278" s="455" t="str">
        <f t="shared" si="80"/>
        <v/>
      </c>
      <c r="O278" s="455" t="str">
        <f t="shared" si="81"/>
        <v/>
      </c>
      <c r="Q278" s="455" t="str">
        <f t="shared" si="82"/>
        <v/>
      </c>
      <c r="S278" s="455" t="str">
        <f t="shared" si="83"/>
        <v/>
      </c>
      <c r="U278" s="455" t="str">
        <f t="shared" si="84"/>
        <v/>
      </c>
      <c r="W278" s="455" t="str">
        <f t="shared" si="85"/>
        <v/>
      </c>
      <c r="Y278" s="455" t="str">
        <f t="shared" si="86"/>
        <v/>
      </c>
      <c r="AA278" s="455" t="str">
        <f t="shared" si="87"/>
        <v/>
      </c>
      <c r="AC278" s="455" t="str">
        <f t="shared" si="88"/>
        <v/>
      </c>
      <c r="AE278" s="455" t="str">
        <f t="shared" si="89"/>
        <v/>
      </c>
      <c r="AG278" s="455" t="str">
        <f t="shared" si="90"/>
        <v/>
      </c>
      <c r="AI278" s="455" t="str">
        <f t="shared" si="91"/>
        <v/>
      </c>
      <c r="AK278" s="455" t="str">
        <f t="shared" si="92"/>
        <v/>
      </c>
      <c r="AM278" s="455" t="str">
        <f t="shared" si="93"/>
        <v/>
      </c>
      <c r="AO278" s="455" t="str">
        <f t="shared" si="94"/>
        <v/>
      </c>
      <c r="AQ278" s="455" t="str">
        <f t="shared" si="95"/>
        <v/>
      </c>
    </row>
    <row r="279" spans="5:43">
      <c r="E279" s="455" t="str">
        <f t="shared" si="77"/>
        <v/>
      </c>
      <c r="G279" s="455" t="str">
        <f t="shared" si="77"/>
        <v/>
      </c>
      <c r="I279" s="455" t="str">
        <f t="shared" si="78"/>
        <v/>
      </c>
      <c r="K279" s="455" t="str">
        <f t="shared" si="79"/>
        <v/>
      </c>
      <c r="M279" s="455" t="str">
        <f t="shared" si="80"/>
        <v/>
      </c>
      <c r="O279" s="455" t="str">
        <f t="shared" si="81"/>
        <v/>
      </c>
      <c r="Q279" s="455" t="str">
        <f t="shared" si="82"/>
        <v/>
      </c>
      <c r="S279" s="455" t="str">
        <f t="shared" si="83"/>
        <v/>
      </c>
      <c r="U279" s="455" t="str">
        <f t="shared" si="84"/>
        <v/>
      </c>
      <c r="W279" s="455" t="str">
        <f t="shared" si="85"/>
        <v/>
      </c>
      <c r="Y279" s="455" t="str">
        <f t="shared" si="86"/>
        <v/>
      </c>
      <c r="AA279" s="455" t="str">
        <f t="shared" si="87"/>
        <v/>
      </c>
      <c r="AC279" s="455" t="str">
        <f t="shared" si="88"/>
        <v/>
      </c>
      <c r="AE279" s="455" t="str">
        <f t="shared" si="89"/>
        <v/>
      </c>
      <c r="AG279" s="455" t="str">
        <f t="shared" si="90"/>
        <v/>
      </c>
      <c r="AI279" s="455" t="str">
        <f t="shared" si="91"/>
        <v/>
      </c>
      <c r="AK279" s="455" t="str">
        <f t="shared" si="92"/>
        <v/>
      </c>
      <c r="AM279" s="455" t="str">
        <f t="shared" si="93"/>
        <v/>
      </c>
      <c r="AO279" s="455" t="str">
        <f t="shared" si="94"/>
        <v/>
      </c>
      <c r="AQ279" s="455" t="str">
        <f t="shared" si="95"/>
        <v/>
      </c>
    </row>
    <row r="280" spans="5:43">
      <c r="E280" s="455" t="str">
        <f t="shared" si="77"/>
        <v/>
      </c>
      <c r="G280" s="455" t="str">
        <f t="shared" si="77"/>
        <v/>
      </c>
      <c r="I280" s="455" t="str">
        <f t="shared" si="78"/>
        <v/>
      </c>
      <c r="K280" s="455" t="str">
        <f t="shared" si="79"/>
        <v/>
      </c>
      <c r="M280" s="455" t="str">
        <f t="shared" si="80"/>
        <v/>
      </c>
      <c r="O280" s="455" t="str">
        <f t="shared" si="81"/>
        <v/>
      </c>
      <c r="Q280" s="455" t="str">
        <f t="shared" si="82"/>
        <v/>
      </c>
      <c r="S280" s="455" t="str">
        <f t="shared" si="83"/>
        <v/>
      </c>
      <c r="U280" s="455" t="str">
        <f t="shared" si="84"/>
        <v/>
      </c>
      <c r="W280" s="455" t="str">
        <f t="shared" si="85"/>
        <v/>
      </c>
      <c r="Y280" s="455" t="str">
        <f t="shared" si="86"/>
        <v/>
      </c>
      <c r="AA280" s="455" t="str">
        <f t="shared" si="87"/>
        <v/>
      </c>
      <c r="AC280" s="455" t="str">
        <f t="shared" si="88"/>
        <v/>
      </c>
      <c r="AE280" s="455" t="str">
        <f t="shared" si="89"/>
        <v/>
      </c>
      <c r="AG280" s="455" t="str">
        <f t="shared" si="90"/>
        <v/>
      </c>
      <c r="AI280" s="455" t="str">
        <f t="shared" si="91"/>
        <v/>
      </c>
      <c r="AK280" s="455" t="str">
        <f t="shared" si="92"/>
        <v/>
      </c>
      <c r="AM280" s="455" t="str">
        <f t="shared" si="93"/>
        <v/>
      </c>
      <c r="AO280" s="455" t="str">
        <f t="shared" si="94"/>
        <v/>
      </c>
      <c r="AQ280" s="455" t="str">
        <f t="shared" si="95"/>
        <v/>
      </c>
    </row>
    <row r="281" spans="5:43">
      <c r="E281" s="455" t="str">
        <f t="shared" si="77"/>
        <v/>
      </c>
      <c r="G281" s="455" t="str">
        <f t="shared" si="77"/>
        <v/>
      </c>
      <c r="I281" s="455" t="str">
        <f t="shared" si="78"/>
        <v/>
      </c>
      <c r="K281" s="455" t="str">
        <f t="shared" si="79"/>
        <v/>
      </c>
      <c r="M281" s="455" t="str">
        <f t="shared" si="80"/>
        <v/>
      </c>
      <c r="O281" s="455" t="str">
        <f t="shared" si="81"/>
        <v/>
      </c>
      <c r="Q281" s="455" t="str">
        <f t="shared" si="82"/>
        <v/>
      </c>
      <c r="S281" s="455" t="str">
        <f t="shared" si="83"/>
        <v/>
      </c>
      <c r="U281" s="455" t="str">
        <f t="shared" si="84"/>
        <v/>
      </c>
      <c r="W281" s="455" t="str">
        <f t="shared" si="85"/>
        <v/>
      </c>
      <c r="Y281" s="455" t="str">
        <f t="shared" si="86"/>
        <v/>
      </c>
      <c r="AA281" s="455" t="str">
        <f t="shared" si="87"/>
        <v/>
      </c>
      <c r="AC281" s="455" t="str">
        <f t="shared" si="88"/>
        <v/>
      </c>
      <c r="AE281" s="455" t="str">
        <f t="shared" si="89"/>
        <v/>
      </c>
      <c r="AG281" s="455" t="str">
        <f t="shared" si="90"/>
        <v/>
      </c>
      <c r="AI281" s="455" t="str">
        <f t="shared" si="91"/>
        <v/>
      </c>
      <c r="AK281" s="455" t="str">
        <f t="shared" si="92"/>
        <v/>
      </c>
      <c r="AM281" s="455" t="str">
        <f t="shared" si="93"/>
        <v/>
      </c>
      <c r="AO281" s="455" t="str">
        <f t="shared" si="94"/>
        <v/>
      </c>
      <c r="AQ281" s="455" t="str">
        <f t="shared" si="95"/>
        <v/>
      </c>
    </row>
    <row r="282" spans="5:43">
      <c r="E282" s="455" t="str">
        <f t="shared" si="77"/>
        <v/>
      </c>
      <c r="G282" s="455" t="str">
        <f t="shared" si="77"/>
        <v/>
      </c>
      <c r="I282" s="455" t="str">
        <f t="shared" si="78"/>
        <v/>
      </c>
      <c r="K282" s="455" t="str">
        <f t="shared" si="79"/>
        <v/>
      </c>
      <c r="M282" s="455" t="str">
        <f t="shared" si="80"/>
        <v/>
      </c>
      <c r="O282" s="455" t="str">
        <f t="shared" si="81"/>
        <v/>
      </c>
      <c r="Q282" s="455" t="str">
        <f t="shared" si="82"/>
        <v/>
      </c>
      <c r="S282" s="455" t="str">
        <f t="shared" si="83"/>
        <v/>
      </c>
      <c r="U282" s="455" t="str">
        <f t="shared" si="84"/>
        <v/>
      </c>
      <c r="W282" s="455" t="str">
        <f t="shared" si="85"/>
        <v/>
      </c>
      <c r="Y282" s="455" t="str">
        <f t="shared" si="86"/>
        <v/>
      </c>
      <c r="AA282" s="455" t="str">
        <f t="shared" si="87"/>
        <v/>
      </c>
      <c r="AC282" s="455" t="str">
        <f t="shared" si="88"/>
        <v/>
      </c>
      <c r="AE282" s="455" t="str">
        <f t="shared" si="89"/>
        <v/>
      </c>
      <c r="AG282" s="455" t="str">
        <f t="shared" si="90"/>
        <v/>
      </c>
      <c r="AI282" s="455" t="str">
        <f t="shared" si="91"/>
        <v/>
      </c>
      <c r="AK282" s="455" t="str">
        <f t="shared" si="92"/>
        <v/>
      </c>
      <c r="AM282" s="455" t="str">
        <f t="shared" si="93"/>
        <v/>
      </c>
      <c r="AO282" s="455" t="str">
        <f t="shared" si="94"/>
        <v/>
      </c>
      <c r="AQ282" s="455" t="str">
        <f t="shared" si="95"/>
        <v/>
      </c>
    </row>
    <row r="283" spans="5:43">
      <c r="E283" s="455" t="str">
        <f t="shared" si="77"/>
        <v/>
      </c>
      <c r="G283" s="455" t="str">
        <f t="shared" si="77"/>
        <v/>
      </c>
      <c r="I283" s="455" t="str">
        <f t="shared" si="78"/>
        <v/>
      </c>
      <c r="K283" s="455" t="str">
        <f t="shared" si="79"/>
        <v/>
      </c>
      <c r="M283" s="455" t="str">
        <f t="shared" si="80"/>
        <v/>
      </c>
      <c r="O283" s="455" t="str">
        <f t="shared" si="81"/>
        <v/>
      </c>
      <c r="Q283" s="455" t="str">
        <f t="shared" si="82"/>
        <v/>
      </c>
      <c r="S283" s="455" t="str">
        <f t="shared" si="83"/>
        <v/>
      </c>
      <c r="U283" s="455" t="str">
        <f t="shared" si="84"/>
        <v/>
      </c>
      <c r="W283" s="455" t="str">
        <f t="shared" si="85"/>
        <v/>
      </c>
      <c r="Y283" s="455" t="str">
        <f t="shared" si="86"/>
        <v/>
      </c>
      <c r="AA283" s="455" t="str">
        <f t="shared" si="87"/>
        <v/>
      </c>
      <c r="AC283" s="455" t="str">
        <f t="shared" si="88"/>
        <v/>
      </c>
      <c r="AE283" s="455" t="str">
        <f t="shared" si="89"/>
        <v/>
      </c>
      <c r="AG283" s="455" t="str">
        <f t="shared" si="90"/>
        <v/>
      </c>
      <c r="AI283" s="455" t="str">
        <f t="shared" si="91"/>
        <v/>
      </c>
      <c r="AK283" s="455" t="str">
        <f t="shared" si="92"/>
        <v/>
      </c>
      <c r="AM283" s="455" t="str">
        <f t="shared" si="93"/>
        <v/>
      </c>
      <c r="AO283" s="455" t="str">
        <f t="shared" si="94"/>
        <v/>
      </c>
      <c r="AQ283" s="455" t="str">
        <f t="shared" si="95"/>
        <v/>
      </c>
    </row>
    <row r="284" spans="5:43">
      <c r="E284" s="455" t="str">
        <f t="shared" si="77"/>
        <v/>
      </c>
      <c r="G284" s="455" t="str">
        <f t="shared" si="77"/>
        <v/>
      </c>
      <c r="I284" s="455" t="str">
        <f t="shared" si="78"/>
        <v/>
      </c>
      <c r="K284" s="455" t="str">
        <f t="shared" si="79"/>
        <v/>
      </c>
      <c r="M284" s="455" t="str">
        <f t="shared" si="80"/>
        <v/>
      </c>
      <c r="O284" s="455" t="str">
        <f t="shared" si="81"/>
        <v/>
      </c>
      <c r="Q284" s="455" t="str">
        <f t="shared" si="82"/>
        <v/>
      </c>
      <c r="S284" s="455" t="str">
        <f t="shared" si="83"/>
        <v/>
      </c>
      <c r="U284" s="455" t="str">
        <f t="shared" si="84"/>
        <v/>
      </c>
      <c r="W284" s="455" t="str">
        <f t="shared" si="85"/>
        <v/>
      </c>
      <c r="Y284" s="455" t="str">
        <f t="shared" si="86"/>
        <v/>
      </c>
      <c r="AA284" s="455" t="str">
        <f t="shared" si="87"/>
        <v/>
      </c>
      <c r="AC284" s="455" t="str">
        <f t="shared" si="88"/>
        <v/>
      </c>
      <c r="AE284" s="455" t="str">
        <f t="shared" si="89"/>
        <v/>
      </c>
      <c r="AG284" s="455" t="str">
        <f t="shared" si="90"/>
        <v/>
      </c>
      <c r="AI284" s="455" t="str">
        <f t="shared" si="91"/>
        <v/>
      </c>
      <c r="AK284" s="455" t="str">
        <f t="shared" si="92"/>
        <v/>
      </c>
      <c r="AM284" s="455" t="str">
        <f t="shared" si="93"/>
        <v/>
      </c>
      <c r="AO284" s="455" t="str">
        <f t="shared" si="94"/>
        <v/>
      </c>
      <c r="AQ284" s="455" t="str">
        <f t="shared" si="95"/>
        <v/>
      </c>
    </row>
    <row r="285" spans="5:43">
      <c r="E285" s="455" t="str">
        <f t="shared" si="77"/>
        <v/>
      </c>
      <c r="G285" s="455" t="str">
        <f t="shared" si="77"/>
        <v/>
      </c>
      <c r="I285" s="455" t="str">
        <f t="shared" si="78"/>
        <v/>
      </c>
      <c r="K285" s="455" t="str">
        <f t="shared" si="79"/>
        <v/>
      </c>
      <c r="M285" s="455" t="str">
        <f t="shared" si="80"/>
        <v/>
      </c>
      <c r="O285" s="455" t="str">
        <f t="shared" si="81"/>
        <v/>
      </c>
      <c r="Q285" s="455" t="str">
        <f t="shared" si="82"/>
        <v/>
      </c>
      <c r="S285" s="455" t="str">
        <f t="shared" si="83"/>
        <v/>
      </c>
      <c r="U285" s="455" t="str">
        <f t="shared" si="84"/>
        <v/>
      </c>
      <c r="W285" s="455" t="str">
        <f t="shared" si="85"/>
        <v/>
      </c>
      <c r="Y285" s="455" t="str">
        <f t="shared" si="86"/>
        <v/>
      </c>
      <c r="AA285" s="455" t="str">
        <f t="shared" si="87"/>
        <v/>
      </c>
      <c r="AC285" s="455" t="str">
        <f t="shared" si="88"/>
        <v/>
      </c>
      <c r="AE285" s="455" t="str">
        <f t="shared" si="89"/>
        <v/>
      </c>
      <c r="AG285" s="455" t="str">
        <f t="shared" si="90"/>
        <v/>
      </c>
      <c r="AI285" s="455" t="str">
        <f t="shared" si="91"/>
        <v/>
      </c>
      <c r="AK285" s="455" t="str">
        <f t="shared" si="92"/>
        <v/>
      </c>
      <c r="AM285" s="455" t="str">
        <f t="shared" si="93"/>
        <v/>
      </c>
      <c r="AO285" s="455" t="str">
        <f t="shared" si="94"/>
        <v/>
      </c>
      <c r="AQ285" s="455" t="str">
        <f t="shared" si="95"/>
        <v/>
      </c>
    </row>
    <row r="286" spans="5:43">
      <c r="E286" s="455" t="str">
        <f t="shared" si="77"/>
        <v/>
      </c>
      <c r="G286" s="455" t="str">
        <f t="shared" si="77"/>
        <v/>
      </c>
      <c r="I286" s="455" t="str">
        <f t="shared" si="78"/>
        <v/>
      </c>
      <c r="K286" s="455" t="str">
        <f t="shared" si="79"/>
        <v/>
      </c>
      <c r="M286" s="455" t="str">
        <f t="shared" si="80"/>
        <v/>
      </c>
      <c r="O286" s="455" t="str">
        <f t="shared" si="81"/>
        <v/>
      </c>
      <c r="Q286" s="455" t="str">
        <f t="shared" si="82"/>
        <v/>
      </c>
      <c r="S286" s="455" t="str">
        <f t="shared" si="83"/>
        <v/>
      </c>
      <c r="U286" s="455" t="str">
        <f t="shared" si="84"/>
        <v/>
      </c>
      <c r="W286" s="455" t="str">
        <f t="shared" si="85"/>
        <v/>
      </c>
      <c r="Y286" s="455" t="str">
        <f t="shared" si="86"/>
        <v/>
      </c>
      <c r="AA286" s="455" t="str">
        <f t="shared" si="87"/>
        <v/>
      </c>
      <c r="AC286" s="455" t="str">
        <f t="shared" si="88"/>
        <v/>
      </c>
      <c r="AE286" s="455" t="str">
        <f t="shared" si="89"/>
        <v/>
      </c>
      <c r="AG286" s="455" t="str">
        <f t="shared" si="90"/>
        <v/>
      </c>
      <c r="AI286" s="455" t="str">
        <f t="shared" si="91"/>
        <v/>
      </c>
      <c r="AK286" s="455" t="str">
        <f t="shared" si="92"/>
        <v/>
      </c>
      <c r="AM286" s="455" t="str">
        <f t="shared" si="93"/>
        <v/>
      </c>
      <c r="AO286" s="455" t="str">
        <f t="shared" si="94"/>
        <v/>
      </c>
      <c r="AQ286" s="455" t="str">
        <f t="shared" si="95"/>
        <v/>
      </c>
    </row>
    <row r="287" spans="5:43">
      <c r="E287" s="455" t="str">
        <f t="shared" si="77"/>
        <v/>
      </c>
      <c r="G287" s="455" t="str">
        <f t="shared" si="77"/>
        <v/>
      </c>
      <c r="I287" s="455" t="str">
        <f t="shared" si="78"/>
        <v/>
      </c>
      <c r="K287" s="455" t="str">
        <f t="shared" si="79"/>
        <v/>
      </c>
      <c r="M287" s="455" t="str">
        <f t="shared" si="80"/>
        <v/>
      </c>
      <c r="O287" s="455" t="str">
        <f t="shared" si="81"/>
        <v/>
      </c>
      <c r="Q287" s="455" t="str">
        <f t="shared" si="82"/>
        <v/>
      </c>
      <c r="S287" s="455" t="str">
        <f t="shared" si="83"/>
        <v/>
      </c>
      <c r="U287" s="455" t="str">
        <f t="shared" si="84"/>
        <v/>
      </c>
      <c r="W287" s="455" t="str">
        <f t="shared" si="85"/>
        <v/>
      </c>
      <c r="Y287" s="455" t="str">
        <f t="shared" si="86"/>
        <v/>
      </c>
      <c r="AA287" s="455" t="str">
        <f t="shared" si="87"/>
        <v/>
      </c>
      <c r="AC287" s="455" t="str">
        <f t="shared" si="88"/>
        <v/>
      </c>
      <c r="AE287" s="455" t="str">
        <f t="shared" si="89"/>
        <v/>
      </c>
      <c r="AG287" s="455" t="str">
        <f t="shared" si="90"/>
        <v/>
      </c>
      <c r="AI287" s="455" t="str">
        <f t="shared" si="91"/>
        <v/>
      </c>
      <c r="AK287" s="455" t="str">
        <f t="shared" si="92"/>
        <v/>
      </c>
      <c r="AM287" s="455" t="str">
        <f t="shared" si="93"/>
        <v/>
      </c>
      <c r="AO287" s="455" t="str">
        <f t="shared" si="94"/>
        <v/>
      </c>
      <c r="AQ287" s="455" t="str">
        <f t="shared" si="95"/>
        <v/>
      </c>
    </row>
    <row r="288" spans="5:43">
      <c r="E288" s="455" t="str">
        <f t="shared" si="77"/>
        <v/>
      </c>
      <c r="G288" s="455" t="str">
        <f t="shared" si="77"/>
        <v/>
      </c>
      <c r="I288" s="455" t="str">
        <f t="shared" si="78"/>
        <v/>
      </c>
      <c r="K288" s="455" t="str">
        <f t="shared" si="79"/>
        <v/>
      </c>
      <c r="M288" s="455" t="str">
        <f t="shared" si="80"/>
        <v/>
      </c>
      <c r="O288" s="455" t="str">
        <f t="shared" si="81"/>
        <v/>
      </c>
      <c r="Q288" s="455" t="str">
        <f t="shared" si="82"/>
        <v/>
      </c>
      <c r="S288" s="455" t="str">
        <f t="shared" si="83"/>
        <v/>
      </c>
      <c r="U288" s="455" t="str">
        <f t="shared" si="84"/>
        <v/>
      </c>
      <c r="W288" s="455" t="str">
        <f t="shared" si="85"/>
        <v/>
      </c>
      <c r="Y288" s="455" t="str">
        <f t="shared" si="86"/>
        <v/>
      </c>
      <c r="AA288" s="455" t="str">
        <f t="shared" si="87"/>
        <v/>
      </c>
      <c r="AC288" s="455" t="str">
        <f t="shared" si="88"/>
        <v/>
      </c>
      <c r="AE288" s="455" t="str">
        <f t="shared" si="89"/>
        <v/>
      </c>
      <c r="AG288" s="455" t="str">
        <f t="shared" si="90"/>
        <v/>
      </c>
      <c r="AI288" s="455" t="str">
        <f t="shared" si="91"/>
        <v/>
      </c>
      <c r="AK288" s="455" t="str">
        <f t="shared" si="92"/>
        <v/>
      </c>
      <c r="AM288" s="455" t="str">
        <f t="shared" si="93"/>
        <v/>
      </c>
      <c r="AO288" s="455" t="str">
        <f t="shared" si="94"/>
        <v/>
      </c>
      <c r="AQ288" s="455" t="str">
        <f t="shared" si="95"/>
        <v/>
      </c>
    </row>
    <row r="289" spans="5:43">
      <c r="E289" s="455" t="str">
        <f t="shared" si="77"/>
        <v/>
      </c>
      <c r="G289" s="455" t="str">
        <f t="shared" si="77"/>
        <v/>
      </c>
      <c r="I289" s="455" t="str">
        <f t="shared" si="78"/>
        <v/>
      </c>
      <c r="K289" s="455" t="str">
        <f t="shared" si="79"/>
        <v/>
      </c>
      <c r="M289" s="455" t="str">
        <f t="shared" si="80"/>
        <v/>
      </c>
      <c r="O289" s="455" t="str">
        <f t="shared" si="81"/>
        <v/>
      </c>
      <c r="Q289" s="455" t="str">
        <f t="shared" si="82"/>
        <v/>
      </c>
      <c r="S289" s="455" t="str">
        <f t="shared" si="83"/>
        <v/>
      </c>
      <c r="U289" s="455" t="str">
        <f t="shared" si="84"/>
        <v/>
      </c>
      <c r="W289" s="455" t="str">
        <f t="shared" si="85"/>
        <v/>
      </c>
      <c r="Y289" s="455" t="str">
        <f t="shared" si="86"/>
        <v/>
      </c>
      <c r="AA289" s="455" t="str">
        <f t="shared" si="87"/>
        <v/>
      </c>
      <c r="AC289" s="455" t="str">
        <f t="shared" si="88"/>
        <v/>
      </c>
      <c r="AE289" s="455" t="str">
        <f t="shared" si="89"/>
        <v/>
      </c>
      <c r="AG289" s="455" t="str">
        <f t="shared" si="90"/>
        <v/>
      </c>
      <c r="AI289" s="455" t="str">
        <f t="shared" si="91"/>
        <v/>
      </c>
      <c r="AK289" s="455" t="str">
        <f t="shared" si="92"/>
        <v/>
      </c>
      <c r="AM289" s="455" t="str">
        <f t="shared" si="93"/>
        <v/>
      </c>
      <c r="AO289" s="455" t="str">
        <f t="shared" si="94"/>
        <v/>
      </c>
      <c r="AQ289" s="455" t="str">
        <f t="shared" si="95"/>
        <v/>
      </c>
    </row>
    <row r="290" spans="5:43">
      <c r="E290" s="455" t="str">
        <f t="shared" si="77"/>
        <v/>
      </c>
      <c r="G290" s="455" t="str">
        <f t="shared" si="77"/>
        <v/>
      </c>
      <c r="I290" s="455" t="str">
        <f t="shared" si="78"/>
        <v/>
      </c>
      <c r="K290" s="455" t="str">
        <f t="shared" si="79"/>
        <v/>
      </c>
      <c r="M290" s="455" t="str">
        <f t="shared" si="80"/>
        <v/>
      </c>
      <c r="O290" s="455" t="str">
        <f t="shared" si="81"/>
        <v/>
      </c>
      <c r="Q290" s="455" t="str">
        <f t="shared" si="82"/>
        <v/>
      </c>
      <c r="S290" s="455" t="str">
        <f t="shared" si="83"/>
        <v/>
      </c>
      <c r="U290" s="455" t="str">
        <f t="shared" si="84"/>
        <v/>
      </c>
      <c r="W290" s="455" t="str">
        <f t="shared" si="85"/>
        <v/>
      </c>
      <c r="Y290" s="455" t="str">
        <f t="shared" si="86"/>
        <v/>
      </c>
      <c r="AA290" s="455" t="str">
        <f t="shared" si="87"/>
        <v/>
      </c>
      <c r="AC290" s="455" t="str">
        <f t="shared" si="88"/>
        <v/>
      </c>
      <c r="AE290" s="455" t="str">
        <f t="shared" si="89"/>
        <v/>
      </c>
      <c r="AG290" s="455" t="str">
        <f t="shared" si="90"/>
        <v/>
      </c>
      <c r="AI290" s="455" t="str">
        <f t="shared" si="91"/>
        <v/>
      </c>
      <c r="AK290" s="455" t="str">
        <f t="shared" si="92"/>
        <v/>
      </c>
      <c r="AM290" s="455" t="str">
        <f t="shared" si="93"/>
        <v/>
      </c>
      <c r="AO290" s="455" t="str">
        <f t="shared" si="94"/>
        <v/>
      </c>
      <c r="AQ290" s="455" t="str">
        <f t="shared" si="95"/>
        <v/>
      </c>
    </row>
    <row r="291" spans="5:43">
      <c r="E291" s="455" t="str">
        <f t="shared" si="77"/>
        <v/>
      </c>
      <c r="G291" s="455" t="str">
        <f t="shared" si="77"/>
        <v/>
      </c>
      <c r="I291" s="455" t="str">
        <f t="shared" si="78"/>
        <v/>
      </c>
      <c r="K291" s="455" t="str">
        <f t="shared" si="79"/>
        <v/>
      </c>
      <c r="M291" s="455" t="str">
        <f t="shared" si="80"/>
        <v/>
      </c>
      <c r="O291" s="455" t="str">
        <f t="shared" si="81"/>
        <v/>
      </c>
      <c r="Q291" s="455" t="str">
        <f t="shared" si="82"/>
        <v/>
      </c>
      <c r="S291" s="455" t="str">
        <f t="shared" si="83"/>
        <v/>
      </c>
      <c r="U291" s="455" t="str">
        <f t="shared" si="84"/>
        <v/>
      </c>
      <c r="W291" s="455" t="str">
        <f t="shared" si="85"/>
        <v/>
      </c>
      <c r="Y291" s="455" t="str">
        <f t="shared" si="86"/>
        <v/>
      </c>
      <c r="AA291" s="455" t="str">
        <f t="shared" si="87"/>
        <v/>
      </c>
      <c r="AC291" s="455" t="str">
        <f t="shared" si="88"/>
        <v/>
      </c>
      <c r="AE291" s="455" t="str">
        <f t="shared" si="89"/>
        <v/>
      </c>
      <c r="AG291" s="455" t="str">
        <f t="shared" si="90"/>
        <v/>
      </c>
      <c r="AI291" s="455" t="str">
        <f t="shared" si="91"/>
        <v/>
      </c>
      <c r="AK291" s="455" t="str">
        <f t="shared" si="92"/>
        <v/>
      </c>
      <c r="AM291" s="455" t="str">
        <f t="shared" si="93"/>
        <v/>
      </c>
      <c r="AO291" s="455" t="str">
        <f t="shared" si="94"/>
        <v/>
      </c>
      <c r="AQ291" s="455" t="str">
        <f t="shared" si="95"/>
        <v/>
      </c>
    </row>
    <row r="292" spans="5:43">
      <c r="E292" s="455" t="str">
        <f t="shared" si="77"/>
        <v/>
      </c>
      <c r="G292" s="455" t="str">
        <f t="shared" si="77"/>
        <v/>
      </c>
      <c r="I292" s="455" t="str">
        <f t="shared" si="78"/>
        <v/>
      </c>
      <c r="K292" s="455" t="str">
        <f t="shared" si="79"/>
        <v/>
      </c>
      <c r="M292" s="455" t="str">
        <f t="shared" si="80"/>
        <v/>
      </c>
      <c r="O292" s="455" t="str">
        <f t="shared" si="81"/>
        <v/>
      </c>
      <c r="Q292" s="455" t="str">
        <f t="shared" si="82"/>
        <v/>
      </c>
      <c r="S292" s="455" t="str">
        <f t="shared" si="83"/>
        <v/>
      </c>
      <c r="U292" s="455" t="str">
        <f t="shared" si="84"/>
        <v/>
      </c>
      <c r="W292" s="455" t="str">
        <f t="shared" si="85"/>
        <v/>
      </c>
      <c r="Y292" s="455" t="str">
        <f t="shared" si="86"/>
        <v/>
      </c>
      <c r="AA292" s="455" t="str">
        <f t="shared" si="87"/>
        <v/>
      </c>
      <c r="AC292" s="455" t="str">
        <f t="shared" si="88"/>
        <v/>
      </c>
      <c r="AE292" s="455" t="str">
        <f t="shared" si="89"/>
        <v/>
      </c>
      <c r="AG292" s="455" t="str">
        <f t="shared" si="90"/>
        <v/>
      </c>
      <c r="AI292" s="455" t="str">
        <f t="shared" si="91"/>
        <v/>
      </c>
      <c r="AK292" s="455" t="str">
        <f t="shared" si="92"/>
        <v/>
      </c>
      <c r="AM292" s="455" t="str">
        <f t="shared" si="93"/>
        <v/>
      </c>
      <c r="AO292" s="455" t="str">
        <f t="shared" si="94"/>
        <v/>
      </c>
      <c r="AQ292" s="455" t="str">
        <f t="shared" si="95"/>
        <v/>
      </c>
    </row>
    <row r="293" spans="5:43">
      <c r="E293" s="455" t="str">
        <f t="shared" si="77"/>
        <v/>
      </c>
      <c r="G293" s="455" t="str">
        <f t="shared" si="77"/>
        <v/>
      </c>
      <c r="I293" s="455" t="str">
        <f t="shared" si="78"/>
        <v/>
      </c>
      <c r="K293" s="455" t="str">
        <f t="shared" si="79"/>
        <v/>
      </c>
      <c r="M293" s="455" t="str">
        <f t="shared" si="80"/>
        <v/>
      </c>
      <c r="O293" s="455" t="str">
        <f t="shared" si="81"/>
        <v/>
      </c>
      <c r="Q293" s="455" t="str">
        <f t="shared" si="82"/>
        <v/>
      </c>
      <c r="S293" s="455" t="str">
        <f t="shared" si="83"/>
        <v/>
      </c>
      <c r="U293" s="455" t="str">
        <f t="shared" si="84"/>
        <v/>
      </c>
      <c r="W293" s="455" t="str">
        <f t="shared" si="85"/>
        <v/>
      </c>
      <c r="Y293" s="455" t="str">
        <f t="shared" si="86"/>
        <v/>
      </c>
      <c r="AA293" s="455" t="str">
        <f t="shared" si="87"/>
        <v/>
      </c>
      <c r="AC293" s="455" t="str">
        <f t="shared" si="88"/>
        <v/>
      </c>
      <c r="AE293" s="455" t="str">
        <f t="shared" si="89"/>
        <v/>
      </c>
      <c r="AG293" s="455" t="str">
        <f t="shared" si="90"/>
        <v/>
      </c>
      <c r="AI293" s="455" t="str">
        <f t="shared" si="91"/>
        <v/>
      </c>
      <c r="AK293" s="455" t="str">
        <f t="shared" si="92"/>
        <v/>
      </c>
      <c r="AM293" s="455" t="str">
        <f t="shared" si="93"/>
        <v/>
      </c>
      <c r="AO293" s="455" t="str">
        <f t="shared" si="94"/>
        <v/>
      </c>
      <c r="AQ293" s="455" t="str">
        <f t="shared" si="95"/>
        <v/>
      </c>
    </row>
    <row r="294" spans="5:43">
      <c r="E294" s="455" t="str">
        <f t="shared" si="77"/>
        <v/>
      </c>
      <c r="G294" s="455" t="str">
        <f t="shared" si="77"/>
        <v/>
      </c>
      <c r="I294" s="455" t="str">
        <f t="shared" si="78"/>
        <v/>
      </c>
      <c r="K294" s="455" t="str">
        <f t="shared" si="79"/>
        <v/>
      </c>
      <c r="M294" s="455" t="str">
        <f t="shared" si="80"/>
        <v/>
      </c>
      <c r="O294" s="455" t="str">
        <f t="shared" si="81"/>
        <v/>
      </c>
      <c r="Q294" s="455" t="str">
        <f t="shared" si="82"/>
        <v/>
      </c>
      <c r="S294" s="455" t="str">
        <f t="shared" si="83"/>
        <v/>
      </c>
      <c r="U294" s="455" t="str">
        <f t="shared" si="84"/>
        <v/>
      </c>
      <c r="W294" s="455" t="str">
        <f t="shared" si="85"/>
        <v/>
      </c>
      <c r="Y294" s="455" t="str">
        <f t="shared" si="86"/>
        <v/>
      </c>
      <c r="AA294" s="455" t="str">
        <f t="shared" si="87"/>
        <v/>
      </c>
      <c r="AC294" s="455" t="str">
        <f t="shared" si="88"/>
        <v/>
      </c>
      <c r="AE294" s="455" t="str">
        <f t="shared" si="89"/>
        <v/>
      </c>
      <c r="AG294" s="455" t="str">
        <f t="shared" si="90"/>
        <v/>
      </c>
      <c r="AI294" s="455" t="str">
        <f t="shared" si="91"/>
        <v/>
      </c>
      <c r="AK294" s="455" t="str">
        <f t="shared" si="92"/>
        <v/>
      </c>
      <c r="AM294" s="455" t="str">
        <f t="shared" si="93"/>
        <v/>
      </c>
      <c r="AO294" s="455" t="str">
        <f t="shared" si="94"/>
        <v/>
      </c>
      <c r="AQ294" s="455" t="str">
        <f t="shared" si="95"/>
        <v/>
      </c>
    </row>
    <row r="295" spans="5:43">
      <c r="E295" s="455" t="str">
        <f t="shared" si="77"/>
        <v/>
      </c>
      <c r="G295" s="455" t="str">
        <f t="shared" si="77"/>
        <v/>
      </c>
      <c r="I295" s="455" t="str">
        <f t="shared" si="78"/>
        <v/>
      </c>
      <c r="K295" s="455" t="str">
        <f t="shared" si="79"/>
        <v/>
      </c>
      <c r="M295" s="455" t="str">
        <f t="shared" si="80"/>
        <v/>
      </c>
      <c r="O295" s="455" t="str">
        <f t="shared" si="81"/>
        <v/>
      </c>
      <c r="Q295" s="455" t="str">
        <f t="shared" si="82"/>
        <v/>
      </c>
      <c r="S295" s="455" t="str">
        <f t="shared" si="83"/>
        <v/>
      </c>
      <c r="U295" s="455" t="str">
        <f t="shared" si="84"/>
        <v/>
      </c>
      <c r="W295" s="455" t="str">
        <f t="shared" si="85"/>
        <v/>
      </c>
      <c r="Y295" s="455" t="str">
        <f t="shared" si="86"/>
        <v/>
      </c>
      <c r="AA295" s="455" t="str">
        <f t="shared" si="87"/>
        <v/>
      </c>
      <c r="AC295" s="455" t="str">
        <f t="shared" si="88"/>
        <v/>
      </c>
      <c r="AE295" s="455" t="str">
        <f t="shared" si="89"/>
        <v/>
      </c>
      <c r="AG295" s="455" t="str">
        <f t="shared" si="90"/>
        <v/>
      </c>
      <c r="AI295" s="455" t="str">
        <f t="shared" si="91"/>
        <v/>
      </c>
      <c r="AK295" s="455" t="str">
        <f t="shared" si="92"/>
        <v/>
      </c>
      <c r="AM295" s="455" t="str">
        <f t="shared" si="93"/>
        <v/>
      </c>
      <c r="AO295" s="455" t="str">
        <f t="shared" si="94"/>
        <v/>
      </c>
      <c r="AQ295" s="455" t="str">
        <f t="shared" si="95"/>
        <v/>
      </c>
    </row>
    <row r="296" spans="5:43">
      <c r="E296" s="455" t="str">
        <f t="shared" si="77"/>
        <v/>
      </c>
      <c r="G296" s="455" t="str">
        <f t="shared" si="77"/>
        <v/>
      </c>
      <c r="I296" s="455" t="str">
        <f t="shared" si="78"/>
        <v/>
      </c>
      <c r="K296" s="455" t="str">
        <f t="shared" si="79"/>
        <v/>
      </c>
      <c r="M296" s="455" t="str">
        <f t="shared" si="80"/>
        <v/>
      </c>
      <c r="O296" s="455" t="str">
        <f t="shared" si="81"/>
        <v/>
      </c>
      <c r="Q296" s="455" t="str">
        <f t="shared" si="82"/>
        <v/>
      </c>
      <c r="S296" s="455" t="str">
        <f t="shared" si="83"/>
        <v/>
      </c>
      <c r="U296" s="455" t="str">
        <f t="shared" si="84"/>
        <v/>
      </c>
      <c r="W296" s="455" t="str">
        <f t="shared" si="85"/>
        <v/>
      </c>
      <c r="Y296" s="455" t="str">
        <f t="shared" si="86"/>
        <v/>
      </c>
      <c r="AA296" s="455" t="str">
        <f t="shared" si="87"/>
        <v/>
      </c>
      <c r="AC296" s="455" t="str">
        <f t="shared" si="88"/>
        <v/>
      </c>
      <c r="AE296" s="455" t="str">
        <f t="shared" si="89"/>
        <v/>
      </c>
      <c r="AG296" s="455" t="str">
        <f t="shared" si="90"/>
        <v/>
      </c>
      <c r="AI296" s="455" t="str">
        <f t="shared" si="91"/>
        <v/>
      </c>
      <c r="AK296" s="455" t="str">
        <f t="shared" si="92"/>
        <v/>
      </c>
      <c r="AM296" s="455" t="str">
        <f t="shared" si="93"/>
        <v/>
      </c>
      <c r="AO296" s="455" t="str">
        <f t="shared" si="94"/>
        <v/>
      </c>
      <c r="AQ296" s="455" t="str">
        <f t="shared" si="95"/>
        <v/>
      </c>
    </row>
    <row r="297" spans="5:43">
      <c r="E297" s="455" t="str">
        <f t="shared" si="77"/>
        <v/>
      </c>
      <c r="G297" s="455" t="str">
        <f t="shared" si="77"/>
        <v/>
      </c>
      <c r="I297" s="455" t="str">
        <f t="shared" si="78"/>
        <v/>
      </c>
      <c r="K297" s="455" t="str">
        <f t="shared" si="79"/>
        <v/>
      </c>
      <c r="M297" s="455" t="str">
        <f t="shared" si="80"/>
        <v/>
      </c>
      <c r="O297" s="455" t="str">
        <f t="shared" si="81"/>
        <v/>
      </c>
      <c r="Q297" s="455" t="str">
        <f t="shared" si="82"/>
        <v/>
      </c>
      <c r="S297" s="455" t="str">
        <f t="shared" si="83"/>
        <v/>
      </c>
      <c r="U297" s="455" t="str">
        <f t="shared" si="84"/>
        <v/>
      </c>
      <c r="W297" s="455" t="str">
        <f t="shared" si="85"/>
        <v/>
      </c>
      <c r="Y297" s="455" t="str">
        <f t="shared" si="86"/>
        <v/>
      </c>
      <c r="AA297" s="455" t="str">
        <f t="shared" si="87"/>
        <v/>
      </c>
      <c r="AC297" s="455" t="str">
        <f t="shared" si="88"/>
        <v/>
      </c>
      <c r="AE297" s="455" t="str">
        <f t="shared" si="89"/>
        <v/>
      </c>
      <c r="AG297" s="455" t="str">
        <f t="shared" si="90"/>
        <v/>
      </c>
      <c r="AI297" s="455" t="str">
        <f t="shared" si="91"/>
        <v/>
      </c>
      <c r="AK297" s="455" t="str">
        <f t="shared" si="92"/>
        <v/>
      </c>
      <c r="AM297" s="455" t="str">
        <f t="shared" si="93"/>
        <v/>
      </c>
      <c r="AO297" s="455" t="str">
        <f t="shared" si="94"/>
        <v/>
      </c>
      <c r="AQ297" s="455" t="str">
        <f t="shared" si="95"/>
        <v/>
      </c>
    </row>
    <row r="298" spans="5:43">
      <c r="E298" s="455" t="str">
        <f t="shared" si="77"/>
        <v/>
      </c>
      <c r="G298" s="455" t="str">
        <f t="shared" si="77"/>
        <v/>
      </c>
      <c r="I298" s="455" t="str">
        <f t="shared" si="78"/>
        <v/>
      </c>
      <c r="K298" s="455" t="str">
        <f t="shared" si="79"/>
        <v/>
      </c>
      <c r="M298" s="455" t="str">
        <f t="shared" si="80"/>
        <v/>
      </c>
      <c r="O298" s="455" t="str">
        <f t="shared" si="81"/>
        <v/>
      </c>
      <c r="Q298" s="455" t="str">
        <f t="shared" si="82"/>
        <v/>
      </c>
      <c r="S298" s="455" t="str">
        <f t="shared" si="83"/>
        <v/>
      </c>
      <c r="U298" s="455" t="str">
        <f t="shared" si="84"/>
        <v/>
      </c>
      <c r="W298" s="455" t="str">
        <f t="shared" si="85"/>
        <v/>
      </c>
      <c r="Y298" s="455" t="str">
        <f t="shared" si="86"/>
        <v/>
      </c>
      <c r="AA298" s="455" t="str">
        <f t="shared" si="87"/>
        <v/>
      </c>
      <c r="AC298" s="455" t="str">
        <f t="shared" si="88"/>
        <v/>
      </c>
      <c r="AE298" s="455" t="str">
        <f t="shared" si="89"/>
        <v/>
      </c>
      <c r="AG298" s="455" t="str">
        <f t="shared" si="90"/>
        <v/>
      </c>
      <c r="AI298" s="455" t="str">
        <f t="shared" si="91"/>
        <v/>
      </c>
      <c r="AK298" s="455" t="str">
        <f t="shared" si="92"/>
        <v/>
      </c>
      <c r="AM298" s="455" t="str">
        <f t="shared" si="93"/>
        <v/>
      </c>
      <c r="AO298" s="455" t="str">
        <f t="shared" si="94"/>
        <v/>
      </c>
      <c r="AQ298" s="455" t="str">
        <f t="shared" si="95"/>
        <v/>
      </c>
    </row>
    <row r="299" spans="5:43">
      <c r="E299" s="455" t="str">
        <f t="shared" si="77"/>
        <v/>
      </c>
      <c r="G299" s="455" t="str">
        <f t="shared" si="77"/>
        <v/>
      </c>
      <c r="I299" s="455" t="str">
        <f t="shared" si="78"/>
        <v/>
      </c>
      <c r="K299" s="455" t="str">
        <f t="shared" si="79"/>
        <v/>
      </c>
      <c r="M299" s="455" t="str">
        <f t="shared" si="80"/>
        <v/>
      </c>
      <c r="O299" s="455" t="str">
        <f t="shared" si="81"/>
        <v/>
      </c>
      <c r="Q299" s="455" t="str">
        <f t="shared" si="82"/>
        <v/>
      </c>
      <c r="S299" s="455" t="str">
        <f t="shared" si="83"/>
        <v/>
      </c>
      <c r="U299" s="455" t="str">
        <f t="shared" si="84"/>
        <v/>
      </c>
      <c r="W299" s="455" t="str">
        <f t="shared" si="85"/>
        <v/>
      </c>
      <c r="Y299" s="455" t="str">
        <f t="shared" si="86"/>
        <v/>
      </c>
      <c r="AA299" s="455" t="str">
        <f t="shared" si="87"/>
        <v/>
      </c>
      <c r="AC299" s="455" t="str">
        <f t="shared" si="88"/>
        <v/>
      </c>
      <c r="AE299" s="455" t="str">
        <f t="shared" si="89"/>
        <v/>
      </c>
      <c r="AG299" s="455" t="str">
        <f t="shared" si="90"/>
        <v/>
      </c>
      <c r="AI299" s="455" t="str">
        <f t="shared" si="91"/>
        <v/>
      </c>
      <c r="AK299" s="455" t="str">
        <f t="shared" si="92"/>
        <v/>
      </c>
      <c r="AM299" s="455" t="str">
        <f t="shared" si="93"/>
        <v/>
      </c>
      <c r="AO299" s="455" t="str">
        <f t="shared" si="94"/>
        <v/>
      </c>
      <c r="AQ299" s="455" t="str">
        <f t="shared" si="95"/>
        <v/>
      </c>
    </row>
    <row r="300" spans="5:43">
      <c r="E300" s="455" t="str">
        <f t="shared" si="77"/>
        <v/>
      </c>
      <c r="G300" s="455" t="str">
        <f t="shared" si="77"/>
        <v/>
      </c>
      <c r="I300" s="455" t="str">
        <f t="shared" si="78"/>
        <v/>
      </c>
      <c r="K300" s="455" t="str">
        <f t="shared" si="79"/>
        <v/>
      </c>
      <c r="M300" s="455" t="str">
        <f t="shared" si="80"/>
        <v/>
      </c>
      <c r="O300" s="455" t="str">
        <f t="shared" si="81"/>
        <v/>
      </c>
      <c r="Q300" s="455" t="str">
        <f t="shared" si="82"/>
        <v/>
      </c>
      <c r="S300" s="455" t="str">
        <f t="shared" si="83"/>
        <v/>
      </c>
      <c r="U300" s="455" t="str">
        <f t="shared" si="84"/>
        <v/>
      </c>
      <c r="W300" s="455" t="str">
        <f t="shared" si="85"/>
        <v/>
      </c>
      <c r="Y300" s="455" t="str">
        <f t="shared" si="86"/>
        <v/>
      </c>
      <c r="AA300" s="455" t="str">
        <f t="shared" si="87"/>
        <v/>
      </c>
      <c r="AC300" s="455" t="str">
        <f t="shared" si="88"/>
        <v/>
      </c>
      <c r="AE300" s="455" t="str">
        <f t="shared" si="89"/>
        <v/>
      </c>
      <c r="AG300" s="455" t="str">
        <f t="shared" si="90"/>
        <v/>
      </c>
      <c r="AI300" s="455" t="str">
        <f t="shared" si="91"/>
        <v/>
      </c>
      <c r="AK300" s="455" t="str">
        <f t="shared" si="92"/>
        <v/>
      </c>
      <c r="AM300" s="455" t="str">
        <f t="shared" si="93"/>
        <v/>
      </c>
      <c r="AO300" s="455" t="str">
        <f t="shared" si="94"/>
        <v/>
      </c>
      <c r="AQ300" s="455" t="str">
        <f t="shared" si="95"/>
        <v/>
      </c>
    </row>
  </sheetData>
  <mergeCells count="1">
    <mergeCell ref="A3:A6"/>
  </mergeCells>
  <conditionalFormatting sqref="E12:E300">
    <cfRule type="expression" dxfId="28" priority="2">
      <formula>AND(LEN(E12)&gt;0,OR(E12&lt;E$2,E12&gt;E$3))</formula>
    </cfRule>
  </conditionalFormatting>
  <conditionalFormatting sqref="G12:G23 I12:I23 K12:K23 M12:M23 O12:O23 Q12:Q23 S12:S23 U12:U23 W12:W23 Y12:Y23 AA12:AA23 AC12:AC23 AE12:AE23 AG12:AG23 AI12:AI23 AK12:AK23 AM12:AM23 AO12:AO23 AQ12:AQ23 G25:G300 I25:I300 K25:K300 M25:M300 O25:O300 Q25:Q300 S25:S300 U25:U300 W25:W300 Y25:Y300 AA25:AA300 AC25:AC300 AE25:AE300 AG25:AG300 AI25:AI300 AK25:AK300 AM25:AM300 AO25:AO300 AQ25:AQ300">
    <cfRule type="expression" dxfId="27" priority="1">
      <formula>AND(LEN(G12)&gt;0,OR(G12&lt;G$2,G12&gt;G$3))</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35"/>
  <sheetViews>
    <sheetView workbookViewId="0">
      <selection activeCell="G11" sqref="G11"/>
    </sheetView>
  </sheetViews>
  <sheetFormatPr defaultColWidth="8.85546875" defaultRowHeight="15"/>
  <cols>
    <col min="1" max="1" width="2.5703125" style="186" customWidth="1"/>
    <col min="2" max="2" width="26.5703125" style="186" customWidth="1"/>
    <col min="3" max="3" width="11.7109375" style="186" customWidth="1"/>
    <col min="4" max="4" width="51.28515625" style="186" customWidth="1"/>
    <col min="5" max="5" width="2.85546875" style="186" customWidth="1"/>
    <col min="6" max="6" width="19.7109375" style="186" bestFit="1" customWidth="1"/>
    <col min="7" max="7" width="9.7109375" style="186" customWidth="1"/>
    <col min="8" max="8" width="10" style="186" customWidth="1"/>
    <col min="9" max="9" width="9.5703125" style="186" customWidth="1"/>
    <col min="10" max="10" width="2.5703125" style="186" customWidth="1"/>
    <col min="11" max="11" width="32.140625" style="186" customWidth="1"/>
    <col min="12" max="12" width="6.28515625" style="186" bestFit="1" customWidth="1"/>
    <col min="13" max="13" width="5.7109375" style="186" bestFit="1" customWidth="1"/>
    <col min="14" max="14" width="6.85546875" style="186" customWidth="1"/>
    <col min="15" max="16384" width="8.85546875" style="186"/>
  </cols>
  <sheetData>
    <row r="1" spans="1:14" ht="15.75" thickBot="1"/>
    <row r="2" spans="1:14" ht="15.75" thickBot="1">
      <c r="A2" s="187"/>
      <c r="B2" s="911" t="s">
        <v>121</v>
      </c>
      <c r="C2" s="912"/>
      <c r="D2" s="913"/>
      <c r="E2" s="188"/>
      <c r="F2" s="930" t="s">
        <v>122</v>
      </c>
      <c r="G2" s="931"/>
      <c r="H2" s="931"/>
      <c r="I2" s="932"/>
      <c r="J2" s="188"/>
      <c r="K2" s="6" t="s">
        <v>198</v>
      </c>
      <c r="L2" s="7" t="s">
        <v>124</v>
      </c>
      <c r="M2" s="7" t="s">
        <v>125</v>
      </c>
      <c r="N2" s="8" t="s">
        <v>126</v>
      </c>
    </row>
    <row r="3" spans="1:14">
      <c r="A3" s="189"/>
      <c r="B3" s="914" t="s">
        <v>127</v>
      </c>
      <c r="C3" s="915"/>
      <c r="D3" s="9" t="s">
        <v>0</v>
      </c>
      <c r="E3" s="188"/>
      <c r="F3" s="190" t="s">
        <v>128</v>
      </c>
      <c r="G3" s="933" t="s">
        <v>129</v>
      </c>
      <c r="H3" s="933"/>
      <c r="I3" s="191">
        <f>N12</f>
        <v>1057.5</v>
      </c>
      <c r="J3" s="188"/>
      <c r="K3" s="10" t="s">
        <v>130</v>
      </c>
      <c r="L3" s="11">
        <v>52</v>
      </c>
      <c r="M3" s="11">
        <v>40</v>
      </c>
      <c r="N3" s="12">
        <f>52*40</f>
        <v>2080</v>
      </c>
    </row>
    <row r="4" spans="1:14">
      <c r="A4" s="189"/>
      <c r="B4" s="192" t="s">
        <v>117</v>
      </c>
      <c r="C4" s="193">
        <f>59539.8235713056*(2.62%+1)</f>
        <v>61099.766948873803</v>
      </c>
      <c r="D4" s="194" t="s">
        <v>157</v>
      </c>
      <c r="E4" s="188"/>
      <c r="F4" s="13" t="s">
        <v>131</v>
      </c>
      <c r="G4" s="14" t="s">
        <v>132</v>
      </c>
      <c r="H4" s="15" t="s">
        <v>104</v>
      </c>
      <c r="I4" s="16" t="s">
        <v>133</v>
      </c>
      <c r="J4" s="188"/>
      <c r="K4" s="17" t="s">
        <v>134</v>
      </c>
      <c r="L4" s="18"/>
      <c r="M4" s="19"/>
      <c r="N4" s="20"/>
    </row>
    <row r="5" spans="1:14">
      <c r="A5" s="189"/>
      <c r="B5" s="195" t="s">
        <v>194</v>
      </c>
      <c r="C5" s="193">
        <v>41516.800000000003</v>
      </c>
      <c r="D5" s="194" t="s">
        <v>172</v>
      </c>
      <c r="E5" s="188"/>
      <c r="F5" s="196" t="s">
        <v>117</v>
      </c>
      <c r="G5" s="197">
        <f>C4</f>
        <v>61099.766948873803</v>
      </c>
      <c r="H5" s="198">
        <f>C9</f>
        <v>5.5223880597014927E-2</v>
      </c>
      <c r="I5" s="199">
        <f>G5*H5</f>
        <v>3374.166234490046</v>
      </c>
      <c r="J5" s="188"/>
      <c r="K5" s="21" t="s">
        <v>135</v>
      </c>
      <c r="L5" s="22">
        <v>3</v>
      </c>
      <c r="M5" s="23">
        <v>40</v>
      </c>
      <c r="N5" s="24">
        <f>L5*M5</f>
        <v>120</v>
      </c>
    </row>
    <row r="6" spans="1:14">
      <c r="A6" s="189"/>
      <c r="B6" s="195" t="s">
        <v>171</v>
      </c>
      <c r="C6" s="193">
        <v>32198</v>
      </c>
      <c r="D6" s="194" t="s">
        <v>172</v>
      </c>
      <c r="E6" s="188"/>
      <c r="F6" s="327" t="str">
        <f>B5</f>
        <v>Direct Care III</v>
      </c>
      <c r="G6" s="328">
        <f>C5</f>
        <v>41516.800000000003</v>
      </c>
      <c r="H6" s="329">
        <f>C10</f>
        <v>0.7</v>
      </c>
      <c r="I6" s="330">
        <f>H6*G6</f>
        <v>29061.759999999998</v>
      </c>
      <c r="J6" s="188"/>
      <c r="K6" s="25" t="s">
        <v>136</v>
      </c>
      <c r="L6" s="22">
        <v>2</v>
      </c>
      <c r="M6" s="23">
        <v>40</v>
      </c>
      <c r="N6" s="26">
        <f>L6*M6</f>
        <v>80</v>
      </c>
    </row>
    <row r="7" spans="1:14">
      <c r="A7" s="189"/>
      <c r="B7" s="200" t="s">
        <v>118</v>
      </c>
      <c r="C7" s="201">
        <v>32198.400000000001</v>
      </c>
      <c r="D7" s="202" t="s">
        <v>192</v>
      </c>
      <c r="E7" s="188"/>
      <c r="F7" s="195" t="str">
        <f>B6</f>
        <v>Direct Care</v>
      </c>
      <c r="G7" s="328">
        <f>C6</f>
        <v>32198</v>
      </c>
      <c r="H7" s="329">
        <f>C11</f>
        <v>0.3</v>
      </c>
      <c r="I7" s="330">
        <f t="shared" ref="I7:I8" si="0">G7*H7</f>
        <v>9659.4</v>
      </c>
      <c r="J7" s="188"/>
      <c r="K7" s="28" t="s">
        <v>150</v>
      </c>
      <c r="L7" s="22">
        <v>47</v>
      </c>
      <c r="M7" s="23">
        <v>17.5</v>
      </c>
      <c r="N7" s="26">
        <f>L7*M7</f>
        <v>822.5</v>
      </c>
    </row>
    <row r="8" spans="1:14">
      <c r="A8" s="189"/>
      <c r="B8" s="27"/>
      <c r="C8" s="203" t="s">
        <v>104</v>
      </c>
      <c r="D8" s="194"/>
      <c r="E8" s="188"/>
      <c r="F8" s="327" t="s">
        <v>118</v>
      </c>
      <c r="G8" s="331">
        <f>C7</f>
        <v>32198.400000000001</v>
      </c>
      <c r="H8" s="329">
        <f>C12</f>
        <v>2.1641791044776121E-2</v>
      </c>
      <c r="I8" s="330">
        <f t="shared" si="0"/>
        <v>696.83104477611948</v>
      </c>
      <c r="J8" s="188"/>
      <c r="K8" s="30" t="s">
        <v>137</v>
      </c>
      <c r="L8" s="31"/>
      <c r="M8" s="32"/>
      <c r="N8" s="33"/>
    </row>
    <row r="9" spans="1:14" ht="15.75" thickBot="1">
      <c r="A9" s="189"/>
      <c r="B9" s="29" t="str">
        <f>B4</f>
        <v>Management</v>
      </c>
      <c r="C9" s="204">
        <v>5.5223880597014927E-2</v>
      </c>
      <c r="D9" s="194" t="s">
        <v>152</v>
      </c>
      <c r="E9" s="188"/>
      <c r="F9" s="332" t="s">
        <v>105</v>
      </c>
      <c r="G9" s="333"/>
      <c r="H9" s="334">
        <v>1.076865671641791</v>
      </c>
      <c r="I9" s="335">
        <f>SUM(I5:I8)</f>
        <v>42792.157279266161</v>
      </c>
      <c r="J9" s="188"/>
      <c r="K9" s="34" t="s">
        <v>138</v>
      </c>
      <c r="L9" s="35"/>
      <c r="M9" s="35"/>
      <c r="N9" s="36">
        <f>SUM(N4:N8)</f>
        <v>1022.5</v>
      </c>
    </row>
    <row r="10" spans="1:14">
      <c r="A10" s="189"/>
      <c r="B10" s="195" t="str">
        <f>B5</f>
        <v>Direct Care III</v>
      </c>
      <c r="C10" s="204">
        <v>0.7</v>
      </c>
      <c r="D10" s="77" t="s">
        <v>249</v>
      </c>
      <c r="E10" s="188"/>
      <c r="F10" s="327"/>
      <c r="G10" s="336"/>
      <c r="H10" s="337"/>
      <c r="I10" s="338"/>
      <c r="J10" s="188"/>
      <c r="K10" s="37" t="s">
        <v>139</v>
      </c>
      <c r="L10" s="38"/>
      <c r="M10" s="38"/>
      <c r="N10" s="39">
        <f>N3-N9</f>
        <v>1057.5</v>
      </c>
    </row>
    <row r="11" spans="1:14" ht="15.75" thickBot="1">
      <c r="A11" s="189"/>
      <c r="B11" s="195" t="s">
        <v>171</v>
      </c>
      <c r="C11" s="204">
        <v>0.3</v>
      </c>
      <c r="D11" s="77" t="s">
        <v>249</v>
      </c>
      <c r="E11" s="188"/>
      <c r="F11" s="339" t="s">
        <v>106</v>
      </c>
      <c r="G11" s="469">
        <f>C14</f>
        <v>0.224</v>
      </c>
      <c r="H11" s="340"/>
      <c r="I11" s="341">
        <f>G11*I9</f>
        <v>9585.4432305556202</v>
      </c>
      <c r="J11" s="188"/>
      <c r="K11" s="40" t="s">
        <v>140</v>
      </c>
      <c r="L11" s="41"/>
      <c r="M11" s="41"/>
      <c r="N11" s="42">
        <v>1</v>
      </c>
    </row>
    <row r="12" spans="1:14" ht="16.5" thickTop="1" thickBot="1">
      <c r="A12" s="189"/>
      <c r="B12" s="200" t="str">
        <f>B7</f>
        <v>Support</v>
      </c>
      <c r="C12" s="205">
        <v>2.1641791044776121E-2</v>
      </c>
      <c r="D12" s="202" t="s">
        <v>152</v>
      </c>
      <c r="E12" s="188"/>
      <c r="F12" s="342" t="s">
        <v>108</v>
      </c>
      <c r="G12" s="343"/>
      <c r="H12" s="343"/>
      <c r="I12" s="344">
        <f>I9+I11</f>
        <v>52377.600509821779</v>
      </c>
      <c r="J12" s="188"/>
      <c r="K12" s="44" t="s">
        <v>141</v>
      </c>
      <c r="L12" s="45"/>
      <c r="M12" s="46"/>
      <c r="N12" s="47">
        <f>N11*N10</f>
        <v>1057.5</v>
      </c>
    </row>
    <row r="13" spans="1:14" ht="15.75" thickTop="1">
      <c r="A13" s="189"/>
      <c r="B13" s="934" t="s">
        <v>107</v>
      </c>
      <c r="C13" s="935"/>
      <c r="D13" s="206"/>
      <c r="E13" s="188"/>
      <c r="F13" s="345"/>
      <c r="G13" s="346"/>
      <c r="H13" s="346"/>
      <c r="I13" s="347"/>
      <c r="J13" s="188"/>
      <c r="K13" s="188"/>
      <c r="L13" s="210"/>
      <c r="M13" s="210"/>
      <c r="N13" s="211"/>
    </row>
    <row r="14" spans="1:14">
      <c r="A14" s="189"/>
      <c r="B14" s="43" t="s">
        <v>110</v>
      </c>
      <c r="C14" s="207">
        <v>0.224</v>
      </c>
      <c r="D14" s="194" t="s">
        <v>155</v>
      </c>
      <c r="E14" s="188"/>
      <c r="F14" s="327" t="str">
        <f>B17</f>
        <v>PFLMA</v>
      </c>
      <c r="G14" s="348">
        <f>C17</f>
        <v>3.7000000000000002E-3</v>
      </c>
      <c r="H14" s="336"/>
      <c r="I14" s="338">
        <f>I9*G14</f>
        <v>158.33098193328479</v>
      </c>
      <c r="J14" s="188"/>
      <c r="K14" s="188"/>
      <c r="L14" s="210"/>
      <c r="M14" s="210"/>
      <c r="N14" s="212"/>
    </row>
    <row r="15" spans="1:14">
      <c r="A15" s="213"/>
      <c r="B15" s="195" t="s">
        <v>160</v>
      </c>
      <c r="C15" s="193">
        <f>10173.248355278*(2.62%+1)</f>
        <v>10439.787462186283</v>
      </c>
      <c r="D15" s="194" t="s">
        <v>256</v>
      </c>
      <c r="E15" s="188"/>
      <c r="F15" s="327" t="s">
        <v>109</v>
      </c>
      <c r="G15" s="328"/>
      <c r="H15" s="336"/>
      <c r="I15" s="330">
        <f>C15</f>
        <v>10439.787462186283</v>
      </c>
      <c r="J15" s="188"/>
      <c r="K15" s="188"/>
      <c r="L15" s="210"/>
      <c r="M15" s="210"/>
      <c r="N15" s="212"/>
    </row>
    <row r="16" spans="1:14" ht="25.5">
      <c r="A16" s="189"/>
      <c r="B16" s="195" t="s">
        <v>161</v>
      </c>
      <c r="C16" s="193">
        <f>'2222 FY18 UFR BTL'!H28</f>
        <v>11042.436422663679</v>
      </c>
      <c r="D16" s="295" t="s">
        <v>240</v>
      </c>
      <c r="E16" s="188"/>
      <c r="F16" s="327" t="s">
        <v>142</v>
      </c>
      <c r="G16" s="328"/>
      <c r="H16" s="336"/>
      <c r="I16" s="330">
        <f>C16</f>
        <v>11042.436422663679</v>
      </c>
      <c r="J16" s="188"/>
      <c r="K16" s="188"/>
      <c r="L16" s="210"/>
      <c r="M16" s="210"/>
      <c r="N16" s="212"/>
    </row>
    <row r="17" spans="1:14" hidden="1">
      <c r="A17" s="213"/>
      <c r="B17" s="195" t="s">
        <v>164</v>
      </c>
      <c r="C17" s="238">
        <v>3.7000000000000002E-3</v>
      </c>
      <c r="D17" s="194"/>
      <c r="E17" s="188"/>
      <c r="F17" s="332" t="s">
        <v>113</v>
      </c>
      <c r="G17" s="349"/>
      <c r="H17" s="349"/>
      <c r="I17" s="335">
        <f>SUM(I12:I16)</f>
        <v>74018.155376605035</v>
      </c>
      <c r="J17" s="188"/>
      <c r="K17" s="188"/>
      <c r="L17" s="210"/>
      <c r="M17" s="210"/>
      <c r="N17" s="212"/>
    </row>
    <row r="18" spans="1:14" ht="15.75" thickBot="1">
      <c r="A18" s="213"/>
      <c r="B18" s="195" t="s">
        <v>112</v>
      </c>
      <c r="C18" s="207">
        <v>0.12580290397862559</v>
      </c>
      <c r="D18" s="194" t="s">
        <v>143</v>
      </c>
      <c r="E18" s="188"/>
      <c r="F18" s="327"/>
      <c r="G18" s="336"/>
      <c r="H18" s="336"/>
      <c r="I18" s="338"/>
      <c r="J18" s="188"/>
      <c r="K18" s="188"/>
      <c r="L18" s="210"/>
      <c r="M18" s="210"/>
      <c r="N18" s="212"/>
    </row>
    <row r="19" spans="1:14" ht="15.75" thickBot="1">
      <c r="A19" s="189"/>
      <c r="B19" s="322"/>
      <c r="C19" s="323"/>
      <c r="D19" s="324"/>
      <c r="E19" s="188"/>
      <c r="F19" s="327" t="s">
        <v>112</v>
      </c>
      <c r="G19" s="348">
        <f>C18</f>
        <v>0.12580290397862559</v>
      </c>
      <c r="H19" s="336"/>
      <c r="I19" s="330">
        <f>G19*I17</f>
        <v>9311.6988935180325</v>
      </c>
      <c r="J19" s="188"/>
      <c r="K19" s="188"/>
      <c r="L19" s="210"/>
      <c r="M19" s="210"/>
      <c r="N19" s="212"/>
    </row>
    <row r="20" spans="1:14" ht="15.75" thickBot="1">
      <c r="A20" s="189"/>
      <c r="B20" s="320" t="s">
        <v>166</v>
      </c>
      <c r="C20" s="321">
        <f>'CAF 2019 Fall'!BZ25</f>
        <v>1.7780248869661817E-2</v>
      </c>
      <c r="D20" s="129" t="s">
        <v>191</v>
      </c>
      <c r="E20" s="188"/>
      <c r="F20" s="342" t="s">
        <v>126</v>
      </c>
      <c r="G20" s="343"/>
      <c r="H20" s="343"/>
      <c r="I20" s="350">
        <f>I17+I19</f>
        <v>83329.854270123062</v>
      </c>
      <c r="J20" s="188"/>
      <c r="K20" s="188"/>
      <c r="L20" s="210"/>
      <c r="M20" s="210"/>
      <c r="N20" s="212"/>
    </row>
    <row r="21" spans="1:14" ht="5.45" customHeight="1" thickBot="1">
      <c r="A21" s="189"/>
      <c r="B21" s="188"/>
      <c r="C21" s="214"/>
      <c r="D21" s="215"/>
      <c r="E21" s="188"/>
      <c r="F21" s="327"/>
      <c r="G21" s="351"/>
      <c r="H21" s="351"/>
      <c r="I21" s="352"/>
      <c r="J21" s="188"/>
      <c r="K21" s="188"/>
      <c r="L21" s="210"/>
      <c r="M21" s="210"/>
      <c r="N21" s="212"/>
    </row>
    <row r="22" spans="1:14">
      <c r="A22" s="189"/>
      <c r="B22" s="216" t="s">
        <v>245</v>
      </c>
      <c r="C22" s="217"/>
      <c r="D22" s="218"/>
      <c r="E22" s="188"/>
      <c r="F22" s="345" t="str">
        <f>B20</f>
        <v>CAF for FY21</v>
      </c>
      <c r="G22" s="311">
        <f>C20</f>
        <v>1.7780248869661817E-2</v>
      </c>
      <c r="H22" s="353"/>
      <c r="I22" s="347">
        <f>(I20-I9)*G22</f>
        <v>720.77034110037664</v>
      </c>
      <c r="J22" s="188"/>
      <c r="K22" s="188"/>
      <c r="L22" s="210"/>
      <c r="M22" s="210"/>
      <c r="N22" s="212"/>
    </row>
    <row r="23" spans="1:14">
      <c r="A23" s="189"/>
      <c r="B23" s="219"/>
      <c r="C23" s="220"/>
      <c r="D23" s="221"/>
      <c r="E23" s="188"/>
      <c r="F23" s="208" t="s">
        <v>126</v>
      </c>
      <c r="G23" s="311"/>
      <c r="H23" s="222"/>
      <c r="I23" s="209">
        <f>I22+I20</f>
        <v>84050.624611223437</v>
      </c>
    </row>
    <row r="24" spans="1:14" ht="15.75" thickBot="1">
      <c r="A24" s="189"/>
      <c r="B24" s="308" t="s">
        <v>207</v>
      </c>
      <c r="C24" s="223" t="s">
        <v>144</v>
      </c>
      <c r="D24" s="221"/>
      <c r="E24" s="188"/>
      <c r="F24" s="224" t="s">
        <v>145</v>
      </c>
      <c r="G24" s="225"/>
      <c r="H24" s="226"/>
      <c r="I24" s="314">
        <f>I23/I3</f>
        <v>79.480496086263301</v>
      </c>
      <c r="K24" s="317"/>
    </row>
    <row r="25" spans="1:14">
      <c r="A25" s="189"/>
      <c r="B25" s="308" t="s">
        <v>208</v>
      </c>
      <c r="C25" s="223" t="s">
        <v>146</v>
      </c>
      <c r="D25" s="227"/>
      <c r="E25" s="188"/>
      <c r="F25" s="228"/>
      <c r="G25" s="229"/>
      <c r="H25" s="230"/>
      <c r="I25" s="48"/>
      <c r="K25" s="318"/>
      <c r="L25" s="242"/>
    </row>
    <row r="26" spans="1:14" ht="15.75" thickBot="1">
      <c r="A26" s="189"/>
      <c r="B26" s="309" t="s">
        <v>209</v>
      </c>
      <c r="C26" s="231" t="s">
        <v>120</v>
      </c>
      <c r="D26" s="227"/>
      <c r="E26" s="189"/>
      <c r="F26" s="210"/>
      <c r="G26" s="210"/>
      <c r="H26" s="212"/>
    </row>
    <row r="27" spans="1:14" ht="15.75" thickBot="1">
      <c r="A27" s="189"/>
      <c r="B27" s="309" t="s">
        <v>210</v>
      </c>
      <c r="C27" s="231" t="s">
        <v>147</v>
      </c>
      <c r="D27" s="227"/>
      <c r="E27" s="189"/>
      <c r="F27" s="927" t="s">
        <v>264</v>
      </c>
      <c r="G27" s="928"/>
      <c r="H27" s="928"/>
      <c r="I27" s="929"/>
    </row>
    <row r="28" spans="1:14" ht="13.5" customHeight="1" thickBot="1">
      <c r="A28" s="189"/>
      <c r="B28" s="309" t="s">
        <v>211</v>
      </c>
      <c r="C28" s="231" t="s">
        <v>241</v>
      </c>
      <c r="D28" s="227"/>
      <c r="E28" s="189"/>
      <c r="F28" s="387" t="s">
        <v>145</v>
      </c>
      <c r="G28" s="388"/>
      <c r="H28" s="389"/>
      <c r="I28" s="390">
        <v>79.438766632703278</v>
      </c>
    </row>
    <row r="29" spans="1:14" ht="16.5" customHeight="1">
      <c r="A29" s="234"/>
      <c r="B29" s="309" t="s">
        <v>212</v>
      </c>
      <c r="C29" s="231" t="s">
        <v>242</v>
      </c>
      <c r="D29" s="227"/>
      <c r="E29" s="188"/>
      <c r="F29" s="210"/>
      <c r="G29" s="210"/>
      <c r="H29" s="212"/>
    </row>
    <row r="30" spans="1:14">
      <c r="A30" s="234"/>
      <c r="B30" s="308" t="s">
        <v>213</v>
      </c>
      <c r="C30" s="231" t="s">
        <v>148</v>
      </c>
      <c r="D30" s="232"/>
      <c r="E30" s="188"/>
      <c r="F30" s="210"/>
      <c r="G30" s="239"/>
      <c r="H30" s="241"/>
    </row>
    <row r="31" spans="1:14">
      <c r="B31" s="308" t="s">
        <v>246</v>
      </c>
      <c r="C31" s="231" t="s">
        <v>243</v>
      </c>
      <c r="D31" s="232"/>
      <c r="F31" s="210"/>
      <c r="G31" s="210"/>
      <c r="H31" s="188"/>
    </row>
    <row r="32" spans="1:14">
      <c r="B32" s="308" t="s">
        <v>215</v>
      </c>
      <c r="C32" s="233" t="s">
        <v>149</v>
      </c>
      <c r="D32" s="232"/>
      <c r="F32" s="51"/>
      <c r="G32" s="237"/>
      <c r="H32" s="188"/>
    </row>
    <row r="33" spans="2:7">
      <c r="B33" s="308" t="s">
        <v>247</v>
      </c>
      <c r="C33" s="233" t="s">
        <v>244</v>
      </c>
      <c r="D33" s="232"/>
      <c r="F33" s="51"/>
      <c r="G33" s="237"/>
    </row>
    <row r="34" spans="2:7" ht="15.75" thickBot="1">
      <c r="B34" s="310" t="s">
        <v>218</v>
      </c>
      <c r="C34" s="235" t="s">
        <v>119</v>
      </c>
      <c r="D34" s="236"/>
    </row>
    <row r="35" spans="2:7">
      <c r="B35" s="188"/>
      <c r="C35" s="188"/>
      <c r="D35" s="188"/>
    </row>
  </sheetData>
  <mergeCells count="6">
    <mergeCell ref="F27:I27"/>
    <mergeCell ref="B2:D2"/>
    <mergeCell ref="F2:I2"/>
    <mergeCell ref="B3:C3"/>
    <mergeCell ref="G3:H3"/>
    <mergeCell ref="B13:C13"/>
  </mergeCells>
  <pageMargins left="0.25" right="0.25" top="0.75" bottom="0.75" header="0.3" footer="0.3"/>
  <pageSetup scale="67" fitToHeight="0" orientation="landscape" r:id="rId1"/>
  <ignoredErrors>
    <ignoredError sqref="I6"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RS300"/>
  <sheetViews>
    <sheetView topLeftCell="T1" workbookViewId="0">
      <selection activeCell="AS32" sqref="AS32"/>
    </sheetView>
  </sheetViews>
  <sheetFormatPr defaultColWidth="8.7109375" defaultRowHeight="15"/>
  <cols>
    <col min="1" max="1" width="40.7109375" customWidth="1"/>
    <col min="2" max="2" width="18.7109375" customWidth="1"/>
    <col min="4" max="9" width="18.7109375" customWidth="1"/>
    <col min="10" max="13" width="18.7109375" hidden="1" customWidth="1"/>
    <col min="14" max="21" width="18.7109375" customWidth="1"/>
    <col min="22" max="35" width="18.7109375" hidden="1" customWidth="1"/>
    <col min="36" max="41" width="18.7109375" customWidth="1"/>
    <col min="42" max="43" width="18.7109375" hidden="1" customWidth="1"/>
    <col min="44" max="47" width="18.7109375" customWidth="1"/>
    <col min="48" max="48" width="10.140625" bestFit="1" customWidth="1"/>
    <col min="804" max="843" width="8.7109375" style="447"/>
    <col min="1044" max="1163" width="8.7109375" style="448"/>
  </cols>
  <sheetData>
    <row r="1" spans="1:48">
      <c r="A1" s="301">
        <v>10</v>
      </c>
      <c r="C1" s="293" t="s">
        <v>238</v>
      </c>
      <c r="E1" s="446">
        <f ca="1">IF(COUNT(E12:E300)=0,"-",AVERAGE(E12:OFFSET(E12,$A$1-1,0)))</f>
        <v>6404.5978821157332</v>
      </c>
      <c r="G1" s="446">
        <f ca="1">IF(COUNT(G12:G300)=0,"-",AVERAGE(G12:OFFSET(G12,$A$1-1,0)))</f>
        <v>6273.6514790938227</v>
      </c>
      <c r="I1" s="446">
        <f ca="1">IF(COUNT(I12:I300)=0,"-",AVERAGE(I12:OFFSET(I12,$A$1-1,0)))</f>
        <v>8871.1864406779659</v>
      </c>
      <c r="K1" s="446" t="str">
        <f ca="1">IF(COUNT(K12:K300)=0,"-",AVERAGE(K12:OFFSET(K12,$A$1-1,0)))</f>
        <v>-</v>
      </c>
      <c r="M1" s="446" t="str">
        <f ca="1">IF(COUNT(M12:M300)=0,"-",AVERAGE(M12:OFFSET(M12,$A$1-1,0)))</f>
        <v>-</v>
      </c>
      <c r="O1" s="446">
        <f ca="1">IF(COUNT(O12:O300)=0,"-",AVERAGE(O12:OFFSET(O12,$A$1-1,0)))</f>
        <v>223.27165381820234</v>
      </c>
      <c r="Q1" s="446">
        <f ca="1">IF(COUNT(Q12:Q300)=0,"-",AVERAGE(Q12:OFFSET(Q12,$A$1-1,0)))</f>
        <v>1573.4621398954696</v>
      </c>
      <c r="S1" s="446">
        <f ca="1">IF(COUNT(S12:S300)=0,"-",AVERAGE(S12:OFFSET(S12,$A$1-1,0)))</f>
        <v>435.1351351351351</v>
      </c>
      <c r="U1" s="446">
        <f ca="1">IF(COUNT(U12:U300)=0,"-",AVERAGE(U12:OFFSET(U12,$A$1-1,0)))</f>
        <v>78.523489932885909</v>
      </c>
      <c r="W1" s="446" t="str">
        <f ca="1">IF(COUNT(W12:W300)=0,"-",AVERAGE(W12:OFFSET(W12,$A$1-1,0)))</f>
        <v>-</v>
      </c>
      <c r="Y1" s="446" t="str">
        <f ca="1">IF(COUNT(Y12:Y300)=0,"-",AVERAGE(Y12:OFFSET(Y12,$A$1-1,0)))</f>
        <v>-</v>
      </c>
      <c r="AA1" s="446" t="str">
        <f ca="1">IF(COUNT(AA12:AA300)=0,"-",AVERAGE(AA12:OFFSET(AA12,$A$1-1,0)))</f>
        <v>-</v>
      </c>
      <c r="AC1" s="446" t="str">
        <f ca="1">IF(COUNT(AC12:AC300)=0,"-",AVERAGE(AC12:OFFSET(AC12,$A$1-1,0)))</f>
        <v>-</v>
      </c>
      <c r="AE1" s="446">
        <f ca="1">IF(COUNT(AE12:AE300)=0,"-",AVERAGE(AE12:OFFSET(AE12,$A$1-1,0)))</f>
        <v>828.69565217391312</v>
      </c>
      <c r="AG1" s="446" t="str">
        <f ca="1">IF(COUNT(AG12:AG300)=0,"-",AVERAGE(AG12:OFFSET(AG12,$A$1-1,0)))</f>
        <v>-</v>
      </c>
      <c r="AI1" s="446" t="str">
        <f ca="1">IF(COUNT(AI12:AI300)=0,"-",AVERAGE(AI12:OFFSET(AI12,$A$1-1,0)))</f>
        <v>-</v>
      </c>
      <c r="AK1" s="446">
        <f ca="1">IF(COUNT(AK12:AK300)=0,"-",AVERAGE(AK12:OFFSET(AK12,$A$1-1,0)))</f>
        <v>1847.0090200264203</v>
      </c>
      <c r="AM1" s="446" t="str">
        <f ca="1">IF(COUNT(AM12:AM300)=0,"-",AVERAGE(AM12:OFFSET(AM12,$A$1-1,0)))</f>
        <v>-</v>
      </c>
      <c r="AO1" s="446">
        <f ca="1">IF(COUNT(AO12:AO300)=0,"-",AVERAGE(AO12:OFFSET(AO12,$A$1-1,0)))</f>
        <v>1802.7027027027025</v>
      </c>
      <c r="AQ1" s="446">
        <f ca="1">IF(COUNT(AQ12:AQ300)=0,"-",AVERAGE(AQ12:OFFSET(AQ12,$A$1-1,0)))</f>
        <v>7176.4077911932345</v>
      </c>
    </row>
    <row r="2" spans="1:48">
      <c r="C2" s="293" t="s">
        <v>341</v>
      </c>
      <c r="E2" s="446">
        <f ca="1">IF(COUNT(E12:E300)=0,"-",E1-(2*_xlfn.STDEV.P(E12:OFFSET(E12,$A$1-1,0))))</f>
        <v>236.44966645952172</v>
      </c>
      <c r="G2" s="446">
        <f ca="1">IF(COUNT(G12:G300)=0,"-",G1-(2*_xlfn.STDEV.P(G12:OFFSET(G12,$A$1-1,0))))</f>
        <v>-14295.570389764118</v>
      </c>
      <c r="I2" s="446">
        <f ca="1">IF(COUNT(I12:I300)=0,"-",I1-(2*_xlfn.STDEV.P(I12:OFFSET(I12,$A$1-1,0))))</f>
        <v>8871.1864406779659</v>
      </c>
      <c r="K2" s="446" t="str">
        <f ca="1">IF(COUNT(K12:K300)=0,"-",K1-(2*_xlfn.STDEV.P(K12:OFFSET(K12,$A$1-1,0))))</f>
        <v>-</v>
      </c>
      <c r="M2" s="446" t="str">
        <f ca="1">IF(COUNT(M12:M300)=0,"-",M1-(2*_xlfn.STDEV.P(M12:OFFSET(M12,$A$1-1,0))))</f>
        <v>-</v>
      </c>
      <c r="O2" s="446">
        <f ca="1">IF(COUNT(O12:O300)=0,"-",O1-(2*_xlfn.STDEV.P(O12:OFFSET(O12,$A$1-1,0))))</f>
        <v>-203.32523375817172</v>
      </c>
      <c r="Q2" s="446">
        <f ca="1">IF(COUNT(Q12:Q300)=0,"-",Q1-(2*_xlfn.STDEV.P(Q12:OFFSET(Q12,$A$1-1,0))))</f>
        <v>86.539063166711458</v>
      </c>
      <c r="S2" s="446">
        <f ca="1">IF(COUNT(S12:S300)=0,"-",S1-(2*_xlfn.STDEV.P(S12:OFFSET(S12,$A$1-1,0))))</f>
        <v>435.1351351351351</v>
      </c>
      <c r="U2" s="446">
        <f ca="1">IF(COUNT(U12:U300)=0,"-",U1-(2*_xlfn.STDEV.P(U12:OFFSET(U12,$A$1-1,0))))</f>
        <v>78.523489932885909</v>
      </c>
      <c r="W2" s="446" t="str">
        <f ca="1">IF(COUNT(W12:W300)=0,"-",W1-(2*_xlfn.STDEV.P(W12:OFFSET(W12,$A$1-1,0))))</f>
        <v>-</v>
      </c>
      <c r="Y2" s="446" t="str">
        <f ca="1">IF(COUNT(Y12:Y300)=0,"-",Y1-(2*_xlfn.STDEV.P(Y12:OFFSET(Y12,$A$1-1,0))))</f>
        <v>-</v>
      </c>
      <c r="AA2" s="446" t="str">
        <f ca="1">IF(COUNT(AA12:AA300)=0,"-",AA1-(2*_xlfn.STDEV.P(AA12:OFFSET(AA12,$A$1-1,0))))</f>
        <v>-</v>
      </c>
      <c r="AC2" s="446" t="str">
        <f ca="1">IF(COUNT(AC12:AC300)=0,"-",AC1-(2*_xlfn.STDEV.P(AC12:OFFSET(AC12,$A$1-1,0))))</f>
        <v>-</v>
      </c>
      <c r="AE2" s="446">
        <f ca="1">IF(COUNT(AE12:AE300)=0,"-",AE1-(2*_xlfn.STDEV.P(AE12:OFFSET(AE12,$A$1-1,0))))</f>
        <v>828.69565217391312</v>
      </c>
      <c r="AG2" s="446" t="str">
        <f ca="1">IF(COUNT(AG12:AG300)=0,"-",AG1-(2*_xlfn.STDEV.P(AG12:OFFSET(AG12,$A$1-1,0))))</f>
        <v>-</v>
      </c>
      <c r="AI2" s="446" t="str">
        <f ca="1">IF(COUNT(AI12:AI300)=0,"-",AI1-(2*_xlfn.STDEV.P(AI12:OFFSET(AI12,$A$1-1,0))))</f>
        <v>-</v>
      </c>
      <c r="AK2" s="446">
        <f ca="1">IF(COUNT(AK12:AK300)=0,"-",AK1-(2*_xlfn.STDEV.P(AK12:OFFSET(AK12,$A$1-1,0))))</f>
        <v>-1754.0532210165525</v>
      </c>
      <c r="AM2" s="446" t="str">
        <f ca="1">IF(COUNT(AM12:AM300)=0,"-",AM1-(2*_xlfn.STDEV.P(AM12:OFFSET(AM12,$A$1-1,0))))</f>
        <v>-</v>
      </c>
      <c r="AO2" s="446">
        <f ca="1">IF(COUNT(AO12:AO300)=0,"-",AO1-(2*_xlfn.STDEV.P(AO12:OFFSET(AO12,$A$1-1,0))))</f>
        <v>1802.7027027027025</v>
      </c>
      <c r="AQ2" s="446">
        <f ca="1">IF(COUNT(AQ12:AQ300)=0,"-",AQ1-(2*_xlfn.STDEV.P(AQ12:OFFSET(AQ12,$A$1-1,0))))</f>
        <v>-15349.775837035178</v>
      </c>
    </row>
    <row r="3" spans="1:48">
      <c r="A3" s="907" t="s">
        <v>205</v>
      </c>
      <c r="C3" s="293" t="s">
        <v>342</v>
      </c>
      <c r="E3" s="446">
        <f ca="1">IF(COUNT(E12:E300)=0,"-",E1+(2*_xlfn.STDEV.P(E12:OFFSET(E12,$A$1-1,0))))</f>
        <v>12572.746097771946</v>
      </c>
      <c r="G3" s="446">
        <f ca="1">IF(COUNT(G12:G300)=0,"-",G1+(2*_xlfn.STDEV.P(G12:OFFSET(G12,$A$1-1,0))))</f>
        <v>26842.873347951765</v>
      </c>
      <c r="I3" s="446">
        <f ca="1">IF(COUNT(I12:I300)=0,"-",I1+(2*_xlfn.STDEV.P(I12:OFFSET(I12,$A$1-1,0))))</f>
        <v>8871.1864406779659</v>
      </c>
      <c r="K3" s="446" t="str">
        <f ca="1">IF(COUNT(K12:K300)=0,"-",K1+(2*_xlfn.STDEV.P(K12:OFFSET(K12,$A$1-1,0))))</f>
        <v>-</v>
      </c>
      <c r="M3" s="446" t="str">
        <f ca="1">IF(COUNT(M12:M300)=0,"-",M1+(2*_xlfn.STDEV.P(M12:OFFSET(M12,$A$1-1,0))))</f>
        <v>-</v>
      </c>
      <c r="O3" s="446">
        <f ca="1">IF(COUNT(O12:O300)=0,"-",O1+(2*_xlfn.STDEV.P(O12:OFFSET(O12,$A$1-1,0))))</f>
        <v>649.86854139457637</v>
      </c>
      <c r="Q3" s="446">
        <f ca="1">IF(COUNT(Q12:Q300)=0,"-",Q1+(2*_xlfn.STDEV.P(Q12:OFFSET(Q12,$A$1-1,0))))</f>
        <v>3060.3852166242277</v>
      </c>
      <c r="S3" s="446">
        <f ca="1">IF(COUNT(S12:S300)=0,"-",S1+(2*_xlfn.STDEV.P(S12:OFFSET(S12,$A$1-1,0))))</f>
        <v>435.1351351351351</v>
      </c>
      <c r="U3" s="446">
        <f ca="1">IF(COUNT(U12:U300)=0,"-",U1+(2*_xlfn.STDEV.P(U12:OFFSET(U12,$A$1-1,0))))</f>
        <v>78.523489932885909</v>
      </c>
      <c r="W3" s="446" t="str">
        <f ca="1">IF(COUNT(W12:W300)=0,"-",W1+(2*_xlfn.STDEV.P(W12:OFFSET(W12,$A$1-1,0))))</f>
        <v>-</v>
      </c>
      <c r="Y3" s="446" t="str">
        <f ca="1">IF(COUNT(Y12:Y300)=0,"-",Y1+(2*_xlfn.STDEV.P(Y12:OFFSET(Y12,$A$1-1,0))))</f>
        <v>-</v>
      </c>
      <c r="AA3" s="446" t="str">
        <f ca="1">IF(COUNT(AA12:AA300)=0,"-",AA1+(2*_xlfn.STDEV.P(AA12:OFFSET(AA12,$A$1-1,0))))</f>
        <v>-</v>
      </c>
      <c r="AC3" s="446" t="str">
        <f ca="1">IF(COUNT(AC12:AC300)=0,"-",AC1+(2*_xlfn.STDEV.P(AC12:OFFSET(AC12,$A$1-1,0))))</f>
        <v>-</v>
      </c>
      <c r="AE3" s="446">
        <f ca="1">IF(COUNT(AE12:AE300)=0,"-",AE1+(2*_xlfn.STDEV.P(AE12:OFFSET(AE12,$A$1-1,0))))</f>
        <v>828.69565217391312</v>
      </c>
      <c r="AG3" s="446" t="str">
        <f ca="1">IF(COUNT(AG12:AG300)=0,"-",AG1+(2*_xlfn.STDEV.P(AG12:OFFSET(AG12,$A$1-1,0))))</f>
        <v>-</v>
      </c>
      <c r="AI3" s="446" t="str">
        <f ca="1">IF(COUNT(AI12:AI300)=0,"-",AI1+(2*_xlfn.STDEV.P(AI12:OFFSET(AI12,$A$1-1,0))))</f>
        <v>-</v>
      </c>
      <c r="AK3" s="446">
        <f ca="1">IF(COUNT(AK12:AK300)=0,"-",AK1+(2*_xlfn.STDEV.P(AK12:OFFSET(AK12,$A$1-1,0))))</f>
        <v>5448.0712610693936</v>
      </c>
      <c r="AM3" s="446" t="str">
        <f ca="1">IF(COUNT(AM12:AM300)=0,"-",AM1+(2*_xlfn.STDEV.P(AM12:OFFSET(AM12,$A$1-1,0))))</f>
        <v>-</v>
      </c>
      <c r="AO3" s="446">
        <f ca="1">IF(COUNT(AO12:AO300)=0,"-",AO1+(2*_xlfn.STDEV.P(AO12:OFFSET(AO12,$A$1-1,0))))</f>
        <v>1802.7027027027025</v>
      </c>
      <c r="AQ3" s="446">
        <f ca="1">IF(COUNT(AQ12:AQ300)=0,"-",AQ1+(2*_xlfn.STDEV.P(AQ12:OFFSET(AQ12,$A$1-1,0))))</f>
        <v>29702.591419421646</v>
      </c>
    </row>
    <row r="4" spans="1:48">
      <c r="A4" s="907"/>
      <c r="C4" s="293" t="s">
        <v>343</v>
      </c>
      <c r="E4" s="449">
        <f ca="1">IF(COUNT(E12:E300)=0,"-",AVERAGEIFS(E12:E300, E12:E300, "&gt;="&amp;E2,E12:E300,"&lt;="&amp;E3))</f>
        <v>6404.5978821157332</v>
      </c>
      <c r="G4" s="449">
        <f ca="1">IF(COUNT(G12:G300)=0,"-",AVERAGEIFS(G12:G300, G12:G300, "&gt;="&amp;G2,G12:G300,"&lt;="&amp;G3))</f>
        <v>6273.6514790938227</v>
      </c>
      <c r="I4" s="449">
        <f ca="1">IF(COUNT(I12:I300)=0,"-",AVERAGEIFS(I12:I300, I12:I300, "&gt;="&amp;I2,I12:I300,"&lt;="&amp;I3))</f>
        <v>8871.1864406779659</v>
      </c>
      <c r="K4" s="449" t="str">
        <f>IF(COUNT(K12:K300)=0,"-",AVERAGEIFS(K12:K300, K12:K300, "&gt;="&amp;K2,K12:K300,"&lt;="&amp;K3))</f>
        <v>-</v>
      </c>
      <c r="M4" s="449" t="str">
        <f>IF(COUNT(M12:M300)=0,"-",AVERAGEIFS(M12:M300, M12:M300, "&gt;="&amp;M2,M12:M300,"&lt;="&amp;M3))</f>
        <v>-</v>
      </c>
      <c r="O4" s="449">
        <f ca="1">IF(COUNT(O12:O300)=0,"-",AVERAGEIFS(O12:O300, O12:O300, "&gt;="&amp;O2,O12:O300,"&lt;="&amp;O3))</f>
        <v>152.09433437626961</v>
      </c>
      <c r="Q4" s="449">
        <f ca="1">IF(COUNT(Q12:Q300)=0,"-",AVERAGEIFS(Q12:Q300, Q12:Q300, "&gt;="&amp;Q2,Q12:Q300,"&lt;="&amp;Q3))</f>
        <v>1573.4621398954696</v>
      </c>
      <c r="S4" s="449">
        <f ca="1">IF(COUNT(S12:S300)=0,"-",AVERAGEIFS(S12:S300, S12:S300, "&gt;="&amp;S2,S12:S300,"&lt;="&amp;S3))</f>
        <v>435.1351351351351</v>
      </c>
      <c r="U4" s="449">
        <f ca="1">IF(COUNT(U12:U300)=0,"-",AVERAGEIFS(U12:U300, U12:U300, "&gt;="&amp;U2,U12:U300,"&lt;="&amp;U3))</f>
        <v>78.523489932885909</v>
      </c>
      <c r="W4" s="449" t="str">
        <f>IF(COUNT(W12:W300)=0,"-",AVERAGEIFS(W12:W300, W12:W300, "&gt;="&amp;W2,W12:W300,"&lt;="&amp;W3))</f>
        <v>-</v>
      </c>
      <c r="Y4" s="449" t="str">
        <f>IF(COUNT(Y12:Y300)=0,"-",AVERAGEIFS(Y12:Y300, Y12:Y300, "&gt;="&amp;Y2,Y12:Y300,"&lt;="&amp;Y3))</f>
        <v>-</v>
      </c>
      <c r="AA4" s="449" t="str">
        <f>IF(COUNT(AA12:AA300)=0,"-",AVERAGEIFS(AA12:AA300, AA12:AA300, "&gt;="&amp;AA2,AA12:AA300,"&lt;="&amp;AA3))</f>
        <v>-</v>
      </c>
      <c r="AC4" s="449" t="str">
        <f>IF(COUNT(AC12:AC300)=0,"-",AVERAGEIFS(AC12:AC300, AC12:AC300, "&gt;="&amp;AC2,AC12:AC300,"&lt;="&amp;AC3))</f>
        <v>-</v>
      </c>
      <c r="AE4" s="449">
        <f ca="1">IF(COUNT(AE12:AE300)=0,"-",AVERAGEIFS(AE12:AE300, AE12:AE300, "&gt;="&amp;AE2,AE12:AE300,"&lt;="&amp;AE3))</f>
        <v>828.69565217391312</v>
      </c>
      <c r="AG4" s="449" t="str">
        <f>IF(COUNT(AG12:AG300)=0,"-",AVERAGEIFS(AG12:AG300, AG12:AG300, "&gt;="&amp;AG2,AG12:AG300,"&lt;="&amp;AG3))</f>
        <v>-</v>
      </c>
      <c r="AI4" s="449" t="str">
        <f>IF(COUNT(AI12:AI300)=0,"-",AVERAGEIFS(AI12:AI300, AI12:AI300, "&gt;="&amp;AI2,AI12:AI300,"&lt;="&amp;AI3))</f>
        <v>-</v>
      </c>
      <c r="AK4" s="449">
        <f ca="1">IF(COUNT(AK12:AK300)=0,"-",AVERAGEIFS(AK12:AK300, AK12:AK300, "&gt;="&amp;AK2,AK12:AK300,"&lt;="&amp;AK3))</f>
        <v>1847.0090200264203</v>
      </c>
      <c r="AM4" s="449" t="str">
        <f>IF(COUNT(AM12:AM300)=0,"-",AVERAGEIFS(AM12:AM300, AM12:AM300, "&gt;="&amp;AM2,AM12:AM300,"&lt;="&amp;AM3))</f>
        <v>-</v>
      </c>
      <c r="AO4" s="449">
        <f ca="1">IF(COUNT(AO12:AO300)=0,"-",AVERAGEIFS(AO12:AO300, AO12:AO300, "&gt;="&amp;AO2,AO12:AO300,"&lt;="&amp;AO3))</f>
        <v>1802.7027027027025</v>
      </c>
      <c r="AQ4" s="449">
        <f ca="1">IF(COUNT(AQ12:AQ300)=0,"-",AVERAGEIFS(AQ12:AQ300, AQ12:AQ300, "&gt;="&amp;AQ2,AQ12:AQ300,"&lt;="&amp;AQ3))</f>
        <v>3465.1235344708252</v>
      </c>
    </row>
    <row r="5" spans="1:48">
      <c r="A5" s="907"/>
      <c r="C5" s="293" t="s">
        <v>344</v>
      </c>
      <c r="E5" s="450">
        <f ca="1">IF(COUNT(E12:E300)=0,"-",SUMIFS(D12:D300,E12:E300,"&gt;="&amp;E2,E12:E300,"&lt;="&amp;E3)/SUMIFS($B12:$B300,E12:E300,"&gt;="&amp;E2,E12:E300,"&lt;="&amp;E3))</f>
        <v>6399.9109528049867</v>
      </c>
      <c r="G5" s="450">
        <f ca="1">IF(COUNT(G12:G300)=0,"-",SUMIFS(F12:F300,G12:G300,"&gt;="&amp;G2,G12:G300,"&lt;="&amp;G3)/SUMIFS($B12:$B300,G12:G300,"&gt;="&amp;G2,G12:G300,"&lt;="&amp;G3))</f>
        <v>3488.2352941176468</v>
      </c>
      <c r="I5" s="450">
        <f ca="1">IF(COUNT(I12:I300)=0,"-",SUMIFS(H12:H300,I12:I300,"&gt;="&amp;I2,I12:I300,"&lt;="&amp;I3)/SUMIFS($B12:$B300,I12:I300,"&gt;="&amp;I2,I12:I300,"&lt;="&amp;I3))</f>
        <v>8871.1864406779659</v>
      </c>
      <c r="K5" s="450" t="str">
        <f>IF(COUNT(K12:K300)=0,"-",SUMIFS(J12:J300,K12:K300,"&gt;="&amp;K2,K12:K300,"&lt;="&amp;K3)/SUMIFS($B12:$B300,K12:K300,"&gt;="&amp;K2,K12:K300,"&lt;="&amp;K3))</f>
        <v>-</v>
      </c>
      <c r="M5" s="450" t="str">
        <f>IF(COUNT(M12:M300)=0,"-",SUMIFS(L12:L300,M12:M300,"&gt;="&amp;M2,M12:M300,"&lt;="&amp;M3)/SUMIFS($B12:$B300,M12:M300,"&gt;="&amp;M2,M12:M300,"&lt;="&amp;M3))</f>
        <v>-</v>
      </c>
      <c r="O5" s="450">
        <f ca="1">IF(COUNT(O12:O300)=0,"-",SUMIFS(N12:N300,O12:O300,"&gt;="&amp;O2,O12:O300,"&lt;="&amp;O3)/SUMIFS($B12:$B300,O12:O300,"&gt;="&amp;O2,O12:O300,"&lt;="&amp;O3))</f>
        <v>129.01069518716579</v>
      </c>
      <c r="Q5" s="450">
        <f ca="1">IF(COUNT(Q12:Q300)=0,"-",SUMIFS(P12:P300,Q12:Q300,"&gt;="&amp;Q2,Q12:Q300,"&lt;="&amp;Q3)/SUMIFS($B12:$B300,Q12:Q300,"&gt;="&amp;Q2,Q12:Q300,"&lt;="&amp;Q3))</f>
        <v>1621.65820642978</v>
      </c>
      <c r="S5" s="450">
        <f ca="1">IF(COUNT(S12:S300)=0,"-",SUMIFS(R12:R300,S12:S300,"&gt;="&amp;S2,S12:S300,"&lt;="&amp;S3)/SUMIFS($B12:$B300,S12:S300,"&gt;="&amp;S2,S12:S300,"&lt;="&amp;S3))</f>
        <v>435.1351351351351</v>
      </c>
      <c r="U5" s="450">
        <f ca="1">IF(COUNT(U12:U300)=0,"-",SUMIFS(T12:T300,U12:U300,"&gt;="&amp;U2,U12:U300,"&lt;="&amp;U3)/SUMIFS($B12:$B300,U12:U300,"&gt;="&amp;U2,U12:U300,"&lt;="&amp;U3))</f>
        <v>78.523489932885909</v>
      </c>
      <c r="W5" s="450" t="str">
        <f>IF(COUNT(W12:W300)=0,"-",SUMIFS(V12:V300,W12:W300,"&gt;="&amp;W2,W12:W300,"&lt;="&amp;W3)/SUMIFS($B12:$B300,W12:W300,"&gt;="&amp;W2,W12:W300,"&lt;="&amp;W3))</f>
        <v>-</v>
      </c>
      <c r="Y5" s="450" t="str">
        <f>IF(COUNT(Y12:Y300)=0,"-",SUMIFS(X12:X300,Y12:Y300,"&gt;="&amp;Y2,Y12:Y300,"&lt;="&amp;Y3)/SUMIFS($B12:$B300,Y12:Y300,"&gt;="&amp;Y2,Y12:Y300,"&lt;="&amp;Y3))</f>
        <v>-</v>
      </c>
      <c r="AA5" s="450" t="str">
        <f>IF(COUNT(AA12:AA300)=0,"-",SUMIFS(Z12:Z300,AA12:AA300,"&gt;="&amp;AA2,AA12:AA300,"&lt;="&amp;AA3)/SUMIFS($B12:$B300,AA12:AA300,"&gt;="&amp;AA2,AA12:AA300,"&lt;="&amp;AA3))</f>
        <v>-</v>
      </c>
      <c r="AC5" s="450" t="str">
        <f>IF(COUNT(AC12:AC300)=0,"-",SUMIFS(AB12:AB300,AC12:AC300,"&gt;="&amp;AC2,AC12:AC300,"&lt;="&amp;AC3)/SUMIFS($B12:$B300,AC12:AC300,"&gt;="&amp;AC2,AC12:AC300,"&lt;="&amp;AC3))</f>
        <v>-</v>
      </c>
      <c r="AE5" s="450">
        <f ca="1">IF(COUNT(AE12:AE300)=0,"-",SUMIFS(AD12:AD300,AE12:AE300,"&gt;="&amp;AE2,AE12:AE300,"&lt;="&amp;AE3)/SUMIFS($B12:$B300,AE12:AE300,"&gt;="&amp;AE2,AE12:AE300,"&lt;="&amp;AE3))</f>
        <v>828.69565217391312</v>
      </c>
      <c r="AG5" s="450" t="str">
        <f>IF(COUNT(AG12:AG300)=0,"-",SUMIFS(AF12:AF300,AG12:AG300,"&gt;="&amp;AG2,AG12:AG300,"&lt;="&amp;AG3)/SUMIFS($B12:$B300,AG12:AG300,"&gt;="&amp;AG2,AG12:AG300,"&lt;="&amp;AG3))</f>
        <v>-</v>
      </c>
      <c r="AI5" s="450" t="str">
        <f>IF(COUNT(AI12:AI300)=0,"-",SUMIFS(AH12:AH300,AI12:AI300,"&gt;="&amp;AI2,AI12:AI300,"&lt;="&amp;AI3)/SUMIFS($B12:$B300,AI12:AI300,"&gt;="&amp;AI2,AI12:AI300,"&lt;="&amp;AI3))</f>
        <v>-</v>
      </c>
      <c r="AK5" s="450">
        <f ca="1">IF(COUNT(AK12:AK300)=0,"-",SUMIFS(AJ12:AJ300,AK12:AK300,"&gt;="&amp;AK2,AK12:AK300,"&lt;="&amp;AK3)/SUMIFS($B12:$B300,AK12:AK300,"&gt;="&amp;AK2,AK12:AK300,"&lt;="&amp;AK3))</f>
        <v>1223.0524642289349</v>
      </c>
      <c r="AM5" s="484" t="str">
        <f>IF(COUNT(AM12:AM300)=0,"-",SUMIFS(AL12:AL300,AM12:AM300,"&gt;="&amp;AM2,AM12:AM300,"&lt;="&amp;AM3)/SUMIFS($B12:$B300,AM12:AM300,"&gt;="&amp;AM2,AM12:AM300,"&lt;="&amp;AM3))</f>
        <v>-</v>
      </c>
      <c r="AO5" s="450">
        <f ca="1">IF(COUNT(AO12:AO300)=0,"-",SUMIFS(AN12:AN300,AO12:AO300,"&gt;="&amp;AO2,AO12:AO300,"&lt;="&amp;AO3)/SUMIFS($B12:$B300,AO12:AO300,"&gt;="&amp;AO2,AO12:AO300,"&lt;="&amp;AO3))</f>
        <v>1802.7027027027025</v>
      </c>
      <c r="AQ5" s="450">
        <f ca="1">IF(COUNT(AQ12:AQ300)=0,"-",SUMIFS(AP12:AP300,AQ12:AQ300,"&gt;="&amp;AQ2,AQ12:AQ300,"&lt;="&amp;AQ3)/SUMIFS($B12:$B300,AQ12:AQ300,"&gt;="&amp;AQ2,AQ12:AQ300,"&lt;="&amp;AQ3))</f>
        <v>3115.7613535173641</v>
      </c>
    </row>
    <row r="6" spans="1:48">
      <c r="A6" s="907"/>
      <c r="C6" s="293" t="s">
        <v>345</v>
      </c>
      <c r="E6" s="451">
        <f ca="1">IF(COUNT(E12:E300)=0,"-",SUMIFS(E12:E300, E12:E300, "&gt;="&amp;E2,E12:E300,"&lt;="&amp;E3)/($A$1-COUNTIF(E12:E300,"&lt;"&amp;E$2)-COUNTIF(E12:E300,"&gt;"&amp;E$3)))</f>
        <v>5764.1380939041601</v>
      </c>
      <c r="G6" s="451">
        <f ca="1">IF(COUNT(G12:G300)=0,"-",SUMIFS(G12:G300, G12:G300, "&gt;="&amp;G2,G12:G300,"&lt;="&amp;G3)/($A$1-COUNTIF(G12:G300,"&lt;"&amp;G$2)-COUNTIF(G12:G300,"&gt;"&amp;G$3)))</f>
        <v>3136.8257395469113</v>
      </c>
      <c r="I6" s="451">
        <f ca="1">IF(COUNT(I12:I300)=0,"-",SUMIFS(I12:I300, I12:I300, "&gt;="&amp;I2,I12:I300,"&lt;="&amp;I3)/($A$1-COUNTIF(I12:I300,"&lt;"&amp;I$2)-COUNTIF(I12:I300,"&gt;"&amp;I$3)))</f>
        <v>887.11864406779659</v>
      </c>
      <c r="K6" s="451" t="str">
        <f>IF(COUNT(K12:K300)=0,"-",SUMIFS(K12:K300, K12:K300, "&gt;="&amp;K2,K12:K300,"&lt;="&amp;K3)/($A$1-COUNTIF(K12:K300,"&lt;"&amp;K$2)-COUNTIF(K12:K300,"&gt;"&amp;K$3)))</f>
        <v>-</v>
      </c>
      <c r="M6" s="451" t="str">
        <f>IF(COUNT(M12:M300)=0,"-",SUMIFS(M12:M300, M12:M300, "&gt;="&amp;M2,M12:M300,"&lt;="&amp;M3)/($A$1-COUNTIF(M12:M300,"&lt;"&amp;M$2)-COUNTIF(M12:M300,"&gt;"&amp;M$3)))</f>
        <v>-</v>
      </c>
      <c r="O6" s="451">
        <f ca="1">IF(COUNT(O12:O300)=0,"-",SUMIFS(O12:O300, O12:O300, "&gt;="&amp;O2,O12:O300,"&lt;="&amp;O3)/($A$1-COUNTIF(O12:O300,"&lt;"&amp;O$2)-COUNTIF(O12:O300,"&gt;"&amp;O$3)))</f>
        <v>101.39622291751307</v>
      </c>
      <c r="Q6" s="451">
        <f ca="1">IF(COUNT(Q12:Q300)=0,"-",SUMIFS(Q12:Q300, Q12:Q300, "&gt;="&amp;Q2,Q12:Q300,"&lt;="&amp;Q3)/($A$1-COUNTIF(Q12:Q300,"&lt;"&amp;Q$2)-COUNTIF(Q12:Q300,"&gt;"&amp;Q$3)))</f>
        <v>1573.4621398954696</v>
      </c>
      <c r="S6" s="451">
        <f ca="1">IF(COUNT(S12:S300)=0,"-",SUMIFS(S12:S300, S12:S300, "&gt;="&amp;S2,S12:S300,"&lt;="&amp;S3)/($A$1-COUNTIF(S12:S300,"&lt;"&amp;S$2)-COUNTIF(S12:S300,"&gt;"&amp;S$3)))</f>
        <v>43.513513513513509</v>
      </c>
      <c r="U6" s="451">
        <f ca="1">IF(COUNT(U12:U300)=0,"-",SUMIFS(U12:U300, U12:U300, "&gt;="&amp;U2,U12:U300,"&lt;="&amp;U3)/($A$1-COUNTIF(U12:U300,"&lt;"&amp;U$2)-COUNTIF(U12:U300,"&gt;"&amp;U$3)))</f>
        <v>7.852348993288591</v>
      </c>
      <c r="W6" s="451" t="str">
        <f>IF(COUNT(W12:W300)=0,"-",SUMIFS(W12:W300, W12:W300, "&gt;="&amp;W2,W12:W300,"&lt;="&amp;W3)/($A$1-COUNTIF(W12:W300,"&lt;"&amp;W$2)-COUNTIF(W12:W300,"&gt;"&amp;W$3)))</f>
        <v>-</v>
      </c>
      <c r="Y6" s="451" t="str">
        <f>IF(COUNT(Y12:Y300)=0,"-",SUMIFS(Y12:Y300, Y12:Y300, "&gt;="&amp;Y2,Y12:Y300,"&lt;="&amp;Y3)/($A$1-COUNTIF(Y12:Y300,"&lt;"&amp;Y$2)-COUNTIF(Y12:Y300,"&gt;"&amp;Y$3)))</f>
        <v>-</v>
      </c>
      <c r="AA6" s="451" t="str">
        <f>IF(COUNT(AA12:AA300)=0,"-",SUMIFS(AA12:AA300, AA12:AA300, "&gt;="&amp;AA2,AA12:AA300,"&lt;="&amp;AA3)/($A$1-COUNTIF(AA12:AA300,"&lt;"&amp;AA$2)-COUNTIF(AA12:AA300,"&gt;"&amp;AA$3)))</f>
        <v>-</v>
      </c>
      <c r="AC6" s="451" t="str">
        <f>IF(COUNT(AC12:AC300)=0,"-",SUMIFS(AC12:AC300, AC12:AC300, "&gt;="&amp;AC2,AC12:AC300,"&lt;="&amp;AC3)/($A$1-COUNTIF(AC12:AC300,"&lt;"&amp;AC$2)-COUNTIF(AC12:AC300,"&gt;"&amp;AC$3)))</f>
        <v>-</v>
      </c>
      <c r="AE6" s="451">
        <f ca="1">IF(COUNT(AE12:AE300)=0,"-",SUMIFS(AE12:AE300, AE12:AE300, "&gt;="&amp;AE2,AE12:AE300,"&lt;="&amp;AE3)/($A$1-COUNTIF(AE12:AE300,"&lt;"&amp;AE$2)-COUNTIF(AE12:AE300,"&gt;"&amp;AE$3)))</f>
        <v>82.869565217391312</v>
      </c>
      <c r="AG6" s="451" t="str">
        <f>IF(COUNT(AG12:AG300)=0,"-",SUMIFS(AG12:AG300, AG12:AG300, "&gt;="&amp;AG2,AG12:AG300,"&lt;="&amp;AG3)/($A$1-COUNTIF(AG12:AG300,"&lt;"&amp;AG$2)-COUNTIF(AG12:AG300,"&gt;"&amp;AG$3)))</f>
        <v>-</v>
      </c>
      <c r="AI6" s="451" t="str">
        <f>IF(COUNT(AI12:AI300)=0,"-",SUMIFS(AI12:AI300, AI12:AI300, "&gt;="&amp;AI2,AI12:AI300,"&lt;="&amp;AI3)/($A$1-COUNTIF(AI12:AI300,"&lt;"&amp;AI$2)-COUNTIF(AI12:AI300,"&gt;"&amp;AI$3)))</f>
        <v>-</v>
      </c>
      <c r="AK6" s="451">
        <f ca="1">IF(COUNT(AK12:AK300)=0,"-",SUMIFS(AK12:AK300, AK12:AK300, "&gt;="&amp;AK2,AK12:AK300,"&lt;="&amp;AK3)/($A$1-COUNTIF(AK12:AK300,"&lt;"&amp;AK$2)-COUNTIF(AK12:AK300,"&gt;"&amp;AK$3)))</f>
        <v>1108.2054120158523</v>
      </c>
      <c r="AM6" s="451" t="str">
        <f>IF(COUNT(AM12:AM300)=0,"-",SUMIFS(AM12:AM300, AM12:AM300, "&gt;="&amp;AM2,AM12:AM300,"&lt;="&amp;AM3)/($A$1-COUNTIF(AM12:AM300,"&lt;"&amp;AM$2)-COUNTIF(AM12:AM300,"&gt;"&amp;AM$3)))</f>
        <v>-</v>
      </c>
      <c r="AO6" s="451">
        <f ca="1">IF(COUNT(AO12:AO300)=0,"-",SUMIFS(AO12:AO300, AO12:AO300, "&gt;="&amp;AO2,AO12:AO300,"&lt;="&amp;AO3)/($A$1-COUNTIF(AO12:AO300,"&lt;"&amp;AO$2)-COUNTIF(AO12:AO300,"&gt;"&amp;AO$3)))</f>
        <v>180.27027027027026</v>
      </c>
      <c r="AQ6" s="451">
        <f ca="1">IF(COUNT(AQ12:AQ300)=0,"-",SUMIFS(AQ12:AQ300, AQ12:AQ300, "&gt;="&amp;AQ2,AQ12:AQ300,"&lt;="&amp;AQ3)/($A$1-COUNTIF(AQ12:AQ300,"&lt;"&amp;AQ$2)-COUNTIF(AQ12:AQ300,"&gt;"&amp;AQ$3)))</f>
        <v>3465.1235344708252</v>
      </c>
    </row>
    <row r="9" spans="1:48">
      <c r="D9" s="299" t="s">
        <v>236</v>
      </c>
      <c r="E9" s="452"/>
      <c r="F9" s="299" t="s">
        <v>207</v>
      </c>
      <c r="G9" s="452"/>
      <c r="H9" s="299" t="s">
        <v>208</v>
      </c>
      <c r="I9" s="452"/>
      <c r="J9" s="299" t="s">
        <v>346</v>
      </c>
      <c r="K9" s="452"/>
      <c r="L9" s="299" t="s">
        <v>347</v>
      </c>
      <c r="M9" s="452"/>
      <c r="N9" s="299" t="s">
        <v>209</v>
      </c>
      <c r="O9" s="452"/>
      <c r="P9" s="299" t="s">
        <v>210</v>
      </c>
      <c r="Q9" s="452"/>
      <c r="R9" s="299" t="s">
        <v>211</v>
      </c>
      <c r="S9" s="452"/>
      <c r="T9" s="299" t="s">
        <v>212</v>
      </c>
      <c r="U9" s="452"/>
      <c r="V9" s="299" t="s">
        <v>348</v>
      </c>
      <c r="W9" s="452"/>
      <c r="X9" s="299" t="s">
        <v>349</v>
      </c>
      <c r="Y9" s="452"/>
      <c r="Z9" s="299" t="s">
        <v>350</v>
      </c>
      <c r="AA9" s="452"/>
      <c r="AB9" s="299" t="s">
        <v>351</v>
      </c>
      <c r="AC9" s="452"/>
      <c r="AD9" s="299" t="s">
        <v>352</v>
      </c>
      <c r="AE9" s="452"/>
      <c r="AF9" s="299" t="s">
        <v>353</v>
      </c>
      <c r="AG9" s="452"/>
      <c r="AH9" s="299" t="s">
        <v>354</v>
      </c>
      <c r="AI9" s="452"/>
      <c r="AJ9" s="299" t="s">
        <v>213</v>
      </c>
      <c r="AK9" s="452"/>
      <c r="AL9" s="299" t="s">
        <v>246</v>
      </c>
      <c r="AM9" s="452"/>
      <c r="AN9" s="299" t="s">
        <v>214</v>
      </c>
      <c r="AO9" s="452"/>
      <c r="AP9" s="299" t="s">
        <v>355</v>
      </c>
      <c r="AQ9" s="452"/>
      <c r="AR9" s="299" t="s">
        <v>215</v>
      </c>
      <c r="AS9" s="299" t="s">
        <v>216</v>
      </c>
      <c r="AT9" s="299" t="s">
        <v>217</v>
      </c>
      <c r="AU9" s="299" t="s">
        <v>218</v>
      </c>
      <c r="AV9" s="391" t="s">
        <v>232</v>
      </c>
    </row>
    <row r="10" spans="1:48" ht="75">
      <c r="A10" s="302"/>
      <c r="B10" s="303"/>
      <c r="D10" s="298" t="s">
        <v>237</v>
      </c>
      <c r="E10" s="453" t="str">
        <f>D10&amp;"
per FTE"</f>
        <v>Total Occupancy
per FTE</v>
      </c>
      <c r="F10" s="298" t="s">
        <v>219</v>
      </c>
      <c r="G10" s="453" t="str">
        <f>F10&amp;"
per FTE"</f>
        <v>Direct Care Consultant 201
per FTE</v>
      </c>
      <c r="H10" s="298" t="s">
        <v>220</v>
      </c>
      <c r="I10" s="453" t="str">
        <f>H10&amp;"
per FTE"</f>
        <v>Temporary Help 202
per FTE</v>
      </c>
      <c r="J10" s="298" t="s">
        <v>356</v>
      </c>
      <c r="K10" s="453" t="str">
        <f>J10&amp;"
per FTE"</f>
        <v>Clients and Caregivers Reimb./Stipends 203
per FTE</v>
      </c>
      <c r="L10" s="298" t="s">
        <v>357</v>
      </c>
      <c r="M10" s="453" t="str">
        <f>L10&amp;"
per FTE"</f>
        <v>Subcontracted Direct Care 206
per FTE</v>
      </c>
      <c r="N10" s="298" t="s">
        <v>221</v>
      </c>
      <c r="O10" s="453" t="str">
        <f>N10&amp;"
per FTE"</f>
        <v>Staff Training 204
per FTE</v>
      </c>
      <c r="P10" s="298" t="s">
        <v>222</v>
      </c>
      <c r="Q10" s="453" t="str">
        <f>P10&amp;"
per FTE"</f>
        <v>Staff Mileage / Travel 205
per FTE</v>
      </c>
      <c r="R10" s="298" t="s">
        <v>223</v>
      </c>
      <c r="S10" s="453" t="str">
        <f>R10&amp;"
per FTE"</f>
        <v>Meals 207
per FTE</v>
      </c>
      <c r="T10" s="298" t="s">
        <v>224</v>
      </c>
      <c r="U10" s="453" t="str">
        <f>T10&amp;"
per FTE"</f>
        <v>Client Transportation 208
per FTE</v>
      </c>
      <c r="V10" s="298" t="s">
        <v>358</v>
      </c>
      <c r="W10" s="453" t="str">
        <f>V10&amp;"
per FTE"</f>
        <v>Vehicle Expenses 208
per FTE</v>
      </c>
      <c r="X10" s="298" t="s">
        <v>359</v>
      </c>
      <c r="Y10" s="453" t="str">
        <f>X10&amp;"
per FTE"</f>
        <v>Vehicle Depreciation 208
per FTE</v>
      </c>
      <c r="Z10" s="298" t="s">
        <v>360</v>
      </c>
      <c r="AA10" s="453" t="str">
        <f>Z10&amp;"
per FTE"</f>
        <v>Incidental Medical /Medicine/Pharmacy 209
per FTE</v>
      </c>
      <c r="AB10" s="298" t="s">
        <v>361</v>
      </c>
      <c r="AC10" s="453" t="str">
        <f>AB10&amp;"
per FTE"</f>
        <v>Client Personal Allowances 211
per FTE</v>
      </c>
      <c r="AD10" s="298" t="s">
        <v>362</v>
      </c>
      <c r="AE10" s="453" t="str">
        <f>AD10&amp;"
per FTE"</f>
        <v>Provision Material Goods/Svs./Benefits 212
per FTE</v>
      </c>
      <c r="AF10" s="298" t="s">
        <v>363</v>
      </c>
      <c r="AG10" s="453" t="str">
        <f>AF10&amp;"
per FTE"</f>
        <v>Direct Client Wages 214
per FTE</v>
      </c>
      <c r="AH10" s="298" t="s">
        <v>364</v>
      </c>
      <c r="AI10" s="453" t="str">
        <f>AH10&amp;"
per FTE"</f>
        <v>Other Commercial Prod. &amp; Svs. 214
per FTE</v>
      </c>
      <c r="AJ10" s="298" t="s">
        <v>225</v>
      </c>
      <c r="AK10" s="453" t="str">
        <f>AJ10&amp;"
per FTE"</f>
        <v>Program Supplies &amp; Materials 215
per FTE</v>
      </c>
      <c r="AL10" s="298" t="s">
        <v>365</v>
      </c>
      <c r="AM10" s="453" t="str">
        <f>AL10&amp;"
per FTE"</f>
        <v>Non Charitable Expenses
per FTE</v>
      </c>
      <c r="AN10" s="298" t="s">
        <v>226</v>
      </c>
      <c r="AO10" s="453" t="str">
        <f>AN10&amp;"
per FTE"</f>
        <v>Other Expense
per FTE</v>
      </c>
      <c r="AP10" s="298" t="s">
        <v>366</v>
      </c>
      <c r="AQ10" s="453" t="str">
        <f>AP10&amp;"
per FTE"</f>
        <v>Total Other Program Expense
per FTE</v>
      </c>
      <c r="AR10" s="298" t="s">
        <v>227</v>
      </c>
      <c r="AS10" s="298" t="s">
        <v>228</v>
      </c>
      <c r="AT10" s="298" t="s">
        <v>229</v>
      </c>
      <c r="AU10" s="298" t="s">
        <v>230</v>
      </c>
      <c r="AV10" s="391"/>
    </row>
    <row r="11" spans="1:48">
      <c r="A11" s="299" t="s">
        <v>231</v>
      </c>
      <c r="B11" s="300" t="s">
        <v>232</v>
      </c>
      <c r="D11" s="299" t="s">
        <v>233</v>
      </c>
      <c r="E11" s="452"/>
      <c r="F11" s="299" t="s">
        <v>233</v>
      </c>
      <c r="G11" s="452"/>
      <c r="H11" s="299" t="s">
        <v>233</v>
      </c>
      <c r="I11" s="452"/>
      <c r="J11" s="299" t="s">
        <v>233</v>
      </c>
      <c r="K11" s="452"/>
      <c r="L11" s="299" t="s">
        <v>233</v>
      </c>
      <c r="M11" s="452"/>
      <c r="N11" s="299" t="s">
        <v>233</v>
      </c>
      <c r="O11" s="452"/>
      <c r="P11" s="299" t="s">
        <v>233</v>
      </c>
      <c r="Q11" s="452"/>
      <c r="R11" s="299" t="s">
        <v>233</v>
      </c>
      <c r="S11" s="452"/>
      <c r="T11" s="299" t="s">
        <v>233</v>
      </c>
      <c r="U11" s="452"/>
      <c r="V11" s="299" t="s">
        <v>233</v>
      </c>
      <c r="W11" s="452"/>
      <c r="X11" s="299" t="s">
        <v>233</v>
      </c>
      <c r="Y11" s="452"/>
      <c r="Z11" s="299" t="s">
        <v>233</v>
      </c>
      <c r="AA11" s="452"/>
      <c r="AB11" s="299" t="s">
        <v>233</v>
      </c>
      <c r="AC11" s="452"/>
      <c r="AD11" s="299" t="s">
        <v>233</v>
      </c>
      <c r="AE11" s="452"/>
      <c r="AF11" s="299" t="s">
        <v>233</v>
      </c>
      <c r="AG11" s="452"/>
      <c r="AH11" s="299" t="s">
        <v>233</v>
      </c>
      <c r="AI11" s="452"/>
      <c r="AJ11" s="299" t="s">
        <v>233</v>
      </c>
      <c r="AK11" s="452"/>
      <c r="AL11" s="299" t="s">
        <v>233</v>
      </c>
      <c r="AM11" s="452"/>
      <c r="AN11" s="299" t="s">
        <v>233</v>
      </c>
      <c r="AO11" s="452"/>
      <c r="AP11" s="299" t="s">
        <v>233</v>
      </c>
      <c r="AQ11" s="452"/>
      <c r="AR11" s="299" t="s">
        <v>233</v>
      </c>
      <c r="AS11" s="299" t="s">
        <v>233</v>
      </c>
      <c r="AT11" s="299" t="s">
        <v>233</v>
      </c>
      <c r="AU11" s="299" t="s">
        <v>233</v>
      </c>
      <c r="AV11" s="391"/>
    </row>
    <row r="12" spans="1:48">
      <c r="A12" s="299" t="s">
        <v>367</v>
      </c>
      <c r="B12" s="300">
        <v>1.22</v>
      </c>
      <c r="D12" s="454">
        <v>2992</v>
      </c>
      <c r="E12" s="455">
        <f>IF(OR($B12=0,D12=0),"",D12/$B12)</f>
        <v>2452.4590163934427</v>
      </c>
      <c r="F12" s="456"/>
      <c r="G12" s="455" t="str">
        <f>IF(OR($B12=0,F12=0),"",F12/$B12)</f>
        <v/>
      </c>
      <c r="H12" s="454"/>
      <c r="I12" s="455" t="str">
        <f>IF(OR($B12=0,H12=0),"",H12/$B12)</f>
        <v/>
      </c>
      <c r="J12" s="454"/>
      <c r="K12" s="455" t="str">
        <f>IF(OR($B12=0,J12=0),"",J12/$B12)</f>
        <v/>
      </c>
      <c r="L12" s="454"/>
      <c r="M12" s="455" t="str">
        <f>IF(OR($B12=0,L12=0),"",L12/$B12)</f>
        <v/>
      </c>
      <c r="N12" s="454">
        <v>84</v>
      </c>
      <c r="O12" s="455">
        <f>IF(OR($B12=0,N12=0),"",N12/$B12)</f>
        <v>68.852459016393439</v>
      </c>
      <c r="P12" s="454">
        <v>2493</v>
      </c>
      <c r="Q12" s="455">
        <f>IF(OR($B12=0,P12=0),"",P12/$B12)</f>
        <v>2043.4426229508197</v>
      </c>
      <c r="R12" s="454"/>
      <c r="S12" s="455" t="str">
        <f>IF(OR($B12=0,R12=0),"",R12/$B12)</f>
        <v/>
      </c>
      <c r="T12" s="454"/>
      <c r="U12" s="455" t="str">
        <f>IF(OR($B12=0,T12=0),"",T12/$B12)</f>
        <v/>
      </c>
      <c r="V12" s="454"/>
      <c r="W12" s="455" t="str">
        <f>IF(OR($B12=0,V12=0),"",V12/$B12)</f>
        <v/>
      </c>
      <c r="X12" s="454"/>
      <c r="Y12" s="455" t="str">
        <f>IF(OR($B12=0,X12=0),"",X12/$B12)</f>
        <v/>
      </c>
      <c r="Z12" s="454"/>
      <c r="AA12" s="455" t="str">
        <f>IF(OR($B12=0,Z12=0),"",Z12/$B12)</f>
        <v/>
      </c>
      <c r="AB12" s="454"/>
      <c r="AC12" s="455" t="str">
        <f>IF(OR($B12=0,AB12=0),"",AB12/$B12)</f>
        <v/>
      </c>
      <c r="AD12" s="454"/>
      <c r="AE12" s="455" t="str">
        <f>IF(OR($B12=0,AD12=0),"",AD12/$B12)</f>
        <v/>
      </c>
      <c r="AF12" s="454"/>
      <c r="AG12" s="455" t="str">
        <f>IF(OR($B12=0,AF12=0),"",AF12/$B12)</f>
        <v/>
      </c>
      <c r="AH12" s="454"/>
      <c r="AI12" s="455" t="str">
        <f>IF(OR($B12=0,AH12=0),"",AH12/$B12)</f>
        <v/>
      </c>
      <c r="AJ12" s="454"/>
      <c r="AK12" s="455" t="str">
        <f>IF(OR($B12=0,AJ12=0),"",AJ12/$B12)</f>
        <v/>
      </c>
      <c r="AL12" s="454"/>
      <c r="AM12" s="455" t="str">
        <f>IF(OR($B12=0,AL12=0),"",AL12/$B12)</f>
        <v/>
      </c>
      <c r="AN12" s="454"/>
      <c r="AO12" s="455" t="str">
        <f>IF(OR($B12=0,AN12=0),"",AN12/$B12)</f>
        <v/>
      </c>
      <c r="AP12" s="454">
        <v>2577</v>
      </c>
      <c r="AQ12" s="455">
        <f>IF(OR($B12=0,AP12=0),"",AP12/$B12)</f>
        <v>2112.2950819672133</v>
      </c>
      <c r="AR12" s="454">
        <v>221</v>
      </c>
      <c r="AS12" s="454">
        <v>447</v>
      </c>
      <c r="AT12" s="454"/>
      <c r="AU12" s="454">
        <v>1749</v>
      </c>
      <c r="AV12" s="391">
        <v>1.22</v>
      </c>
    </row>
    <row r="13" spans="1:48">
      <c r="A13" s="299" t="s">
        <v>368</v>
      </c>
      <c r="B13" s="300">
        <v>1.1599999999999999</v>
      </c>
      <c r="D13" s="454">
        <v>14316</v>
      </c>
      <c r="E13" s="455">
        <f t="shared" ref="E13:G76" si="0">IF(OR($B13=0,D13=0),"",D13/$B13)</f>
        <v>12341.379310344828</v>
      </c>
      <c r="F13" s="454">
        <v>4055</v>
      </c>
      <c r="G13" s="455">
        <f t="shared" si="0"/>
        <v>3495.6896551724139</v>
      </c>
      <c r="H13" s="454"/>
      <c r="I13" s="455" t="str">
        <f t="shared" ref="I13:I76" si="1">IF(OR($B13=0,H13=0),"",H13/$B13)</f>
        <v/>
      </c>
      <c r="J13" s="454"/>
      <c r="K13" s="455" t="str">
        <f t="shared" ref="K13:K76" si="2">IF(OR($B13=0,J13=0),"",J13/$B13)</f>
        <v/>
      </c>
      <c r="L13" s="454"/>
      <c r="M13" s="455" t="str">
        <f t="shared" ref="M13:M76" si="3">IF(OR($B13=0,L13=0),"",L13/$B13)</f>
        <v/>
      </c>
      <c r="N13" s="454">
        <v>479</v>
      </c>
      <c r="O13" s="455">
        <f t="shared" ref="O13:O76" si="4">IF(OR($B13=0,N13=0),"",N13/$B13)</f>
        <v>412.93103448275866</v>
      </c>
      <c r="P13" s="454">
        <v>2228</v>
      </c>
      <c r="Q13" s="455">
        <f t="shared" ref="Q13:Q76" si="5">IF(OR($B13=0,P13=0),"",P13/$B13)</f>
        <v>1920.6896551724139</v>
      </c>
      <c r="R13" s="454"/>
      <c r="S13" s="455" t="str">
        <f t="shared" ref="S13:S76" si="6">IF(OR($B13=0,R13=0),"",R13/$B13)</f>
        <v/>
      </c>
      <c r="T13" s="454"/>
      <c r="U13" s="455" t="str">
        <f t="shared" ref="U13:U76" si="7">IF(OR($B13=0,T13=0),"",T13/$B13)</f>
        <v/>
      </c>
      <c r="V13" s="454"/>
      <c r="W13" s="455" t="str">
        <f t="shared" ref="W13:W76" si="8">IF(OR($B13=0,V13=0),"",V13/$B13)</f>
        <v/>
      </c>
      <c r="X13" s="454"/>
      <c r="Y13" s="455" t="str">
        <f t="shared" ref="Y13:Y76" si="9">IF(OR($B13=0,X13=0),"",X13/$B13)</f>
        <v/>
      </c>
      <c r="Z13" s="454"/>
      <c r="AA13" s="455" t="str">
        <f t="shared" ref="AA13:AA76" si="10">IF(OR($B13=0,Z13=0),"",Z13/$B13)</f>
        <v/>
      </c>
      <c r="AB13" s="454"/>
      <c r="AC13" s="455" t="str">
        <f t="shared" ref="AC13:AC76" si="11">IF(OR($B13=0,AB13=0),"",AB13/$B13)</f>
        <v/>
      </c>
      <c r="AD13" s="454"/>
      <c r="AE13" s="455" t="str">
        <f t="shared" ref="AE13:AE76" si="12">IF(OR($B13=0,AD13=0),"",AD13/$B13)</f>
        <v/>
      </c>
      <c r="AF13" s="454"/>
      <c r="AG13" s="455" t="str">
        <f t="shared" ref="AG13:AG76" si="13">IF(OR($B13=0,AF13=0),"",AF13/$B13)</f>
        <v/>
      </c>
      <c r="AH13" s="454"/>
      <c r="AI13" s="455" t="str">
        <f t="shared" ref="AI13:AI76" si="14">IF(OR($B13=0,AH13=0),"",AH13/$B13)</f>
        <v/>
      </c>
      <c r="AJ13" s="454">
        <v>1264</v>
      </c>
      <c r="AK13" s="455">
        <f t="shared" ref="AK13:AK76" si="15">IF(OR($B13=0,AJ13=0),"",AJ13/$B13)</f>
        <v>1089.6551724137933</v>
      </c>
      <c r="AL13" s="454"/>
      <c r="AM13" s="455" t="str">
        <f t="shared" ref="AM13:AM76" si="16">IF(OR($B13=0,AL13=0),"",AL13/$B13)</f>
        <v/>
      </c>
      <c r="AN13" s="454"/>
      <c r="AO13" s="455" t="str">
        <f t="shared" ref="AO13:AO76" si="17">IF(OR($B13=0,AN13=0),"",AN13/$B13)</f>
        <v/>
      </c>
      <c r="AP13" s="454">
        <v>8026</v>
      </c>
      <c r="AQ13" s="455">
        <f t="shared" ref="AQ13:AQ76" si="18">IF(OR($B13=0,AP13=0),"",AP13/$B13)</f>
        <v>6918.9655172413795</v>
      </c>
      <c r="AR13" s="454">
        <v>6106</v>
      </c>
      <c r="AS13" s="454"/>
      <c r="AT13" s="454"/>
      <c r="AU13" s="454"/>
      <c r="AV13" s="391">
        <v>1.1599999999999999</v>
      </c>
    </row>
    <row r="14" spans="1:48">
      <c r="A14" s="299" t="s">
        <v>369</v>
      </c>
      <c r="B14" s="300">
        <v>0.48</v>
      </c>
      <c r="D14" s="454">
        <v>2594</v>
      </c>
      <c r="E14" s="455">
        <f t="shared" si="0"/>
        <v>5404.166666666667</v>
      </c>
      <c r="F14" s="454"/>
      <c r="G14" s="455" t="str">
        <f t="shared" si="0"/>
        <v/>
      </c>
      <c r="H14" s="454"/>
      <c r="I14" s="455" t="str">
        <f t="shared" si="1"/>
        <v/>
      </c>
      <c r="J14" s="454"/>
      <c r="K14" s="455" t="str">
        <f t="shared" si="2"/>
        <v/>
      </c>
      <c r="L14" s="454"/>
      <c r="M14" s="455" t="str">
        <f t="shared" si="3"/>
        <v/>
      </c>
      <c r="N14" s="454">
        <v>97</v>
      </c>
      <c r="O14" s="455">
        <f t="shared" si="4"/>
        <v>202.08333333333334</v>
      </c>
      <c r="P14" s="454">
        <v>1029</v>
      </c>
      <c r="Q14" s="455">
        <f t="shared" si="5"/>
        <v>2143.75</v>
      </c>
      <c r="R14" s="454"/>
      <c r="S14" s="455" t="str">
        <f t="shared" si="6"/>
        <v/>
      </c>
      <c r="T14" s="454"/>
      <c r="U14" s="455" t="str">
        <f t="shared" si="7"/>
        <v/>
      </c>
      <c r="V14" s="454"/>
      <c r="W14" s="455" t="str">
        <f t="shared" si="8"/>
        <v/>
      </c>
      <c r="X14" s="454"/>
      <c r="Y14" s="455" t="str">
        <f t="shared" si="9"/>
        <v/>
      </c>
      <c r="Z14" s="454"/>
      <c r="AA14" s="455" t="str">
        <f t="shared" si="10"/>
        <v/>
      </c>
      <c r="AB14" s="454"/>
      <c r="AC14" s="455" t="str">
        <f t="shared" si="11"/>
        <v/>
      </c>
      <c r="AD14" s="454"/>
      <c r="AE14" s="455" t="str">
        <f t="shared" si="12"/>
        <v/>
      </c>
      <c r="AF14" s="454"/>
      <c r="AG14" s="455" t="str">
        <f t="shared" si="13"/>
        <v/>
      </c>
      <c r="AH14" s="454"/>
      <c r="AI14" s="455" t="str">
        <f t="shared" si="14"/>
        <v/>
      </c>
      <c r="AJ14" s="454">
        <v>1706</v>
      </c>
      <c r="AK14" s="455">
        <f t="shared" si="15"/>
        <v>3554.166666666667</v>
      </c>
      <c r="AL14" s="454"/>
      <c r="AM14" s="455" t="str">
        <f t="shared" si="16"/>
        <v/>
      </c>
      <c r="AN14" s="454"/>
      <c r="AO14" s="455" t="str">
        <f t="shared" si="17"/>
        <v/>
      </c>
      <c r="AP14" s="454">
        <v>2832</v>
      </c>
      <c r="AQ14" s="455">
        <f t="shared" si="18"/>
        <v>5900</v>
      </c>
      <c r="AR14" s="454"/>
      <c r="AS14" s="454"/>
      <c r="AT14" s="454"/>
      <c r="AU14" s="454"/>
      <c r="AV14" s="391">
        <v>0.48</v>
      </c>
    </row>
    <row r="15" spans="1:48">
      <c r="A15" s="299" t="s">
        <v>370</v>
      </c>
      <c r="B15" s="300">
        <v>1.17</v>
      </c>
      <c r="D15" s="454">
        <v>4222</v>
      </c>
      <c r="E15" s="455">
        <f t="shared" si="0"/>
        <v>3608.5470085470088</v>
      </c>
      <c r="F15" s="454">
        <v>1005</v>
      </c>
      <c r="G15" s="455">
        <f t="shared" si="0"/>
        <v>858.97435897435901</v>
      </c>
      <c r="H15" s="454"/>
      <c r="I15" s="455" t="str">
        <f t="shared" si="1"/>
        <v/>
      </c>
      <c r="J15" s="454"/>
      <c r="K15" s="455" t="str">
        <f t="shared" si="2"/>
        <v/>
      </c>
      <c r="L15" s="454"/>
      <c r="M15" s="455" t="str">
        <f t="shared" si="3"/>
        <v/>
      </c>
      <c r="N15" s="454">
        <v>189</v>
      </c>
      <c r="O15" s="455">
        <f t="shared" si="4"/>
        <v>161.53846153846155</v>
      </c>
      <c r="P15" s="454">
        <v>1721</v>
      </c>
      <c r="Q15" s="455">
        <f t="shared" si="5"/>
        <v>1470.9401709401711</v>
      </c>
      <c r="R15" s="454"/>
      <c r="S15" s="455" t="str">
        <f t="shared" si="6"/>
        <v/>
      </c>
      <c r="T15" s="454"/>
      <c r="U15" s="455" t="str">
        <f t="shared" si="7"/>
        <v/>
      </c>
      <c r="V15" s="454"/>
      <c r="W15" s="455" t="str">
        <f t="shared" si="8"/>
        <v/>
      </c>
      <c r="X15" s="454"/>
      <c r="Y15" s="455" t="str">
        <f t="shared" si="9"/>
        <v/>
      </c>
      <c r="Z15" s="454"/>
      <c r="AA15" s="455" t="str">
        <f t="shared" si="10"/>
        <v/>
      </c>
      <c r="AB15" s="454"/>
      <c r="AC15" s="455" t="str">
        <f t="shared" si="11"/>
        <v/>
      </c>
      <c r="AD15" s="454"/>
      <c r="AE15" s="455" t="str">
        <f t="shared" si="12"/>
        <v/>
      </c>
      <c r="AF15" s="454"/>
      <c r="AG15" s="455" t="str">
        <f t="shared" si="13"/>
        <v/>
      </c>
      <c r="AH15" s="454"/>
      <c r="AI15" s="455" t="str">
        <f t="shared" si="14"/>
        <v/>
      </c>
      <c r="AJ15" s="454">
        <v>1676</v>
      </c>
      <c r="AK15" s="455">
        <f t="shared" si="15"/>
        <v>1432.4786324786326</v>
      </c>
      <c r="AL15" s="454"/>
      <c r="AM15" s="455" t="str">
        <f t="shared" si="16"/>
        <v/>
      </c>
      <c r="AN15" s="454"/>
      <c r="AO15" s="455" t="str">
        <f t="shared" si="17"/>
        <v/>
      </c>
      <c r="AP15" s="454">
        <v>4591</v>
      </c>
      <c r="AQ15" s="455">
        <f t="shared" si="18"/>
        <v>3923.931623931624</v>
      </c>
      <c r="AR15" s="454">
        <v>11121</v>
      </c>
      <c r="AS15" s="454">
        <v>661</v>
      </c>
      <c r="AT15" s="454"/>
      <c r="AU15" s="454"/>
      <c r="AV15" s="391">
        <v>1.17</v>
      </c>
    </row>
    <row r="16" spans="1:48">
      <c r="A16" s="299" t="s">
        <v>371</v>
      </c>
      <c r="B16" s="300">
        <v>1.1100000000000001</v>
      </c>
      <c r="D16" s="454">
        <v>10574</v>
      </c>
      <c r="E16" s="455">
        <f t="shared" si="0"/>
        <v>9526.1261261261261</v>
      </c>
      <c r="F16" s="454"/>
      <c r="G16" s="455" t="str">
        <f t="shared" si="0"/>
        <v/>
      </c>
      <c r="H16" s="454"/>
      <c r="I16" s="455" t="str">
        <f t="shared" si="1"/>
        <v/>
      </c>
      <c r="J16" s="454"/>
      <c r="K16" s="455" t="str">
        <f t="shared" si="2"/>
        <v/>
      </c>
      <c r="L16" s="454"/>
      <c r="M16" s="455" t="str">
        <f t="shared" si="3"/>
        <v/>
      </c>
      <c r="N16" s="454"/>
      <c r="O16" s="455" t="str">
        <f t="shared" si="4"/>
        <v/>
      </c>
      <c r="P16" s="454">
        <v>966</v>
      </c>
      <c r="Q16" s="455">
        <f t="shared" si="5"/>
        <v>870.2702702702702</v>
      </c>
      <c r="R16" s="454">
        <v>483</v>
      </c>
      <c r="S16" s="455">
        <f t="shared" si="6"/>
        <v>435.1351351351351</v>
      </c>
      <c r="T16" s="454"/>
      <c r="U16" s="455" t="str">
        <f t="shared" si="7"/>
        <v/>
      </c>
      <c r="V16" s="454"/>
      <c r="W16" s="455" t="str">
        <f t="shared" si="8"/>
        <v/>
      </c>
      <c r="X16" s="454"/>
      <c r="Y16" s="455" t="str">
        <f t="shared" si="9"/>
        <v/>
      </c>
      <c r="Z16" s="454"/>
      <c r="AA16" s="455" t="str">
        <f t="shared" si="10"/>
        <v/>
      </c>
      <c r="AB16" s="454"/>
      <c r="AC16" s="455" t="str">
        <f t="shared" si="11"/>
        <v/>
      </c>
      <c r="AD16" s="454"/>
      <c r="AE16" s="455" t="str">
        <f t="shared" si="12"/>
        <v/>
      </c>
      <c r="AF16" s="454"/>
      <c r="AG16" s="455" t="str">
        <f t="shared" si="13"/>
        <v/>
      </c>
      <c r="AH16" s="454"/>
      <c r="AI16" s="455" t="str">
        <f t="shared" si="14"/>
        <v/>
      </c>
      <c r="AJ16" s="454"/>
      <c r="AK16" s="455" t="str">
        <f t="shared" si="15"/>
        <v/>
      </c>
      <c r="AL16" s="454"/>
      <c r="AM16" s="455" t="str">
        <f t="shared" si="16"/>
        <v/>
      </c>
      <c r="AN16" s="454">
        <v>2001</v>
      </c>
      <c r="AO16" s="455">
        <f t="shared" si="17"/>
        <v>1802.7027027027025</v>
      </c>
      <c r="AP16" s="454">
        <v>3450</v>
      </c>
      <c r="AQ16" s="455">
        <f t="shared" si="18"/>
        <v>3108.1081081081079</v>
      </c>
      <c r="AR16" s="454">
        <v>7103</v>
      </c>
      <c r="AS16" s="454"/>
      <c r="AT16" s="454"/>
      <c r="AU16" s="454"/>
      <c r="AV16" s="391">
        <v>1.1100000000000001</v>
      </c>
    </row>
    <row r="17" spans="1:49">
      <c r="A17" s="299" t="s">
        <v>372</v>
      </c>
      <c r="B17" s="300">
        <v>1.71</v>
      </c>
      <c r="D17" s="454">
        <v>14609</v>
      </c>
      <c r="E17" s="455">
        <f t="shared" si="0"/>
        <v>8543.2748538011692</v>
      </c>
      <c r="F17" s="454">
        <v>491</v>
      </c>
      <c r="G17" s="455">
        <f t="shared" si="0"/>
        <v>287.13450292397664</v>
      </c>
      <c r="H17" s="454"/>
      <c r="I17" s="455" t="str">
        <f t="shared" si="1"/>
        <v/>
      </c>
      <c r="J17" s="454"/>
      <c r="K17" s="455" t="str">
        <f t="shared" si="2"/>
        <v/>
      </c>
      <c r="L17" s="454"/>
      <c r="M17" s="455" t="str">
        <f t="shared" si="3"/>
        <v/>
      </c>
      <c r="N17" s="454">
        <v>49</v>
      </c>
      <c r="O17" s="455">
        <f t="shared" si="4"/>
        <v>28.654970760233919</v>
      </c>
      <c r="P17" s="454">
        <v>1652</v>
      </c>
      <c r="Q17" s="455">
        <f t="shared" si="5"/>
        <v>966.0818713450293</v>
      </c>
      <c r="R17" s="454"/>
      <c r="S17" s="455" t="str">
        <f t="shared" si="6"/>
        <v/>
      </c>
      <c r="T17" s="454"/>
      <c r="U17" s="455" t="str">
        <f t="shared" si="7"/>
        <v/>
      </c>
      <c r="V17" s="454"/>
      <c r="W17" s="455" t="str">
        <f t="shared" si="8"/>
        <v/>
      </c>
      <c r="X17" s="454"/>
      <c r="Y17" s="455" t="str">
        <f t="shared" si="9"/>
        <v/>
      </c>
      <c r="Z17" s="454"/>
      <c r="AA17" s="455" t="str">
        <f t="shared" si="10"/>
        <v/>
      </c>
      <c r="AB17" s="454"/>
      <c r="AC17" s="455" t="str">
        <f t="shared" si="11"/>
        <v/>
      </c>
      <c r="AD17" s="454"/>
      <c r="AE17" s="455" t="str">
        <f t="shared" si="12"/>
        <v/>
      </c>
      <c r="AF17" s="454"/>
      <c r="AG17" s="455" t="str">
        <f t="shared" si="13"/>
        <v/>
      </c>
      <c r="AH17" s="454"/>
      <c r="AI17" s="455" t="str">
        <f t="shared" si="14"/>
        <v/>
      </c>
      <c r="AJ17" s="454"/>
      <c r="AK17" s="455" t="str">
        <f t="shared" si="15"/>
        <v/>
      </c>
      <c r="AL17" s="454"/>
      <c r="AM17" s="455" t="str">
        <f t="shared" si="16"/>
        <v/>
      </c>
      <c r="AN17" s="454"/>
      <c r="AO17" s="455" t="str">
        <f t="shared" si="17"/>
        <v/>
      </c>
      <c r="AP17" s="454">
        <v>2192</v>
      </c>
      <c r="AQ17" s="455">
        <f t="shared" si="18"/>
        <v>1281.8713450292398</v>
      </c>
      <c r="AR17" s="454">
        <v>250</v>
      </c>
      <c r="AS17" s="454">
        <v>287</v>
      </c>
      <c r="AT17" s="454"/>
      <c r="AU17" s="454">
        <v>3392</v>
      </c>
      <c r="AV17" s="391">
        <v>1.71</v>
      </c>
    </row>
    <row r="18" spans="1:49">
      <c r="A18" s="299" t="s">
        <v>373</v>
      </c>
      <c r="B18" s="300">
        <v>1.1499999999999999</v>
      </c>
      <c r="D18" s="454">
        <v>7973</v>
      </c>
      <c r="E18" s="455">
        <f t="shared" si="0"/>
        <v>6933.04347826087</v>
      </c>
      <c r="F18" s="454"/>
      <c r="G18" s="455" t="str">
        <f t="shared" si="0"/>
        <v/>
      </c>
      <c r="H18" s="454"/>
      <c r="I18" s="455" t="str">
        <f t="shared" si="1"/>
        <v/>
      </c>
      <c r="J18" s="454"/>
      <c r="K18" s="455" t="str">
        <f t="shared" si="2"/>
        <v/>
      </c>
      <c r="L18" s="454"/>
      <c r="M18" s="455" t="str">
        <f t="shared" si="3"/>
        <v/>
      </c>
      <c r="N18" s="454"/>
      <c r="O18" s="455" t="str">
        <f t="shared" si="4"/>
        <v/>
      </c>
      <c r="P18" s="454">
        <v>2076</v>
      </c>
      <c r="Q18" s="455">
        <f t="shared" si="5"/>
        <v>1805.217391304348</v>
      </c>
      <c r="R18" s="454"/>
      <c r="S18" s="455" t="str">
        <f t="shared" si="6"/>
        <v/>
      </c>
      <c r="T18" s="454"/>
      <c r="U18" s="455" t="str">
        <f t="shared" si="7"/>
        <v/>
      </c>
      <c r="V18" s="454"/>
      <c r="W18" s="455" t="str">
        <f t="shared" si="8"/>
        <v/>
      </c>
      <c r="X18" s="454"/>
      <c r="Y18" s="455" t="str">
        <f t="shared" si="9"/>
        <v/>
      </c>
      <c r="Z18" s="454"/>
      <c r="AA18" s="455" t="str">
        <f t="shared" si="10"/>
        <v/>
      </c>
      <c r="AB18" s="454"/>
      <c r="AC18" s="455" t="str">
        <f t="shared" si="11"/>
        <v/>
      </c>
      <c r="AD18" s="454">
        <v>953</v>
      </c>
      <c r="AE18" s="455">
        <f t="shared" si="12"/>
        <v>828.69565217391312</v>
      </c>
      <c r="AF18" s="454"/>
      <c r="AG18" s="455" t="str">
        <f t="shared" si="13"/>
        <v/>
      </c>
      <c r="AH18" s="454"/>
      <c r="AI18" s="455" t="str">
        <f t="shared" si="14"/>
        <v/>
      </c>
      <c r="AJ18" s="454">
        <v>47</v>
      </c>
      <c r="AK18" s="455">
        <f t="shared" si="15"/>
        <v>40.869565217391305</v>
      </c>
      <c r="AL18" s="454"/>
      <c r="AM18" s="455" t="str">
        <f t="shared" si="16"/>
        <v/>
      </c>
      <c r="AN18" s="454"/>
      <c r="AO18" s="455" t="str">
        <f t="shared" si="17"/>
        <v/>
      </c>
      <c r="AP18" s="454">
        <v>3076</v>
      </c>
      <c r="AQ18" s="455">
        <f t="shared" si="18"/>
        <v>2674.7826086956525</v>
      </c>
      <c r="AR18" s="454">
        <v>2754</v>
      </c>
      <c r="AS18" s="454">
        <v>219</v>
      </c>
      <c r="AT18" s="454"/>
      <c r="AU18" s="454"/>
      <c r="AV18" s="391">
        <v>1.1499999999999999</v>
      </c>
    </row>
    <row r="19" spans="1:49">
      <c r="A19" s="299" t="s">
        <v>374</v>
      </c>
      <c r="B19" s="300">
        <v>0.59</v>
      </c>
      <c r="D19" s="454"/>
      <c r="E19" s="455" t="str">
        <f t="shared" si="0"/>
        <v/>
      </c>
      <c r="F19" s="454">
        <v>15750</v>
      </c>
      <c r="G19" s="455">
        <f t="shared" si="0"/>
        <v>26694.91525423729</v>
      </c>
      <c r="H19" s="454">
        <v>5234</v>
      </c>
      <c r="I19" s="455">
        <f t="shared" si="1"/>
        <v>8871.1864406779659</v>
      </c>
      <c r="J19" s="454"/>
      <c r="K19" s="455" t="str">
        <f t="shared" si="2"/>
        <v/>
      </c>
      <c r="L19" s="454"/>
      <c r="M19" s="455" t="str">
        <f t="shared" si="3"/>
        <v/>
      </c>
      <c r="N19" s="454"/>
      <c r="O19" s="455" t="str">
        <f t="shared" si="4"/>
        <v/>
      </c>
      <c r="P19" s="454">
        <v>64</v>
      </c>
      <c r="Q19" s="455">
        <f t="shared" si="5"/>
        <v>108.47457627118645</v>
      </c>
      <c r="R19" s="454"/>
      <c r="S19" s="455" t="str">
        <f t="shared" si="6"/>
        <v/>
      </c>
      <c r="T19" s="454"/>
      <c r="U19" s="455" t="str">
        <f t="shared" si="7"/>
        <v/>
      </c>
      <c r="V19" s="454"/>
      <c r="W19" s="455" t="str">
        <f t="shared" si="8"/>
        <v/>
      </c>
      <c r="X19" s="454"/>
      <c r="Y19" s="455" t="str">
        <f t="shared" si="9"/>
        <v/>
      </c>
      <c r="Z19" s="454"/>
      <c r="AA19" s="455" t="str">
        <f t="shared" si="10"/>
        <v/>
      </c>
      <c r="AB19" s="454"/>
      <c r="AC19" s="455" t="str">
        <f t="shared" si="11"/>
        <v/>
      </c>
      <c r="AD19" s="454"/>
      <c r="AE19" s="455" t="str">
        <f t="shared" si="12"/>
        <v/>
      </c>
      <c r="AF19" s="454"/>
      <c r="AG19" s="455" t="str">
        <f t="shared" si="13"/>
        <v/>
      </c>
      <c r="AH19" s="454"/>
      <c r="AI19" s="455" t="str">
        <f t="shared" si="14"/>
        <v/>
      </c>
      <c r="AJ19" s="454">
        <v>2893</v>
      </c>
      <c r="AK19" s="455">
        <f t="shared" si="15"/>
        <v>4903.3898305084749</v>
      </c>
      <c r="AL19" s="454"/>
      <c r="AM19" s="455" t="str">
        <f t="shared" si="16"/>
        <v/>
      </c>
      <c r="AN19" s="454"/>
      <c r="AO19" s="455" t="str">
        <f t="shared" si="17"/>
        <v/>
      </c>
      <c r="AP19" s="454">
        <v>23941</v>
      </c>
      <c r="AQ19" s="455">
        <f t="shared" si="18"/>
        <v>40577.966101694918</v>
      </c>
      <c r="AR19" s="454">
        <v>648</v>
      </c>
      <c r="AS19" s="454"/>
      <c r="AT19" s="454"/>
      <c r="AU19" s="454"/>
      <c r="AV19" s="391">
        <v>0.59</v>
      </c>
    </row>
    <row r="20" spans="1:49">
      <c r="A20" s="299" t="s">
        <v>375</v>
      </c>
      <c r="B20" s="300">
        <v>1.74</v>
      </c>
      <c r="D20" s="454">
        <v>9958</v>
      </c>
      <c r="E20" s="455">
        <f t="shared" si="0"/>
        <v>5722.9885057471265</v>
      </c>
      <c r="F20" s="454"/>
      <c r="G20" s="455" t="str">
        <f t="shared" si="0"/>
        <v/>
      </c>
      <c r="H20" s="454"/>
      <c r="I20" s="455" t="str">
        <f t="shared" si="1"/>
        <v/>
      </c>
      <c r="J20" s="454"/>
      <c r="K20" s="455" t="str">
        <f t="shared" si="2"/>
        <v/>
      </c>
      <c r="L20" s="454"/>
      <c r="M20" s="455" t="str">
        <f t="shared" si="3"/>
        <v/>
      </c>
      <c r="N20" s="454">
        <v>67</v>
      </c>
      <c r="O20" s="455">
        <f t="shared" si="4"/>
        <v>38.505747126436781</v>
      </c>
      <c r="P20" s="454">
        <v>2606</v>
      </c>
      <c r="Q20" s="455">
        <f t="shared" si="5"/>
        <v>1497.7011494252874</v>
      </c>
      <c r="R20" s="454"/>
      <c r="S20" s="455" t="str">
        <f t="shared" si="6"/>
        <v/>
      </c>
      <c r="T20" s="454"/>
      <c r="U20" s="455" t="str">
        <f t="shared" si="7"/>
        <v/>
      </c>
      <c r="V20" s="454"/>
      <c r="W20" s="455" t="str">
        <f t="shared" si="8"/>
        <v/>
      </c>
      <c r="X20" s="454"/>
      <c r="Y20" s="455" t="str">
        <f t="shared" si="9"/>
        <v/>
      </c>
      <c r="Z20" s="454"/>
      <c r="AA20" s="455" t="str">
        <f t="shared" si="10"/>
        <v/>
      </c>
      <c r="AB20" s="454"/>
      <c r="AC20" s="455" t="str">
        <f t="shared" si="11"/>
        <v/>
      </c>
      <c r="AD20" s="454"/>
      <c r="AE20" s="455" t="str">
        <f t="shared" si="12"/>
        <v/>
      </c>
      <c r="AF20" s="454"/>
      <c r="AG20" s="455" t="str">
        <f t="shared" si="13"/>
        <v/>
      </c>
      <c r="AH20" s="454"/>
      <c r="AI20" s="455" t="str">
        <f t="shared" si="14"/>
        <v/>
      </c>
      <c r="AJ20" s="454">
        <v>107</v>
      </c>
      <c r="AK20" s="455">
        <f t="shared" si="15"/>
        <v>61.494252873563219</v>
      </c>
      <c r="AL20" s="454"/>
      <c r="AM20" s="455" t="str">
        <f t="shared" si="16"/>
        <v/>
      </c>
      <c r="AN20" s="454"/>
      <c r="AO20" s="455" t="str">
        <f t="shared" si="17"/>
        <v/>
      </c>
      <c r="AP20" s="454">
        <v>2780</v>
      </c>
      <c r="AQ20" s="455">
        <f t="shared" si="18"/>
        <v>1597.7011494252874</v>
      </c>
      <c r="AR20" s="454">
        <v>1079</v>
      </c>
      <c r="AS20" s="454">
        <v>394</v>
      </c>
      <c r="AT20" s="454"/>
      <c r="AU20" s="454"/>
      <c r="AV20" s="391">
        <v>1.74</v>
      </c>
    </row>
    <row r="21" spans="1:49">
      <c r="A21" s="299" t="s">
        <v>376</v>
      </c>
      <c r="B21" s="300">
        <v>1.49</v>
      </c>
      <c r="D21" s="454">
        <v>4633</v>
      </c>
      <c r="E21" s="455">
        <f t="shared" si="0"/>
        <v>3109.3959731543623</v>
      </c>
      <c r="F21" s="454">
        <v>47</v>
      </c>
      <c r="G21" s="455">
        <f t="shared" si="0"/>
        <v>31.543624161073826</v>
      </c>
      <c r="H21" s="454"/>
      <c r="I21" s="455" t="str">
        <f t="shared" si="1"/>
        <v/>
      </c>
      <c r="J21" s="454"/>
      <c r="K21" s="455" t="str">
        <f t="shared" si="2"/>
        <v/>
      </c>
      <c r="L21" s="454"/>
      <c r="M21" s="455" t="str">
        <f t="shared" si="3"/>
        <v/>
      </c>
      <c r="N21" s="454">
        <v>969</v>
      </c>
      <c r="O21" s="455">
        <f t="shared" si="4"/>
        <v>650.33557046979865</v>
      </c>
      <c r="P21" s="454">
        <v>4333</v>
      </c>
      <c r="Q21" s="455">
        <f t="shared" si="5"/>
        <v>2908.0536912751677</v>
      </c>
      <c r="R21" s="454"/>
      <c r="S21" s="455" t="str">
        <f t="shared" si="6"/>
        <v/>
      </c>
      <c r="T21" s="454">
        <v>117</v>
      </c>
      <c r="U21" s="455">
        <f t="shared" si="7"/>
        <v>78.523489932885909</v>
      </c>
      <c r="V21" s="454"/>
      <c r="W21" s="455" t="str">
        <f t="shared" si="8"/>
        <v/>
      </c>
      <c r="X21" s="454"/>
      <c r="Y21" s="455" t="str">
        <f t="shared" si="9"/>
        <v/>
      </c>
      <c r="Z21" s="454"/>
      <c r="AA21" s="455" t="str">
        <f t="shared" si="10"/>
        <v/>
      </c>
      <c r="AB21" s="454"/>
      <c r="AC21" s="455" t="str">
        <f t="shared" si="11"/>
        <v/>
      </c>
      <c r="AD21" s="454"/>
      <c r="AE21" s="455" t="str">
        <f t="shared" si="12"/>
        <v/>
      </c>
      <c r="AF21" s="454"/>
      <c r="AG21" s="455" t="str">
        <f t="shared" si="13"/>
        <v/>
      </c>
      <c r="AH21" s="454"/>
      <c r="AI21" s="455" t="str">
        <f t="shared" si="14"/>
        <v/>
      </c>
      <c r="AJ21" s="454"/>
      <c r="AK21" s="455" t="str">
        <f t="shared" si="15"/>
        <v/>
      </c>
      <c r="AL21" s="454"/>
      <c r="AM21" s="455" t="str">
        <f t="shared" si="16"/>
        <v/>
      </c>
      <c r="AN21" s="454"/>
      <c r="AO21" s="455" t="str">
        <f t="shared" si="17"/>
        <v/>
      </c>
      <c r="AP21" s="454">
        <v>5466</v>
      </c>
      <c r="AQ21" s="455">
        <f t="shared" si="18"/>
        <v>3668.4563758389263</v>
      </c>
      <c r="AR21" s="454">
        <v>859</v>
      </c>
      <c r="AS21" s="454">
        <v>225</v>
      </c>
      <c r="AT21" s="454">
        <v>528</v>
      </c>
      <c r="AU21" s="454">
        <v>2742</v>
      </c>
      <c r="AV21" s="391">
        <v>1.49</v>
      </c>
    </row>
    <row r="22" spans="1:49">
      <c r="B22">
        <f>SUM(B12:B21)</f>
        <v>11.82</v>
      </c>
      <c r="E22" s="455" t="str">
        <f t="shared" si="0"/>
        <v/>
      </c>
      <c r="G22" s="455" t="str">
        <f t="shared" si="0"/>
        <v/>
      </c>
      <c r="I22" s="455" t="str">
        <f t="shared" si="1"/>
        <v/>
      </c>
      <c r="K22" s="455" t="str">
        <f t="shared" si="2"/>
        <v/>
      </c>
      <c r="M22" s="455" t="str">
        <f t="shared" si="3"/>
        <v/>
      </c>
      <c r="O22" s="455" t="str">
        <f t="shared" si="4"/>
        <v/>
      </c>
      <c r="Q22" s="455" t="str">
        <f t="shared" si="5"/>
        <v/>
      </c>
      <c r="S22" s="455" t="str">
        <f t="shared" si="6"/>
        <v/>
      </c>
      <c r="U22" s="455" t="str">
        <f t="shared" si="7"/>
        <v/>
      </c>
      <c r="W22" s="455" t="str">
        <f t="shared" si="8"/>
        <v/>
      </c>
      <c r="Y22" s="455" t="str">
        <f t="shared" si="9"/>
        <v/>
      </c>
      <c r="AA22" s="455" t="str">
        <f t="shared" si="10"/>
        <v/>
      </c>
      <c r="AC22" s="455" t="str">
        <f t="shared" si="11"/>
        <v/>
      </c>
      <c r="AE22" s="455" t="str">
        <f t="shared" si="12"/>
        <v/>
      </c>
      <c r="AG22" s="455" t="str">
        <f t="shared" si="13"/>
        <v/>
      </c>
      <c r="AI22" s="455" t="str">
        <f t="shared" si="14"/>
        <v/>
      </c>
      <c r="AK22" s="455" t="str">
        <f t="shared" si="15"/>
        <v/>
      </c>
      <c r="AM22" s="455" t="str">
        <f t="shared" si="16"/>
        <v/>
      </c>
      <c r="AO22" s="455" t="str">
        <f t="shared" si="17"/>
        <v/>
      </c>
      <c r="AQ22" s="455" t="str">
        <f t="shared" si="18"/>
        <v/>
      </c>
      <c r="AV22">
        <f>SUM(AV12:AV21)</f>
        <v>11.82</v>
      </c>
      <c r="AW22" t="s">
        <v>466</v>
      </c>
    </row>
    <row r="23" spans="1:49">
      <c r="B23">
        <f>B22-B19</f>
        <v>11.23</v>
      </c>
      <c r="E23" s="455" t="str">
        <f t="shared" si="0"/>
        <v/>
      </c>
      <c r="F23" s="446"/>
      <c r="G23" s="455" t="str">
        <f t="shared" si="0"/>
        <v/>
      </c>
      <c r="I23" s="455" t="str">
        <f t="shared" si="1"/>
        <v/>
      </c>
      <c r="K23" s="455" t="str">
        <f t="shared" si="2"/>
        <v/>
      </c>
      <c r="M23" s="455" t="str">
        <f t="shared" si="3"/>
        <v/>
      </c>
      <c r="O23" s="455" t="str">
        <f t="shared" si="4"/>
        <v/>
      </c>
      <c r="Q23" s="455" t="str">
        <f t="shared" si="5"/>
        <v/>
      </c>
      <c r="S23" s="455" t="str">
        <f t="shared" si="6"/>
        <v/>
      </c>
      <c r="U23" s="455" t="str">
        <f t="shared" si="7"/>
        <v/>
      </c>
      <c r="W23" s="455" t="str">
        <f t="shared" si="8"/>
        <v/>
      </c>
      <c r="Y23" s="455" t="str">
        <f t="shared" si="9"/>
        <v/>
      </c>
      <c r="AA23" s="455" t="str">
        <f t="shared" si="10"/>
        <v/>
      </c>
      <c r="AC23" s="455" t="str">
        <f t="shared" si="11"/>
        <v/>
      </c>
      <c r="AE23" s="455" t="str">
        <f t="shared" si="12"/>
        <v/>
      </c>
      <c r="AG23" s="455" t="str">
        <f t="shared" si="13"/>
        <v/>
      </c>
      <c r="AI23" s="455" t="str">
        <f t="shared" si="14"/>
        <v/>
      </c>
      <c r="AK23" s="455" t="str">
        <f t="shared" si="15"/>
        <v/>
      </c>
      <c r="AM23" s="455" t="str">
        <f t="shared" si="16"/>
        <v/>
      </c>
      <c r="AO23" s="455" t="str">
        <f t="shared" si="17"/>
        <v/>
      </c>
      <c r="AQ23" s="455" t="str">
        <f t="shared" si="18"/>
        <v/>
      </c>
      <c r="AR23" s="446">
        <f>SUM(AR12:AR21)</f>
        <v>30141</v>
      </c>
      <c r="AS23" s="446">
        <f>SUM(AS12:AS21)</f>
        <v>2233</v>
      </c>
      <c r="AT23" s="446">
        <f>AT21</f>
        <v>528</v>
      </c>
      <c r="AU23" s="446">
        <f>SUM(AU12:AU21)</f>
        <v>7883</v>
      </c>
    </row>
    <row r="24" spans="1:49">
      <c r="D24" s="446">
        <f>SUM(D12:D21)</f>
        <v>71871</v>
      </c>
      <c r="E24" s="455" t="str">
        <f t="shared" si="0"/>
        <v/>
      </c>
      <c r="F24" s="446">
        <f>SUM(F13:F21)</f>
        <v>21348</v>
      </c>
      <c r="G24" s="455" t="str">
        <f t="shared" si="0"/>
        <v/>
      </c>
      <c r="H24" s="446">
        <f>H19</f>
        <v>5234</v>
      </c>
      <c r="I24" s="455"/>
      <c r="K24" s="455" t="str">
        <f t="shared" si="2"/>
        <v/>
      </c>
      <c r="M24" s="455" t="str">
        <f t="shared" si="3"/>
        <v/>
      </c>
      <c r="N24" s="446">
        <f>SUM(N12:N21)</f>
        <v>1934</v>
      </c>
      <c r="O24" s="455"/>
      <c r="P24" s="458">
        <f>SUM(P12:P21)</f>
        <v>19168</v>
      </c>
      <c r="Q24" s="455" t="str">
        <f t="shared" si="5"/>
        <v/>
      </c>
      <c r="R24" s="446">
        <f>R16</f>
        <v>483</v>
      </c>
      <c r="S24" s="455" t="str">
        <f t="shared" si="6"/>
        <v/>
      </c>
      <c r="T24" s="446">
        <f>T21</f>
        <v>117</v>
      </c>
      <c r="U24" s="455" t="str">
        <f t="shared" si="7"/>
        <v/>
      </c>
      <c r="W24" s="455" t="str">
        <f t="shared" si="8"/>
        <v/>
      </c>
      <c r="Y24" s="455" t="str">
        <f t="shared" si="9"/>
        <v/>
      </c>
      <c r="AA24" s="455" t="str">
        <f t="shared" si="10"/>
        <v/>
      </c>
      <c r="AC24" s="455" t="str">
        <f t="shared" si="11"/>
        <v/>
      </c>
      <c r="AE24" s="455" t="str">
        <f t="shared" si="12"/>
        <v/>
      </c>
      <c r="AG24" s="455" t="str">
        <f t="shared" si="13"/>
        <v/>
      </c>
      <c r="AI24" s="455" t="str">
        <f t="shared" si="14"/>
        <v/>
      </c>
      <c r="AJ24" s="446">
        <f>SUM(AJ13:AJ20)</f>
        <v>7693</v>
      </c>
      <c r="AK24" s="455" t="str">
        <f t="shared" si="15"/>
        <v/>
      </c>
      <c r="AM24" s="455" t="str">
        <f t="shared" si="16"/>
        <v/>
      </c>
      <c r="AN24" s="446">
        <f>AN16</f>
        <v>2001</v>
      </c>
      <c r="AO24" s="455" t="str">
        <f t="shared" si="17"/>
        <v/>
      </c>
      <c r="AQ24" s="455" t="str">
        <f t="shared" si="18"/>
        <v/>
      </c>
      <c r="AR24" s="446"/>
      <c r="AS24" s="446"/>
      <c r="AT24" s="446"/>
      <c r="AU24" s="446"/>
    </row>
    <row r="25" spans="1:49">
      <c r="D25" s="446">
        <f>D24/B23</f>
        <v>6399.9109528049867</v>
      </c>
      <c r="E25" s="455" t="str">
        <f t="shared" si="0"/>
        <v/>
      </c>
      <c r="G25" s="455" t="str">
        <f t="shared" si="0"/>
        <v/>
      </c>
      <c r="I25" s="455" t="str">
        <f t="shared" si="1"/>
        <v/>
      </c>
      <c r="K25" s="455" t="str">
        <f t="shared" si="2"/>
        <v/>
      </c>
      <c r="M25" s="455" t="str">
        <f t="shared" si="3"/>
        <v/>
      </c>
      <c r="N25" s="446"/>
      <c r="O25" s="455"/>
      <c r="Q25" s="455" t="str">
        <f t="shared" si="5"/>
        <v/>
      </c>
      <c r="S25" s="455" t="str">
        <f t="shared" si="6"/>
        <v/>
      </c>
      <c r="U25" s="455" t="str">
        <f t="shared" si="7"/>
        <v/>
      </c>
      <c r="W25" s="455" t="str">
        <f t="shared" si="8"/>
        <v/>
      </c>
      <c r="Y25" s="455" t="str">
        <f t="shared" si="9"/>
        <v/>
      </c>
      <c r="AA25" s="455" t="str">
        <f t="shared" si="10"/>
        <v/>
      </c>
      <c r="AC25" s="455" t="str">
        <f t="shared" si="11"/>
        <v/>
      </c>
      <c r="AE25" s="455" t="str">
        <f t="shared" si="12"/>
        <v/>
      </c>
      <c r="AG25" s="455" t="str">
        <f t="shared" si="13"/>
        <v/>
      </c>
      <c r="AI25" s="455" t="str">
        <f t="shared" si="14"/>
        <v/>
      </c>
      <c r="AK25" s="455" t="str">
        <f t="shared" si="15"/>
        <v/>
      </c>
      <c r="AM25" s="455" t="str">
        <f t="shared" si="16"/>
        <v/>
      </c>
      <c r="AO25" s="455" t="str">
        <f t="shared" si="17"/>
        <v/>
      </c>
      <c r="AQ25" s="455" t="str">
        <f t="shared" si="18"/>
        <v/>
      </c>
    </row>
    <row r="26" spans="1:49">
      <c r="E26" s="455" t="str">
        <f t="shared" si="0"/>
        <v/>
      </c>
      <c r="F26" s="446"/>
      <c r="G26" s="455" t="str">
        <f t="shared" si="0"/>
        <v/>
      </c>
      <c r="I26" s="455" t="str">
        <f t="shared" si="1"/>
        <v/>
      </c>
      <c r="K26" s="455" t="str">
        <f t="shared" si="2"/>
        <v/>
      </c>
      <c r="M26" s="455" t="str">
        <f t="shared" si="3"/>
        <v/>
      </c>
      <c r="O26" s="455" t="str">
        <f t="shared" si="4"/>
        <v/>
      </c>
      <c r="Q26" s="455" t="str">
        <f t="shared" si="5"/>
        <v/>
      </c>
      <c r="S26" s="455" t="str">
        <f t="shared" si="6"/>
        <v/>
      </c>
      <c r="U26" s="455" t="str">
        <f t="shared" si="7"/>
        <v/>
      </c>
      <c r="W26" s="455" t="str">
        <f t="shared" si="8"/>
        <v/>
      </c>
      <c r="Y26" s="455" t="str">
        <f t="shared" si="9"/>
        <v/>
      </c>
      <c r="AA26" s="455" t="str">
        <f t="shared" si="10"/>
        <v/>
      </c>
      <c r="AC26" s="455" t="str">
        <f t="shared" si="11"/>
        <v/>
      </c>
      <c r="AE26" s="455" t="str">
        <f t="shared" si="12"/>
        <v/>
      </c>
      <c r="AG26" s="455" t="str">
        <f t="shared" si="13"/>
        <v/>
      </c>
      <c r="AI26" s="455" t="str">
        <f t="shared" si="14"/>
        <v/>
      </c>
      <c r="AK26" s="455" t="str">
        <f t="shared" si="15"/>
        <v/>
      </c>
      <c r="AL26" s="455"/>
      <c r="AO26" s="455" t="str">
        <f t="shared" si="17"/>
        <v/>
      </c>
      <c r="AQ26" s="455" t="str">
        <f t="shared" si="18"/>
        <v/>
      </c>
    </row>
    <row r="27" spans="1:49" ht="15.75" thickBot="1">
      <c r="E27" s="455" t="str">
        <f t="shared" si="0"/>
        <v/>
      </c>
      <c r="G27" s="455" t="str">
        <f t="shared" si="0"/>
        <v/>
      </c>
      <c r="I27" s="455" t="str">
        <f t="shared" si="1"/>
        <v/>
      </c>
      <c r="K27" s="455" t="str">
        <f t="shared" si="2"/>
        <v/>
      </c>
      <c r="M27" s="455" t="str">
        <f t="shared" si="3"/>
        <v/>
      </c>
      <c r="O27" s="455" t="str">
        <f t="shared" si="4"/>
        <v/>
      </c>
      <c r="Q27" s="455" t="str">
        <f t="shared" si="5"/>
        <v/>
      </c>
      <c r="S27" s="455" t="str">
        <f t="shared" si="6"/>
        <v/>
      </c>
      <c r="U27" s="455" t="str">
        <f t="shared" si="7"/>
        <v/>
      </c>
      <c r="W27" s="455" t="str">
        <f t="shared" si="8"/>
        <v/>
      </c>
      <c r="Y27" s="455" t="str">
        <f t="shared" si="9"/>
        <v/>
      </c>
      <c r="AA27" s="455" t="str">
        <f t="shared" si="10"/>
        <v/>
      </c>
      <c r="AC27" s="455" t="str">
        <f t="shared" si="11"/>
        <v/>
      </c>
      <c r="AE27" s="455" t="str">
        <f t="shared" si="12"/>
        <v/>
      </c>
      <c r="AG27" s="455" t="str">
        <f t="shared" si="13"/>
        <v/>
      </c>
      <c r="AI27" s="455" t="str">
        <f t="shared" si="14"/>
        <v/>
      </c>
      <c r="AK27" s="455" t="str">
        <f t="shared" si="15"/>
        <v/>
      </c>
      <c r="AM27" s="455" t="str">
        <f t="shared" si="16"/>
        <v/>
      </c>
      <c r="AO27" s="455" t="str">
        <f t="shared" si="17"/>
        <v/>
      </c>
      <c r="AQ27" s="455" t="str">
        <f t="shared" si="18"/>
        <v/>
      </c>
    </row>
    <row r="28" spans="1:49">
      <c r="E28" s="455" t="str">
        <f t="shared" si="0"/>
        <v/>
      </c>
      <c r="G28" s="455" t="str">
        <f t="shared" si="0"/>
        <v/>
      </c>
      <c r="I28" s="455" t="str">
        <f t="shared" si="1"/>
        <v/>
      </c>
      <c r="K28" s="455" t="str">
        <f t="shared" si="2"/>
        <v/>
      </c>
      <c r="M28" s="455" t="str">
        <f t="shared" si="3"/>
        <v/>
      </c>
      <c r="O28" s="455" t="str">
        <f t="shared" si="4"/>
        <v/>
      </c>
      <c r="Q28" s="455" t="str">
        <f t="shared" si="5"/>
        <v/>
      </c>
      <c r="S28" s="455" t="str">
        <f t="shared" si="6"/>
        <v/>
      </c>
      <c r="U28" s="455" t="str">
        <f t="shared" si="7"/>
        <v/>
      </c>
      <c r="W28" s="455" t="str">
        <f t="shared" si="8"/>
        <v/>
      </c>
      <c r="Y28" s="455" t="str">
        <f t="shared" si="9"/>
        <v/>
      </c>
      <c r="AA28" s="455" t="str">
        <f t="shared" si="10"/>
        <v/>
      </c>
      <c r="AC28" s="455" t="str">
        <f t="shared" si="11"/>
        <v/>
      </c>
      <c r="AE28" s="455" t="str">
        <f t="shared" si="12"/>
        <v/>
      </c>
      <c r="AG28" s="455" t="str">
        <f t="shared" si="13"/>
        <v/>
      </c>
      <c r="AI28" s="455" t="str">
        <f t="shared" si="14"/>
        <v/>
      </c>
      <c r="AK28" s="455" t="str">
        <f t="shared" si="15"/>
        <v/>
      </c>
      <c r="AM28" s="455" t="str">
        <f t="shared" si="16"/>
        <v/>
      </c>
      <c r="AO28" s="455" t="str">
        <f t="shared" si="17"/>
        <v/>
      </c>
      <c r="AQ28" s="455" t="str">
        <f t="shared" si="18"/>
        <v/>
      </c>
      <c r="AS28" s="485">
        <f>F24+H24+N24+P24+R24+T24+AJ24+AN24+AR23+AS23+AT23+AU23</f>
        <v>98763</v>
      </c>
      <c r="AT28" s="486" t="s">
        <v>126</v>
      </c>
    </row>
    <row r="29" spans="1:49">
      <c r="E29" s="455" t="str">
        <f t="shared" si="0"/>
        <v/>
      </c>
      <c r="G29" s="455" t="str">
        <f t="shared" si="0"/>
        <v/>
      </c>
      <c r="I29" s="455" t="str">
        <f t="shared" si="1"/>
        <v/>
      </c>
      <c r="K29" s="455" t="str">
        <f t="shared" si="2"/>
        <v/>
      </c>
      <c r="M29" s="455" t="str">
        <f t="shared" si="3"/>
        <v/>
      </c>
      <c r="O29" s="455" t="str">
        <f t="shared" si="4"/>
        <v/>
      </c>
      <c r="Q29" s="455" t="str">
        <f t="shared" si="5"/>
        <v/>
      </c>
      <c r="S29" s="455" t="str">
        <f t="shared" si="6"/>
        <v/>
      </c>
      <c r="U29" s="455" t="str">
        <f t="shared" si="7"/>
        <v/>
      </c>
      <c r="W29" s="455" t="str">
        <f t="shared" si="8"/>
        <v/>
      </c>
      <c r="Y29" s="455" t="str">
        <f t="shared" si="9"/>
        <v/>
      </c>
      <c r="AA29" s="455" t="str">
        <f t="shared" si="10"/>
        <v/>
      </c>
      <c r="AC29" s="455" t="str">
        <f t="shared" si="11"/>
        <v/>
      </c>
      <c r="AE29" s="455" t="str">
        <f t="shared" si="12"/>
        <v/>
      </c>
      <c r="AG29" s="455" t="str">
        <f t="shared" si="13"/>
        <v/>
      </c>
      <c r="AI29" s="455" t="str">
        <f t="shared" si="14"/>
        <v/>
      </c>
      <c r="AK29" s="455" t="str">
        <f t="shared" si="15"/>
        <v/>
      </c>
      <c r="AM29" s="455" t="str">
        <f t="shared" si="16"/>
        <v/>
      </c>
      <c r="AO29" s="455" t="str">
        <f t="shared" si="17"/>
        <v/>
      </c>
      <c r="AQ29" s="455" t="str">
        <f t="shared" si="18"/>
        <v/>
      </c>
      <c r="AS29" s="66">
        <f>AV22</f>
        <v>11.82</v>
      </c>
      <c r="AT29" s="487" t="s">
        <v>101</v>
      </c>
    </row>
    <row r="30" spans="1:49" ht="15.75" thickBot="1">
      <c r="E30" s="455" t="str">
        <f t="shared" si="0"/>
        <v/>
      </c>
      <c r="G30" s="455" t="str">
        <f t="shared" si="0"/>
        <v/>
      </c>
      <c r="I30" s="455" t="str">
        <f t="shared" si="1"/>
        <v/>
      </c>
      <c r="K30" s="455" t="str">
        <f t="shared" si="2"/>
        <v/>
      </c>
      <c r="M30" s="455" t="str">
        <f t="shared" si="3"/>
        <v/>
      </c>
      <c r="O30" s="455" t="str">
        <f t="shared" si="4"/>
        <v/>
      </c>
      <c r="Q30" s="455" t="str">
        <f t="shared" si="5"/>
        <v/>
      </c>
      <c r="S30" s="455" t="str">
        <f t="shared" si="6"/>
        <v/>
      </c>
      <c r="U30" s="455" t="str">
        <f t="shared" si="7"/>
        <v/>
      </c>
      <c r="W30" s="455" t="str">
        <f t="shared" si="8"/>
        <v/>
      </c>
      <c r="Y30" s="455" t="str">
        <f t="shared" si="9"/>
        <v/>
      </c>
      <c r="AA30" s="455" t="str">
        <f t="shared" si="10"/>
        <v/>
      </c>
      <c r="AC30" s="455" t="str">
        <f t="shared" si="11"/>
        <v/>
      </c>
      <c r="AE30" s="455" t="str">
        <f t="shared" si="12"/>
        <v/>
      </c>
      <c r="AG30" s="455" t="str">
        <f t="shared" si="13"/>
        <v/>
      </c>
      <c r="AI30" s="455" t="str">
        <f t="shared" si="14"/>
        <v/>
      </c>
      <c r="AK30" s="455" t="str">
        <f t="shared" si="15"/>
        <v/>
      </c>
      <c r="AM30" s="455" t="str">
        <f t="shared" si="16"/>
        <v/>
      </c>
      <c r="AO30" s="455" t="str">
        <f t="shared" si="17"/>
        <v/>
      </c>
      <c r="AQ30" s="455" t="str">
        <f t="shared" si="18"/>
        <v/>
      </c>
      <c r="AS30" s="488">
        <f>AS28/AS29</f>
        <v>8355.5837563451769</v>
      </c>
      <c r="AT30" s="489" t="s">
        <v>239</v>
      </c>
    </row>
    <row r="31" spans="1:49">
      <c r="E31" s="455" t="str">
        <f t="shared" si="0"/>
        <v/>
      </c>
      <c r="G31" s="455" t="str">
        <f t="shared" si="0"/>
        <v/>
      </c>
      <c r="I31" s="455" t="str">
        <f t="shared" si="1"/>
        <v/>
      </c>
      <c r="K31" s="455" t="str">
        <f t="shared" si="2"/>
        <v/>
      </c>
      <c r="M31" s="455" t="str">
        <f t="shared" si="3"/>
        <v/>
      </c>
      <c r="O31" s="455" t="str">
        <f t="shared" si="4"/>
        <v/>
      </c>
      <c r="Q31" s="455" t="str">
        <f t="shared" si="5"/>
        <v/>
      </c>
      <c r="S31" s="455" t="str">
        <f t="shared" si="6"/>
        <v/>
      </c>
      <c r="U31" s="455" t="str">
        <f t="shared" si="7"/>
        <v/>
      </c>
      <c r="W31" s="455" t="str">
        <f t="shared" si="8"/>
        <v/>
      </c>
      <c r="Y31" s="455" t="str">
        <f t="shared" si="9"/>
        <v/>
      </c>
      <c r="AA31" s="455" t="str">
        <f t="shared" si="10"/>
        <v/>
      </c>
      <c r="AC31" s="455" t="str">
        <f t="shared" si="11"/>
        <v/>
      </c>
      <c r="AE31" s="455" t="str">
        <f t="shared" si="12"/>
        <v/>
      </c>
      <c r="AG31" s="455" t="str">
        <f t="shared" si="13"/>
        <v/>
      </c>
      <c r="AI31" s="455" t="str">
        <f t="shared" si="14"/>
        <v/>
      </c>
      <c r="AK31" s="455" t="str">
        <f t="shared" si="15"/>
        <v/>
      </c>
      <c r="AM31" s="455" t="str">
        <f t="shared" si="16"/>
        <v/>
      </c>
      <c r="AO31" s="455" t="str">
        <f t="shared" si="17"/>
        <v/>
      </c>
      <c r="AQ31" s="455" t="str">
        <f t="shared" si="18"/>
        <v/>
      </c>
      <c r="AS31" s="446"/>
    </row>
    <row r="32" spans="1:49">
      <c r="E32" s="455" t="str">
        <f t="shared" si="0"/>
        <v/>
      </c>
      <c r="G32" s="455" t="str">
        <f t="shared" si="0"/>
        <v/>
      </c>
      <c r="I32" s="455" t="str">
        <f t="shared" si="1"/>
        <v/>
      </c>
      <c r="K32" s="455" t="str">
        <f t="shared" si="2"/>
        <v/>
      </c>
      <c r="M32" s="455" t="str">
        <f t="shared" si="3"/>
        <v/>
      </c>
      <c r="O32" s="455" t="str">
        <f t="shared" si="4"/>
        <v/>
      </c>
      <c r="Q32" s="455" t="str">
        <f t="shared" si="5"/>
        <v/>
      </c>
      <c r="S32" s="455" t="str">
        <f t="shared" si="6"/>
        <v/>
      </c>
      <c r="U32" s="455" t="str">
        <f t="shared" si="7"/>
        <v/>
      </c>
      <c r="W32" s="455" t="str">
        <f t="shared" si="8"/>
        <v/>
      </c>
      <c r="Y32" s="455" t="str">
        <f t="shared" si="9"/>
        <v/>
      </c>
      <c r="AA32" s="455" t="str">
        <f t="shared" si="10"/>
        <v/>
      </c>
      <c r="AC32" s="455" t="str">
        <f t="shared" si="11"/>
        <v/>
      </c>
      <c r="AE32" s="455" t="str">
        <f t="shared" si="12"/>
        <v/>
      </c>
      <c r="AG32" s="455" t="str">
        <f t="shared" si="13"/>
        <v/>
      </c>
      <c r="AI32" s="455" t="str">
        <f t="shared" si="14"/>
        <v/>
      </c>
      <c r="AK32" s="455" t="str">
        <f t="shared" si="15"/>
        <v/>
      </c>
      <c r="AM32" s="455" t="str">
        <f t="shared" si="16"/>
        <v/>
      </c>
      <c r="AO32" s="455" t="str">
        <f t="shared" si="17"/>
        <v/>
      </c>
      <c r="AQ32" s="455" t="str">
        <f t="shared" si="18"/>
        <v/>
      </c>
    </row>
    <row r="33" spans="5:43">
      <c r="E33" s="455" t="str">
        <f t="shared" si="0"/>
        <v/>
      </c>
      <c r="G33" s="455" t="str">
        <f t="shared" si="0"/>
        <v/>
      </c>
      <c r="I33" s="455" t="str">
        <f t="shared" si="1"/>
        <v/>
      </c>
      <c r="K33" s="455" t="str">
        <f t="shared" si="2"/>
        <v/>
      </c>
      <c r="M33" s="455" t="str">
        <f t="shared" si="3"/>
        <v/>
      </c>
      <c r="O33" s="455" t="str">
        <f t="shared" si="4"/>
        <v/>
      </c>
      <c r="Q33" s="455" t="str">
        <f t="shared" si="5"/>
        <v/>
      </c>
      <c r="S33" s="455" t="str">
        <f t="shared" si="6"/>
        <v/>
      </c>
      <c r="U33" s="455" t="str">
        <f t="shared" si="7"/>
        <v/>
      </c>
      <c r="W33" s="455" t="str">
        <f t="shared" si="8"/>
        <v/>
      </c>
      <c r="Y33" s="455" t="str">
        <f t="shared" si="9"/>
        <v/>
      </c>
      <c r="AA33" s="455" t="str">
        <f t="shared" si="10"/>
        <v/>
      </c>
      <c r="AC33" s="455" t="str">
        <f t="shared" si="11"/>
        <v/>
      </c>
      <c r="AE33" s="455" t="str">
        <f t="shared" si="12"/>
        <v/>
      </c>
      <c r="AG33" s="455" t="str">
        <f t="shared" si="13"/>
        <v/>
      </c>
      <c r="AI33" s="455" t="str">
        <f t="shared" si="14"/>
        <v/>
      </c>
      <c r="AK33" s="455" t="str">
        <f t="shared" si="15"/>
        <v/>
      </c>
      <c r="AM33" s="455" t="str">
        <f t="shared" si="16"/>
        <v/>
      </c>
      <c r="AO33" s="455" t="str">
        <f t="shared" si="17"/>
        <v/>
      </c>
      <c r="AQ33" s="455" t="str">
        <f t="shared" si="18"/>
        <v/>
      </c>
    </row>
    <row r="34" spans="5:43">
      <c r="E34" s="455" t="str">
        <f t="shared" si="0"/>
        <v/>
      </c>
      <c r="G34" s="455" t="str">
        <f t="shared" si="0"/>
        <v/>
      </c>
      <c r="I34" s="455" t="str">
        <f t="shared" si="1"/>
        <v/>
      </c>
      <c r="K34" s="455" t="str">
        <f t="shared" si="2"/>
        <v/>
      </c>
      <c r="M34" s="455" t="str">
        <f t="shared" si="3"/>
        <v/>
      </c>
      <c r="O34" s="455" t="str">
        <f t="shared" si="4"/>
        <v/>
      </c>
      <c r="Q34" s="455" t="str">
        <f t="shared" si="5"/>
        <v/>
      </c>
      <c r="S34" s="455" t="str">
        <f t="shared" si="6"/>
        <v/>
      </c>
      <c r="U34" s="455" t="str">
        <f t="shared" si="7"/>
        <v/>
      </c>
      <c r="W34" s="455" t="str">
        <f t="shared" si="8"/>
        <v/>
      </c>
      <c r="Y34" s="455" t="str">
        <f t="shared" si="9"/>
        <v/>
      </c>
      <c r="AA34" s="455" t="str">
        <f t="shared" si="10"/>
        <v/>
      </c>
      <c r="AC34" s="455" t="str">
        <f t="shared" si="11"/>
        <v/>
      </c>
      <c r="AE34" s="455" t="str">
        <f t="shared" si="12"/>
        <v/>
      </c>
      <c r="AG34" s="455" t="str">
        <f t="shared" si="13"/>
        <v/>
      </c>
      <c r="AI34" s="455" t="str">
        <f t="shared" si="14"/>
        <v/>
      </c>
      <c r="AK34" s="455" t="str">
        <f t="shared" si="15"/>
        <v/>
      </c>
      <c r="AM34" s="455" t="str">
        <f t="shared" si="16"/>
        <v/>
      </c>
      <c r="AO34" s="455" t="str">
        <f t="shared" si="17"/>
        <v/>
      </c>
      <c r="AQ34" s="455" t="str">
        <f t="shared" si="18"/>
        <v/>
      </c>
    </row>
    <row r="35" spans="5:43">
      <c r="E35" s="455" t="str">
        <f t="shared" si="0"/>
        <v/>
      </c>
      <c r="G35" s="455" t="str">
        <f t="shared" si="0"/>
        <v/>
      </c>
      <c r="I35" s="455" t="str">
        <f t="shared" si="1"/>
        <v/>
      </c>
      <c r="K35" s="455" t="str">
        <f t="shared" si="2"/>
        <v/>
      </c>
      <c r="M35" s="455" t="str">
        <f t="shared" si="3"/>
        <v/>
      </c>
      <c r="O35" s="455" t="str">
        <f t="shared" si="4"/>
        <v/>
      </c>
      <c r="Q35" s="455" t="str">
        <f t="shared" si="5"/>
        <v/>
      </c>
      <c r="S35" s="455" t="str">
        <f t="shared" si="6"/>
        <v/>
      </c>
      <c r="U35" s="455" t="str">
        <f t="shared" si="7"/>
        <v/>
      </c>
      <c r="W35" s="455" t="str">
        <f t="shared" si="8"/>
        <v/>
      </c>
      <c r="Y35" s="455" t="str">
        <f t="shared" si="9"/>
        <v/>
      </c>
      <c r="AA35" s="455" t="str">
        <f t="shared" si="10"/>
        <v/>
      </c>
      <c r="AC35" s="455" t="str">
        <f t="shared" si="11"/>
        <v/>
      </c>
      <c r="AE35" s="455" t="str">
        <f t="shared" si="12"/>
        <v/>
      </c>
      <c r="AG35" s="455" t="str">
        <f t="shared" si="13"/>
        <v/>
      </c>
      <c r="AI35" s="455" t="str">
        <f t="shared" si="14"/>
        <v/>
      </c>
      <c r="AK35" s="455" t="str">
        <f t="shared" si="15"/>
        <v/>
      </c>
      <c r="AM35" s="455" t="str">
        <f t="shared" si="16"/>
        <v/>
      </c>
      <c r="AO35" s="455" t="str">
        <f t="shared" si="17"/>
        <v/>
      </c>
      <c r="AQ35" s="455" t="str">
        <f t="shared" si="18"/>
        <v/>
      </c>
    </row>
    <row r="36" spans="5:43">
      <c r="E36" s="455" t="str">
        <f t="shared" si="0"/>
        <v/>
      </c>
      <c r="G36" s="455" t="str">
        <f t="shared" si="0"/>
        <v/>
      </c>
      <c r="I36" s="455" t="str">
        <f t="shared" si="1"/>
        <v/>
      </c>
      <c r="K36" s="455" t="str">
        <f t="shared" si="2"/>
        <v/>
      </c>
      <c r="M36" s="455" t="str">
        <f t="shared" si="3"/>
        <v/>
      </c>
      <c r="O36" s="455" t="str">
        <f t="shared" si="4"/>
        <v/>
      </c>
      <c r="Q36" s="455" t="str">
        <f t="shared" si="5"/>
        <v/>
      </c>
      <c r="S36" s="455" t="str">
        <f t="shared" si="6"/>
        <v/>
      </c>
      <c r="U36" s="455" t="str">
        <f t="shared" si="7"/>
        <v/>
      </c>
      <c r="W36" s="455" t="str">
        <f t="shared" si="8"/>
        <v/>
      </c>
      <c r="Y36" s="455" t="str">
        <f t="shared" si="9"/>
        <v/>
      </c>
      <c r="AA36" s="455" t="str">
        <f t="shared" si="10"/>
        <v/>
      </c>
      <c r="AC36" s="455" t="str">
        <f t="shared" si="11"/>
        <v/>
      </c>
      <c r="AE36" s="455" t="str">
        <f t="shared" si="12"/>
        <v/>
      </c>
      <c r="AG36" s="455" t="str">
        <f t="shared" si="13"/>
        <v/>
      </c>
      <c r="AI36" s="455" t="str">
        <f t="shared" si="14"/>
        <v/>
      </c>
      <c r="AK36" s="455" t="str">
        <f t="shared" si="15"/>
        <v/>
      </c>
      <c r="AM36" s="455" t="str">
        <f t="shared" si="16"/>
        <v/>
      </c>
      <c r="AO36" s="455" t="str">
        <f t="shared" si="17"/>
        <v/>
      </c>
      <c r="AQ36" s="455" t="str">
        <f t="shared" si="18"/>
        <v/>
      </c>
    </row>
    <row r="37" spans="5:43">
      <c r="E37" s="455" t="str">
        <f t="shared" si="0"/>
        <v/>
      </c>
      <c r="G37" s="455" t="str">
        <f t="shared" si="0"/>
        <v/>
      </c>
      <c r="I37" s="455" t="str">
        <f t="shared" si="1"/>
        <v/>
      </c>
      <c r="K37" s="455" t="str">
        <f t="shared" si="2"/>
        <v/>
      </c>
      <c r="M37" s="455" t="str">
        <f t="shared" si="3"/>
        <v/>
      </c>
      <c r="O37" s="455" t="str">
        <f t="shared" si="4"/>
        <v/>
      </c>
      <c r="Q37" s="455" t="str">
        <f t="shared" si="5"/>
        <v/>
      </c>
      <c r="S37" s="455" t="str">
        <f t="shared" si="6"/>
        <v/>
      </c>
      <c r="U37" s="455" t="str">
        <f t="shared" si="7"/>
        <v/>
      </c>
      <c r="W37" s="455" t="str">
        <f t="shared" si="8"/>
        <v/>
      </c>
      <c r="Y37" s="455" t="str">
        <f t="shared" si="9"/>
        <v/>
      </c>
      <c r="AA37" s="455" t="str">
        <f t="shared" si="10"/>
        <v/>
      </c>
      <c r="AC37" s="455" t="str">
        <f t="shared" si="11"/>
        <v/>
      </c>
      <c r="AE37" s="455" t="str">
        <f t="shared" si="12"/>
        <v/>
      </c>
      <c r="AG37" s="455" t="str">
        <f t="shared" si="13"/>
        <v/>
      </c>
      <c r="AI37" s="455" t="str">
        <f t="shared" si="14"/>
        <v/>
      </c>
      <c r="AK37" s="455" t="str">
        <f t="shared" si="15"/>
        <v/>
      </c>
      <c r="AM37" s="455" t="str">
        <f t="shared" si="16"/>
        <v/>
      </c>
      <c r="AO37" s="455" t="str">
        <f t="shared" si="17"/>
        <v/>
      </c>
      <c r="AQ37" s="455" t="str">
        <f t="shared" si="18"/>
        <v/>
      </c>
    </row>
    <row r="38" spans="5:43">
      <c r="E38" s="455" t="str">
        <f t="shared" si="0"/>
        <v/>
      </c>
      <c r="G38" s="455" t="str">
        <f t="shared" si="0"/>
        <v/>
      </c>
      <c r="I38" s="455" t="str">
        <f t="shared" si="1"/>
        <v/>
      </c>
      <c r="K38" s="455" t="str">
        <f t="shared" si="2"/>
        <v/>
      </c>
      <c r="M38" s="455" t="str">
        <f t="shared" si="3"/>
        <v/>
      </c>
      <c r="O38" s="455" t="str">
        <f t="shared" si="4"/>
        <v/>
      </c>
      <c r="Q38" s="455" t="str">
        <f t="shared" si="5"/>
        <v/>
      </c>
      <c r="S38" s="455" t="str">
        <f t="shared" si="6"/>
        <v/>
      </c>
      <c r="U38" s="455" t="str">
        <f t="shared" si="7"/>
        <v/>
      </c>
      <c r="W38" s="455" t="str">
        <f t="shared" si="8"/>
        <v/>
      </c>
      <c r="Y38" s="455" t="str">
        <f t="shared" si="9"/>
        <v/>
      </c>
      <c r="AA38" s="455" t="str">
        <f t="shared" si="10"/>
        <v/>
      </c>
      <c r="AC38" s="455" t="str">
        <f t="shared" si="11"/>
        <v/>
      </c>
      <c r="AE38" s="455" t="str">
        <f t="shared" si="12"/>
        <v/>
      </c>
      <c r="AG38" s="455" t="str">
        <f t="shared" si="13"/>
        <v/>
      </c>
      <c r="AI38" s="455" t="str">
        <f t="shared" si="14"/>
        <v/>
      </c>
      <c r="AK38" s="455" t="str">
        <f t="shared" si="15"/>
        <v/>
      </c>
      <c r="AM38" s="455" t="str">
        <f t="shared" si="16"/>
        <v/>
      </c>
      <c r="AO38" s="455" t="str">
        <f t="shared" si="17"/>
        <v/>
      </c>
      <c r="AQ38" s="455" t="str">
        <f t="shared" si="18"/>
        <v/>
      </c>
    </row>
    <row r="39" spans="5:43">
      <c r="E39" s="455" t="str">
        <f t="shared" si="0"/>
        <v/>
      </c>
      <c r="G39" s="455" t="str">
        <f t="shared" si="0"/>
        <v/>
      </c>
      <c r="I39" s="455" t="str">
        <f t="shared" si="1"/>
        <v/>
      </c>
      <c r="K39" s="455" t="str">
        <f t="shared" si="2"/>
        <v/>
      </c>
      <c r="M39" s="455" t="str">
        <f t="shared" si="3"/>
        <v/>
      </c>
      <c r="O39" s="455" t="str">
        <f t="shared" si="4"/>
        <v/>
      </c>
      <c r="Q39" s="455" t="str">
        <f t="shared" si="5"/>
        <v/>
      </c>
      <c r="S39" s="455" t="str">
        <f t="shared" si="6"/>
        <v/>
      </c>
      <c r="U39" s="455" t="str">
        <f t="shared" si="7"/>
        <v/>
      </c>
      <c r="W39" s="455" t="str">
        <f t="shared" si="8"/>
        <v/>
      </c>
      <c r="Y39" s="455" t="str">
        <f t="shared" si="9"/>
        <v/>
      </c>
      <c r="AA39" s="455" t="str">
        <f t="shared" si="10"/>
        <v/>
      </c>
      <c r="AC39" s="455" t="str">
        <f t="shared" si="11"/>
        <v/>
      </c>
      <c r="AE39" s="455" t="str">
        <f t="shared" si="12"/>
        <v/>
      </c>
      <c r="AG39" s="455" t="str">
        <f t="shared" si="13"/>
        <v/>
      </c>
      <c r="AI39" s="455" t="str">
        <f t="shared" si="14"/>
        <v/>
      </c>
      <c r="AK39" s="455" t="str">
        <f t="shared" si="15"/>
        <v/>
      </c>
      <c r="AM39" s="455" t="str">
        <f t="shared" si="16"/>
        <v/>
      </c>
      <c r="AO39" s="455" t="str">
        <f t="shared" si="17"/>
        <v/>
      </c>
      <c r="AQ39" s="455" t="str">
        <f t="shared" si="18"/>
        <v/>
      </c>
    </row>
    <row r="40" spans="5:43">
      <c r="E40" s="455" t="str">
        <f t="shared" si="0"/>
        <v/>
      </c>
      <c r="G40" s="455" t="str">
        <f t="shared" si="0"/>
        <v/>
      </c>
      <c r="I40" s="455" t="str">
        <f t="shared" si="1"/>
        <v/>
      </c>
      <c r="K40" s="455" t="str">
        <f t="shared" si="2"/>
        <v/>
      </c>
      <c r="M40" s="455" t="str">
        <f t="shared" si="3"/>
        <v/>
      </c>
      <c r="O40" s="455" t="str">
        <f t="shared" si="4"/>
        <v/>
      </c>
      <c r="Q40" s="455" t="str">
        <f t="shared" si="5"/>
        <v/>
      </c>
      <c r="S40" s="455" t="str">
        <f t="shared" si="6"/>
        <v/>
      </c>
      <c r="U40" s="455" t="str">
        <f t="shared" si="7"/>
        <v/>
      </c>
      <c r="W40" s="455" t="str">
        <f t="shared" si="8"/>
        <v/>
      </c>
      <c r="Y40" s="455" t="str">
        <f t="shared" si="9"/>
        <v/>
      </c>
      <c r="AA40" s="455" t="str">
        <f t="shared" si="10"/>
        <v/>
      </c>
      <c r="AC40" s="455" t="str">
        <f t="shared" si="11"/>
        <v/>
      </c>
      <c r="AE40" s="455" t="str">
        <f t="shared" si="12"/>
        <v/>
      </c>
      <c r="AG40" s="455" t="str">
        <f t="shared" si="13"/>
        <v/>
      </c>
      <c r="AI40" s="455" t="str">
        <f t="shared" si="14"/>
        <v/>
      </c>
      <c r="AK40" s="455" t="str">
        <f t="shared" si="15"/>
        <v/>
      </c>
      <c r="AM40" s="455" t="str">
        <f t="shared" si="16"/>
        <v/>
      </c>
      <c r="AO40" s="455" t="str">
        <f t="shared" si="17"/>
        <v/>
      </c>
      <c r="AQ40" s="455" t="str">
        <f t="shared" si="18"/>
        <v/>
      </c>
    </row>
    <row r="41" spans="5:43">
      <c r="E41" s="455" t="str">
        <f t="shared" si="0"/>
        <v/>
      </c>
      <c r="G41" s="455" t="str">
        <f t="shared" si="0"/>
        <v/>
      </c>
      <c r="I41" s="455" t="str">
        <f t="shared" si="1"/>
        <v/>
      </c>
      <c r="K41" s="455" t="str">
        <f t="shared" si="2"/>
        <v/>
      </c>
      <c r="M41" s="455" t="str">
        <f t="shared" si="3"/>
        <v/>
      </c>
      <c r="O41" s="455" t="str">
        <f t="shared" si="4"/>
        <v/>
      </c>
      <c r="Q41" s="455" t="str">
        <f t="shared" si="5"/>
        <v/>
      </c>
      <c r="S41" s="455" t="str">
        <f t="shared" si="6"/>
        <v/>
      </c>
      <c r="U41" s="455" t="str">
        <f t="shared" si="7"/>
        <v/>
      </c>
      <c r="W41" s="455" t="str">
        <f t="shared" si="8"/>
        <v/>
      </c>
      <c r="Y41" s="455" t="str">
        <f t="shared" si="9"/>
        <v/>
      </c>
      <c r="AA41" s="455" t="str">
        <f t="shared" si="10"/>
        <v/>
      </c>
      <c r="AC41" s="455" t="str">
        <f t="shared" si="11"/>
        <v/>
      </c>
      <c r="AE41" s="455" t="str">
        <f t="shared" si="12"/>
        <v/>
      </c>
      <c r="AG41" s="455" t="str">
        <f t="shared" si="13"/>
        <v/>
      </c>
      <c r="AI41" s="455" t="str">
        <f t="shared" si="14"/>
        <v/>
      </c>
      <c r="AK41" s="455" t="str">
        <f t="shared" si="15"/>
        <v/>
      </c>
      <c r="AM41" s="455" t="str">
        <f t="shared" si="16"/>
        <v/>
      </c>
      <c r="AO41" s="455" t="str">
        <f t="shared" si="17"/>
        <v/>
      </c>
      <c r="AQ41" s="455" t="str">
        <f t="shared" si="18"/>
        <v/>
      </c>
    </row>
    <row r="42" spans="5:43">
      <c r="E42" s="455" t="str">
        <f t="shared" si="0"/>
        <v/>
      </c>
      <c r="G42" s="455" t="str">
        <f t="shared" si="0"/>
        <v/>
      </c>
      <c r="I42" s="455" t="str">
        <f t="shared" si="1"/>
        <v/>
      </c>
      <c r="K42" s="455" t="str">
        <f t="shared" si="2"/>
        <v/>
      </c>
      <c r="M42" s="455" t="str">
        <f t="shared" si="3"/>
        <v/>
      </c>
      <c r="O42" s="455" t="str">
        <f t="shared" si="4"/>
        <v/>
      </c>
      <c r="Q42" s="455" t="str">
        <f t="shared" si="5"/>
        <v/>
      </c>
      <c r="S42" s="455" t="str">
        <f t="shared" si="6"/>
        <v/>
      </c>
      <c r="U42" s="455" t="str">
        <f t="shared" si="7"/>
        <v/>
      </c>
      <c r="W42" s="455" t="str">
        <f t="shared" si="8"/>
        <v/>
      </c>
      <c r="Y42" s="455" t="str">
        <f t="shared" si="9"/>
        <v/>
      </c>
      <c r="AA42" s="455" t="str">
        <f t="shared" si="10"/>
        <v/>
      </c>
      <c r="AC42" s="455" t="str">
        <f t="shared" si="11"/>
        <v/>
      </c>
      <c r="AE42" s="455" t="str">
        <f t="shared" si="12"/>
        <v/>
      </c>
      <c r="AG42" s="455" t="str">
        <f t="shared" si="13"/>
        <v/>
      </c>
      <c r="AI42" s="455" t="str">
        <f t="shared" si="14"/>
        <v/>
      </c>
      <c r="AK42" s="455" t="str">
        <f t="shared" si="15"/>
        <v/>
      </c>
      <c r="AM42" s="455" t="str">
        <f t="shared" si="16"/>
        <v/>
      </c>
      <c r="AO42" s="455" t="str">
        <f t="shared" si="17"/>
        <v/>
      </c>
      <c r="AQ42" s="455" t="str">
        <f t="shared" si="18"/>
        <v/>
      </c>
    </row>
    <row r="43" spans="5:43">
      <c r="E43" s="455" t="str">
        <f t="shared" si="0"/>
        <v/>
      </c>
      <c r="G43" s="455" t="str">
        <f t="shared" si="0"/>
        <v/>
      </c>
      <c r="I43" s="455" t="str">
        <f t="shared" si="1"/>
        <v/>
      </c>
      <c r="K43" s="455" t="str">
        <f t="shared" si="2"/>
        <v/>
      </c>
      <c r="M43" s="455" t="str">
        <f t="shared" si="3"/>
        <v/>
      </c>
      <c r="O43" s="455" t="str">
        <f t="shared" si="4"/>
        <v/>
      </c>
      <c r="Q43" s="455" t="str">
        <f t="shared" si="5"/>
        <v/>
      </c>
      <c r="S43" s="455" t="str">
        <f t="shared" si="6"/>
        <v/>
      </c>
      <c r="U43" s="455" t="str">
        <f t="shared" si="7"/>
        <v/>
      </c>
      <c r="W43" s="455" t="str">
        <f t="shared" si="8"/>
        <v/>
      </c>
      <c r="Y43" s="455" t="str">
        <f t="shared" si="9"/>
        <v/>
      </c>
      <c r="AA43" s="455" t="str">
        <f t="shared" si="10"/>
        <v/>
      </c>
      <c r="AC43" s="455" t="str">
        <f t="shared" si="11"/>
        <v/>
      </c>
      <c r="AE43" s="455" t="str">
        <f t="shared" si="12"/>
        <v/>
      </c>
      <c r="AG43" s="455" t="str">
        <f t="shared" si="13"/>
        <v/>
      </c>
      <c r="AI43" s="455" t="str">
        <f t="shared" si="14"/>
        <v/>
      </c>
      <c r="AK43" s="455" t="str">
        <f t="shared" si="15"/>
        <v/>
      </c>
      <c r="AM43" s="455" t="str">
        <f t="shared" si="16"/>
        <v/>
      </c>
      <c r="AO43" s="455" t="str">
        <f t="shared" si="17"/>
        <v/>
      </c>
      <c r="AQ43" s="455" t="str">
        <f t="shared" si="18"/>
        <v/>
      </c>
    </row>
    <row r="44" spans="5:43">
      <c r="E44" s="455" t="str">
        <f t="shared" si="0"/>
        <v/>
      </c>
      <c r="G44" s="455" t="str">
        <f t="shared" si="0"/>
        <v/>
      </c>
      <c r="I44" s="455" t="str">
        <f t="shared" si="1"/>
        <v/>
      </c>
      <c r="K44" s="455" t="str">
        <f t="shared" si="2"/>
        <v/>
      </c>
      <c r="M44" s="455" t="str">
        <f t="shared" si="3"/>
        <v/>
      </c>
      <c r="O44" s="455" t="str">
        <f t="shared" si="4"/>
        <v/>
      </c>
      <c r="Q44" s="455" t="str">
        <f t="shared" si="5"/>
        <v/>
      </c>
      <c r="S44" s="455" t="str">
        <f t="shared" si="6"/>
        <v/>
      </c>
      <c r="U44" s="455" t="str">
        <f t="shared" si="7"/>
        <v/>
      </c>
      <c r="W44" s="455" t="str">
        <f t="shared" si="8"/>
        <v/>
      </c>
      <c r="Y44" s="455" t="str">
        <f t="shared" si="9"/>
        <v/>
      </c>
      <c r="AA44" s="455" t="str">
        <f t="shared" si="10"/>
        <v/>
      </c>
      <c r="AC44" s="455" t="str">
        <f t="shared" si="11"/>
        <v/>
      </c>
      <c r="AE44" s="455" t="str">
        <f t="shared" si="12"/>
        <v/>
      </c>
      <c r="AG44" s="455" t="str">
        <f t="shared" si="13"/>
        <v/>
      </c>
      <c r="AI44" s="455" t="str">
        <f t="shared" si="14"/>
        <v/>
      </c>
      <c r="AK44" s="455" t="str">
        <f t="shared" si="15"/>
        <v/>
      </c>
      <c r="AM44" s="455" t="str">
        <f t="shared" si="16"/>
        <v/>
      </c>
      <c r="AO44" s="455" t="str">
        <f t="shared" si="17"/>
        <v/>
      </c>
      <c r="AQ44" s="455" t="str">
        <f t="shared" si="18"/>
        <v/>
      </c>
    </row>
    <row r="45" spans="5:43">
      <c r="E45" s="455" t="str">
        <f t="shared" si="0"/>
        <v/>
      </c>
      <c r="G45" s="455" t="str">
        <f t="shared" si="0"/>
        <v/>
      </c>
      <c r="I45" s="455" t="str">
        <f t="shared" si="1"/>
        <v/>
      </c>
      <c r="K45" s="455" t="str">
        <f t="shared" si="2"/>
        <v/>
      </c>
      <c r="M45" s="455" t="str">
        <f t="shared" si="3"/>
        <v/>
      </c>
      <c r="O45" s="455" t="str">
        <f t="shared" si="4"/>
        <v/>
      </c>
      <c r="Q45" s="455" t="str">
        <f t="shared" si="5"/>
        <v/>
      </c>
      <c r="S45" s="455" t="str">
        <f t="shared" si="6"/>
        <v/>
      </c>
      <c r="U45" s="455" t="str">
        <f t="shared" si="7"/>
        <v/>
      </c>
      <c r="W45" s="455" t="str">
        <f t="shared" si="8"/>
        <v/>
      </c>
      <c r="Y45" s="455" t="str">
        <f t="shared" si="9"/>
        <v/>
      </c>
      <c r="AA45" s="455" t="str">
        <f t="shared" si="10"/>
        <v/>
      </c>
      <c r="AC45" s="455" t="str">
        <f t="shared" si="11"/>
        <v/>
      </c>
      <c r="AE45" s="455" t="str">
        <f t="shared" si="12"/>
        <v/>
      </c>
      <c r="AG45" s="455" t="str">
        <f t="shared" si="13"/>
        <v/>
      </c>
      <c r="AI45" s="455" t="str">
        <f t="shared" si="14"/>
        <v/>
      </c>
      <c r="AK45" s="455" t="str">
        <f t="shared" si="15"/>
        <v/>
      </c>
      <c r="AM45" s="455" t="str">
        <f t="shared" si="16"/>
        <v/>
      </c>
      <c r="AO45" s="455" t="str">
        <f t="shared" si="17"/>
        <v/>
      </c>
      <c r="AQ45" s="455" t="str">
        <f t="shared" si="18"/>
        <v/>
      </c>
    </row>
    <row r="46" spans="5:43">
      <c r="E46" s="455" t="str">
        <f t="shared" si="0"/>
        <v/>
      </c>
      <c r="G46" s="455" t="str">
        <f t="shared" si="0"/>
        <v/>
      </c>
      <c r="I46" s="455" t="str">
        <f t="shared" si="1"/>
        <v/>
      </c>
      <c r="K46" s="455" t="str">
        <f t="shared" si="2"/>
        <v/>
      </c>
      <c r="M46" s="455" t="str">
        <f t="shared" si="3"/>
        <v/>
      </c>
      <c r="O46" s="455" t="str">
        <f t="shared" si="4"/>
        <v/>
      </c>
      <c r="Q46" s="455" t="str">
        <f t="shared" si="5"/>
        <v/>
      </c>
      <c r="S46" s="455" t="str">
        <f t="shared" si="6"/>
        <v/>
      </c>
      <c r="U46" s="455" t="str">
        <f t="shared" si="7"/>
        <v/>
      </c>
      <c r="W46" s="455" t="str">
        <f t="shared" si="8"/>
        <v/>
      </c>
      <c r="Y46" s="455" t="str">
        <f t="shared" si="9"/>
        <v/>
      </c>
      <c r="AA46" s="455" t="str">
        <f t="shared" si="10"/>
        <v/>
      </c>
      <c r="AC46" s="455" t="str">
        <f t="shared" si="11"/>
        <v/>
      </c>
      <c r="AE46" s="455" t="str">
        <f t="shared" si="12"/>
        <v/>
      </c>
      <c r="AG46" s="455" t="str">
        <f t="shared" si="13"/>
        <v/>
      </c>
      <c r="AI46" s="455" t="str">
        <f t="shared" si="14"/>
        <v/>
      </c>
      <c r="AK46" s="455" t="str">
        <f t="shared" si="15"/>
        <v/>
      </c>
      <c r="AM46" s="455" t="str">
        <f t="shared" si="16"/>
        <v/>
      </c>
      <c r="AO46" s="455" t="str">
        <f t="shared" si="17"/>
        <v/>
      </c>
      <c r="AQ46" s="455" t="str">
        <f t="shared" si="18"/>
        <v/>
      </c>
    </row>
    <row r="47" spans="5:43">
      <c r="E47" s="455" t="str">
        <f t="shared" si="0"/>
        <v/>
      </c>
      <c r="G47" s="455" t="str">
        <f t="shared" si="0"/>
        <v/>
      </c>
      <c r="I47" s="455" t="str">
        <f t="shared" si="1"/>
        <v/>
      </c>
      <c r="K47" s="455" t="str">
        <f t="shared" si="2"/>
        <v/>
      </c>
      <c r="M47" s="455" t="str">
        <f t="shared" si="3"/>
        <v/>
      </c>
      <c r="O47" s="455" t="str">
        <f t="shared" si="4"/>
        <v/>
      </c>
      <c r="Q47" s="455" t="str">
        <f t="shared" si="5"/>
        <v/>
      </c>
      <c r="S47" s="455" t="str">
        <f t="shared" si="6"/>
        <v/>
      </c>
      <c r="U47" s="455" t="str">
        <f t="shared" si="7"/>
        <v/>
      </c>
      <c r="W47" s="455" t="str">
        <f t="shared" si="8"/>
        <v/>
      </c>
      <c r="Y47" s="455" t="str">
        <f t="shared" si="9"/>
        <v/>
      </c>
      <c r="AA47" s="455" t="str">
        <f t="shared" si="10"/>
        <v/>
      </c>
      <c r="AC47" s="455" t="str">
        <f t="shared" si="11"/>
        <v/>
      </c>
      <c r="AE47" s="455" t="str">
        <f t="shared" si="12"/>
        <v/>
      </c>
      <c r="AG47" s="455" t="str">
        <f t="shared" si="13"/>
        <v/>
      </c>
      <c r="AI47" s="455" t="str">
        <f t="shared" si="14"/>
        <v/>
      </c>
      <c r="AK47" s="455" t="str">
        <f t="shared" si="15"/>
        <v/>
      </c>
      <c r="AM47" s="455" t="str">
        <f t="shared" si="16"/>
        <v/>
      </c>
      <c r="AO47" s="455" t="str">
        <f t="shared" si="17"/>
        <v/>
      </c>
      <c r="AQ47" s="455" t="str">
        <f t="shared" si="18"/>
        <v/>
      </c>
    </row>
    <row r="48" spans="5:43">
      <c r="E48" s="455" t="str">
        <f t="shared" si="0"/>
        <v/>
      </c>
      <c r="G48" s="455" t="str">
        <f t="shared" si="0"/>
        <v/>
      </c>
      <c r="I48" s="455" t="str">
        <f t="shared" si="1"/>
        <v/>
      </c>
      <c r="K48" s="455" t="str">
        <f t="shared" si="2"/>
        <v/>
      </c>
      <c r="M48" s="455" t="str">
        <f t="shared" si="3"/>
        <v/>
      </c>
      <c r="O48" s="455" t="str">
        <f t="shared" si="4"/>
        <v/>
      </c>
      <c r="Q48" s="455" t="str">
        <f t="shared" si="5"/>
        <v/>
      </c>
      <c r="S48" s="455" t="str">
        <f t="shared" si="6"/>
        <v/>
      </c>
      <c r="U48" s="455" t="str">
        <f t="shared" si="7"/>
        <v/>
      </c>
      <c r="W48" s="455" t="str">
        <f t="shared" si="8"/>
        <v/>
      </c>
      <c r="Y48" s="455" t="str">
        <f t="shared" si="9"/>
        <v/>
      </c>
      <c r="AA48" s="455" t="str">
        <f t="shared" si="10"/>
        <v/>
      </c>
      <c r="AC48" s="455" t="str">
        <f t="shared" si="11"/>
        <v/>
      </c>
      <c r="AE48" s="455" t="str">
        <f t="shared" si="12"/>
        <v/>
      </c>
      <c r="AG48" s="455" t="str">
        <f t="shared" si="13"/>
        <v/>
      </c>
      <c r="AI48" s="455" t="str">
        <f t="shared" si="14"/>
        <v/>
      </c>
      <c r="AK48" s="455" t="str">
        <f t="shared" si="15"/>
        <v/>
      </c>
      <c r="AM48" s="455" t="str">
        <f t="shared" si="16"/>
        <v/>
      </c>
      <c r="AO48" s="455" t="str">
        <f t="shared" si="17"/>
        <v/>
      </c>
      <c r="AQ48" s="455" t="str">
        <f t="shared" si="18"/>
        <v/>
      </c>
    </row>
    <row r="49" spans="5:43">
      <c r="E49" s="455" t="str">
        <f t="shared" si="0"/>
        <v/>
      </c>
      <c r="G49" s="455" t="str">
        <f t="shared" si="0"/>
        <v/>
      </c>
      <c r="I49" s="455" t="str">
        <f t="shared" si="1"/>
        <v/>
      </c>
      <c r="K49" s="455" t="str">
        <f t="shared" si="2"/>
        <v/>
      </c>
      <c r="M49" s="455" t="str">
        <f t="shared" si="3"/>
        <v/>
      </c>
      <c r="O49" s="455" t="str">
        <f t="shared" si="4"/>
        <v/>
      </c>
      <c r="Q49" s="455" t="str">
        <f t="shared" si="5"/>
        <v/>
      </c>
      <c r="S49" s="455" t="str">
        <f t="shared" si="6"/>
        <v/>
      </c>
      <c r="U49" s="455" t="str">
        <f t="shared" si="7"/>
        <v/>
      </c>
      <c r="W49" s="455" t="str">
        <f t="shared" si="8"/>
        <v/>
      </c>
      <c r="Y49" s="455" t="str">
        <f t="shared" si="9"/>
        <v/>
      </c>
      <c r="AA49" s="455" t="str">
        <f t="shared" si="10"/>
        <v/>
      </c>
      <c r="AC49" s="455" t="str">
        <f t="shared" si="11"/>
        <v/>
      </c>
      <c r="AE49" s="455" t="str">
        <f t="shared" si="12"/>
        <v/>
      </c>
      <c r="AG49" s="455" t="str">
        <f t="shared" si="13"/>
        <v/>
      </c>
      <c r="AI49" s="455" t="str">
        <f t="shared" si="14"/>
        <v/>
      </c>
      <c r="AK49" s="455" t="str">
        <f t="shared" si="15"/>
        <v/>
      </c>
      <c r="AM49" s="455" t="str">
        <f t="shared" si="16"/>
        <v/>
      </c>
      <c r="AO49" s="455" t="str">
        <f t="shared" si="17"/>
        <v/>
      </c>
      <c r="AQ49" s="455" t="str">
        <f t="shared" si="18"/>
        <v/>
      </c>
    </row>
    <row r="50" spans="5:43">
      <c r="E50" s="455" t="str">
        <f t="shared" si="0"/>
        <v/>
      </c>
      <c r="G50" s="455" t="str">
        <f t="shared" si="0"/>
        <v/>
      </c>
      <c r="I50" s="455" t="str">
        <f t="shared" si="1"/>
        <v/>
      </c>
      <c r="K50" s="455" t="str">
        <f t="shared" si="2"/>
        <v/>
      </c>
      <c r="M50" s="455" t="str">
        <f t="shared" si="3"/>
        <v/>
      </c>
      <c r="O50" s="455" t="str">
        <f t="shared" si="4"/>
        <v/>
      </c>
      <c r="Q50" s="455" t="str">
        <f t="shared" si="5"/>
        <v/>
      </c>
      <c r="S50" s="455" t="str">
        <f t="shared" si="6"/>
        <v/>
      </c>
      <c r="U50" s="455" t="str">
        <f t="shared" si="7"/>
        <v/>
      </c>
      <c r="W50" s="455" t="str">
        <f t="shared" si="8"/>
        <v/>
      </c>
      <c r="Y50" s="455" t="str">
        <f t="shared" si="9"/>
        <v/>
      </c>
      <c r="AA50" s="455" t="str">
        <f t="shared" si="10"/>
        <v/>
      </c>
      <c r="AC50" s="455" t="str">
        <f t="shared" si="11"/>
        <v/>
      </c>
      <c r="AE50" s="455" t="str">
        <f t="shared" si="12"/>
        <v/>
      </c>
      <c r="AG50" s="455" t="str">
        <f t="shared" si="13"/>
        <v/>
      </c>
      <c r="AI50" s="455" t="str">
        <f t="shared" si="14"/>
        <v/>
      </c>
      <c r="AK50" s="455" t="str">
        <f t="shared" si="15"/>
        <v/>
      </c>
      <c r="AM50" s="455" t="str">
        <f t="shared" si="16"/>
        <v/>
      </c>
      <c r="AO50" s="455" t="str">
        <f t="shared" si="17"/>
        <v/>
      </c>
      <c r="AQ50" s="455" t="str">
        <f t="shared" si="18"/>
        <v/>
      </c>
    </row>
    <row r="51" spans="5:43">
      <c r="E51" s="455" t="str">
        <f t="shared" si="0"/>
        <v/>
      </c>
      <c r="G51" s="455" t="str">
        <f t="shared" si="0"/>
        <v/>
      </c>
      <c r="I51" s="455" t="str">
        <f t="shared" si="1"/>
        <v/>
      </c>
      <c r="K51" s="455" t="str">
        <f t="shared" si="2"/>
        <v/>
      </c>
      <c r="M51" s="455" t="str">
        <f t="shared" si="3"/>
        <v/>
      </c>
      <c r="O51" s="455" t="str">
        <f t="shared" si="4"/>
        <v/>
      </c>
      <c r="Q51" s="455" t="str">
        <f t="shared" si="5"/>
        <v/>
      </c>
      <c r="S51" s="455" t="str">
        <f t="shared" si="6"/>
        <v/>
      </c>
      <c r="U51" s="455" t="str">
        <f t="shared" si="7"/>
        <v/>
      </c>
      <c r="W51" s="455" t="str">
        <f t="shared" si="8"/>
        <v/>
      </c>
      <c r="Y51" s="455" t="str">
        <f t="shared" si="9"/>
        <v/>
      </c>
      <c r="AA51" s="455" t="str">
        <f t="shared" si="10"/>
        <v/>
      </c>
      <c r="AC51" s="455" t="str">
        <f t="shared" si="11"/>
        <v/>
      </c>
      <c r="AE51" s="455" t="str">
        <f t="shared" si="12"/>
        <v/>
      </c>
      <c r="AG51" s="455" t="str">
        <f t="shared" si="13"/>
        <v/>
      </c>
      <c r="AI51" s="455" t="str">
        <f t="shared" si="14"/>
        <v/>
      </c>
      <c r="AK51" s="455" t="str">
        <f t="shared" si="15"/>
        <v/>
      </c>
      <c r="AM51" s="455" t="str">
        <f t="shared" si="16"/>
        <v/>
      </c>
      <c r="AO51" s="455" t="str">
        <f t="shared" si="17"/>
        <v/>
      </c>
      <c r="AQ51" s="455" t="str">
        <f t="shared" si="18"/>
        <v/>
      </c>
    </row>
    <row r="52" spans="5:43">
      <c r="E52" s="455" t="str">
        <f t="shared" si="0"/>
        <v/>
      </c>
      <c r="G52" s="455" t="str">
        <f t="shared" si="0"/>
        <v/>
      </c>
      <c r="I52" s="455" t="str">
        <f t="shared" si="1"/>
        <v/>
      </c>
      <c r="K52" s="455" t="str">
        <f t="shared" si="2"/>
        <v/>
      </c>
      <c r="M52" s="455" t="str">
        <f t="shared" si="3"/>
        <v/>
      </c>
      <c r="O52" s="455" t="str">
        <f t="shared" si="4"/>
        <v/>
      </c>
      <c r="Q52" s="455" t="str">
        <f t="shared" si="5"/>
        <v/>
      </c>
      <c r="S52" s="455" t="str">
        <f t="shared" si="6"/>
        <v/>
      </c>
      <c r="U52" s="455" t="str">
        <f t="shared" si="7"/>
        <v/>
      </c>
      <c r="W52" s="455" t="str">
        <f t="shared" si="8"/>
        <v/>
      </c>
      <c r="Y52" s="455" t="str">
        <f t="shared" si="9"/>
        <v/>
      </c>
      <c r="AA52" s="455" t="str">
        <f t="shared" si="10"/>
        <v/>
      </c>
      <c r="AC52" s="455" t="str">
        <f t="shared" si="11"/>
        <v/>
      </c>
      <c r="AE52" s="455" t="str">
        <f t="shared" si="12"/>
        <v/>
      </c>
      <c r="AG52" s="455" t="str">
        <f t="shared" si="13"/>
        <v/>
      </c>
      <c r="AI52" s="455" t="str">
        <f t="shared" si="14"/>
        <v/>
      </c>
      <c r="AK52" s="455" t="str">
        <f t="shared" si="15"/>
        <v/>
      </c>
      <c r="AM52" s="455" t="str">
        <f t="shared" si="16"/>
        <v/>
      </c>
      <c r="AO52" s="455" t="str">
        <f t="shared" si="17"/>
        <v/>
      </c>
      <c r="AQ52" s="455" t="str">
        <f t="shared" si="18"/>
        <v/>
      </c>
    </row>
    <row r="53" spans="5:43">
      <c r="E53" s="455" t="str">
        <f t="shared" si="0"/>
        <v/>
      </c>
      <c r="G53" s="455" t="str">
        <f t="shared" si="0"/>
        <v/>
      </c>
      <c r="I53" s="455" t="str">
        <f t="shared" si="1"/>
        <v/>
      </c>
      <c r="K53" s="455" t="str">
        <f t="shared" si="2"/>
        <v/>
      </c>
      <c r="M53" s="455" t="str">
        <f t="shared" si="3"/>
        <v/>
      </c>
      <c r="O53" s="455" t="str">
        <f t="shared" si="4"/>
        <v/>
      </c>
      <c r="Q53" s="455" t="str">
        <f t="shared" si="5"/>
        <v/>
      </c>
      <c r="S53" s="455" t="str">
        <f t="shared" si="6"/>
        <v/>
      </c>
      <c r="U53" s="455" t="str">
        <f t="shared" si="7"/>
        <v/>
      </c>
      <c r="W53" s="455" t="str">
        <f t="shared" si="8"/>
        <v/>
      </c>
      <c r="Y53" s="455" t="str">
        <f t="shared" si="9"/>
        <v/>
      </c>
      <c r="AA53" s="455" t="str">
        <f t="shared" si="10"/>
        <v/>
      </c>
      <c r="AC53" s="455" t="str">
        <f t="shared" si="11"/>
        <v/>
      </c>
      <c r="AE53" s="455" t="str">
        <f t="shared" si="12"/>
        <v/>
      </c>
      <c r="AG53" s="455" t="str">
        <f t="shared" si="13"/>
        <v/>
      </c>
      <c r="AI53" s="455" t="str">
        <f t="shared" si="14"/>
        <v/>
      </c>
      <c r="AK53" s="455" t="str">
        <f t="shared" si="15"/>
        <v/>
      </c>
      <c r="AM53" s="455" t="str">
        <f t="shared" si="16"/>
        <v/>
      </c>
      <c r="AO53" s="455" t="str">
        <f t="shared" si="17"/>
        <v/>
      </c>
      <c r="AQ53" s="455" t="str">
        <f t="shared" si="18"/>
        <v/>
      </c>
    </row>
    <row r="54" spans="5:43">
      <c r="E54" s="455" t="str">
        <f t="shared" si="0"/>
        <v/>
      </c>
      <c r="G54" s="455" t="str">
        <f t="shared" si="0"/>
        <v/>
      </c>
      <c r="I54" s="455" t="str">
        <f t="shared" si="1"/>
        <v/>
      </c>
      <c r="K54" s="455" t="str">
        <f t="shared" si="2"/>
        <v/>
      </c>
      <c r="M54" s="455" t="str">
        <f t="shared" si="3"/>
        <v/>
      </c>
      <c r="O54" s="455" t="str">
        <f t="shared" si="4"/>
        <v/>
      </c>
      <c r="Q54" s="455" t="str">
        <f t="shared" si="5"/>
        <v/>
      </c>
      <c r="S54" s="455" t="str">
        <f t="shared" si="6"/>
        <v/>
      </c>
      <c r="U54" s="455" t="str">
        <f t="shared" si="7"/>
        <v/>
      </c>
      <c r="W54" s="455" t="str">
        <f t="shared" si="8"/>
        <v/>
      </c>
      <c r="Y54" s="455" t="str">
        <f t="shared" si="9"/>
        <v/>
      </c>
      <c r="AA54" s="455" t="str">
        <f t="shared" si="10"/>
        <v/>
      </c>
      <c r="AC54" s="455" t="str">
        <f t="shared" si="11"/>
        <v/>
      </c>
      <c r="AE54" s="455" t="str">
        <f t="shared" si="12"/>
        <v/>
      </c>
      <c r="AG54" s="455" t="str">
        <f t="shared" si="13"/>
        <v/>
      </c>
      <c r="AI54" s="455" t="str">
        <f t="shared" si="14"/>
        <v/>
      </c>
      <c r="AK54" s="455" t="str">
        <f t="shared" si="15"/>
        <v/>
      </c>
      <c r="AM54" s="455" t="str">
        <f t="shared" si="16"/>
        <v/>
      </c>
      <c r="AO54" s="455" t="str">
        <f t="shared" si="17"/>
        <v/>
      </c>
      <c r="AQ54" s="455" t="str">
        <f t="shared" si="18"/>
        <v/>
      </c>
    </row>
    <row r="55" spans="5:43">
      <c r="E55" s="455" t="str">
        <f t="shared" si="0"/>
        <v/>
      </c>
      <c r="G55" s="455" t="str">
        <f t="shared" si="0"/>
        <v/>
      </c>
      <c r="I55" s="455" t="str">
        <f t="shared" si="1"/>
        <v/>
      </c>
      <c r="K55" s="455" t="str">
        <f t="shared" si="2"/>
        <v/>
      </c>
      <c r="M55" s="455" t="str">
        <f t="shared" si="3"/>
        <v/>
      </c>
      <c r="O55" s="455" t="str">
        <f t="shared" si="4"/>
        <v/>
      </c>
      <c r="Q55" s="455" t="str">
        <f t="shared" si="5"/>
        <v/>
      </c>
      <c r="S55" s="455" t="str">
        <f t="shared" si="6"/>
        <v/>
      </c>
      <c r="U55" s="455" t="str">
        <f t="shared" si="7"/>
        <v/>
      </c>
      <c r="W55" s="455" t="str">
        <f t="shared" si="8"/>
        <v/>
      </c>
      <c r="Y55" s="455" t="str">
        <f t="shared" si="9"/>
        <v/>
      </c>
      <c r="AA55" s="455" t="str">
        <f t="shared" si="10"/>
        <v/>
      </c>
      <c r="AC55" s="455" t="str">
        <f t="shared" si="11"/>
        <v/>
      </c>
      <c r="AE55" s="455" t="str">
        <f t="shared" si="12"/>
        <v/>
      </c>
      <c r="AG55" s="455" t="str">
        <f t="shared" si="13"/>
        <v/>
      </c>
      <c r="AI55" s="455" t="str">
        <f t="shared" si="14"/>
        <v/>
      </c>
      <c r="AK55" s="455" t="str">
        <f t="shared" si="15"/>
        <v/>
      </c>
      <c r="AM55" s="455" t="str">
        <f t="shared" si="16"/>
        <v/>
      </c>
      <c r="AO55" s="455" t="str">
        <f t="shared" si="17"/>
        <v/>
      </c>
      <c r="AQ55" s="455" t="str">
        <f t="shared" si="18"/>
        <v/>
      </c>
    </row>
    <row r="56" spans="5:43">
      <c r="E56" s="455" t="str">
        <f t="shared" si="0"/>
        <v/>
      </c>
      <c r="G56" s="455" t="str">
        <f t="shared" si="0"/>
        <v/>
      </c>
      <c r="I56" s="455" t="str">
        <f t="shared" si="1"/>
        <v/>
      </c>
      <c r="K56" s="455" t="str">
        <f t="shared" si="2"/>
        <v/>
      </c>
      <c r="M56" s="455" t="str">
        <f t="shared" si="3"/>
        <v/>
      </c>
      <c r="O56" s="455" t="str">
        <f t="shared" si="4"/>
        <v/>
      </c>
      <c r="Q56" s="455" t="str">
        <f t="shared" si="5"/>
        <v/>
      </c>
      <c r="S56" s="455" t="str">
        <f t="shared" si="6"/>
        <v/>
      </c>
      <c r="U56" s="455" t="str">
        <f t="shared" si="7"/>
        <v/>
      </c>
      <c r="W56" s="455" t="str">
        <f t="shared" si="8"/>
        <v/>
      </c>
      <c r="Y56" s="455" t="str">
        <f t="shared" si="9"/>
        <v/>
      </c>
      <c r="AA56" s="455" t="str">
        <f t="shared" si="10"/>
        <v/>
      </c>
      <c r="AC56" s="455" t="str">
        <f t="shared" si="11"/>
        <v/>
      </c>
      <c r="AE56" s="455" t="str">
        <f t="shared" si="12"/>
        <v/>
      </c>
      <c r="AG56" s="455" t="str">
        <f t="shared" si="13"/>
        <v/>
      </c>
      <c r="AI56" s="455" t="str">
        <f t="shared" si="14"/>
        <v/>
      </c>
      <c r="AK56" s="455" t="str">
        <f t="shared" si="15"/>
        <v/>
      </c>
      <c r="AM56" s="455" t="str">
        <f t="shared" si="16"/>
        <v/>
      </c>
      <c r="AO56" s="455" t="str">
        <f t="shared" si="17"/>
        <v/>
      </c>
      <c r="AQ56" s="455" t="str">
        <f t="shared" si="18"/>
        <v/>
      </c>
    </row>
    <row r="57" spans="5:43">
      <c r="E57" s="455" t="str">
        <f t="shared" si="0"/>
        <v/>
      </c>
      <c r="G57" s="455" t="str">
        <f t="shared" si="0"/>
        <v/>
      </c>
      <c r="I57" s="455" t="str">
        <f t="shared" si="1"/>
        <v/>
      </c>
      <c r="K57" s="455" t="str">
        <f t="shared" si="2"/>
        <v/>
      </c>
      <c r="M57" s="455" t="str">
        <f t="shared" si="3"/>
        <v/>
      </c>
      <c r="O57" s="455" t="str">
        <f t="shared" si="4"/>
        <v/>
      </c>
      <c r="Q57" s="455" t="str">
        <f t="shared" si="5"/>
        <v/>
      </c>
      <c r="S57" s="455" t="str">
        <f t="shared" si="6"/>
        <v/>
      </c>
      <c r="U57" s="455" t="str">
        <f t="shared" si="7"/>
        <v/>
      </c>
      <c r="W57" s="455" t="str">
        <f t="shared" si="8"/>
        <v/>
      </c>
      <c r="Y57" s="455" t="str">
        <f t="shared" si="9"/>
        <v/>
      </c>
      <c r="AA57" s="455" t="str">
        <f t="shared" si="10"/>
        <v/>
      </c>
      <c r="AC57" s="455" t="str">
        <f t="shared" si="11"/>
        <v/>
      </c>
      <c r="AE57" s="455" t="str">
        <f t="shared" si="12"/>
        <v/>
      </c>
      <c r="AG57" s="455" t="str">
        <f t="shared" si="13"/>
        <v/>
      </c>
      <c r="AI57" s="455" t="str">
        <f t="shared" si="14"/>
        <v/>
      </c>
      <c r="AK57" s="455" t="str">
        <f t="shared" si="15"/>
        <v/>
      </c>
      <c r="AM57" s="455" t="str">
        <f t="shared" si="16"/>
        <v/>
      </c>
      <c r="AO57" s="455" t="str">
        <f t="shared" si="17"/>
        <v/>
      </c>
      <c r="AQ57" s="455" t="str">
        <f t="shared" si="18"/>
        <v/>
      </c>
    </row>
    <row r="58" spans="5:43">
      <c r="E58" s="455" t="str">
        <f t="shared" si="0"/>
        <v/>
      </c>
      <c r="G58" s="455" t="str">
        <f t="shared" si="0"/>
        <v/>
      </c>
      <c r="I58" s="455" t="str">
        <f t="shared" si="1"/>
        <v/>
      </c>
      <c r="K58" s="455" t="str">
        <f t="shared" si="2"/>
        <v/>
      </c>
      <c r="M58" s="455" t="str">
        <f t="shared" si="3"/>
        <v/>
      </c>
      <c r="O58" s="455" t="str">
        <f t="shared" si="4"/>
        <v/>
      </c>
      <c r="Q58" s="455" t="str">
        <f t="shared" si="5"/>
        <v/>
      </c>
      <c r="S58" s="455" t="str">
        <f t="shared" si="6"/>
        <v/>
      </c>
      <c r="U58" s="455" t="str">
        <f t="shared" si="7"/>
        <v/>
      </c>
      <c r="W58" s="455" t="str">
        <f t="shared" si="8"/>
        <v/>
      </c>
      <c r="Y58" s="455" t="str">
        <f t="shared" si="9"/>
        <v/>
      </c>
      <c r="AA58" s="455" t="str">
        <f t="shared" si="10"/>
        <v/>
      </c>
      <c r="AC58" s="455" t="str">
        <f t="shared" si="11"/>
        <v/>
      </c>
      <c r="AE58" s="455" t="str">
        <f t="shared" si="12"/>
        <v/>
      </c>
      <c r="AG58" s="455" t="str">
        <f t="shared" si="13"/>
        <v/>
      </c>
      <c r="AI58" s="455" t="str">
        <f t="shared" si="14"/>
        <v/>
      </c>
      <c r="AK58" s="455" t="str">
        <f t="shared" si="15"/>
        <v/>
      </c>
      <c r="AM58" s="455" t="str">
        <f t="shared" si="16"/>
        <v/>
      </c>
      <c r="AO58" s="455" t="str">
        <f t="shared" si="17"/>
        <v/>
      </c>
      <c r="AQ58" s="455" t="str">
        <f t="shared" si="18"/>
        <v/>
      </c>
    </row>
    <row r="59" spans="5:43">
      <c r="E59" s="455" t="str">
        <f t="shared" si="0"/>
        <v/>
      </c>
      <c r="G59" s="455" t="str">
        <f t="shared" si="0"/>
        <v/>
      </c>
      <c r="I59" s="455" t="str">
        <f t="shared" si="1"/>
        <v/>
      </c>
      <c r="K59" s="455" t="str">
        <f t="shared" si="2"/>
        <v/>
      </c>
      <c r="M59" s="455" t="str">
        <f t="shared" si="3"/>
        <v/>
      </c>
      <c r="O59" s="455" t="str">
        <f t="shared" si="4"/>
        <v/>
      </c>
      <c r="Q59" s="455" t="str">
        <f t="shared" si="5"/>
        <v/>
      </c>
      <c r="S59" s="455" t="str">
        <f t="shared" si="6"/>
        <v/>
      </c>
      <c r="U59" s="455" t="str">
        <f t="shared" si="7"/>
        <v/>
      </c>
      <c r="W59" s="455" t="str">
        <f t="shared" si="8"/>
        <v/>
      </c>
      <c r="Y59" s="455" t="str">
        <f t="shared" si="9"/>
        <v/>
      </c>
      <c r="AA59" s="455" t="str">
        <f t="shared" si="10"/>
        <v/>
      </c>
      <c r="AC59" s="455" t="str">
        <f t="shared" si="11"/>
        <v/>
      </c>
      <c r="AE59" s="455" t="str">
        <f t="shared" si="12"/>
        <v/>
      </c>
      <c r="AG59" s="455" t="str">
        <f t="shared" si="13"/>
        <v/>
      </c>
      <c r="AI59" s="455" t="str">
        <f t="shared" si="14"/>
        <v/>
      </c>
      <c r="AK59" s="455" t="str">
        <f t="shared" si="15"/>
        <v/>
      </c>
      <c r="AM59" s="455" t="str">
        <f t="shared" si="16"/>
        <v/>
      </c>
      <c r="AO59" s="455" t="str">
        <f t="shared" si="17"/>
        <v/>
      </c>
      <c r="AQ59" s="455" t="str">
        <f t="shared" si="18"/>
        <v/>
      </c>
    </row>
    <row r="60" spans="5:43">
      <c r="E60" s="455" t="str">
        <f t="shared" si="0"/>
        <v/>
      </c>
      <c r="G60" s="455" t="str">
        <f t="shared" si="0"/>
        <v/>
      </c>
      <c r="I60" s="455" t="str">
        <f t="shared" si="1"/>
        <v/>
      </c>
      <c r="K60" s="455" t="str">
        <f t="shared" si="2"/>
        <v/>
      </c>
      <c r="M60" s="455" t="str">
        <f t="shared" si="3"/>
        <v/>
      </c>
      <c r="O60" s="455" t="str">
        <f t="shared" si="4"/>
        <v/>
      </c>
      <c r="Q60" s="455" t="str">
        <f t="shared" si="5"/>
        <v/>
      </c>
      <c r="S60" s="455" t="str">
        <f t="shared" si="6"/>
        <v/>
      </c>
      <c r="U60" s="455" t="str">
        <f t="shared" si="7"/>
        <v/>
      </c>
      <c r="W60" s="455" t="str">
        <f t="shared" si="8"/>
        <v/>
      </c>
      <c r="Y60" s="455" t="str">
        <f t="shared" si="9"/>
        <v/>
      </c>
      <c r="AA60" s="455" t="str">
        <f t="shared" si="10"/>
        <v/>
      </c>
      <c r="AC60" s="455" t="str">
        <f t="shared" si="11"/>
        <v/>
      </c>
      <c r="AE60" s="455" t="str">
        <f t="shared" si="12"/>
        <v/>
      </c>
      <c r="AG60" s="455" t="str">
        <f t="shared" si="13"/>
        <v/>
      </c>
      <c r="AI60" s="455" t="str">
        <f t="shared" si="14"/>
        <v/>
      </c>
      <c r="AK60" s="455" t="str">
        <f t="shared" si="15"/>
        <v/>
      </c>
      <c r="AM60" s="455" t="str">
        <f t="shared" si="16"/>
        <v/>
      </c>
      <c r="AO60" s="455" t="str">
        <f t="shared" si="17"/>
        <v/>
      </c>
      <c r="AQ60" s="455" t="str">
        <f t="shared" si="18"/>
        <v/>
      </c>
    </row>
    <row r="61" spans="5:43">
      <c r="E61" s="455" t="str">
        <f t="shared" si="0"/>
        <v/>
      </c>
      <c r="G61" s="455" t="str">
        <f t="shared" si="0"/>
        <v/>
      </c>
      <c r="I61" s="455" t="str">
        <f t="shared" si="1"/>
        <v/>
      </c>
      <c r="K61" s="455" t="str">
        <f t="shared" si="2"/>
        <v/>
      </c>
      <c r="M61" s="455" t="str">
        <f t="shared" si="3"/>
        <v/>
      </c>
      <c r="O61" s="455" t="str">
        <f t="shared" si="4"/>
        <v/>
      </c>
      <c r="Q61" s="455" t="str">
        <f t="shared" si="5"/>
        <v/>
      </c>
      <c r="S61" s="455" t="str">
        <f t="shared" si="6"/>
        <v/>
      </c>
      <c r="U61" s="455" t="str">
        <f t="shared" si="7"/>
        <v/>
      </c>
      <c r="W61" s="455" t="str">
        <f t="shared" si="8"/>
        <v/>
      </c>
      <c r="Y61" s="455" t="str">
        <f t="shared" si="9"/>
        <v/>
      </c>
      <c r="AA61" s="455" t="str">
        <f t="shared" si="10"/>
        <v/>
      </c>
      <c r="AC61" s="455" t="str">
        <f t="shared" si="11"/>
        <v/>
      </c>
      <c r="AE61" s="455" t="str">
        <f t="shared" si="12"/>
        <v/>
      </c>
      <c r="AG61" s="455" t="str">
        <f t="shared" si="13"/>
        <v/>
      </c>
      <c r="AI61" s="455" t="str">
        <f t="shared" si="14"/>
        <v/>
      </c>
      <c r="AK61" s="455" t="str">
        <f t="shared" si="15"/>
        <v/>
      </c>
      <c r="AM61" s="455" t="str">
        <f t="shared" si="16"/>
        <v/>
      </c>
      <c r="AO61" s="455" t="str">
        <f t="shared" si="17"/>
        <v/>
      </c>
      <c r="AQ61" s="455" t="str">
        <f t="shared" si="18"/>
        <v/>
      </c>
    </row>
    <row r="62" spans="5:43">
      <c r="E62" s="455" t="str">
        <f t="shared" si="0"/>
        <v/>
      </c>
      <c r="G62" s="455" t="str">
        <f t="shared" si="0"/>
        <v/>
      </c>
      <c r="I62" s="455" t="str">
        <f t="shared" si="1"/>
        <v/>
      </c>
      <c r="K62" s="455" t="str">
        <f t="shared" si="2"/>
        <v/>
      </c>
      <c r="M62" s="455" t="str">
        <f t="shared" si="3"/>
        <v/>
      </c>
      <c r="O62" s="455" t="str">
        <f t="shared" si="4"/>
        <v/>
      </c>
      <c r="Q62" s="455" t="str">
        <f t="shared" si="5"/>
        <v/>
      </c>
      <c r="S62" s="455" t="str">
        <f t="shared" si="6"/>
        <v/>
      </c>
      <c r="U62" s="455" t="str">
        <f t="shared" si="7"/>
        <v/>
      </c>
      <c r="W62" s="455" t="str">
        <f t="shared" si="8"/>
        <v/>
      </c>
      <c r="Y62" s="455" t="str">
        <f t="shared" si="9"/>
        <v/>
      </c>
      <c r="AA62" s="455" t="str">
        <f t="shared" si="10"/>
        <v/>
      </c>
      <c r="AC62" s="455" t="str">
        <f t="shared" si="11"/>
        <v/>
      </c>
      <c r="AE62" s="455" t="str">
        <f t="shared" si="12"/>
        <v/>
      </c>
      <c r="AG62" s="455" t="str">
        <f t="shared" si="13"/>
        <v/>
      </c>
      <c r="AI62" s="455" t="str">
        <f t="shared" si="14"/>
        <v/>
      </c>
      <c r="AK62" s="455" t="str">
        <f t="shared" si="15"/>
        <v/>
      </c>
      <c r="AM62" s="455" t="str">
        <f t="shared" si="16"/>
        <v/>
      </c>
      <c r="AO62" s="455" t="str">
        <f t="shared" si="17"/>
        <v/>
      </c>
      <c r="AQ62" s="455" t="str">
        <f t="shared" si="18"/>
        <v/>
      </c>
    </row>
    <row r="63" spans="5:43">
      <c r="E63" s="455" t="str">
        <f t="shared" si="0"/>
        <v/>
      </c>
      <c r="G63" s="455" t="str">
        <f t="shared" si="0"/>
        <v/>
      </c>
      <c r="I63" s="455" t="str">
        <f t="shared" si="1"/>
        <v/>
      </c>
      <c r="K63" s="455" t="str">
        <f t="shared" si="2"/>
        <v/>
      </c>
      <c r="M63" s="455" t="str">
        <f t="shared" si="3"/>
        <v/>
      </c>
      <c r="O63" s="455" t="str">
        <f t="shared" si="4"/>
        <v/>
      </c>
      <c r="Q63" s="455" t="str">
        <f t="shared" si="5"/>
        <v/>
      </c>
      <c r="S63" s="455" t="str">
        <f t="shared" si="6"/>
        <v/>
      </c>
      <c r="U63" s="455" t="str">
        <f t="shared" si="7"/>
        <v/>
      </c>
      <c r="W63" s="455" t="str">
        <f t="shared" si="8"/>
        <v/>
      </c>
      <c r="Y63" s="455" t="str">
        <f t="shared" si="9"/>
        <v/>
      </c>
      <c r="AA63" s="455" t="str">
        <f t="shared" si="10"/>
        <v/>
      </c>
      <c r="AC63" s="455" t="str">
        <f t="shared" si="11"/>
        <v/>
      </c>
      <c r="AE63" s="455" t="str">
        <f t="shared" si="12"/>
        <v/>
      </c>
      <c r="AG63" s="455" t="str">
        <f t="shared" si="13"/>
        <v/>
      </c>
      <c r="AI63" s="455" t="str">
        <f t="shared" si="14"/>
        <v/>
      </c>
      <c r="AK63" s="455" t="str">
        <f t="shared" si="15"/>
        <v/>
      </c>
      <c r="AM63" s="455" t="str">
        <f t="shared" si="16"/>
        <v/>
      </c>
      <c r="AO63" s="455" t="str">
        <f t="shared" si="17"/>
        <v/>
      </c>
      <c r="AQ63" s="455" t="str">
        <f t="shared" si="18"/>
        <v/>
      </c>
    </row>
    <row r="64" spans="5:43">
      <c r="E64" s="455" t="str">
        <f t="shared" si="0"/>
        <v/>
      </c>
      <c r="G64" s="455" t="str">
        <f t="shared" si="0"/>
        <v/>
      </c>
      <c r="I64" s="455" t="str">
        <f t="shared" si="1"/>
        <v/>
      </c>
      <c r="K64" s="455" t="str">
        <f t="shared" si="2"/>
        <v/>
      </c>
      <c r="M64" s="455" t="str">
        <f t="shared" si="3"/>
        <v/>
      </c>
      <c r="O64" s="455" t="str">
        <f t="shared" si="4"/>
        <v/>
      </c>
      <c r="Q64" s="455" t="str">
        <f t="shared" si="5"/>
        <v/>
      </c>
      <c r="S64" s="455" t="str">
        <f t="shared" si="6"/>
        <v/>
      </c>
      <c r="U64" s="455" t="str">
        <f t="shared" si="7"/>
        <v/>
      </c>
      <c r="W64" s="455" t="str">
        <f t="shared" si="8"/>
        <v/>
      </c>
      <c r="Y64" s="455" t="str">
        <f t="shared" si="9"/>
        <v/>
      </c>
      <c r="AA64" s="455" t="str">
        <f t="shared" si="10"/>
        <v/>
      </c>
      <c r="AC64" s="455" t="str">
        <f t="shared" si="11"/>
        <v/>
      </c>
      <c r="AE64" s="455" t="str">
        <f t="shared" si="12"/>
        <v/>
      </c>
      <c r="AG64" s="455" t="str">
        <f t="shared" si="13"/>
        <v/>
      </c>
      <c r="AI64" s="455" t="str">
        <f t="shared" si="14"/>
        <v/>
      </c>
      <c r="AK64" s="455" t="str">
        <f t="shared" si="15"/>
        <v/>
      </c>
      <c r="AM64" s="455" t="str">
        <f t="shared" si="16"/>
        <v/>
      </c>
      <c r="AO64" s="455" t="str">
        <f t="shared" si="17"/>
        <v/>
      </c>
      <c r="AQ64" s="455" t="str">
        <f t="shared" si="18"/>
        <v/>
      </c>
    </row>
    <row r="65" spans="5:43">
      <c r="E65" s="455" t="str">
        <f t="shared" si="0"/>
        <v/>
      </c>
      <c r="G65" s="455" t="str">
        <f t="shared" si="0"/>
        <v/>
      </c>
      <c r="I65" s="455" t="str">
        <f t="shared" si="1"/>
        <v/>
      </c>
      <c r="K65" s="455" t="str">
        <f t="shared" si="2"/>
        <v/>
      </c>
      <c r="M65" s="455" t="str">
        <f t="shared" si="3"/>
        <v/>
      </c>
      <c r="O65" s="455" t="str">
        <f t="shared" si="4"/>
        <v/>
      </c>
      <c r="Q65" s="455" t="str">
        <f t="shared" si="5"/>
        <v/>
      </c>
      <c r="S65" s="455" t="str">
        <f t="shared" si="6"/>
        <v/>
      </c>
      <c r="U65" s="455" t="str">
        <f t="shared" si="7"/>
        <v/>
      </c>
      <c r="W65" s="455" t="str">
        <f t="shared" si="8"/>
        <v/>
      </c>
      <c r="Y65" s="455" t="str">
        <f t="shared" si="9"/>
        <v/>
      </c>
      <c r="AA65" s="455" t="str">
        <f t="shared" si="10"/>
        <v/>
      </c>
      <c r="AC65" s="455" t="str">
        <f t="shared" si="11"/>
        <v/>
      </c>
      <c r="AE65" s="455" t="str">
        <f t="shared" si="12"/>
        <v/>
      </c>
      <c r="AG65" s="455" t="str">
        <f t="shared" si="13"/>
        <v/>
      </c>
      <c r="AI65" s="455" t="str">
        <f t="shared" si="14"/>
        <v/>
      </c>
      <c r="AK65" s="455" t="str">
        <f t="shared" si="15"/>
        <v/>
      </c>
      <c r="AM65" s="455" t="str">
        <f t="shared" si="16"/>
        <v/>
      </c>
      <c r="AO65" s="455" t="str">
        <f t="shared" si="17"/>
        <v/>
      </c>
      <c r="AQ65" s="455" t="str">
        <f t="shared" si="18"/>
        <v/>
      </c>
    </row>
    <row r="66" spans="5:43">
      <c r="E66" s="455" t="str">
        <f t="shared" si="0"/>
        <v/>
      </c>
      <c r="G66" s="455" t="str">
        <f t="shared" si="0"/>
        <v/>
      </c>
      <c r="I66" s="455" t="str">
        <f t="shared" si="1"/>
        <v/>
      </c>
      <c r="K66" s="455" t="str">
        <f t="shared" si="2"/>
        <v/>
      </c>
      <c r="M66" s="455" t="str">
        <f t="shared" si="3"/>
        <v/>
      </c>
      <c r="O66" s="455" t="str">
        <f t="shared" si="4"/>
        <v/>
      </c>
      <c r="Q66" s="455" t="str">
        <f t="shared" si="5"/>
        <v/>
      </c>
      <c r="S66" s="455" t="str">
        <f t="shared" si="6"/>
        <v/>
      </c>
      <c r="U66" s="455" t="str">
        <f t="shared" si="7"/>
        <v/>
      </c>
      <c r="W66" s="455" t="str">
        <f t="shared" si="8"/>
        <v/>
      </c>
      <c r="Y66" s="455" t="str">
        <f t="shared" si="9"/>
        <v/>
      </c>
      <c r="AA66" s="455" t="str">
        <f t="shared" si="10"/>
        <v/>
      </c>
      <c r="AC66" s="455" t="str">
        <f t="shared" si="11"/>
        <v/>
      </c>
      <c r="AE66" s="455" t="str">
        <f t="shared" si="12"/>
        <v/>
      </c>
      <c r="AG66" s="455" t="str">
        <f t="shared" si="13"/>
        <v/>
      </c>
      <c r="AI66" s="455" t="str">
        <f t="shared" si="14"/>
        <v/>
      </c>
      <c r="AK66" s="455" t="str">
        <f t="shared" si="15"/>
        <v/>
      </c>
      <c r="AM66" s="455" t="str">
        <f t="shared" si="16"/>
        <v/>
      </c>
      <c r="AO66" s="455" t="str">
        <f t="shared" si="17"/>
        <v/>
      </c>
      <c r="AQ66" s="455" t="str">
        <f t="shared" si="18"/>
        <v/>
      </c>
    </row>
    <row r="67" spans="5:43">
      <c r="E67" s="455" t="str">
        <f t="shared" si="0"/>
        <v/>
      </c>
      <c r="G67" s="455" t="str">
        <f t="shared" si="0"/>
        <v/>
      </c>
      <c r="I67" s="455" t="str">
        <f t="shared" si="1"/>
        <v/>
      </c>
      <c r="K67" s="455" t="str">
        <f t="shared" si="2"/>
        <v/>
      </c>
      <c r="M67" s="455" t="str">
        <f t="shared" si="3"/>
        <v/>
      </c>
      <c r="O67" s="455" t="str">
        <f t="shared" si="4"/>
        <v/>
      </c>
      <c r="Q67" s="455" t="str">
        <f t="shared" si="5"/>
        <v/>
      </c>
      <c r="S67" s="455" t="str">
        <f t="shared" si="6"/>
        <v/>
      </c>
      <c r="U67" s="455" t="str">
        <f t="shared" si="7"/>
        <v/>
      </c>
      <c r="W67" s="455" t="str">
        <f t="shared" si="8"/>
        <v/>
      </c>
      <c r="Y67" s="455" t="str">
        <f t="shared" si="9"/>
        <v/>
      </c>
      <c r="AA67" s="455" t="str">
        <f t="shared" si="10"/>
        <v/>
      </c>
      <c r="AC67" s="455" t="str">
        <f t="shared" si="11"/>
        <v/>
      </c>
      <c r="AE67" s="455" t="str">
        <f t="shared" si="12"/>
        <v/>
      </c>
      <c r="AG67" s="455" t="str">
        <f t="shared" si="13"/>
        <v/>
      </c>
      <c r="AI67" s="455" t="str">
        <f t="shared" si="14"/>
        <v/>
      </c>
      <c r="AK67" s="455" t="str">
        <f t="shared" si="15"/>
        <v/>
      </c>
      <c r="AM67" s="455" t="str">
        <f t="shared" si="16"/>
        <v/>
      </c>
      <c r="AO67" s="455" t="str">
        <f t="shared" si="17"/>
        <v/>
      </c>
      <c r="AQ67" s="455" t="str">
        <f t="shared" si="18"/>
        <v/>
      </c>
    </row>
    <row r="68" spans="5:43">
      <c r="E68" s="455" t="str">
        <f t="shared" si="0"/>
        <v/>
      </c>
      <c r="G68" s="455" t="str">
        <f t="shared" si="0"/>
        <v/>
      </c>
      <c r="I68" s="455" t="str">
        <f t="shared" si="1"/>
        <v/>
      </c>
      <c r="K68" s="455" t="str">
        <f t="shared" si="2"/>
        <v/>
      </c>
      <c r="M68" s="455" t="str">
        <f t="shared" si="3"/>
        <v/>
      </c>
      <c r="O68" s="455" t="str">
        <f t="shared" si="4"/>
        <v/>
      </c>
      <c r="Q68" s="455" t="str">
        <f t="shared" si="5"/>
        <v/>
      </c>
      <c r="S68" s="455" t="str">
        <f t="shared" si="6"/>
        <v/>
      </c>
      <c r="U68" s="455" t="str">
        <f t="shared" si="7"/>
        <v/>
      </c>
      <c r="W68" s="455" t="str">
        <f t="shared" si="8"/>
        <v/>
      </c>
      <c r="Y68" s="455" t="str">
        <f t="shared" si="9"/>
        <v/>
      </c>
      <c r="AA68" s="455" t="str">
        <f t="shared" si="10"/>
        <v/>
      </c>
      <c r="AC68" s="455" t="str">
        <f t="shared" si="11"/>
        <v/>
      </c>
      <c r="AE68" s="455" t="str">
        <f t="shared" si="12"/>
        <v/>
      </c>
      <c r="AG68" s="455" t="str">
        <f t="shared" si="13"/>
        <v/>
      </c>
      <c r="AI68" s="455" t="str">
        <f t="shared" si="14"/>
        <v/>
      </c>
      <c r="AK68" s="455" t="str">
        <f t="shared" si="15"/>
        <v/>
      </c>
      <c r="AM68" s="455" t="str">
        <f t="shared" si="16"/>
        <v/>
      </c>
      <c r="AO68" s="455" t="str">
        <f t="shared" si="17"/>
        <v/>
      </c>
      <c r="AQ68" s="455" t="str">
        <f t="shared" si="18"/>
        <v/>
      </c>
    </row>
    <row r="69" spans="5:43">
      <c r="E69" s="455" t="str">
        <f t="shared" si="0"/>
        <v/>
      </c>
      <c r="G69" s="455" t="str">
        <f t="shared" si="0"/>
        <v/>
      </c>
      <c r="I69" s="455" t="str">
        <f t="shared" si="1"/>
        <v/>
      </c>
      <c r="K69" s="455" t="str">
        <f t="shared" si="2"/>
        <v/>
      </c>
      <c r="M69" s="455" t="str">
        <f t="shared" si="3"/>
        <v/>
      </c>
      <c r="O69" s="455" t="str">
        <f t="shared" si="4"/>
        <v/>
      </c>
      <c r="Q69" s="455" t="str">
        <f t="shared" si="5"/>
        <v/>
      </c>
      <c r="S69" s="455" t="str">
        <f t="shared" si="6"/>
        <v/>
      </c>
      <c r="U69" s="455" t="str">
        <f t="shared" si="7"/>
        <v/>
      </c>
      <c r="W69" s="455" t="str">
        <f t="shared" si="8"/>
        <v/>
      </c>
      <c r="Y69" s="455" t="str">
        <f t="shared" si="9"/>
        <v/>
      </c>
      <c r="AA69" s="455" t="str">
        <f t="shared" si="10"/>
        <v/>
      </c>
      <c r="AC69" s="455" t="str">
        <f t="shared" si="11"/>
        <v/>
      </c>
      <c r="AE69" s="455" t="str">
        <f t="shared" si="12"/>
        <v/>
      </c>
      <c r="AG69" s="455" t="str">
        <f t="shared" si="13"/>
        <v/>
      </c>
      <c r="AI69" s="455" t="str">
        <f t="shared" si="14"/>
        <v/>
      </c>
      <c r="AK69" s="455" t="str">
        <f t="shared" si="15"/>
        <v/>
      </c>
      <c r="AM69" s="455" t="str">
        <f t="shared" si="16"/>
        <v/>
      </c>
      <c r="AO69" s="455" t="str">
        <f t="shared" si="17"/>
        <v/>
      </c>
      <c r="AQ69" s="455" t="str">
        <f t="shared" si="18"/>
        <v/>
      </c>
    </row>
    <row r="70" spans="5:43">
      <c r="E70" s="455" t="str">
        <f t="shared" si="0"/>
        <v/>
      </c>
      <c r="G70" s="455" t="str">
        <f t="shared" si="0"/>
        <v/>
      </c>
      <c r="I70" s="455" t="str">
        <f t="shared" si="1"/>
        <v/>
      </c>
      <c r="K70" s="455" t="str">
        <f t="shared" si="2"/>
        <v/>
      </c>
      <c r="M70" s="455" t="str">
        <f t="shared" si="3"/>
        <v/>
      </c>
      <c r="O70" s="455" t="str">
        <f t="shared" si="4"/>
        <v/>
      </c>
      <c r="Q70" s="455" t="str">
        <f t="shared" si="5"/>
        <v/>
      </c>
      <c r="S70" s="455" t="str">
        <f t="shared" si="6"/>
        <v/>
      </c>
      <c r="U70" s="455" t="str">
        <f t="shared" si="7"/>
        <v/>
      </c>
      <c r="W70" s="455" t="str">
        <f t="shared" si="8"/>
        <v/>
      </c>
      <c r="Y70" s="455" t="str">
        <f t="shared" si="9"/>
        <v/>
      </c>
      <c r="AA70" s="455" t="str">
        <f t="shared" si="10"/>
        <v/>
      </c>
      <c r="AC70" s="455" t="str">
        <f t="shared" si="11"/>
        <v/>
      </c>
      <c r="AE70" s="455" t="str">
        <f t="shared" si="12"/>
        <v/>
      </c>
      <c r="AG70" s="455" t="str">
        <f t="shared" si="13"/>
        <v/>
      </c>
      <c r="AI70" s="455" t="str">
        <f t="shared" si="14"/>
        <v/>
      </c>
      <c r="AK70" s="455" t="str">
        <f t="shared" si="15"/>
        <v/>
      </c>
      <c r="AM70" s="455" t="str">
        <f t="shared" si="16"/>
        <v/>
      </c>
      <c r="AO70" s="455" t="str">
        <f t="shared" si="17"/>
        <v/>
      </c>
      <c r="AQ70" s="455" t="str">
        <f t="shared" si="18"/>
        <v/>
      </c>
    </row>
    <row r="71" spans="5:43">
      <c r="E71" s="455" t="str">
        <f t="shared" si="0"/>
        <v/>
      </c>
      <c r="G71" s="455" t="str">
        <f t="shared" si="0"/>
        <v/>
      </c>
      <c r="I71" s="455" t="str">
        <f t="shared" si="1"/>
        <v/>
      </c>
      <c r="K71" s="455" t="str">
        <f t="shared" si="2"/>
        <v/>
      </c>
      <c r="M71" s="455" t="str">
        <f t="shared" si="3"/>
        <v/>
      </c>
      <c r="O71" s="455" t="str">
        <f t="shared" si="4"/>
        <v/>
      </c>
      <c r="Q71" s="455" t="str">
        <f t="shared" si="5"/>
        <v/>
      </c>
      <c r="S71" s="455" t="str">
        <f t="shared" si="6"/>
        <v/>
      </c>
      <c r="U71" s="455" t="str">
        <f t="shared" si="7"/>
        <v/>
      </c>
      <c r="W71" s="455" t="str">
        <f t="shared" si="8"/>
        <v/>
      </c>
      <c r="Y71" s="455" t="str">
        <f t="shared" si="9"/>
        <v/>
      </c>
      <c r="AA71" s="455" t="str">
        <f t="shared" si="10"/>
        <v/>
      </c>
      <c r="AC71" s="455" t="str">
        <f t="shared" si="11"/>
        <v/>
      </c>
      <c r="AE71" s="455" t="str">
        <f t="shared" si="12"/>
        <v/>
      </c>
      <c r="AG71" s="455" t="str">
        <f t="shared" si="13"/>
        <v/>
      </c>
      <c r="AI71" s="455" t="str">
        <f t="shared" si="14"/>
        <v/>
      </c>
      <c r="AK71" s="455" t="str">
        <f t="shared" si="15"/>
        <v/>
      </c>
      <c r="AM71" s="455" t="str">
        <f t="shared" si="16"/>
        <v/>
      </c>
      <c r="AO71" s="455" t="str">
        <f t="shared" si="17"/>
        <v/>
      </c>
      <c r="AQ71" s="455" t="str">
        <f t="shared" si="18"/>
        <v/>
      </c>
    </row>
    <row r="72" spans="5:43">
      <c r="E72" s="455" t="str">
        <f t="shared" si="0"/>
        <v/>
      </c>
      <c r="G72" s="455" t="str">
        <f t="shared" si="0"/>
        <v/>
      </c>
      <c r="I72" s="455" t="str">
        <f t="shared" si="1"/>
        <v/>
      </c>
      <c r="K72" s="455" t="str">
        <f t="shared" si="2"/>
        <v/>
      </c>
      <c r="M72" s="455" t="str">
        <f t="shared" si="3"/>
        <v/>
      </c>
      <c r="O72" s="455" t="str">
        <f t="shared" si="4"/>
        <v/>
      </c>
      <c r="Q72" s="455" t="str">
        <f t="shared" si="5"/>
        <v/>
      </c>
      <c r="S72" s="455" t="str">
        <f t="shared" si="6"/>
        <v/>
      </c>
      <c r="U72" s="455" t="str">
        <f t="shared" si="7"/>
        <v/>
      </c>
      <c r="W72" s="455" t="str">
        <f t="shared" si="8"/>
        <v/>
      </c>
      <c r="Y72" s="455" t="str">
        <f t="shared" si="9"/>
        <v/>
      </c>
      <c r="AA72" s="455" t="str">
        <f t="shared" si="10"/>
        <v/>
      </c>
      <c r="AC72" s="455" t="str">
        <f t="shared" si="11"/>
        <v/>
      </c>
      <c r="AE72" s="455" t="str">
        <f t="shared" si="12"/>
        <v/>
      </c>
      <c r="AG72" s="455" t="str">
        <f t="shared" si="13"/>
        <v/>
      </c>
      <c r="AI72" s="455" t="str">
        <f t="shared" si="14"/>
        <v/>
      </c>
      <c r="AK72" s="455" t="str">
        <f t="shared" si="15"/>
        <v/>
      </c>
      <c r="AM72" s="455" t="str">
        <f t="shared" si="16"/>
        <v/>
      </c>
      <c r="AO72" s="455" t="str">
        <f t="shared" si="17"/>
        <v/>
      </c>
      <c r="AQ72" s="455" t="str">
        <f t="shared" si="18"/>
        <v/>
      </c>
    </row>
    <row r="73" spans="5:43">
      <c r="E73" s="455" t="str">
        <f t="shared" si="0"/>
        <v/>
      </c>
      <c r="G73" s="455" t="str">
        <f t="shared" si="0"/>
        <v/>
      </c>
      <c r="I73" s="455" t="str">
        <f t="shared" si="1"/>
        <v/>
      </c>
      <c r="K73" s="455" t="str">
        <f t="shared" si="2"/>
        <v/>
      </c>
      <c r="M73" s="455" t="str">
        <f t="shared" si="3"/>
        <v/>
      </c>
      <c r="O73" s="455" t="str">
        <f t="shared" si="4"/>
        <v/>
      </c>
      <c r="Q73" s="455" t="str">
        <f t="shared" si="5"/>
        <v/>
      </c>
      <c r="S73" s="455" t="str">
        <f t="shared" si="6"/>
        <v/>
      </c>
      <c r="U73" s="455" t="str">
        <f t="shared" si="7"/>
        <v/>
      </c>
      <c r="W73" s="455" t="str">
        <f t="shared" si="8"/>
        <v/>
      </c>
      <c r="Y73" s="455" t="str">
        <f t="shared" si="9"/>
        <v/>
      </c>
      <c r="AA73" s="455" t="str">
        <f t="shared" si="10"/>
        <v/>
      </c>
      <c r="AC73" s="455" t="str">
        <f t="shared" si="11"/>
        <v/>
      </c>
      <c r="AE73" s="455" t="str">
        <f t="shared" si="12"/>
        <v/>
      </c>
      <c r="AG73" s="455" t="str">
        <f t="shared" si="13"/>
        <v/>
      </c>
      <c r="AI73" s="455" t="str">
        <f t="shared" si="14"/>
        <v/>
      </c>
      <c r="AK73" s="455" t="str">
        <f t="shared" si="15"/>
        <v/>
      </c>
      <c r="AM73" s="455" t="str">
        <f t="shared" si="16"/>
        <v/>
      </c>
      <c r="AO73" s="455" t="str">
        <f t="shared" si="17"/>
        <v/>
      </c>
      <c r="AQ73" s="455" t="str">
        <f t="shared" si="18"/>
        <v/>
      </c>
    </row>
    <row r="74" spans="5:43">
      <c r="E74" s="455" t="str">
        <f t="shared" si="0"/>
        <v/>
      </c>
      <c r="G74" s="455" t="str">
        <f t="shared" si="0"/>
        <v/>
      </c>
      <c r="I74" s="455" t="str">
        <f t="shared" si="1"/>
        <v/>
      </c>
      <c r="K74" s="455" t="str">
        <f t="shared" si="2"/>
        <v/>
      </c>
      <c r="M74" s="455" t="str">
        <f t="shared" si="3"/>
        <v/>
      </c>
      <c r="O74" s="455" t="str">
        <f t="shared" si="4"/>
        <v/>
      </c>
      <c r="Q74" s="455" t="str">
        <f t="shared" si="5"/>
        <v/>
      </c>
      <c r="S74" s="455" t="str">
        <f t="shared" si="6"/>
        <v/>
      </c>
      <c r="U74" s="455" t="str">
        <f t="shared" si="7"/>
        <v/>
      </c>
      <c r="W74" s="455" t="str">
        <f t="shared" si="8"/>
        <v/>
      </c>
      <c r="Y74" s="455" t="str">
        <f t="shared" si="9"/>
        <v/>
      </c>
      <c r="AA74" s="455" t="str">
        <f t="shared" si="10"/>
        <v/>
      </c>
      <c r="AC74" s="455" t="str">
        <f t="shared" si="11"/>
        <v/>
      </c>
      <c r="AE74" s="455" t="str">
        <f t="shared" si="12"/>
        <v/>
      </c>
      <c r="AG74" s="455" t="str">
        <f t="shared" si="13"/>
        <v/>
      </c>
      <c r="AI74" s="455" t="str">
        <f t="shared" si="14"/>
        <v/>
      </c>
      <c r="AK74" s="455" t="str">
        <f t="shared" si="15"/>
        <v/>
      </c>
      <c r="AM74" s="455" t="str">
        <f t="shared" si="16"/>
        <v/>
      </c>
      <c r="AO74" s="455" t="str">
        <f t="shared" si="17"/>
        <v/>
      </c>
      <c r="AQ74" s="455" t="str">
        <f t="shared" si="18"/>
        <v/>
      </c>
    </row>
    <row r="75" spans="5:43">
      <c r="E75" s="455" t="str">
        <f t="shared" si="0"/>
        <v/>
      </c>
      <c r="G75" s="455" t="str">
        <f t="shared" si="0"/>
        <v/>
      </c>
      <c r="I75" s="455" t="str">
        <f t="shared" si="1"/>
        <v/>
      </c>
      <c r="K75" s="455" t="str">
        <f t="shared" si="2"/>
        <v/>
      </c>
      <c r="M75" s="455" t="str">
        <f t="shared" si="3"/>
        <v/>
      </c>
      <c r="O75" s="455" t="str">
        <f t="shared" si="4"/>
        <v/>
      </c>
      <c r="Q75" s="455" t="str">
        <f t="shared" si="5"/>
        <v/>
      </c>
      <c r="S75" s="455" t="str">
        <f t="shared" si="6"/>
        <v/>
      </c>
      <c r="U75" s="455" t="str">
        <f t="shared" si="7"/>
        <v/>
      </c>
      <c r="W75" s="455" t="str">
        <f t="shared" si="8"/>
        <v/>
      </c>
      <c r="Y75" s="455" t="str">
        <f t="shared" si="9"/>
        <v/>
      </c>
      <c r="AA75" s="455" t="str">
        <f t="shared" si="10"/>
        <v/>
      </c>
      <c r="AC75" s="455" t="str">
        <f t="shared" si="11"/>
        <v/>
      </c>
      <c r="AE75" s="455" t="str">
        <f t="shared" si="12"/>
        <v/>
      </c>
      <c r="AG75" s="455" t="str">
        <f t="shared" si="13"/>
        <v/>
      </c>
      <c r="AI75" s="455" t="str">
        <f t="shared" si="14"/>
        <v/>
      </c>
      <c r="AK75" s="455" t="str">
        <f t="shared" si="15"/>
        <v/>
      </c>
      <c r="AM75" s="455" t="str">
        <f t="shared" si="16"/>
        <v/>
      </c>
      <c r="AO75" s="455" t="str">
        <f t="shared" si="17"/>
        <v/>
      </c>
      <c r="AQ75" s="455" t="str">
        <f t="shared" si="18"/>
        <v/>
      </c>
    </row>
    <row r="76" spans="5:43">
      <c r="E76" s="455" t="str">
        <f t="shared" si="0"/>
        <v/>
      </c>
      <c r="G76" s="455" t="str">
        <f t="shared" si="0"/>
        <v/>
      </c>
      <c r="I76" s="455" t="str">
        <f t="shared" si="1"/>
        <v/>
      </c>
      <c r="K76" s="455" t="str">
        <f t="shared" si="2"/>
        <v/>
      </c>
      <c r="M76" s="455" t="str">
        <f t="shared" si="3"/>
        <v/>
      </c>
      <c r="O76" s="455" t="str">
        <f t="shared" si="4"/>
        <v/>
      </c>
      <c r="Q76" s="455" t="str">
        <f t="shared" si="5"/>
        <v/>
      </c>
      <c r="S76" s="455" t="str">
        <f t="shared" si="6"/>
        <v/>
      </c>
      <c r="U76" s="455" t="str">
        <f t="shared" si="7"/>
        <v/>
      </c>
      <c r="W76" s="455" t="str">
        <f t="shared" si="8"/>
        <v/>
      </c>
      <c r="Y76" s="455" t="str">
        <f t="shared" si="9"/>
        <v/>
      </c>
      <c r="AA76" s="455" t="str">
        <f t="shared" si="10"/>
        <v/>
      </c>
      <c r="AC76" s="455" t="str">
        <f t="shared" si="11"/>
        <v/>
      </c>
      <c r="AE76" s="455" t="str">
        <f t="shared" si="12"/>
        <v/>
      </c>
      <c r="AG76" s="455" t="str">
        <f t="shared" si="13"/>
        <v/>
      </c>
      <c r="AI76" s="455" t="str">
        <f t="shared" si="14"/>
        <v/>
      </c>
      <c r="AK76" s="455" t="str">
        <f t="shared" si="15"/>
        <v/>
      </c>
      <c r="AM76" s="455" t="str">
        <f t="shared" si="16"/>
        <v/>
      </c>
      <c r="AO76" s="455" t="str">
        <f t="shared" si="17"/>
        <v/>
      </c>
      <c r="AQ76" s="455" t="str">
        <f t="shared" si="18"/>
        <v/>
      </c>
    </row>
    <row r="77" spans="5:43">
      <c r="E77" s="455" t="str">
        <f t="shared" ref="E77:G140" si="19">IF(OR($B77=0,D77=0),"",D77/$B77)</f>
        <v/>
      </c>
      <c r="G77" s="455" t="str">
        <f t="shared" si="19"/>
        <v/>
      </c>
      <c r="I77" s="455" t="str">
        <f t="shared" ref="I77:I140" si="20">IF(OR($B77=0,H77=0),"",H77/$B77)</f>
        <v/>
      </c>
      <c r="K77" s="455" t="str">
        <f t="shared" ref="K77:K140" si="21">IF(OR($B77=0,J77=0),"",J77/$B77)</f>
        <v/>
      </c>
      <c r="M77" s="455" t="str">
        <f t="shared" ref="M77:M140" si="22">IF(OR($B77=0,L77=0),"",L77/$B77)</f>
        <v/>
      </c>
      <c r="O77" s="455" t="str">
        <f t="shared" ref="O77:O140" si="23">IF(OR($B77=0,N77=0),"",N77/$B77)</f>
        <v/>
      </c>
      <c r="Q77" s="455" t="str">
        <f t="shared" ref="Q77:Q140" si="24">IF(OR($B77=0,P77=0),"",P77/$B77)</f>
        <v/>
      </c>
      <c r="S77" s="455" t="str">
        <f t="shared" ref="S77:S140" si="25">IF(OR($B77=0,R77=0),"",R77/$B77)</f>
        <v/>
      </c>
      <c r="U77" s="455" t="str">
        <f t="shared" ref="U77:U140" si="26">IF(OR($B77=0,T77=0),"",T77/$B77)</f>
        <v/>
      </c>
      <c r="W77" s="455" t="str">
        <f t="shared" ref="W77:W140" si="27">IF(OR($B77=0,V77=0),"",V77/$B77)</f>
        <v/>
      </c>
      <c r="Y77" s="455" t="str">
        <f t="shared" ref="Y77:Y140" si="28">IF(OR($B77=0,X77=0),"",X77/$B77)</f>
        <v/>
      </c>
      <c r="AA77" s="455" t="str">
        <f t="shared" ref="AA77:AA140" si="29">IF(OR($B77=0,Z77=0),"",Z77/$B77)</f>
        <v/>
      </c>
      <c r="AC77" s="455" t="str">
        <f t="shared" ref="AC77:AC140" si="30">IF(OR($B77=0,AB77=0),"",AB77/$B77)</f>
        <v/>
      </c>
      <c r="AE77" s="455" t="str">
        <f t="shared" ref="AE77:AE140" si="31">IF(OR($B77=0,AD77=0),"",AD77/$B77)</f>
        <v/>
      </c>
      <c r="AG77" s="455" t="str">
        <f t="shared" ref="AG77:AG140" si="32">IF(OR($B77=0,AF77=0),"",AF77/$B77)</f>
        <v/>
      </c>
      <c r="AI77" s="455" t="str">
        <f t="shared" ref="AI77:AI140" si="33">IF(OR($B77=0,AH77=0),"",AH77/$B77)</f>
        <v/>
      </c>
      <c r="AK77" s="455" t="str">
        <f t="shared" ref="AK77:AK140" si="34">IF(OR($B77=0,AJ77=0),"",AJ77/$B77)</f>
        <v/>
      </c>
      <c r="AM77" s="455" t="str">
        <f t="shared" ref="AM77:AM140" si="35">IF(OR($B77=0,AL77=0),"",AL77/$B77)</f>
        <v/>
      </c>
      <c r="AO77" s="455" t="str">
        <f t="shared" ref="AO77:AO140" si="36">IF(OR($B77=0,AN77=0),"",AN77/$B77)</f>
        <v/>
      </c>
      <c r="AQ77" s="455" t="str">
        <f t="shared" ref="AQ77:AQ140" si="37">IF(OR($B77=0,AP77=0),"",AP77/$B77)</f>
        <v/>
      </c>
    </row>
    <row r="78" spans="5:43">
      <c r="E78" s="455" t="str">
        <f t="shared" si="19"/>
        <v/>
      </c>
      <c r="G78" s="455" t="str">
        <f t="shared" si="19"/>
        <v/>
      </c>
      <c r="I78" s="455" t="str">
        <f t="shared" si="20"/>
        <v/>
      </c>
      <c r="K78" s="455" t="str">
        <f t="shared" si="21"/>
        <v/>
      </c>
      <c r="M78" s="455" t="str">
        <f t="shared" si="22"/>
        <v/>
      </c>
      <c r="O78" s="455" t="str">
        <f t="shared" si="23"/>
        <v/>
      </c>
      <c r="Q78" s="455" t="str">
        <f t="shared" si="24"/>
        <v/>
      </c>
      <c r="S78" s="455" t="str">
        <f t="shared" si="25"/>
        <v/>
      </c>
      <c r="U78" s="455" t="str">
        <f t="shared" si="26"/>
        <v/>
      </c>
      <c r="W78" s="455" t="str">
        <f t="shared" si="27"/>
        <v/>
      </c>
      <c r="Y78" s="455" t="str">
        <f t="shared" si="28"/>
        <v/>
      </c>
      <c r="AA78" s="455" t="str">
        <f t="shared" si="29"/>
        <v/>
      </c>
      <c r="AC78" s="455" t="str">
        <f t="shared" si="30"/>
        <v/>
      </c>
      <c r="AE78" s="455" t="str">
        <f t="shared" si="31"/>
        <v/>
      </c>
      <c r="AG78" s="455" t="str">
        <f t="shared" si="32"/>
        <v/>
      </c>
      <c r="AI78" s="455" t="str">
        <f t="shared" si="33"/>
        <v/>
      </c>
      <c r="AK78" s="455" t="str">
        <f t="shared" si="34"/>
        <v/>
      </c>
      <c r="AM78" s="455" t="str">
        <f t="shared" si="35"/>
        <v/>
      </c>
      <c r="AO78" s="455" t="str">
        <f t="shared" si="36"/>
        <v/>
      </c>
      <c r="AQ78" s="455" t="str">
        <f t="shared" si="37"/>
        <v/>
      </c>
    </row>
    <row r="79" spans="5:43">
      <c r="E79" s="455" t="str">
        <f t="shared" si="19"/>
        <v/>
      </c>
      <c r="G79" s="455" t="str">
        <f t="shared" si="19"/>
        <v/>
      </c>
      <c r="I79" s="455" t="str">
        <f t="shared" si="20"/>
        <v/>
      </c>
      <c r="K79" s="455" t="str">
        <f t="shared" si="21"/>
        <v/>
      </c>
      <c r="M79" s="455" t="str">
        <f t="shared" si="22"/>
        <v/>
      </c>
      <c r="O79" s="455" t="str">
        <f t="shared" si="23"/>
        <v/>
      </c>
      <c r="Q79" s="455" t="str">
        <f t="shared" si="24"/>
        <v/>
      </c>
      <c r="S79" s="455" t="str">
        <f t="shared" si="25"/>
        <v/>
      </c>
      <c r="U79" s="455" t="str">
        <f t="shared" si="26"/>
        <v/>
      </c>
      <c r="W79" s="455" t="str">
        <f t="shared" si="27"/>
        <v/>
      </c>
      <c r="Y79" s="455" t="str">
        <f t="shared" si="28"/>
        <v/>
      </c>
      <c r="AA79" s="455" t="str">
        <f t="shared" si="29"/>
        <v/>
      </c>
      <c r="AC79" s="455" t="str">
        <f t="shared" si="30"/>
        <v/>
      </c>
      <c r="AE79" s="455" t="str">
        <f t="shared" si="31"/>
        <v/>
      </c>
      <c r="AG79" s="455" t="str">
        <f t="shared" si="32"/>
        <v/>
      </c>
      <c r="AI79" s="455" t="str">
        <f t="shared" si="33"/>
        <v/>
      </c>
      <c r="AK79" s="455" t="str">
        <f t="shared" si="34"/>
        <v/>
      </c>
      <c r="AM79" s="455" t="str">
        <f t="shared" si="35"/>
        <v/>
      </c>
      <c r="AO79" s="455" t="str">
        <f t="shared" si="36"/>
        <v/>
      </c>
      <c r="AQ79" s="455" t="str">
        <f t="shared" si="37"/>
        <v/>
      </c>
    </row>
    <row r="80" spans="5:43">
      <c r="E80" s="455" t="str">
        <f t="shared" si="19"/>
        <v/>
      </c>
      <c r="G80" s="455" t="str">
        <f t="shared" si="19"/>
        <v/>
      </c>
      <c r="I80" s="455" t="str">
        <f t="shared" si="20"/>
        <v/>
      </c>
      <c r="K80" s="455" t="str">
        <f t="shared" si="21"/>
        <v/>
      </c>
      <c r="M80" s="455" t="str">
        <f t="shared" si="22"/>
        <v/>
      </c>
      <c r="O80" s="455" t="str">
        <f t="shared" si="23"/>
        <v/>
      </c>
      <c r="Q80" s="455" t="str">
        <f t="shared" si="24"/>
        <v/>
      </c>
      <c r="S80" s="455" t="str">
        <f t="shared" si="25"/>
        <v/>
      </c>
      <c r="U80" s="455" t="str">
        <f t="shared" si="26"/>
        <v/>
      </c>
      <c r="W80" s="455" t="str">
        <f t="shared" si="27"/>
        <v/>
      </c>
      <c r="Y80" s="455" t="str">
        <f t="shared" si="28"/>
        <v/>
      </c>
      <c r="AA80" s="455" t="str">
        <f t="shared" si="29"/>
        <v/>
      </c>
      <c r="AC80" s="455" t="str">
        <f t="shared" si="30"/>
        <v/>
      </c>
      <c r="AE80" s="455" t="str">
        <f t="shared" si="31"/>
        <v/>
      </c>
      <c r="AG80" s="455" t="str">
        <f t="shared" si="32"/>
        <v/>
      </c>
      <c r="AI80" s="455" t="str">
        <f t="shared" si="33"/>
        <v/>
      </c>
      <c r="AK80" s="455" t="str">
        <f t="shared" si="34"/>
        <v/>
      </c>
      <c r="AM80" s="455" t="str">
        <f t="shared" si="35"/>
        <v/>
      </c>
      <c r="AO80" s="455" t="str">
        <f t="shared" si="36"/>
        <v/>
      </c>
      <c r="AQ80" s="455" t="str">
        <f t="shared" si="37"/>
        <v/>
      </c>
    </row>
    <row r="81" spans="5:43">
      <c r="E81" s="455" t="str">
        <f t="shared" si="19"/>
        <v/>
      </c>
      <c r="G81" s="455" t="str">
        <f t="shared" si="19"/>
        <v/>
      </c>
      <c r="I81" s="455" t="str">
        <f t="shared" si="20"/>
        <v/>
      </c>
      <c r="K81" s="455" t="str">
        <f t="shared" si="21"/>
        <v/>
      </c>
      <c r="M81" s="455" t="str">
        <f t="shared" si="22"/>
        <v/>
      </c>
      <c r="O81" s="455" t="str">
        <f t="shared" si="23"/>
        <v/>
      </c>
      <c r="Q81" s="455" t="str">
        <f t="shared" si="24"/>
        <v/>
      </c>
      <c r="S81" s="455" t="str">
        <f t="shared" si="25"/>
        <v/>
      </c>
      <c r="U81" s="455" t="str">
        <f t="shared" si="26"/>
        <v/>
      </c>
      <c r="W81" s="455" t="str">
        <f t="shared" si="27"/>
        <v/>
      </c>
      <c r="Y81" s="455" t="str">
        <f t="shared" si="28"/>
        <v/>
      </c>
      <c r="AA81" s="455" t="str">
        <f t="shared" si="29"/>
        <v/>
      </c>
      <c r="AC81" s="455" t="str">
        <f t="shared" si="30"/>
        <v/>
      </c>
      <c r="AE81" s="455" t="str">
        <f t="shared" si="31"/>
        <v/>
      </c>
      <c r="AG81" s="455" t="str">
        <f t="shared" si="32"/>
        <v/>
      </c>
      <c r="AI81" s="455" t="str">
        <f t="shared" si="33"/>
        <v/>
      </c>
      <c r="AK81" s="455" t="str">
        <f t="shared" si="34"/>
        <v/>
      </c>
      <c r="AM81" s="455" t="str">
        <f t="shared" si="35"/>
        <v/>
      </c>
      <c r="AO81" s="455" t="str">
        <f t="shared" si="36"/>
        <v/>
      </c>
      <c r="AQ81" s="455" t="str">
        <f t="shared" si="37"/>
        <v/>
      </c>
    </row>
    <row r="82" spans="5:43">
      <c r="E82" s="455" t="str">
        <f t="shared" si="19"/>
        <v/>
      </c>
      <c r="G82" s="455" t="str">
        <f t="shared" si="19"/>
        <v/>
      </c>
      <c r="I82" s="455" t="str">
        <f t="shared" si="20"/>
        <v/>
      </c>
      <c r="K82" s="455" t="str">
        <f t="shared" si="21"/>
        <v/>
      </c>
      <c r="M82" s="455" t="str">
        <f t="shared" si="22"/>
        <v/>
      </c>
      <c r="O82" s="455" t="str">
        <f t="shared" si="23"/>
        <v/>
      </c>
      <c r="Q82" s="455" t="str">
        <f t="shared" si="24"/>
        <v/>
      </c>
      <c r="S82" s="455" t="str">
        <f t="shared" si="25"/>
        <v/>
      </c>
      <c r="U82" s="455" t="str">
        <f t="shared" si="26"/>
        <v/>
      </c>
      <c r="W82" s="455" t="str">
        <f t="shared" si="27"/>
        <v/>
      </c>
      <c r="Y82" s="455" t="str">
        <f t="shared" si="28"/>
        <v/>
      </c>
      <c r="AA82" s="455" t="str">
        <f t="shared" si="29"/>
        <v/>
      </c>
      <c r="AC82" s="455" t="str">
        <f t="shared" si="30"/>
        <v/>
      </c>
      <c r="AE82" s="455" t="str">
        <f t="shared" si="31"/>
        <v/>
      </c>
      <c r="AG82" s="455" t="str">
        <f t="shared" si="32"/>
        <v/>
      </c>
      <c r="AI82" s="455" t="str">
        <f t="shared" si="33"/>
        <v/>
      </c>
      <c r="AK82" s="455" t="str">
        <f t="shared" si="34"/>
        <v/>
      </c>
      <c r="AM82" s="455" t="str">
        <f t="shared" si="35"/>
        <v/>
      </c>
      <c r="AO82" s="455" t="str">
        <f t="shared" si="36"/>
        <v/>
      </c>
      <c r="AQ82" s="455" t="str">
        <f t="shared" si="37"/>
        <v/>
      </c>
    </row>
    <row r="83" spans="5:43">
      <c r="E83" s="455" t="str">
        <f t="shared" si="19"/>
        <v/>
      </c>
      <c r="G83" s="455" t="str">
        <f t="shared" si="19"/>
        <v/>
      </c>
      <c r="I83" s="455" t="str">
        <f t="shared" si="20"/>
        <v/>
      </c>
      <c r="K83" s="455" t="str">
        <f t="shared" si="21"/>
        <v/>
      </c>
      <c r="M83" s="455" t="str">
        <f t="shared" si="22"/>
        <v/>
      </c>
      <c r="O83" s="455" t="str">
        <f t="shared" si="23"/>
        <v/>
      </c>
      <c r="Q83" s="455" t="str">
        <f t="shared" si="24"/>
        <v/>
      </c>
      <c r="S83" s="455" t="str">
        <f t="shared" si="25"/>
        <v/>
      </c>
      <c r="U83" s="455" t="str">
        <f t="shared" si="26"/>
        <v/>
      </c>
      <c r="W83" s="455" t="str">
        <f t="shared" si="27"/>
        <v/>
      </c>
      <c r="Y83" s="455" t="str">
        <f t="shared" si="28"/>
        <v/>
      </c>
      <c r="AA83" s="455" t="str">
        <f t="shared" si="29"/>
        <v/>
      </c>
      <c r="AC83" s="455" t="str">
        <f t="shared" si="30"/>
        <v/>
      </c>
      <c r="AE83" s="455" t="str">
        <f t="shared" si="31"/>
        <v/>
      </c>
      <c r="AG83" s="455" t="str">
        <f t="shared" si="32"/>
        <v/>
      </c>
      <c r="AI83" s="455" t="str">
        <f t="shared" si="33"/>
        <v/>
      </c>
      <c r="AK83" s="455" t="str">
        <f t="shared" si="34"/>
        <v/>
      </c>
      <c r="AM83" s="455" t="str">
        <f t="shared" si="35"/>
        <v/>
      </c>
      <c r="AO83" s="455" t="str">
        <f t="shared" si="36"/>
        <v/>
      </c>
      <c r="AQ83" s="455" t="str">
        <f t="shared" si="37"/>
        <v/>
      </c>
    </row>
    <row r="84" spans="5:43">
      <c r="E84" s="455" t="str">
        <f t="shared" si="19"/>
        <v/>
      </c>
      <c r="G84" s="455" t="str">
        <f t="shared" si="19"/>
        <v/>
      </c>
      <c r="I84" s="455" t="str">
        <f t="shared" si="20"/>
        <v/>
      </c>
      <c r="K84" s="455" t="str">
        <f t="shared" si="21"/>
        <v/>
      </c>
      <c r="M84" s="455" t="str">
        <f t="shared" si="22"/>
        <v/>
      </c>
      <c r="O84" s="455" t="str">
        <f t="shared" si="23"/>
        <v/>
      </c>
      <c r="Q84" s="455" t="str">
        <f t="shared" si="24"/>
        <v/>
      </c>
      <c r="S84" s="455" t="str">
        <f t="shared" si="25"/>
        <v/>
      </c>
      <c r="U84" s="455" t="str">
        <f t="shared" si="26"/>
        <v/>
      </c>
      <c r="W84" s="455" t="str">
        <f t="shared" si="27"/>
        <v/>
      </c>
      <c r="Y84" s="455" t="str">
        <f t="shared" si="28"/>
        <v/>
      </c>
      <c r="AA84" s="455" t="str">
        <f t="shared" si="29"/>
        <v/>
      </c>
      <c r="AC84" s="455" t="str">
        <f t="shared" si="30"/>
        <v/>
      </c>
      <c r="AE84" s="455" t="str">
        <f t="shared" si="31"/>
        <v/>
      </c>
      <c r="AG84" s="455" t="str">
        <f t="shared" si="32"/>
        <v/>
      </c>
      <c r="AI84" s="455" t="str">
        <f t="shared" si="33"/>
        <v/>
      </c>
      <c r="AK84" s="455" t="str">
        <f t="shared" si="34"/>
        <v/>
      </c>
      <c r="AM84" s="455" t="str">
        <f t="shared" si="35"/>
        <v/>
      </c>
      <c r="AO84" s="455" t="str">
        <f t="shared" si="36"/>
        <v/>
      </c>
      <c r="AQ84" s="455" t="str">
        <f t="shared" si="37"/>
        <v/>
      </c>
    </row>
    <row r="85" spans="5:43">
      <c r="E85" s="455" t="str">
        <f t="shared" si="19"/>
        <v/>
      </c>
      <c r="G85" s="455" t="str">
        <f t="shared" si="19"/>
        <v/>
      </c>
      <c r="I85" s="455" t="str">
        <f t="shared" si="20"/>
        <v/>
      </c>
      <c r="K85" s="455" t="str">
        <f t="shared" si="21"/>
        <v/>
      </c>
      <c r="M85" s="455" t="str">
        <f t="shared" si="22"/>
        <v/>
      </c>
      <c r="O85" s="455" t="str">
        <f t="shared" si="23"/>
        <v/>
      </c>
      <c r="Q85" s="455" t="str">
        <f t="shared" si="24"/>
        <v/>
      </c>
      <c r="S85" s="455" t="str">
        <f t="shared" si="25"/>
        <v/>
      </c>
      <c r="U85" s="455" t="str">
        <f t="shared" si="26"/>
        <v/>
      </c>
      <c r="W85" s="455" t="str">
        <f t="shared" si="27"/>
        <v/>
      </c>
      <c r="Y85" s="455" t="str">
        <f t="shared" si="28"/>
        <v/>
      </c>
      <c r="AA85" s="455" t="str">
        <f t="shared" si="29"/>
        <v/>
      </c>
      <c r="AC85" s="455" t="str">
        <f t="shared" si="30"/>
        <v/>
      </c>
      <c r="AE85" s="455" t="str">
        <f t="shared" si="31"/>
        <v/>
      </c>
      <c r="AG85" s="455" t="str">
        <f t="shared" si="32"/>
        <v/>
      </c>
      <c r="AI85" s="455" t="str">
        <f t="shared" si="33"/>
        <v/>
      </c>
      <c r="AK85" s="455" t="str">
        <f t="shared" si="34"/>
        <v/>
      </c>
      <c r="AM85" s="455" t="str">
        <f t="shared" si="35"/>
        <v/>
      </c>
      <c r="AO85" s="455" t="str">
        <f t="shared" si="36"/>
        <v/>
      </c>
      <c r="AQ85" s="455" t="str">
        <f t="shared" si="37"/>
        <v/>
      </c>
    </row>
    <row r="86" spans="5:43">
      <c r="E86" s="455" t="str">
        <f t="shared" si="19"/>
        <v/>
      </c>
      <c r="G86" s="455" t="str">
        <f t="shared" si="19"/>
        <v/>
      </c>
      <c r="I86" s="455" t="str">
        <f t="shared" si="20"/>
        <v/>
      </c>
      <c r="K86" s="455" t="str">
        <f t="shared" si="21"/>
        <v/>
      </c>
      <c r="M86" s="455" t="str">
        <f t="shared" si="22"/>
        <v/>
      </c>
      <c r="O86" s="455" t="str">
        <f t="shared" si="23"/>
        <v/>
      </c>
      <c r="Q86" s="455" t="str">
        <f t="shared" si="24"/>
        <v/>
      </c>
      <c r="S86" s="455" t="str">
        <f t="shared" si="25"/>
        <v/>
      </c>
      <c r="U86" s="455" t="str">
        <f t="shared" si="26"/>
        <v/>
      </c>
      <c r="W86" s="455" t="str">
        <f t="shared" si="27"/>
        <v/>
      </c>
      <c r="Y86" s="455" t="str">
        <f t="shared" si="28"/>
        <v/>
      </c>
      <c r="AA86" s="455" t="str">
        <f t="shared" si="29"/>
        <v/>
      </c>
      <c r="AC86" s="455" t="str">
        <f t="shared" si="30"/>
        <v/>
      </c>
      <c r="AE86" s="455" t="str">
        <f t="shared" si="31"/>
        <v/>
      </c>
      <c r="AG86" s="455" t="str">
        <f t="shared" si="32"/>
        <v/>
      </c>
      <c r="AI86" s="455" t="str">
        <f t="shared" si="33"/>
        <v/>
      </c>
      <c r="AK86" s="455" t="str">
        <f t="shared" si="34"/>
        <v/>
      </c>
      <c r="AM86" s="455" t="str">
        <f t="shared" si="35"/>
        <v/>
      </c>
      <c r="AO86" s="455" t="str">
        <f t="shared" si="36"/>
        <v/>
      </c>
      <c r="AQ86" s="455" t="str">
        <f t="shared" si="37"/>
        <v/>
      </c>
    </row>
    <row r="87" spans="5:43">
      <c r="E87" s="455" t="str">
        <f t="shared" si="19"/>
        <v/>
      </c>
      <c r="G87" s="455" t="str">
        <f t="shared" si="19"/>
        <v/>
      </c>
      <c r="I87" s="455" t="str">
        <f t="shared" si="20"/>
        <v/>
      </c>
      <c r="K87" s="455" t="str">
        <f t="shared" si="21"/>
        <v/>
      </c>
      <c r="M87" s="455" t="str">
        <f t="shared" si="22"/>
        <v/>
      </c>
      <c r="O87" s="455" t="str">
        <f t="shared" si="23"/>
        <v/>
      </c>
      <c r="Q87" s="455" t="str">
        <f t="shared" si="24"/>
        <v/>
      </c>
      <c r="S87" s="455" t="str">
        <f t="shared" si="25"/>
        <v/>
      </c>
      <c r="U87" s="455" t="str">
        <f t="shared" si="26"/>
        <v/>
      </c>
      <c r="W87" s="455" t="str">
        <f t="shared" si="27"/>
        <v/>
      </c>
      <c r="Y87" s="455" t="str">
        <f t="shared" si="28"/>
        <v/>
      </c>
      <c r="AA87" s="455" t="str">
        <f t="shared" si="29"/>
        <v/>
      </c>
      <c r="AC87" s="455" t="str">
        <f t="shared" si="30"/>
        <v/>
      </c>
      <c r="AE87" s="455" t="str">
        <f t="shared" si="31"/>
        <v/>
      </c>
      <c r="AG87" s="455" t="str">
        <f t="shared" si="32"/>
        <v/>
      </c>
      <c r="AI87" s="455" t="str">
        <f t="shared" si="33"/>
        <v/>
      </c>
      <c r="AK87" s="455" t="str">
        <f t="shared" si="34"/>
        <v/>
      </c>
      <c r="AM87" s="455" t="str">
        <f t="shared" si="35"/>
        <v/>
      </c>
      <c r="AO87" s="455" t="str">
        <f t="shared" si="36"/>
        <v/>
      </c>
      <c r="AQ87" s="455" t="str">
        <f t="shared" si="37"/>
        <v/>
      </c>
    </row>
    <row r="88" spans="5:43">
      <c r="E88" s="455" t="str">
        <f t="shared" si="19"/>
        <v/>
      </c>
      <c r="G88" s="455" t="str">
        <f t="shared" si="19"/>
        <v/>
      </c>
      <c r="I88" s="455" t="str">
        <f t="shared" si="20"/>
        <v/>
      </c>
      <c r="K88" s="455" t="str">
        <f t="shared" si="21"/>
        <v/>
      </c>
      <c r="M88" s="455" t="str">
        <f t="shared" si="22"/>
        <v/>
      </c>
      <c r="O88" s="455" t="str">
        <f t="shared" si="23"/>
        <v/>
      </c>
      <c r="Q88" s="455" t="str">
        <f t="shared" si="24"/>
        <v/>
      </c>
      <c r="S88" s="455" t="str">
        <f t="shared" si="25"/>
        <v/>
      </c>
      <c r="U88" s="455" t="str">
        <f t="shared" si="26"/>
        <v/>
      </c>
      <c r="W88" s="455" t="str">
        <f t="shared" si="27"/>
        <v/>
      </c>
      <c r="Y88" s="455" t="str">
        <f t="shared" si="28"/>
        <v/>
      </c>
      <c r="AA88" s="455" t="str">
        <f t="shared" si="29"/>
        <v/>
      </c>
      <c r="AC88" s="455" t="str">
        <f t="shared" si="30"/>
        <v/>
      </c>
      <c r="AE88" s="455" t="str">
        <f t="shared" si="31"/>
        <v/>
      </c>
      <c r="AG88" s="455" t="str">
        <f t="shared" si="32"/>
        <v/>
      </c>
      <c r="AI88" s="455" t="str">
        <f t="shared" si="33"/>
        <v/>
      </c>
      <c r="AK88" s="455" t="str">
        <f t="shared" si="34"/>
        <v/>
      </c>
      <c r="AM88" s="455" t="str">
        <f t="shared" si="35"/>
        <v/>
      </c>
      <c r="AO88" s="455" t="str">
        <f t="shared" si="36"/>
        <v/>
      </c>
      <c r="AQ88" s="455" t="str">
        <f t="shared" si="37"/>
        <v/>
      </c>
    </row>
    <row r="89" spans="5:43">
      <c r="E89" s="455" t="str">
        <f t="shared" si="19"/>
        <v/>
      </c>
      <c r="G89" s="455" t="str">
        <f t="shared" si="19"/>
        <v/>
      </c>
      <c r="I89" s="455" t="str">
        <f t="shared" si="20"/>
        <v/>
      </c>
      <c r="K89" s="455" t="str">
        <f t="shared" si="21"/>
        <v/>
      </c>
      <c r="M89" s="455" t="str">
        <f t="shared" si="22"/>
        <v/>
      </c>
      <c r="O89" s="455" t="str">
        <f t="shared" si="23"/>
        <v/>
      </c>
      <c r="Q89" s="455" t="str">
        <f t="shared" si="24"/>
        <v/>
      </c>
      <c r="S89" s="455" t="str">
        <f t="shared" si="25"/>
        <v/>
      </c>
      <c r="U89" s="455" t="str">
        <f t="shared" si="26"/>
        <v/>
      </c>
      <c r="W89" s="455" t="str">
        <f t="shared" si="27"/>
        <v/>
      </c>
      <c r="Y89" s="455" t="str">
        <f t="shared" si="28"/>
        <v/>
      </c>
      <c r="AA89" s="455" t="str">
        <f t="shared" si="29"/>
        <v/>
      </c>
      <c r="AC89" s="455" t="str">
        <f t="shared" si="30"/>
        <v/>
      </c>
      <c r="AE89" s="455" t="str">
        <f t="shared" si="31"/>
        <v/>
      </c>
      <c r="AG89" s="455" t="str">
        <f t="shared" si="32"/>
        <v/>
      </c>
      <c r="AI89" s="455" t="str">
        <f t="shared" si="33"/>
        <v/>
      </c>
      <c r="AK89" s="455" t="str">
        <f t="shared" si="34"/>
        <v/>
      </c>
      <c r="AM89" s="455" t="str">
        <f t="shared" si="35"/>
        <v/>
      </c>
      <c r="AO89" s="455" t="str">
        <f t="shared" si="36"/>
        <v/>
      </c>
      <c r="AQ89" s="455" t="str">
        <f t="shared" si="37"/>
        <v/>
      </c>
    </row>
    <row r="90" spans="5:43">
      <c r="E90" s="455" t="str">
        <f t="shared" si="19"/>
        <v/>
      </c>
      <c r="G90" s="455" t="str">
        <f t="shared" si="19"/>
        <v/>
      </c>
      <c r="I90" s="455" t="str">
        <f t="shared" si="20"/>
        <v/>
      </c>
      <c r="K90" s="455" t="str">
        <f t="shared" si="21"/>
        <v/>
      </c>
      <c r="M90" s="455" t="str">
        <f t="shared" si="22"/>
        <v/>
      </c>
      <c r="O90" s="455" t="str">
        <f t="shared" si="23"/>
        <v/>
      </c>
      <c r="Q90" s="455" t="str">
        <f t="shared" si="24"/>
        <v/>
      </c>
      <c r="S90" s="455" t="str">
        <f t="shared" si="25"/>
        <v/>
      </c>
      <c r="U90" s="455" t="str">
        <f t="shared" si="26"/>
        <v/>
      </c>
      <c r="W90" s="455" t="str">
        <f t="shared" si="27"/>
        <v/>
      </c>
      <c r="Y90" s="455" t="str">
        <f t="shared" si="28"/>
        <v/>
      </c>
      <c r="AA90" s="455" t="str">
        <f t="shared" si="29"/>
        <v/>
      </c>
      <c r="AC90" s="455" t="str">
        <f t="shared" si="30"/>
        <v/>
      </c>
      <c r="AE90" s="455" t="str">
        <f t="shared" si="31"/>
        <v/>
      </c>
      <c r="AG90" s="455" t="str">
        <f t="shared" si="32"/>
        <v/>
      </c>
      <c r="AI90" s="455" t="str">
        <f t="shared" si="33"/>
        <v/>
      </c>
      <c r="AK90" s="455" t="str">
        <f t="shared" si="34"/>
        <v/>
      </c>
      <c r="AM90" s="455" t="str">
        <f t="shared" si="35"/>
        <v/>
      </c>
      <c r="AO90" s="455" t="str">
        <f t="shared" si="36"/>
        <v/>
      </c>
      <c r="AQ90" s="455" t="str">
        <f t="shared" si="37"/>
        <v/>
      </c>
    </row>
    <row r="91" spans="5:43">
      <c r="E91" s="455" t="str">
        <f t="shared" si="19"/>
        <v/>
      </c>
      <c r="G91" s="455" t="str">
        <f t="shared" si="19"/>
        <v/>
      </c>
      <c r="I91" s="455" t="str">
        <f t="shared" si="20"/>
        <v/>
      </c>
      <c r="K91" s="455" t="str">
        <f t="shared" si="21"/>
        <v/>
      </c>
      <c r="M91" s="455" t="str">
        <f t="shared" si="22"/>
        <v/>
      </c>
      <c r="O91" s="455" t="str">
        <f t="shared" si="23"/>
        <v/>
      </c>
      <c r="Q91" s="455" t="str">
        <f t="shared" si="24"/>
        <v/>
      </c>
      <c r="S91" s="455" t="str">
        <f t="shared" si="25"/>
        <v/>
      </c>
      <c r="U91" s="455" t="str">
        <f t="shared" si="26"/>
        <v/>
      </c>
      <c r="W91" s="455" t="str">
        <f t="shared" si="27"/>
        <v/>
      </c>
      <c r="Y91" s="455" t="str">
        <f t="shared" si="28"/>
        <v/>
      </c>
      <c r="AA91" s="455" t="str">
        <f t="shared" si="29"/>
        <v/>
      </c>
      <c r="AC91" s="455" t="str">
        <f t="shared" si="30"/>
        <v/>
      </c>
      <c r="AE91" s="455" t="str">
        <f t="shared" si="31"/>
        <v/>
      </c>
      <c r="AG91" s="455" t="str">
        <f t="shared" si="32"/>
        <v/>
      </c>
      <c r="AI91" s="455" t="str">
        <f t="shared" si="33"/>
        <v/>
      </c>
      <c r="AK91" s="455" t="str">
        <f t="shared" si="34"/>
        <v/>
      </c>
      <c r="AM91" s="455" t="str">
        <f t="shared" si="35"/>
        <v/>
      </c>
      <c r="AO91" s="455" t="str">
        <f t="shared" si="36"/>
        <v/>
      </c>
      <c r="AQ91" s="455" t="str">
        <f t="shared" si="37"/>
        <v/>
      </c>
    </row>
    <row r="92" spans="5:43">
      <c r="E92" s="455" t="str">
        <f t="shared" si="19"/>
        <v/>
      </c>
      <c r="G92" s="455" t="str">
        <f t="shared" si="19"/>
        <v/>
      </c>
      <c r="I92" s="455" t="str">
        <f t="shared" si="20"/>
        <v/>
      </c>
      <c r="K92" s="455" t="str">
        <f t="shared" si="21"/>
        <v/>
      </c>
      <c r="M92" s="455" t="str">
        <f t="shared" si="22"/>
        <v/>
      </c>
      <c r="O92" s="455" t="str">
        <f t="shared" si="23"/>
        <v/>
      </c>
      <c r="Q92" s="455" t="str">
        <f t="shared" si="24"/>
        <v/>
      </c>
      <c r="S92" s="455" t="str">
        <f t="shared" si="25"/>
        <v/>
      </c>
      <c r="U92" s="455" t="str">
        <f t="shared" si="26"/>
        <v/>
      </c>
      <c r="W92" s="455" t="str">
        <f t="shared" si="27"/>
        <v/>
      </c>
      <c r="Y92" s="455" t="str">
        <f t="shared" si="28"/>
        <v/>
      </c>
      <c r="AA92" s="455" t="str">
        <f t="shared" si="29"/>
        <v/>
      </c>
      <c r="AC92" s="455" t="str">
        <f t="shared" si="30"/>
        <v/>
      </c>
      <c r="AE92" s="455" t="str">
        <f t="shared" si="31"/>
        <v/>
      </c>
      <c r="AG92" s="455" t="str">
        <f t="shared" si="32"/>
        <v/>
      </c>
      <c r="AI92" s="455" t="str">
        <f t="shared" si="33"/>
        <v/>
      </c>
      <c r="AK92" s="455" t="str">
        <f t="shared" si="34"/>
        <v/>
      </c>
      <c r="AM92" s="455" t="str">
        <f t="shared" si="35"/>
        <v/>
      </c>
      <c r="AO92" s="455" t="str">
        <f t="shared" si="36"/>
        <v/>
      </c>
      <c r="AQ92" s="455" t="str">
        <f t="shared" si="37"/>
        <v/>
      </c>
    </row>
    <row r="93" spans="5:43">
      <c r="E93" s="455" t="str">
        <f t="shared" si="19"/>
        <v/>
      </c>
      <c r="G93" s="455" t="str">
        <f t="shared" si="19"/>
        <v/>
      </c>
      <c r="I93" s="455" t="str">
        <f t="shared" si="20"/>
        <v/>
      </c>
      <c r="K93" s="455" t="str">
        <f t="shared" si="21"/>
        <v/>
      </c>
      <c r="M93" s="455" t="str">
        <f t="shared" si="22"/>
        <v/>
      </c>
      <c r="O93" s="455" t="str">
        <f t="shared" si="23"/>
        <v/>
      </c>
      <c r="Q93" s="455" t="str">
        <f t="shared" si="24"/>
        <v/>
      </c>
      <c r="S93" s="455" t="str">
        <f t="shared" si="25"/>
        <v/>
      </c>
      <c r="U93" s="455" t="str">
        <f t="shared" si="26"/>
        <v/>
      </c>
      <c r="W93" s="455" t="str">
        <f t="shared" si="27"/>
        <v/>
      </c>
      <c r="Y93" s="455" t="str">
        <f t="shared" si="28"/>
        <v/>
      </c>
      <c r="AA93" s="455" t="str">
        <f t="shared" si="29"/>
        <v/>
      </c>
      <c r="AC93" s="455" t="str">
        <f t="shared" si="30"/>
        <v/>
      </c>
      <c r="AE93" s="455" t="str">
        <f t="shared" si="31"/>
        <v/>
      </c>
      <c r="AG93" s="455" t="str">
        <f t="shared" si="32"/>
        <v/>
      </c>
      <c r="AI93" s="455" t="str">
        <f t="shared" si="33"/>
        <v/>
      </c>
      <c r="AK93" s="455" t="str">
        <f t="shared" si="34"/>
        <v/>
      </c>
      <c r="AM93" s="455" t="str">
        <f t="shared" si="35"/>
        <v/>
      </c>
      <c r="AO93" s="455" t="str">
        <f t="shared" si="36"/>
        <v/>
      </c>
      <c r="AQ93" s="455" t="str">
        <f t="shared" si="37"/>
        <v/>
      </c>
    </row>
    <row r="94" spans="5:43">
      <c r="E94" s="455" t="str">
        <f t="shared" si="19"/>
        <v/>
      </c>
      <c r="G94" s="455" t="str">
        <f t="shared" si="19"/>
        <v/>
      </c>
      <c r="I94" s="455" t="str">
        <f t="shared" si="20"/>
        <v/>
      </c>
      <c r="K94" s="455" t="str">
        <f t="shared" si="21"/>
        <v/>
      </c>
      <c r="M94" s="455" t="str">
        <f t="shared" si="22"/>
        <v/>
      </c>
      <c r="O94" s="455" t="str">
        <f t="shared" si="23"/>
        <v/>
      </c>
      <c r="Q94" s="455" t="str">
        <f t="shared" si="24"/>
        <v/>
      </c>
      <c r="S94" s="455" t="str">
        <f t="shared" si="25"/>
        <v/>
      </c>
      <c r="U94" s="455" t="str">
        <f t="shared" si="26"/>
        <v/>
      </c>
      <c r="W94" s="455" t="str">
        <f t="shared" si="27"/>
        <v/>
      </c>
      <c r="Y94" s="455" t="str">
        <f t="shared" si="28"/>
        <v/>
      </c>
      <c r="AA94" s="455" t="str">
        <f t="shared" si="29"/>
        <v/>
      </c>
      <c r="AC94" s="455" t="str">
        <f t="shared" si="30"/>
        <v/>
      </c>
      <c r="AE94" s="455" t="str">
        <f t="shared" si="31"/>
        <v/>
      </c>
      <c r="AG94" s="455" t="str">
        <f t="shared" si="32"/>
        <v/>
      </c>
      <c r="AI94" s="455" t="str">
        <f t="shared" si="33"/>
        <v/>
      </c>
      <c r="AK94" s="455" t="str">
        <f t="shared" si="34"/>
        <v/>
      </c>
      <c r="AM94" s="455" t="str">
        <f t="shared" si="35"/>
        <v/>
      </c>
      <c r="AO94" s="455" t="str">
        <f t="shared" si="36"/>
        <v/>
      </c>
      <c r="AQ94" s="455" t="str">
        <f t="shared" si="37"/>
        <v/>
      </c>
    </row>
    <row r="95" spans="5:43">
      <c r="E95" s="455" t="str">
        <f t="shared" si="19"/>
        <v/>
      </c>
      <c r="G95" s="455" t="str">
        <f t="shared" si="19"/>
        <v/>
      </c>
      <c r="I95" s="455" t="str">
        <f t="shared" si="20"/>
        <v/>
      </c>
      <c r="K95" s="455" t="str">
        <f t="shared" si="21"/>
        <v/>
      </c>
      <c r="M95" s="455" t="str">
        <f t="shared" si="22"/>
        <v/>
      </c>
      <c r="O95" s="455" t="str">
        <f t="shared" si="23"/>
        <v/>
      </c>
      <c r="Q95" s="455" t="str">
        <f t="shared" si="24"/>
        <v/>
      </c>
      <c r="S95" s="455" t="str">
        <f t="shared" si="25"/>
        <v/>
      </c>
      <c r="U95" s="455" t="str">
        <f t="shared" si="26"/>
        <v/>
      </c>
      <c r="W95" s="455" t="str">
        <f t="shared" si="27"/>
        <v/>
      </c>
      <c r="Y95" s="455" t="str">
        <f t="shared" si="28"/>
        <v/>
      </c>
      <c r="AA95" s="455" t="str">
        <f t="shared" si="29"/>
        <v/>
      </c>
      <c r="AC95" s="455" t="str">
        <f t="shared" si="30"/>
        <v/>
      </c>
      <c r="AE95" s="455" t="str">
        <f t="shared" si="31"/>
        <v/>
      </c>
      <c r="AG95" s="455" t="str">
        <f t="shared" si="32"/>
        <v/>
      </c>
      <c r="AI95" s="455" t="str">
        <f t="shared" si="33"/>
        <v/>
      </c>
      <c r="AK95" s="455" t="str">
        <f t="shared" si="34"/>
        <v/>
      </c>
      <c r="AM95" s="455" t="str">
        <f t="shared" si="35"/>
        <v/>
      </c>
      <c r="AO95" s="455" t="str">
        <f t="shared" si="36"/>
        <v/>
      </c>
      <c r="AQ95" s="455" t="str">
        <f t="shared" si="37"/>
        <v/>
      </c>
    </row>
    <row r="96" spans="5:43">
      <c r="E96" s="455" t="str">
        <f t="shared" si="19"/>
        <v/>
      </c>
      <c r="G96" s="455" t="str">
        <f t="shared" si="19"/>
        <v/>
      </c>
      <c r="I96" s="455" t="str">
        <f t="shared" si="20"/>
        <v/>
      </c>
      <c r="K96" s="455" t="str">
        <f t="shared" si="21"/>
        <v/>
      </c>
      <c r="M96" s="455" t="str">
        <f t="shared" si="22"/>
        <v/>
      </c>
      <c r="O96" s="455" t="str">
        <f t="shared" si="23"/>
        <v/>
      </c>
      <c r="Q96" s="455" t="str">
        <f t="shared" si="24"/>
        <v/>
      </c>
      <c r="S96" s="455" t="str">
        <f t="shared" si="25"/>
        <v/>
      </c>
      <c r="U96" s="455" t="str">
        <f t="shared" si="26"/>
        <v/>
      </c>
      <c r="W96" s="455" t="str">
        <f t="shared" si="27"/>
        <v/>
      </c>
      <c r="Y96" s="455" t="str">
        <f t="shared" si="28"/>
        <v/>
      </c>
      <c r="AA96" s="455" t="str">
        <f t="shared" si="29"/>
        <v/>
      </c>
      <c r="AC96" s="455" t="str">
        <f t="shared" si="30"/>
        <v/>
      </c>
      <c r="AE96" s="455" t="str">
        <f t="shared" si="31"/>
        <v/>
      </c>
      <c r="AG96" s="455" t="str">
        <f t="shared" si="32"/>
        <v/>
      </c>
      <c r="AI96" s="455" t="str">
        <f t="shared" si="33"/>
        <v/>
      </c>
      <c r="AK96" s="455" t="str">
        <f t="shared" si="34"/>
        <v/>
      </c>
      <c r="AM96" s="455" t="str">
        <f t="shared" si="35"/>
        <v/>
      </c>
      <c r="AO96" s="455" t="str">
        <f t="shared" si="36"/>
        <v/>
      </c>
      <c r="AQ96" s="455" t="str">
        <f t="shared" si="37"/>
        <v/>
      </c>
    </row>
    <row r="97" spans="5:43">
      <c r="E97" s="455" t="str">
        <f t="shared" si="19"/>
        <v/>
      </c>
      <c r="G97" s="455" t="str">
        <f t="shared" si="19"/>
        <v/>
      </c>
      <c r="I97" s="455" t="str">
        <f t="shared" si="20"/>
        <v/>
      </c>
      <c r="K97" s="455" t="str">
        <f t="shared" si="21"/>
        <v/>
      </c>
      <c r="M97" s="455" t="str">
        <f t="shared" si="22"/>
        <v/>
      </c>
      <c r="O97" s="455" t="str">
        <f t="shared" si="23"/>
        <v/>
      </c>
      <c r="Q97" s="455" t="str">
        <f t="shared" si="24"/>
        <v/>
      </c>
      <c r="S97" s="455" t="str">
        <f t="shared" si="25"/>
        <v/>
      </c>
      <c r="U97" s="455" t="str">
        <f t="shared" si="26"/>
        <v/>
      </c>
      <c r="W97" s="455" t="str">
        <f t="shared" si="27"/>
        <v/>
      </c>
      <c r="Y97" s="455" t="str">
        <f t="shared" si="28"/>
        <v/>
      </c>
      <c r="AA97" s="455" t="str">
        <f t="shared" si="29"/>
        <v/>
      </c>
      <c r="AC97" s="455" t="str">
        <f t="shared" si="30"/>
        <v/>
      </c>
      <c r="AE97" s="455" t="str">
        <f t="shared" si="31"/>
        <v/>
      </c>
      <c r="AG97" s="455" t="str">
        <f t="shared" si="32"/>
        <v/>
      </c>
      <c r="AI97" s="455" t="str">
        <f t="shared" si="33"/>
        <v/>
      </c>
      <c r="AK97" s="455" t="str">
        <f t="shared" si="34"/>
        <v/>
      </c>
      <c r="AM97" s="455" t="str">
        <f t="shared" si="35"/>
        <v/>
      </c>
      <c r="AO97" s="455" t="str">
        <f t="shared" si="36"/>
        <v/>
      </c>
      <c r="AQ97" s="455" t="str">
        <f t="shared" si="37"/>
        <v/>
      </c>
    </row>
    <row r="98" spans="5:43">
      <c r="E98" s="455" t="str">
        <f t="shared" si="19"/>
        <v/>
      </c>
      <c r="G98" s="455" t="str">
        <f t="shared" si="19"/>
        <v/>
      </c>
      <c r="I98" s="455" t="str">
        <f t="shared" si="20"/>
        <v/>
      </c>
      <c r="K98" s="455" t="str">
        <f t="shared" si="21"/>
        <v/>
      </c>
      <c r="M98" s="455" t="str">
        <f t="shared" si="22"/>
        <v/>
      </c>
      <c r="O98" s="455" t="str">
        <f t="shared" si="23"/>
        <v/>
      </c>
      <c r="Q98" s="455" t="str">
        <f t="shared" si="24"/>
        <v/>
      </c>
      <c r="S98" s="455" t="str">
        <f t="shared" si="25"/>
        <v/>
      </c>
      <c r="U98" s="455" t="str">
        <f t="shared" si="26"/>
        <v/>
      </c>
      <c r="W98" s="455" t="str">
        <f t="shared" si="27"/>
        <v/>
      </c>
      <c r="Y98" s="455" t="str">
        <f t="shared" si="28"/>
        <v/>
      </c>
      <c r="AA98" s="455" t="str">
        <f t="shared" si="29"/>
        <v/>
      </c>
      <c r="AC98" s="455" t="str">
        <f t="shared" si="30"/>
        <v/>
      </c>
      <c r="AE98" s="455" t="str">
        <f t="shared" si="31"/>
        <v/>
      </c>
      <c r="AG98" s="455" t="str">
        <f t="shared" si="32"/>
        <v/>
      </c>
      <c r="AI98" s="455" t="str">
        <f t="shared" si="33"/>
        <v/>
      </c>
      <c r="AK98" s="455" t="str">
        <f t="shared" si="34"/>
        <v/>
      </c>
      <c r="AM98" s="455" t="str">
        <f t="shared" si="35"/>
        <v/>
      </c>
      <c r="AO98" s="455" t="str">
        <f t="shared" si="36"/>
        <v/>
      </c>
      <c r="AQ98" s="455" t="str">
        <f t="shared" si="37"/>
        <v/>
      </c>
    </row>
    <row r="99" spans="5:43">
      <c r="E99" s="455" t="str">
        <f t="shared" si="19"/>
        <v/>
      </c>
      <c r="G99" s="455" t="str">
        <f t="shared" si="19"/>
        <v/>
      </c>
      <c r="I99" s="455" t="str">
        <f t="shared" si="20"/>
        <v/>
      </c>
      <c r="K99" s="455" t="str">
        <f t="shared" si="21"/>
        <v/>
      </c>
      <c r="M99" s="455" t="str">
        <f t="shared" si="22"/>
        <v/>
      </c>
      <c r="O99" s="455" t="str">
        <f t="shared" si="23"/>
        <v/>
      </c>
      <c r="Q99" s="455" t="str">
        <f t="shared" si="24"/>
        <v/>
      </c>
      <c r="S99" s="455" t="str">
        <f t="shared" si="25"/>
        <v/>
      </c>
      <c r="U99" s="455" t="str">
        <f t="shared" si="26"/>
        <v/>
      </c>
      <c r="W99" s="455" t="str">
        <f t="shared" si="27"/>
        <v/>
      </c>
      <c r="Y99" s="455" t="str">
        <f t="shared" si="28"/>
        <v/>
      </c>
      <c r="AA99" s="455" t="str">
        <f t="shared" si="29"/>
        <v/>
      </c>
      <c r="AC99" s="455" t="str">
        <f t="shared" si="30"/>
        <v/>
      </c>
      <c r="AE99" s="455" t="str">
        <f t="shared" si="31"/>
        <v/>
      </c>
      <c r="AG99" s="455" t="str">
        <f t="shared" si="32"/>
        <v/>
      </c>
      <c r="AI99" s="455" t="str">
        <f t="shared" si="33"/>
        <v/>
      </c>
      <c r="AK99" s="455" t="str">
        <f t="shared" si="34"/>
        <v/>
      </c>
      <c r="AM99" s="455" t="str">
        <f t="shared" si="35"/>
        <v/>
      </c>
      <c r="AO99" s="455" t="str">
        <f t="shared" si="36"/>
        <v/>
      </c>
      <c r="AQ99" s="455" t="str">
        <f t="shared" si="37"/>
        <v/>
      </c>
    </row>
    <row r="100" spans="5:43">
      <c r="E100" s="455" t="str">
        <f t="shared" si="19"/>
        <v/>
      </c>
      <c r="G100" s="455" t="str">
        <f t="shared" si="19"/>
        <v/>
      </c>
      <c r="I100" s="455" t="str">
        <f t="shared" si="20"/>
        <v/>
      </c>
      <c r="K100" s="455" t="str">
        <f t="shared" si="21"/>
        <v/>
      </c>
      <c r="M100" s="455" t="str">
        <f t="shared" si="22"/>
        <v/>
      </c>
      <c r="O100" s="455" t="str">
        <f t="shared" si="23"/>
        <v/>
      </c>
      <c r="Q100" s="455" t="str">
        <f t="shared" si="24"/>
        <v/>
      </c>
      <c r="S100" s="455" t="str">
        <f t="shared" si="25"/>
        <v/>
      </c>
      <c r="U100" s="455" t="str">
        <f t="shared" si="26"/>
        <v/>
      </c>
      <c r="W100" s="455" t="str">
        <f t="shared" si="27"/>
        <v/>
      </c>
      <c r="Y100" s="455" t="str">
        <f t="shared" si="28"/>
        <v/>
      </c>
      <c r="AA100" s="455" t="str">
        <f t="shared" si="29"/>
        <v/>
      </c>
      <c r="AC100" s="455" t="str">
        <f t="shared" si="30"/>
        <v/>
      </c>
      <c r="AE100" s="455" t="str">
        <f t="shared" si="31"/>
        <v/>
      </c>
      <c r="AG100" s="455" t="str">
        <f t="shared" si="32"/>
        <v/>
      </c>
      <c r="AI100" s="455" t="str">
        <f t="shared" si="33"/>
        <v/>
      </c>
      <c r="AK100" s="455" t="str">
        <f t="shared" si="34"/>
        <v/>
      </c>
      <c r="AM100" s="455" t="str">
        <f t="shared" si="35"/>
        <v/>
      </c>
      <c r="AO100" s="455" t="str">
        <f t="shared" si="36"/>
        <v/>
      </c>
      <c r="AQ100" s="455" t="str">
        <f t="shared" si="37"/>
        <v/>
      </c>
    </row>
    <row r="101" spans="5:43">
      <c r="E101" s="455" t="str">
        <f t="shared" si="19"/>
        <v/>
      </c>
      <c r="G101" s="455" t="str">
        <f t="shared" si="19"/>
        <v/>
      </c>
      <c r="I101" s="455" t="str">
        <f t="shared" si="20"/>
        <v/>
      </c>
      <c r="K101" s="455" t="str">
        <f t="shared" si="21"/>
        <v/>
      </c>
      <c r="M101" s="455" t="str">
        <f t="shared" si="22"/>
        <v/>
      </c>
      <c r="O101" s="455" t="str">
        <f t="shared" si="23"/>
        <v/>
      </c>
      <c r="Q101" s="455" t="str">
        <f t="shared" si="24"/>
        <v/>
      </c>
      <c r="S101" s="455" t="str">
        <f t="shared" si="25"/>
        <v/>
      </c>
      <c r="U101" s="455" t="str">
        <f t="shared" si="26"/>
        <v/>
      </c>
      <c r="W101" s="455" t="str">
        <f t="shared" si="27"/>
        <v/>
      </c>
      <c r="Y101" s="455" t="str">
        <f t="shared" si="28"/>
        <v/>
      </c>
      <c r="AA101" s="455" t="str">
        <f t="shared" si="29"/>
        <v/>
      </c>
      <c r="AC101" s="455" t="str">
        <f t="shared" si="30"/>
        <v/>
      </c>
      <c r="AE101" s="455" t="str">
        <f t="shared" si="31"/>
        <v/>
      </c>
      <c r="AG101" s="455" t="str">
        <f t="shared" si="32"/>
        <v/>
      </c>
      <c r="AI101" s="455" t="str">
        <f t="shared" si="33"/>
        <v/>
      </c>
      <c r="AK101" s="455" t="str">
        <f t="shared" si="34"/>
        <v/>
      </c>
      <c r="AM101" s="455" t="str">
        <f t="shared" si="35"/>
        <v/>
      </c>
      <c r="AO101" s="455" t="str">
        <f t="shared" si="36"/>
        <v/>
      </c>
      <c r="AQ101" s="455" t="str">
        <f t="shared" si="37"/>
        <v/>
      </c>
    </row>
    <row r="102" spans="5:43">
      <c r="E102" s="455" t="str">
        <f t="shared" si="19"/>
        <v/>
      </c>
      <c r="G102" s="455" t="str">
        <f t="shared" si="19"/>
        <v/>
      </c>
      <c r="I102" s="455" t="str">
        <f t="shared" si="20"/>
        <v/>
      </c>
      <c r="K102" s="455" t="str">
        <f t="shared" si="21"/>
        <v/>
      </c>
      <c r="M102" s="455" t="str">
        <f t="shared" si="22"/>
        <v/>
      </c>
      <c r="O102" s="455" t="str">
        <f t="shared" si="23"/>
        <v/>
      </c>
      <c r="Q102" s="455" t="str">
        <f t="shared" si="24"/>
        <v/>
      </c>
      <c r="S102" s="455" t="str">
        <f t="shared" si="25"/>
        <v/>
      </c>
      <c r="U102" s="455" t="str">
        <f t="shared" si="26"/>
        <v/>
      </c>
      <c r="W102" s="455" t="str">
        <f t="shared" si="27"/>
        <v/>
      </c>
      <c r="Y102" s="455" t="str">
        <f t="shared" si="28"/>
        <v/>
      </c>
      <c r="AA102" s="455" t="str">
        <f t="shared" si="29"/>
        <v/>
      </c>
      <c r="AC102" s="455" t="str">
        <f t="shared" si="30"/>
        <v/>
      </c>
      <c r="AE102" s="455" t="str">
        <f t="shared" si="31"/>
        <v/>
      </c>
      <c r="AG102" s="455" t="str">
        <f t="shared" si="32"/>
        <v/>
      </c>
      <c r="AI102" s="455" t="str">
        <f t="shared" si="33"/>
        <v/>
      </c>
      <c r="AK102" s="455" t="str">
        <f t="shared" si="34"/>
        <v/>
      </c>
      <c r="AM102" s="455" t="str">
        <f t="shared" si="35"/>
        <v/>
      </c>
      <c r="AO102" s="455" t="str">
        <f t="shared" si="36"/>
        <v/>
      </c>
      <c r="AQ102" s="455" t="str">
        <f t="shared" si="37"/>
        <v/>
      </c>
    </row>
    <row r="103" spans="5:43">
      <c r="E103" s="455" t="str">
        <f t="shared" si="19"/>
        <v/>
      </c>
      <c r="G103" s="455" t="str">
        <f t="shared" si="19"/>
        <v/>
      </c>
      <c r="I103" s="455" t="str">
        <f t="shared" si="20"/>
        <v/>
      </c>
      <c r="K103" s="455" t="str">
        <f t="shared" si="21"/>
        <v/>
      </c>
      <c r="M103" s="455" t="str">
        <f t="shared" si="22"/>
        <v/>
      </c>
      <c r="O103" s="455" t="str">
        <f t="shared" si="23"/>
        <v/>
      </c>
      <c r="Q103" s="455" t="str">
        <f t="shared" si="24"/>
        <v/>
      </c>
      <c r="S103" s="455" t="str">
        <f t="shared" si="25"/>
        <v/>
      </c>
      <c r="U103" s="455" t="str">
        <f t="shared" si="26"/>
        <v/>
      </c>
      <c r="W103" s="455" t="str">
        <f t="shared" si="27"/>
        <v/>
      </c>
      <c r="Y103" s="455" t="str">
        <f t="shared" si="28"/>
        <v/>
      </c>
      <c r="AA103" s="455" t="str">
        <f t="shared" si="29"/>
        <v/>
      </c>
      <c r="AC103" s="455" t="str">
        <f t="shared" si="30"/>
        <v/>
      </c>
      <c r="AE103" s="455" t="str">
        <f t="shared" si="31"/>
        <v/>
      </c>
      <c r="AG103" s="455" t="str">
        <f t="shared" si="32"/>
        <v/>
      </c>
      <c r="AI103" s="455" t="str">
        <f t="shared" si="33"/>
        <v/>
      </c>
      <c r="AK103" s="455" t="str">
        <f t="shared" si="34"/>
        <v/>
      </c>
      <c r="AM103" s="455" t="str">
        <f t="shared" si="35"/>
        <v/>
      </c>
      <c r="AO103" s="455" t="str">
        <f t="shared" si="36"/>
        <v/>
      </c>
      <c r="AQ103" s="455" t="str">
        <f t="shared" si="37"/>
        <v/>
      </c>
    </row>
    <row r="104" spans="5:43">
      <c r="E104" s="455" t="str">
        <f t="shared" si="19"/>
        <v/>
      </c>
      <c r="G104" s="455" t="str">
        <f t="shared" si="19"/>
        <v/>
      </c>
      <c r="I104" s="455" t="str">
        <f t="shared" si="20"/>
        <v/>
      </c>
      <c r="K104" s="455" t="str">
        <f t="shared" si="21"/>
        <v/>
      </c>
      <c r="M104" s="455" t="str">
        <f t="shared" si="22"/>
        <v/>
      </c>
      <c r="O104" s="455" t="str">
        <f t="shared" si="23"/>
        <v/>
      </c>
      <c r="Q104" s="455" t="str">
        <f t="shared" si="24"/>
        <v/>
      </c>
      <c r="S104" s="455" t="str">
        <f t="shared" si="25"/>
        <v/>
      </c>
      <c r="U104" s="455" t="str">
        <f t="shared" si="26"/>
        <v/>
      </c>
      <c r="W104" s="455" t="str">
        <f t="shared" si="27"/>
        <v/>
      </c>
      <c r="Y104" s="455" t="str">
        <f t="shared" si="28"/>
        <v/>
      </c>
      <c r="AA104" s="455" t="str">
        <f t="shared" si="29"/>
        <v/>
      </c>
      <c r="AC104" s="455" t="str">
        <f t="shared" si="30"/>
        <v/>
      </c>
      <c r="AE104" s="455" t="str">
        <f t="shared" si="31"/>
        <v/>
      </c>
      <c r="AG104" s="455" t="str">
        <f t="shared" si="32"/>
        <v/>
      </c>
      <c r="AI104" s="455" t="str">
        <f t="shared" si="33"/>
        <v/>
      </c>
      <c r="AK104" s="455" t="str">
        <f t="shared" si="34"/>
        <v/>
      </c>
      <c r="AM104" s="455" t="str">
        <f t="shared" si="35"/>
        <v/>
      </c>
      <c r="AO104" s="455" t="str">
        <f t="shared" si="36"/>
        <v/>
      </c>
      <c r="AQ104" s="455" t="str">
        <f t="shared" si="37"/>
        <v/>
      </c>
    </row>
    <row r="105" spans="5:43">
      <c r="E105" s="455" t="str">
        <f t="shared" si="19"/>
        <v/>
      </c>
      <c r="G105" s="455" t="str">
        <f t="shared" si="19"/>
        <v/>
      </c>
      <c r="I105" s="455" t="str">
        <f t="shared" si="20"/>
        <v/>
      </c>
      <c r="K105" s="455" t="str">
        <f t="shared" si="21"/>
        <v/>
      </c>
      <c r="M105" s="455" t="str">
        <f t="shared" si="22"/>
        <v/>
      </c>
      <c r="O105" s="455" t="str">
        <f t="shared" si="23"/>
        <v/>
      </c>
      <c r="Q105" s="455" t="str">
        <f t="shared" si="24"/>
        <v/>
      </c>
      <c r="S105" s="455" t="str">
        <f t="shared" si="25"/>
        <v/>
      </c>
      <c r="U105" s="455" t="str">
        <f t="shared" si="26"/>
        <v/>
      </c>
      <c r="W105" s="455" t="str">
        <f t="shared" si="27"/>
        <v/>
      </c>
      <c r="Y105" s="455" t="str">
        <f t="shared" si="28"/>
        <v/>
      </c>
      <c r="AA105" s="455" t="str">
        <f t="shared" si="29"/>
        <v/>
      </c>
      <c r="AC105" s="455" t="str">
        <f t="shared" si="30"/>
        <v/>
      </c>
      <c r="AE105" s="455" t="str">
        <f t="shared" si="31"/>
        <v/>
      </c>
      <c r="AG105" s="455" t="str">
        <f t="shared" si="32"/>
        <v/>
      </c>
      <c r="AI105" s="455" t="str">
        <f t="shared" si="33"/>
        <v/>
      </c>
      <c r="AK105" s="455" t="str">
        <f t="shared" si="34"/>
        <v/>
      </c>
      <c r="AM105" s="455" t="str">
        <f t="shared" si="35"/>
        <v/>
      </c>
      <c r="AO105" s="455" t="str">
        <f t="shared" si="36"/>
        <v/>
      </c>
      <c r="AQ105" s="455" t="str">
        <f t="shared" si="37"/>
        <v/>
      </c>
    </row>
    <row r="106" spans="5:43">
      <c r="E106" s="455" t="str">
        <f t="shared" si="19"/>
        <v/>
      </c>
      <c r="G106" s="455" t="str">
        <f t="shared" si="19"/>
        <v/>
      </c>
      <c r="I106" s="455" t="str">
        <f t="shared" si="20"/>
        <v/>
      </c>
      <c r="K106" s="455" t="str">
        <f t="shared" si="21"/>
        <v/>
      </c>
      <c r="M106" s="455" t="str">
        <f t="shared" si="22"/>
        <v/>
      </c>
      <c r="O106" s="455" t="str">
        <f t="shared" si="23"/>
        <v/>
      </c>
      <c r="Q106" s="455" t="str">
        <f t="shared" si="24"/>
        <v/>
      </c>
      <c r="S106" s="455" t="str">
        <f t="shared" si="25"/>
        <v/>
      </c>
      <c r="U106" s="455" t="str">
        <f t="shared" si="26"/>
        <v/>
      </c>
      <c r="W106" s="455" t="str">
        <f t="shared" si="27"/>
        <v/>
      </c>
      <c r="Y106" s="455" t="str">
        <f t="shared" si="28"/>
        <v/>
      </c>
      <c r="AA106" s="455" t="str">
        <f t="shared" si="29"/>
        <v/>
      </c>
      <c r="AC106" s="455" t="str">
        <f t="shared" si="30"/>
        <v/>
      </c>
      <c r="AE106" s="455" t="str">
        <f t="shared" si="31"/>
        <v/>
      </c>
      <c r="AG106" s="455" t="str">
        <f t="shared" si="32"/>
        <v/>
      </c>
      <c r="AI106" s="455" t="str">
        <f t="shared" si="33"/>
        <v/>
      </c>
      <c r="AK106" s="455" t="str">
        <f t="shared" si="34"/>
        <v/>
      </c>
      <c r="AM106" s="455" t="str">
        <f t="shared" si="35"/>
        <v/>
      </c>
      <c r="AO106" s="455" t="str">
        <f t="shared" si="36"/>
        <v/>
      </c>
      <c r="AQ106" s="455" t="str">
        <f t="shared" si="37"/>
        <v/>
      </c>
    </row>
    <row r="107" spans="5:43">
      <c r="E107" s="455" t="str">
        <f t="shared" si="19"/>
        <v/>
      </c>
      <c r="G107" s="455" t="str">
        <f t="shared" si="19"/>
        <v/>
      </c>
      <c r="I107" s="455" t="str">
        <f t="shared" si="20"/>
        <v/>
      </c>
      <c r="K107" s="455" t="str">
        <f t="shared" si="21"/>
        <v/>
      </c>
      <c r="M107" s="455" t="str">
        <f t="shared" si="22"/>
        <v/>
      </c>
      <c r="O107" s="455" t="str">
        <f t="shared" si="23"/>
        <v/>
      </c>
      <c r="Q107" s="455" t="str">
        <f t="shared" si="24"/>
        <v/>
      </c>
      <c r="S107" s="455" t="str">
        <f t="shared" si="25"/>
        <v/>
      </c>
      <c r="U107" s="455" t="str">
        <f t="shared" si="26"/>
        <v/>
      </c>
      <c r="W107" s="455" t="str">
        <f t="shared" si="27"/>
        <v/>
      </c>
      <c r="Y107" s="455" t="str">
        <f t="shared" si="28"/>
        <v/>
      </c>
      <c r="AA107" s="455" t="str">
        <f t="shared" si="29"/>
        <v/>
      </c>
      <c r="AC107" s="455" t="str">
        <f t="shared" si="30"/>
        <v/>
      </c>
      <c r="AE107" s="455" t="str">
        <f t="shared" si="31"/>
        <v/>
      </c>
      <c r="AG107" s="455" t="str">
        <f t="shared" si="32"/>
        <v/>
      </c>
      <c r="AI107" s="455" t="str">
        <f t="shared" si="33"/>
        <v/>
      </c>
      <c r="AK107" s="455" t="str">
        <f t="shared" si="34"/>
        <v/>
      </c>
      <c r="AM107" s="455" t="str">
        <f t="shared" si="35"/>
        <v/>
      </c>
      <c r="AO107" s="455" t="str">
        <f t="shared" si="36"/>
        <v/>
      </c>
      <c r="AQ107" s="455" t="str">
        <f t="shared" si="37"/>
        <v/>
      </c>
    </row>
    <row r="108" spans="5:43">
      <c r="E108" s="455" t="str">
        <f t="shared" si="19"/>
        <v/>
      </c>
      <c r="G108" s="455" t="str">
        <f t="shared" si="19"/>
        <v/>
      </c>
      <c r="I108" s="455" t="str">
        <f t="shared" si="20"/>
        <v/>
      </c>
      <c r="K108" s="455" t="str">
        <f t="shared" si="21"/>
        <v/>
      </c>
      <c r="M108" s="455" t="str">
        <f t="shared" si="22"/>
        <v/>
      </c>
      <c r="O108" s="455" t="str">
        <f t="shared" si="23"/>
        <v/>
      </c>
      <c r="Q108" s="455" t="str">
        <f t="shared" si="24"/>
        <v/>
      </c>
      <c r="S108" s="455" t="str">
        <f t="shared" si="25"/>
        <v/>
      </c>
      <c r="U108" s="455" t="str">
        <f t="shared" si="26"/>
        <v/>
      </c>
      <c r="W108" s="455" t="str">
        <f t="shared" si="27"/>
        <v/>
      </c>
      <c r="Y108" s="455" t="str">
        <f t="shared" si="28"/>
        <v/>
      </c>
      <c r="AA108" s="455" t="str">
        <f t="shared" si="29"/>
        <v/>
      </c>
      <c r="AC108" s="455" t="str">
        <f t="shared" si="30"/>
        <v/>
      </c>
      <c r="AE108" s="455" t="str">
        <f t="shared" si="31"/>
        <v/>
      </c>
      <c r="AG108" s="455" t="str">
        <f t="shared" si="32"/>
        <v/>
      </c>
      <c r="AI108" s="455" t="str">
        <f t="shared" si="33"/>
        <v/>
      </c>
      <c r="AK108" s="455" t="str">
        <f t="shared" si="34"/>
        <v/>
      </c>
      <c r="AM108" s="455" t="str">
        <f t="shared" si="35"/>
        <v/>
      </c>
      <c r="AO108" s="455" t="str">
        <f t="shared" si="36"/>
        <v/>
      </c>
      <c r="AQ108" s="455" t="str">
        <f t="shared" si="37"/>
        <v/>
      </c>
    </row>
    <row r="109" spans="5:43">
      <c r="E109" s="455" t="str">
        <f t="shared" si="19"/>
        <v/>
      </c>
      <c r="G109" s="455" t="str">
        <f t="shared" si="19"/>
        <v/>
      </c>
      <c r="I109" s="455" t="str">
        <f t="shared" si="20"/>
        <v/>
      </c>
      <c r="K109" s="455" t="str">
        <f t="shared" si="21"/>
        <v/>
      </c>
      <c r="M109" s="455" t="str">
        <f t="shared" si="22"/>
        <v/>
      </c>
      <c r="O109" s="455" t="str">
        <f t="shared" si="23"/>
        <v/>
      </c>
      <c r="Q109" s="455" t="str">
        <f t="shared" si="24"/>
        <v/>
      </c>
      <c r="S109" s="455" t="str">
        <f t="shared" si="25"/>
        <v/>
      </c>
      <c r="U109" s="455" t="str">
        <f t="shared" si="26"/>
        <v/>
      </c>
      <c r="W109" s="455" t="str">
        <f t="shared" si="27"/>
        <v/>
      </c>
      <c r="Y109" s="455" t="str">
        <f t="shared" si="28"/>
        <v/>
      </c>
      <c r="AA109" s="455" t="str">
        <f t="shared" si="29"/>
        <v/>
      </c>
      <c r="AC109" s="455" t="str">
        <f t="shared" si="30"/>
        <v/>
      </c>
      <c r="AE109" s="455" t="str">
        <f t="shared" si="31"/>
        <v/>
      </c>
      <c r="AG109" s="455" t="str">
        <f t="shared" si="32"/>
        <v/>
      </c>
      <c r="AI109" s="455" t="str">
        <f t="shared" si="33"/>
        <v/>
      </c>
      <c r="AK109" s="455" t="str">
        <f t="shared" si="34"/>
        <v/>
      </c>
      <c r="AM109" s="455" t="str">
        <f t="shared" si="35"/>
        <v/>
      </c>
      <c r="AO109" s="455" t="str">
        <f t="shared" si="36"/>
        <v/>
      </c>
      <c r="AQ109" s="455" t="str">
        <f t="shared" si="37"/>
        <v/>
      </c>
    </row>
    <row r="110" spans="5:43">
      <c r="E110" s="455" t="str">
        <f t="shared" si="19"/>
        <v/>
      </c>
      <c r="G110" s="455" t="str">
        <f t="shared" si="19"/>
        <v/>
      </c>
      <c r="I110" s="455" t="str">
        <f t="shared" si="20"/>
        <v/>
      </c>
      <c r="K110" s="455" t="str">
        <f t="shared" si="21"/>
        <v/>
      </c>
      <c r="M110" s="455" t="str">
        <f t="shared" si="22"/>
        <v/>
      </c>
      <c r="O110" s="455" t="str">
        <f t="shared" si="23"/>
        <v/>
      </c>
      <c r="Q110" s="455" t="str">
        <f t="shared" si="24"/>
        <v/>
      </c>
      <c r="S110" s="455" t="str">
        <f t="shared" si="25"/>
        <v/>
      </c>
      <c r="U110" s="455" t="str">
        <f t="shared" si="26"/>
        <v/>
      </c>
      <c r="W110" s="455" t="str">
        <f t="shared" si="27"/>
        <v/>
      </c>
      <c r="Y110" s="455" t="str">
        <f t="shared" si="28"/>
        <v/>
      </c>
      <c r="AA110" s="455" t="str">
        <f t="shared" si="29"/>
        <v/>
      </c>
      <c r="AC110" s="455" t="str">
        <f t="shared" si="30"/>
        <v/>
      </c>
      <c r="AE110" s="455" t="str">
        <f t="shared" si="31"/>
        <v/>
      </c>
      <c r="AG110" s="455" t="str">
        <f t="shared" si="32"/>
        <v/>
      </c>
      <c r="AI110" s="455" t="str">
        <f t="shared" si="33"/>
        <v/>
      </c>
      <c r="AK110" s="455" t="str">
        <f t="shared" si="34"/>
        <v/>
      </c>
      <c r="AM110" s="455" t="str">
        <f t="shared" si="35"/>
        <v/>
      </c>
      <c r="AO110" s="455" t="str">
        <f t="shared" si="36"/>
        <v/>
      </c>
      <c r="AQ110" s="455" t="str">
        <f t="shared" si="37"/>
        <v/>
      </c>
    </row>
    <row r="111" spans="5:43">
      <c r="E111" s="455" t="str">
        <f t="shared" si="19"/>
        <v/>
      </c>
      <c r="G111" s="455" t="str">
        <f t="shared" si="19"/>
        <v/>
      </c>
      <c r="I111" s="455" t="str">
        <f t="shared" si="20"/>
        <v/>
      </c>
      <c r="K111" s="455" t="str">
        <f t="shared" si="21"/>
        <v/>
      </c>
      <c r="M111" s="455" t="str">
        <f t="shared" si="22"/>
        <v/>
      </c>
      <c r="O111" s="455" t="str">
        <f t="shared" si="23"/>
        <v/>
      </c>
      <c r="Q111" s="455" t="str">
        <f t="shared" si="24"/>
        <v/>
      </c>
      <c r="S111" s="455" t="str">
        <f t="shared" si="25"/>
        <v/>
      </c>
      <c r="U111" s="455" t="str">
        <f t="shared" si="26"/>
        <v/>
      </c>
      <c r="W111" s="455" t="str">
        <f t="shared" si="27"/>
        <v/>
      </c>
      <c r="Y111" s="455" t="str">
        <f t="shared" si="28"/>
        <v/>
      </c>
      <c r="AA111" s="455" t="str">
        <f t="shared" si="29"/>
        <v/>
      </c>
      <c r="AC111" s="455" t="str">
        <f t="shared" si="30"/>
        <v/>
      </c>
      <c r="AE111" s="455" t="str">
        <f t="shared" si="31"/>
        <v/>
      </c>
      <c r="AG111" s="455" t="str">
        <f t="shared" si="32"/>
        <v/>
      </c>
      <c r="AI111" s="455" t="str">
        <f t="shared" si="33"/>
        <v/>
      </c>
      <c r="AK111" s="455" t="str">
        <f t="shared" si="34"/>
        <v/>
      </c>
      <c r="AM111" s="455" t="str">
        <f t="shared" si="35"/>
        <v/>
      </c>
      <c r="AO111" s="455" t="str">
        <f t="shared" si="36"/>
        <v/>
      </c>
      <c r="AQ111" s="455" t="str">
        <f t="shared" si="37"/>
        <v/>
      </c>
    </row>
    <row r="112" spans="5:43">
      <c r="E112" s="455" t="str">
        <f t="shared" si="19"/>
        <v/>
      </c>
      <c r="G112" s="455" t="str">
        <f t="shared" si="19"/>
        <v/>
      </c>
      <c r="I112" s="455" t="str">
        <f t="shared" si="20"/>
        <v/>
      </c>
      <c r="K112" s="455" t="str">
        <f t="shared" si="21"/>
        <v/>
      </c>
      <c r="M112" s="455" t="str">
        <f t="shared" si="22"/>
        <v/>
      </c>
      <c r="O112" s="455" t="str">
        <f t="shared" si="23"/>
        <v/>
      </c>
      <c r="Q112" s="455" t="str">
        <f t="shared" si="24"/>
        <v/>
      </c>
      <c r="S112" s="455" t="str">
        <f t="shared" si="25"/>
        <v/>
      </c>
      <c r="U112" s="455" t="str">
        <f t="shared" si="26"/>
        <v/>
      </c>
      <c r="W112" s="455" t="str">
        <f t="shared" si="27"/>
        <v/>
      </c>
      <c r="Y112" s="455" t="str">
        <f t="shared" si="28"/>
        <v/>
      </c>
      <c r="AA112" s="455" t="str">
        <f t="shared" si="29"/>
        <v/>
      </c>
      <c r="AC112" s="455" t="str">
        <f t="shared" si="30"/>
        <v/>
      </c>
      <c r="AE112" s="455" t="str">
        <f t="shared" si="31"/>
        <v/>
      </c>
      <c r="AG112" s="455" t="str">
        <f t="shared" si="32"/>
        <v/>
      </c>
      <c r="AI112" s="455" t="str">
        <f t="shared" si="33"/>
        <v/>
      </c>
      <c r="AK112" s="455" t="str">
        <f t="shared" si="34"/>
        <v/>
      </c>
      <c r="AM112" s="455" t="str">
        <f t="shared" si="35"/>
        <v/>
      </c>
      <c r="AO112" s="455" t="str">
        <f t="shared" si="36"/>
        <v/>
      </c>
      <c r="AQ112" s="455" t="str">
        <f t="shared" si="37"/>
        <v/>
      </c>
    </row>
    <row r="113" spans="5:43">
      <c r="E113" s="455" t="str">
        <f t="shared" si="19"/>
        <v/>
      </c>
      <c r="G113" s="455" t="str">
        <f t="shared" si="19"/>
        <v/>
      </c>
      <c r="I113" s="455" t="str">
        <f t="shared" si="20"/>
        <v/>
      </c>
      <c r="K113" s="455" t="str">
        <f t="shared" si="21"/>
        <v/>
      </c>
      <c r="M113" s="455" t="str">
        <f t="shared" si="22"/>
        <v/>
      </c>
      <c r="O113" s="455" t="str">
        <f t="shared" si="23"/>
        <v/>
      </c>
      <c r="Q113" s="455" t="str">
        <f t="shared" si="24"/>
        <v/>
      </c>
      <c r="S113" s="455" t="str">
        <f t="shared" si="25"/>
        <v/>
      </c>
      <c r="U113" s="455" t="str">
        <f t="shared" si="26"/>
        <v/>
      </c>
      <c r="W113" s="455" t="str">
        <f t="shared" si="27"/>
        <v/>
      </c>
      <c r="Y113" s="455" t="str">
        <f t="shared" si="28"/>
        <v/>
      </c>
      <c r="AA113" s="455" t="str">
        <f t="shared" si="29"/>
        <v/>
      </c>
      <c r="AC113" s="455" t="str">
        <f t="shared" si="30"/>
        <v/>
      </c>
      <c r="AE113" s="455" t="str">
        <f t="shared" si="31"/>
        <v/>
      </c>
      <c r="AG113" s="455" t="str">
        <f t="shared" si="32"/>
        <v/>
      </c>
      <c r="AI113" s="455" t="str">
        <f t="shared" si="33"/>
        <v/>
      </c>
      <c r="AK113" s="455" t="str">
        <f t="shared" si="34"/>
        <v/>
      </c>
      <c r="AM113" s="455" t="str">
        <f t="shared" si="35"/>
        <v/>
      </c>
      <c r="AO113" s="455" t="str">
        <f t="shared" si="36"/>
        <v/>
      </c>
      <c r="AQ113" s="455" t="str">
        <f t="shared" si="37"/>
        <v/>
      </c>
    </row>
    <row r="114" spans="5:43">
      <c r="E114" s="455" t="str">
        <f t="shared" si="19"/>
        <v/>
      </c>
      <c r="G114" s="455" t="str">
        <f t="shared" si="19"/>
        <v/>
      </c>
      <c r="I114" s="455" t="str">
        <f t="shared" si="20"/>
        <v/>
      </c>
      <c r="K114" s="455" t="str">
        <f t="shared" si="21"/>
        <v/>
      </c>
      <c r="M114" s="455" t="str">
        <f t="shared" si="22"/>
        <v/>
      </c>
      <c r="O114" s="455" t="str">
        <f t="shared" si="23"/>
        <v/>
      </c>
      <c r="Q114" s="455" t="str">
        <f t="shared" si="24"/>
        <v/>
      </c>
      <c r="S114" s="455" t="str">
        <f t="shared" si="25"/>
        <v/>
      </c>
      <c r="U114" s="455" t="str">
        <f t="shared" si="26"/>
        <v/>
      </c>
      <c r="W114" s="455" t="str">
        <f t="shared" si="27"/>
        <v/>
      </c>
      <c r="Y114" s="455" t="str">
        <f t="shared" si="28"/>
        <v/>
      </c>
      <c r="AA114" s="455" t="str">
        <f t="shared" si="29"/>
        <v/>
      </c>
      <c r="AC114" s="455" t="str">
        <f t="shared" si="30"/>
        <v/>
      </c>
      <c r="AE114" s="455" t="str">
        <f t="shared" si="31"/>
        <v/>
      </c>
      <c r="AG114" s="455" t="str">
        <f t="shared" si="32"/>
        <v/>
      </c>
      <c r="AI114" s="455" t="str">
        <f t="shared" si="33"/>
        <v/>
      </c>
      <c r="AK114" s="455" t="str">
        <f t="shared" si="34"/>
        <v/>
      </c>
      <c r="AM114" s="455" t="str">
        <f t="shared" si="35"/>
        <v/>
      </c>
      <c r="AO114" s="455" t="str">
        <f t="shared" si="36"/>
        <v/>
      </c>
      <c r="AQ114" s="455" t="str">
        <f t="shared" si="37"/>
        <v/>
      </c>
    </row>
    <row r="115" spans="5:43">
      <c r="E115" s="455" t="str">
        <f t="shared" si="19"/>
        <v/>
      </c>
      <c r="G115" s="455" t="str">
        <f t="shared" si="19"/>
        <v/>
      </c>
      <c r="I115" s="455" t="str">
        <f t="shared" si="20"/>
        <v/>
      </c>
      <c r="K115" s="455" t="str">
        <f t="shared" si="21"/>
        <v/>
      </c>
      <c r="M115" s="455" t="str">
        <f t="shared" si="22"/>
        <v/>
      </c>
      <c r="O115" s="455" t="str">
        <f t="shared" si="23"/>
        <v/>
      </c>
      <c r="Q115" s="455" t="str">
        <f t="shared" si="24"/>
        <v/>
      </c>
      <c r="S115" s="455" t="str">
        <f t="shared" si="25"/>
        <v/>
      </c>
      <c r="U115" s="455" t="str">
        <f t="shared" si="26"/>
        <v/>
      </c>
      <c r="W115" s="455" t="str">
        <f t="shared" si="27"/>
        <v/>
      </c>
      <c r="Y115" s="455" t="str">
        <f t="shared" si="28"/>
        <v/>
      </c>
      <c r="AA115" s="455" t="str">
        <f t="shared" si="29"/>
        <v/>
      </c>
      <c r="AC115" s="455" t="str">
        <f t="shared" si="30"/>
        <v/>
      </c>
      <c r="AE115" s="455" t="str">
        <f t="shared" si="31"/>
        <v/>
      </c>
      <c r="AG115" s="455" t="str">
        <f t="shared" si="32"/>
        <v/>
      </c>
      <c r="AI115" s="455" t="str">
        <f t="shared" si="33"/>
        <v/>
      </c>
      <c r="AK115" s="455" t="str">
        <f t="shared" si="34"/>
        <v/>
      </c>
      <c r="AM115" s="455" t="str">
        <f t="shared" si="35"/>
        <v/>
      </c>
      <c r="AO115" s="455" t="str">
        <f t="shared" si="36"/>
        <v/>
      </c>
      <c r="AQ115" s="455" t="str">
        <f t="shared" si="37"/>
        <v/>
      </c>
    </row>
    <row r="116" spans="5:43">
      <c r="E116" s="455" t="str">
        <f t="shared" si="19"/>
        <v/>
      </c>
      <c r="G116" s="455" t="str">
        <f t="shared" si="19"/>
        <v/>
      </c>
      <c r="I116" s="455" t="str">
        <f t="shared" si="20"/>
        <v/>
      </c>
      <c r="K116" s="455" t="str">
        <f t="shared" si="21"/>
        <v/>
      </c>
      <c r="M116" s="455" t="str">
        <f t="shared" si="22"/>
        <v/>
      </c>
      <c r="O116" s="455" t="str">
        <f t="shared" si="23"/>
        <v/>
      </c>
      <c r="Q116" s="455" t="str">
        <f t="shared" si="24"/>
        <v/>
      </c>
      <c r="S116" s="455" t="str">
        <f t="shared" si="25"/>
        <v/>
      </c>
      <c r="U116" s="455" t="str">
        <f t="shared" si="26"/>
        <v/>
      </c>
      <c r="W116" s="455" t="str">
        <f t="shared" si="27"/>
        <v/>
      </c>
      <c r="Y116" s="455" t="str">
        <f t="shared" si="28"/>
        <v/>
      </c>
      <c r="AA116" s="455" t="str">
        <f t="shared" si="29"/>
        <v/>
      </c>
      <c r="AC116" s="455" t="str">
        <f t="shared" si="30"/>
        <v/>
      </c>
      <c r="AE116" s="455" t="str">
        <f t="shared" si="31"/>
        <v/>
      </c>
      <c r="AG116" s="455" t="str">
        <f t="shared" si="32"/>
        <v/>
      </c>
      <c r="AI116" s="455" t="str">
        <f t="shared" si="33"/>
        <v/>
      </c>
      <c r="AK116" s="455" t="str">
        <f t="shared" si="34"/>
        <v/>
      </c>
      <c r="AM116" s="455" t="str">
        <f t="shared" si="35"/>
        <v/>
      </c>
      <c r="AO116" s="455" t="str">
        <f t="shared" si="36"/>
        <v/>
      </c>
      <c r="AQ116" s="455" t="str">
        <f t="shared" si="37"/>
        <v/>
      </c>
    </row>
    <row r="117" spans="5:43">
      <c r="E117" s="455" t="str">
        <f t="shared" si="19"/>
        <v/>
      </c>
      <c r="G117" s="455" t="str">
        <f t="shared" si="19"/>
        <v/>
      </c>
      <c r="I117" s="455" t="str">
        <f t="shared" si="20"/>
        <v/>
      </c>
      <c r="K117" s="455" t="str">
        <f t="shared" si="21"/>
        <v/>
      </c>
      <c r="M117" s="455" t="str">
        <f t="shared" si="22"/>
        <v/>
      </c>
      <c r="O117" s="455" t="str">
        <f t="shared" si="23"/>
        <v/>
      </c>
      <c r="Q117" s="455" t="str">
        <f t="shared" si="24"/>
        <v/>
      </c>
      <c r="S117" s="455" t="str">
        <f t="shared" si="25"/>
        <v/>
      </c>
      <c r="U117" s="455" t="str">
        <f t="shared" si="26"/>
        <v/>
      </c>
      <c r="W117" s="455" t="str">
        <f t="shared" si="27"/>
        <v/>
      </c>
      <c r="Y117" s="455" t="str">
        <f t="shared" si="28"/>
        <v/>
      </c>
      <c r="AA117" s="455" t="str">
        <f t="shared" si="29"/>
        <v/>
      </c>
      <c r="AC117" s="455" t="str">
        <f t="shared" si="30"/>
        <v/>
      </c>
      <c r="AE117" s="455" t="str">
        <f t="shared" si="31"/>
        <v/>
      </c>
      <c r="AG117" s="455" t="str">
        <f t="shared" si="32"/>
        <v/>
      </c>
      <c r="AI117" s="455" t="str">
        <f t="shared" si="33"/>
        <v/>
      </c>
      <c r="AK117" s="455" t="str">
        <f t="shared" si="34"/>
        <v/>
      </c>
      <c r="AM117" s="455" t="str">
        <f t="shared" si="35"/>
        <v/>
      </c>
      <c r="AO117" s="455" t="str">
        <f t="shared" si="36"/>
        <v/>
      </c>
      <c r="AQ117" s="455" t="str">
        <f t="shared" si="37"/>
        <v/>
      </c>
    </row>
    <row r="118" spans="5:43">
      <c r="E118" s="455" t="str">
        <f t="shared" si="19"/>
        <v/>
      </c>
      <c r="G118" s="455" t="str">
        <f t="shared" si="19"/>
        <v/>
      </c>
      <c r="I118" s="455" t="str">
        <f t="shared" si="20"/>
        <v/>
      </c>
      <c r="K118" s="455" t="str">
        <f t="shared" si="21"/>
        <v/>
      </c>
      <c r="M118" s="455" t="str">
        <f t="shared" si="22"/>
        <v/>
      </c>
      <c r="O118" s="455" t="str">
        <f t="shared" si="23"/>
        <v/>
      </c>
      <c r="Q118" s="455" t="str">
        <f t="shared" si="24"/>
        <v/>
      </c>
      <c r="S118" s="455" t="str">
        <f t="shared" si="25"/>
        <v/>
      </c>
      <c r="U118" s="455" t="str">
        <f t="shared" si="26"/>
        <v/>
      </c>
      <c r="W118" s="455" t="str">
        <f t="shared" si="27"/>
        <v/>
      </c>
      <c r="Y118" s="455" t="str">
        <f t="shared" si="28"/>
        <v/>
      </c>
      <c r="AA118" s="455" t="str">
        <f t="shared" si="29"/>
        <v/>
      </c>
      <c r="AC118" s="455" t="str">
        <f t="shared" si="30"/>
        <v/>
      </c>
      <c r="AE118" s="455" t="str">
        <f t="shared" si="31"/>
        <v/>
      </c>
      <c r="AG118" s="455" t="str">
        <f t="shared" si="32"/>
        <v/>
      </c>
      <c r="AI118" s="455" t="str">
        <f t="shared" si="33"/>
        <v/>
      </c>
      <c r="AK118" s="455" t="str">
        <f t="shared" si="34"/>
        <v/>
      </c>
      <c r="AM118" s="455" t="str">
        <f t="shared" si="35"/>
        <v/>
      </c>
      <c r="AO118" s="455" t="str">
        <f t="shared" si="36"/>
        <v/>
      </c>
      <c r="AQ118" s="455" t="str">
        <f t="shared" si="37"/>
        <v/>
      </c>
    </row>
    <row r="119" spans="5:43">
      <c r="E119" s="455" t="str">
        <f t="shared" si="19"/>
        <v/>
      </c>
      <c r="G119" s="455" t="str">
        <f t="shared" si="19"/>
        <v/>
      </c>
      <c r="I119" s="455" t="str">
        <f t="shared" si="20"/>
        <v/>
      </c>
      <c r="K119" s="455" t="str">
        <f t="shared" si="21"/>
        <v/>
      </c>
      <c r="M119" s="455" t="str">
        <f t="shared" si="22"/>
        <v/>
      </c>
      <c r="O119" s="455" t="str">
        <f t="shared" si="23"/>
        <v/>
      </c>
      <c r="Q119" s="455" t="str">
        <f t="shared" si="24"/>
        <v/>
      </c>
      <c r="S119" s="455" t="str">
        <f t="shared" si="25"/>
        <v/>
      </c>
      <c r="U119" s="455" t="str">
        <f t="shared" si="26"/>
        <v/>
      </c>
      <c r="W119" s="455" t="str">
        <f t="shared" si="27"/>
        <v/>
      </c>
      <c r="Y119" s="455" t="str">
        <f t="shared" si="28"/>
        <v/>
      </c>
      <c r="AA119" s="455" t="str">
        <f t="shared" si="29"/>
        <v/>
      </c>
      <c r="AC119" s="455" t="str">
        <f t="shared" si="30"/>
        <v/>
      </c>
      <c r="AE119" s="455" t="str">
        <f t="shared" si="31"/>
        <v/>
      </c>
      <c r="AG119" s="455" t="str">
        <f t="shared" si="32"/>
        <v/>
      </c>
      <c r="AI119" s="455" t="str">
        <f t="shared" si="33"/>
        <v/>
      </c>
      <c r="AK119" s="455" t="str">
        <f t="shared" si="34"/>
        <v/>
      </c>
      <c r="AM119" s="455" t="str">
        <f t="shared" si="35"/>
        <v/>
      </c>
      <c r="AO119" s="455" t="str">
        <f t="shared" si="36"/>
        <v/>
      </c>
      <c r="AQ119" s="455" t="str">
        <f t="shared" si="37"/>
        <v/>
      </c>
    </row>
    <row r="120" spans="5:43">
      <c r="E120" s="455" t="str">
        <f t="shared" si="19"/>
        <v/>
      </c>
      <c r="G120" s="455" t="str">
        <f t="shared" si="19"/>
        <v/>
      </c>
      <c r="I120" s="455" t="str">
        <f t="shared" si="20"/>
        <v/>
      </c>
      <c r="K120" s="455" t="str">
        <f t="shared" si="21"/>
        <v/>
      </c>
      <c r="M120" s="455" t="str">
        <f t="shared" si="22"/>
        <v/>
      </c>
      <c r="O120" s="455" t="str">
        <f t="shared" si="23"/>
        <v/>
      </c>
      <c r="Q120" s="455" t="str">
        <f t="shared" si="24"/>
        <v/>
      </c>
      <c r="S120" s="455" t="str">
        <f t="shared" si="25"/>
        <v/>
      </c>
      <c r="U120" s="455" t="str">
        <f t="shared" si="26"/>
        <v/>
      </c>
      <c r="W120" s="455" t="str">
        <f t="shared" si="27"/>
        <v/>
      </c>
      <c r="Y120" s="455" t="str">
        <f t="shared" si="28"/>
        <v/>
      </c>
      <c r="AA120" s="455" t="str">
        <f t="shared" si="29"/>
        <v/>
      </c>
      <c r="AC120" s="455" t="str">
        <f t="shared" si="30"/>
        <v/>
      </c>
      <c r="AE120" s="455" t="str">
        <f t="shared" si="31"/>
        <v/>
      </c>
      <c r="AG120" s="455" t="str">
        <f t="shared" si="32"/>
        <v/>
      </c>
      <c r="AI120" s="455" t="str">
        <f t="shared" si="33"/>
        <v/>
      </c>
      <c r="AK120" s="455" t="str">
        <f t="shared" si="34"/>
        <v/>
      </c>
      <c r="AM120" s="455" t="str">
        <f t="shared" si="35"/>
        <v/>
      </c>
      <c r="AO120" s="455" t="str">
        <f t="shared" si="36"/>
        <v/>
      </c>
      <c r="AQ120" s="455" t="str">
        <f t="shared" si="37"/>
        <v/>
      </c>
    </row>
    <row r="121" spans="5:43">
      <c r="E121" s="455" t="str">
        <f t="shared" si="19"/>
        <v/>
      </c>
      <c r="G121" s="455" t="str">
        <f t="shared" si="19"/>
        <v/>
      </c>
      <c r="I121" s="455" t="str">
        <f t="shared" si="20"/>
        <v/>
      </c>
      <c r="K121" s="455" t="str">
        <f t="shared" si="21"/>
        <v/>
      </c>
      <c r="M121" s="455" t="str">
        <f t="shared" si="22"/>
        <v/>
      </c>
      <c r="O121" s="455" t="str">
        <f t="shared" si="23"/>
        <v/>
      </c>
      <c r="Q121" s="455" t="str">
        <f t="shared" si="24"/>
        <v/>
      </c>
      <c r="S121" s="455" t="str">
        <f t="shared" si="25"/>
        <v/>
      </c>
      <c r="U121" s="455" t="str">
        <f t="shared" si="26"/>
        <v/>
      </c>
      <c r="W121" s="455" t="str">
        <f t="shared" si="27"/>
        <v/>
      </c>
      <c r="Y121" s="455" t="str">
        <f t="shared" si="28"/>
        <v/>
      </c>
      <c r="AA121" s="455" t="str">
        <f t="shared" si="29"/>
        <v/>
      </c>
      <c r="AC121" s="455" t="str">
        <f t="shared" si="30"/>
        <v/>
      </c>
      <c r="AE121" s="455" t="str">
        <f t="shared" si="31"/>
        <v/>
      </c>
      <c r="AG121" s="455" t="str">
        <f t="shared" si="32"/>
        <v/>
      </c>
      <c r="AI121" s="455" t="str">
        <f t="shared" si="33"/>
        <v/>
      </c>
      <c r="AK121" s="455" t="str">
        <f t="shared" si="34"/>
        <v/>
      </c>
      <c r="AM121" s="455" t="str">
        <f t="shared" si="35"/>
        <v/>
      </c>
      <c r="AO121" s="455" t="str">
        <f t="shared" si="36"/>
        <v/>
      </c>
      <c r="AQ121" s="455" t="str">
        <f t="shared" si="37"/>
        <v/>
      </c>
    </row>
    <row r="122" spans="5:43">
      <c r="E122" s="455" t="str">
        <f t="shared" si="19"/>
        <v/>
      </c>
      <c r="G122" s="455" t="str">
        <f t="shared" si="19"/>
        <v/>
      </c>
      <c r="I122" s="455" t="str">
        <f t="shared" si="20"/>
        <v/>
      </c>
      <c r="K122" s="455" t="str">
        <f t="shared" si="21"/>
        <v/>
      </c>
      <c r="M122" s="455" t="str">
        <f t="shared" si="22"/>
        <v/>
      </c>
      <c r="O122" s="455" t="str">
        <f t="shared" si="23"/>
        <v/>
      </c>
      <c r="Q122" s="455" t="str">
        <f t="shared" si="24"/>
        <v/>
      </c>
      <c r="S122" s="455" t="str">
        <f t="shared" si="25"/>
        <v/>
      </c>
      <c r="U122" s="455" t="str">
        <f t="shared" si="26"/>
        <v/>
      </c>
      <c r="W122" s="455" t="str">
        <f t="shared" si="27"/>
        <v/>
      </c>
      <c r="Y122" s="455" t="str">
        <f t="shared" si="28"/>
        <v/>
      </c>
      <c r="AA122" s="455" t="str">
        <f t="shared" si="29"/>
        <v/>
      </c>
      <c r="AC122" s="455" t="str">
        <f t="shared" si="30"/>
        <v/>
      </c>
      <c r="AE122" s="455" t="str">
        <f t="shared" si="31"/>
        <v/>
      </c>
      <c r="AG122" s="455" t="str">
        <f t="shared" si="32"/>
        <v/>
      </c>
      <c r="AI122" s="455" t="str">
        <f t="shared" si="33"/>
        <v/>
      </c>
      <c r="AK122" s="455" t="str">
        <f t="shared" si="34"/>
        <v/>
      </c>
      <c r="AM122" s="455" t="str">
        <f t="shared" si="35"/>
        <v/>
      </c>
      <c r="AO122" s="455" t="str">
        <f t="shared" si="36"/>
        <v/>
      </c>
      <c r="AQ122" s="455" t="str">
        <f t="shared" si="37"/>
        <v/>
      </c>
    </row>
    <row r="123" spans="5:43">
      <c r="E123" s="455" t="str">
        <f t="shared" si="19"/>
        <v/>
      </c>
      <c r="G123" s="455" t="str">
        <f t="shared" si="19"/>
        <v/>
      </c>
      <c r="I123" s="455" t="str">
        <f t="shared" si="20"/>
        <v/>
      </c>
      <c r="K123" s="455" t="str">
        <f t="shared" si="21"/>
        <v/>
      </c>
      <c r="M123" s="455" t="str">
        <f t="shared" si="22"/>
        <v/>
      </c>
      <c r="O123" s="455" t="str">
        <f t="shared" si="23"/>
        <v/>
      </c>
      <c r="Q123" s="455" t="str">
        <f t="shared" si="24"/>
        <v/>
      </c>
      <c r="S123" s="455" t="str">
        <f t="shared" si="25"/>
        <v/>
      </c>
      <c r="U123" s="455" t="str">
        <f t="shared" si="26"/>
        <v/>
      </c>
      <c r="W123" s="455" t="str">
        <f t="shared" si="27"/>
        <v/>
      </c>
      <c r="Y123" s="455" t="str">
        <f t="shared" si="28"/>
        <v/>
      </c>
      <c r="AA123" s="455" t="str">
        <f t="shared" si="29"/>
        <v/>
      </c>
      <c r="AC123" s="455" t="str">
        <f t="shared" si="30"/>
        <v/>
      </c>
      <c r="AE123" s="455" t="str">
        <f t="shared" si="31"/>
        <v/>
      </c>
      <c r="AG123" s="455" t="str">
        <f t="shared" si="32"/>
        <v/>
      </c>
      <c r="AI123" s="455" t="str">
        <f t="shared" si="33"/>
        <v/>
      </c>
      <c r="AK123" s="455" t="str">
        <f t="shared" si="34"/>
        <v/>
      </c>
      <c r="AM123" s="455" t="str">
        <f t="shared" si="35"/>
        <v/>
      </c>
      <c r="AO123" s="455" t="str">
        <f t="shared" si="36"/>
        <v/>
      </c>
      <c r="AQ123" s="455" t="str">
        <f t="shared" si="37"/>
        <v/>
      </c>
    </row>
    <row r="124" spans="5:43">
      <c r="E124" s="455" t="str">
        <f t="shared" si="19"/>
        <v/>
      </c>
      <c r="G124" s="455" t="str">
        <f t="shared" si="19"/>
        <v/>
      </c>
      <c r="I124" s="455" t="str">
        <f t="shared" si="20"/>
        <v/>
      </c>
      <c r="K124" s="455" t="str">
        <f t="shared" si="21"/>
        <v/>
      </c>
      <c r="M124" s="455" t="str">
        <f t="shared" si="22"/>
        <v/>
      </c>
      <c r="O124" s="455" t="str">
        <f t="shared" si="23"/>
        <v/>
      </c>
      <c r="Q124" s="455" t="str">
        <f t="shared" si="24"/>
        <v/>
      </c>
      <c r="S124" s="455" t="str">
        <f t="shared" si="25"/>
        <v/>
      </c>
      <c r="U124" s="455" t="str">
        <f t="shared" si="26"/>
        <v/>
      </c>
      <c r="W124" s="455" t="str">
        <f t="shared" si="27"/>
        <v/>
      </c>
      <c r="Y124" s="455" t="str">
        <f t="shared" si="28"/>
        <v/>
      </c>
      <c r="AA124" s="455" t="str">
        <f t="shared" si="29"/>
        <v/>
      </c>
      <c r="AC124" s="455" t="str">
        <f t="shared" si="30"/>
        <v/>
      </c>
      <c r="AE124" s="455" t="str">
        <f t="shared" si="31"/>
        <v/>
      </c>
      <c r="AG124" s="455" t="str">
        <f t="shared" si="32"/>
        <v/>
      </c>
      <c r="AI124" s="455" t="str">
        <f t="shared" si="33"/>
        <v/>
      </c>
      <c r="AK124" s="455" t="str">
        <f t="shared" si="34"/>
        <v/>
      </c>
      <c r="AM124" s="455" t="str">
        <f t="shared" si="35"/>
        <v/>
      </c>
      <c r="AO124" s="455" t="str">
        <f t="shared" si="36"/>
        <v/>
      </c>
      <c r="AQ124" s="455" t="str">
        <f t="shared" si="37"/>
        <v/>
      </c>
    </row>
    <row r="125" spans="5:43">
      <c r="E125" s="455" t="str">
        <f t="shared" si="19"/>
        <v/>
      </c>
      <c r="G125" s="455" t="str">
        <f t="shared" si="19"/>
        <v/>
      </c>
      <c r="I125" s="455" t="str">
        <f t="shared" si="20"/>
        <v/>
      </c>
      <c r="K125" s="455" t="str">
        <f t="shared" si="21"/>
        <v/>
      </c>
      <c r="M125" s="455" t="str">
        <f t="shared" si="22"/>
        <v/>
      </c>
      <c r="O125" s="455" t="str">
        <f t="shared" si="23"/>
        <v/>
      </c>
      <c r="Q125" s="455" t="str">
        <f t="shared" si="24"/>
        <v/>
      </c>
      <c r="S125" s="455" t="str">
        <f t="shared" si="25"/>
        <v/>
      </c>
      <c r="U125" s="455" t="str">
        <f t="shared" si="26"/>
        <v/>
      </c>
      <c r="W125" s="455" t="str">
        <f t="shared" si="27"/>
        <v/>
      </c>
      <c r="Y125" s="455" t="str">
        <f t="shared" si="28"/>
        <v/>
      </c>
      <c r="AA125" s="455" t="str">
        <f t="shared" si="29"/>
        <v/>
      </c>
      <c r="AC125" s="455" t="str">
        <f t="shared" si="30"/>
        <v/>
      </c>
      <c r="AE125" s="455" t="str">
        <f t="shared" si="31"/>
        <v/>
      </c>
      <c r="AG125" s="455" t="str">
        <f t="shared" si="32"/>
        <v/>
      </c>
      <c r="AI125" s="455" t="str">
        <f t="shared" si="33"/>
        <v/>
      </c>
      <c r="AK125" s="455" t="str">
        <f t="shared" si="34"/>
        <v/>
      </c>
      <c r="AM125" s="455" t="str">
        <f t="shared" si="35"/>
        <v/>
      </c>
      <c r="AO125" s="455" t="str">
        <f t="shared" si="36"/>
        <v/>
      </c>
      <c r="AQ125" s="455" t="str">
        <f t="shared" si="37"/>
        <v/>
      </c>
    </row>
    <row r="126" spans="5:43">
      <c r="E126" s="455" t="str">
        <f t="shared" si="19"/>
        <v/>
      </c>
      <c r="G126" s="455" t="str">
        <f t="shared" si="19"/>
        <v/>
      </c>
      <c r="I126" s="455" t="str">
        <f t="shared" si="20"/>
        <v/>
      </c>
      <c r="K126" s="455" t="str">
        <f t="shared" si="21"/>
        <v/>
      </c>
      <c r="M126" s="455" t="str">
        <f t="shared" si="22"/>
        <v/>
      </c>
      <c r="O126" s="455" t="str">
        <f t="shared" si="23"/>
        <v/>
      </c>
      <c r="Q126" s="455" t="str">
        <f t="shared" si="24"/>
        <v/>
      </c>
      <c r="S126" s="455" t="str">
        <f t="shared" si="25"/>
        <v/>
      </c>
      <c r="U126" s="455" t="str">
        <f t="shared" si="26"/>
        <v/>
      </c>
      <c r="W126" s="455" t="str">
        <f t="shared" si="27"/>
        <v/>
      </c>
      <c r="Y126" s="455" t="str">
        <f t="shared" si="28"/>
        <v/>
      </c>
      <c r="AA126" s="455" t="str">
        <f t="shared" si="29"/>
        <v/>
      </c>
      <c r="AC126" s="455" t="str">
        <f t="shared" si="30"/>
        <v/>
      </c>
      <c r="AE126" s="455" t="str">
        <f t="shared" si="31"/>
        <v/>
      </c>
      <c r="AG126" s="455" t="str">
        <f t="shared" si="32"/>
        <v/>
      </c>
      <c r="AI126" s="455" t="str">
        <f t="shared" si="33"/>
        <v/>
      </c>
      <c r="AK126" s="455" t="str">
        <f t="shared" si="34"/>
        <v/>
      </c>
      <c r="AM126" s="455" t="str">
        <f t="shared" si="35"/>
        <v/>
      </c>
      <c r="AO126" s="455" t="str">
        <f t="shared" si="36"/>
        <v/>
      </c>
      <c r="AQ126" s="455" t="str">
        <f t="shared" si="37"/>
        <v/>
      </c>
    </row>
    <row r="127" spans="5:43">
      <c r="E127" s="455" t="str">
        <f t="shared" si="19"/>
        <v/>
      </c>
      <c r="G127" s="455" t="str">
        <f t="shared" si="19"/>
        <v/>
      </c>
      <c r="I127" s="455" t="str">
        <f t="shared" si="20"/>
        <v/>
      </c>
      <c r="K127" s="455" t="str">
        <f t="shared" si="21"/>
        <v/>
      </c>
      <c r="M127" s="455" t="str">
        <f t="shared" si="22"/>
        <v/>
      </c>
      <c r="O127" s="455" t="str">
        <f t="shared" si="23"/>
        <v/>
      </c>
      <c r="Q127" s="455" t="str">
        <f t="shared" si="24"/>
        <v/>
      </c>
      <c r="S127" s="455" t="str">
        <f t="shared" si="25"/>
        <v/>
      </c>
      <c r="U127" s="455" t="str">
        <f t="shared" si="26"/>
        <v/>
      </c>
      <c r="W127" s="455" t="str">
        <f t="shared" si="27"/>
        <v/>
      </c>
      <c r="Y127" s="455" t="str">
        <f t="shared" si="28"/>
        <v/>
      </c>
      <c r="AA127" s="455" t="str">
        <f t="shared" si="29"/>
        <v/>
      </c>
      <c r="AC127" s="455" t="str">
        <f t="shared" si="30"/>
        <v/>
      </c>
      <c r="AE127" s="455" t="str">
        <f t="shared" si="31"/>
        <v/>
      </c>
      <c r="AG127" s="455" t="str">
        <f t="shared" si="32"/>
        <v/>
      </c>
      <c r="AI127" s="455" t="str">
        <f t="shared" si="33"/>
        <v/>
      </c>
      <c r="AK127" s="455" t="str">
        <f t="shared" si="34"/>
        <v/>
      </c>
      <c r="AM127" s="455" t="str">
        <f t="shared" si="35"/>
        <v/>
      </c>
      <c r="AO127" s="455" t="str">
        <f t="shared" si="36"/>
        <v/>
      </c>
      <c r="AQ127" s="455" t="str">
        <f t="shared" si="37"/>
        <v/>
      </c>
    </row>
    <row r="128" spans="5:43">
      <c r="E128" s="455" t="str">
        <f t="shared" si="19"/>
        <v/>
      </c>
      <c r="G128" s="455" t="str">
        <f t="shared" si="19"/>
        <v/>
      </c>
      <c r="I128" s="455" t="str">
        <f t="shared" si="20"/>
        <v/>
      </c>
      <c r="K128" s="455" t="str">
        <f t="shared" si="21"/>
        <v/>
      </c>
      <c r="M128" s="455" t="str">
        <f t="shared" si="22"/>
        <v/>
      </c>
      <c r="O128" s="455" t="str">
        <f t="shared" si="23"/>
        <v/>
      </c>
      <c r="Q128" s="455" t="str">
        <f t="shared" si="24"/>
        <v/>
      </c>
      <c r="S128" s="455" t="str">
        <f t="shared" si="25"/>
        <v/>
      </c>
      <c r="U128" s="455" t="str">
        <f t="shared" si="26"/>
        <v/>
      </c>
      <c r="W128" s="455" t="str">
        <f t="shared" si="27"/>
        <v/>
      </c>
      <c r="Y128" s="455" t="str">
        <f t="shared" si="28"/>
        <v/>
      </c>
      <c r="AA128" s="455" t="str">
        <f t="shared" si="29"/>
        <v/>
      </c>
      <c r="AC128" s="455" t="str">
        <f t="shared" si="30"/>
        <v/>
      </c>
      <c r="AE128" s="455" t="str">
        <f t="shared" si="31"/>
        <v/>
      </c>
      <c r="AG128" s="455" t="str">
        <f t="shared" si="32"/>
        <v/>
      </c>
      <c r="AI128" s="455" t="str">
        <f t="shared" si="33"/>
        <v/>
      </c>
      <c r="AK128" s="455" t="str">
        <f t="shared" si="34"/>
        <v/>
      </c>
      <c r="AM128" s="455" t="str">
        <f t="shared" si="35"/>
        <v/>
      </c>
      <c r="AO128" s="455" t="str">
        <f t="shared" si="36"/>
        <v/>
      </c>
      <c r="AQ128" s="455" t="str">
        <f t="shared" si="37"/>
        <v/>
      </c>
    </row>
    <row r="129" spans="5:43">
      <c r="E129" s="455" t="str">
        <f t="shared" si="19"/>
        <v/>
      </c>
      <c r="G129" s="455" t="str">
        <f t="shared" si="19"/>
        <v/>
      </c>
      <c r="I129" s="455" t="str">
        <f t="shared" si="20"/>
        <v/>
      </c>
      <c r="K129" s="455" t="str">
        <f t="shared" si="21"/>
        <v/>
      </c>
      <c r="M129" s="455" t="str">
        <f t="shared" si="22"/>
        <v/>
      </c>
      <c r="O129" s="455" t="str">
        <f t="shared" si="23"/>
        <v/>
      </c>
      <c r="Q129" s="455" t="str">
        <f t="shared" si="24"/>
        <v/>
      </c>
      <c r="S129" s="455" t="str">
        <f t="shared" si="25"/>
        <v/>
      </c>
      <c r="U129" s="455" t="str">
        <f t="shared" si="26"/>
        <v/>
      </c>
      <c r="W129" s="455" t="str">
        <f t="shared" si="27"/>
        <v/>
      </c>
      <c r="Y129" s="455" t="str">
        <f t="shared" si="28"/>
        <v/>
      </c>
      <c r="AA129" s="455" t="str">
        <f t="shared" si="29"/>
        <v/>
      </c>
      <c r="AC129" s="455" t="str">
        <f t="shared" si="30"/>
        <v/>
      </c>
      <c r="AE129" s="455" t="str">
        <f t="shared" si="31"/>
        <v/>
      </c>
      <c r="AG129" s="455" t="str">
        <f t="shared" si="32"/>
        <v/>
      </c>
      <c r="AI129" s="455" t="str">
        <f t="shared" si="33"/>
        <v/>
      </c>
      <c r="AK129" s="455" t="str">
        <f t="shared" si="34"/>
        <v/>
      </c>
      <c r="AM129" s="455" t="str">
        <f t="shared" si="35"/>
        <v/>
      </c>
      <c r="AO129" s="455" t="str">
        <f t="shared" si="36"/>
        <v/>
      </c>
      <c r="AQ129" s="455" t="str">
        <f t="shared" si="37"/>
        <v/>
      </c>
    </row>
    <row r="130" spans="5:43">
      <c r="E130" s="455" t="str">
        <f t="shared" si="19"/>
        <v/>
      </c>
      <c r="G130" s="455" t="str">
        <f t="shared" si="19"/>
        <v/>
      </c>
      <c r="I130" s="455" t="str">
        <f t="shared" si="20"/>
        <v/>
      </c>
      <c r="K130" s="455" t="str">
        <f t="shared" si="21"/>
        <v/>
      </c>
      <c r="M130" s="455" t="str">
        <f t="shared" si="22"/>
        <v/>
      </c>
      <c r="O130" s="455" t="str">
        <f t="shared" si="23"/>
        <v/>
      </c>
      <c r="Q130" s="455" t="str">
        <f t="shared" si="24"/>
        <v/>
      </c>
      <c r="S130" s="455" t="str">
        <f t="shared" si="25"/>
        <v/>
      </c>
      <c r="U130" s="455" t="str">
        <f t="shared" si="26"/>
        <v/>
      </c>
      <c r="W130" s="455" t="str">
        <f t="shared" si="27"/>
        <v/>
      </c>
      <c r="Y130" s="455" t="str">
        <f t="shared" si="28"/>
        <v/>
      </c>
      <c r="AA130" s="455" t="str">
        <f t="shared" si="29"/>
        <v/>
      </c>
      <c r="AC130" s="455" t="str">
        <f t="shared" si="30"/>
        <v/>
      </c>
      <c r="AE130" s="455" t="str">
        <f t="shared" si="31"/>
        <v/>
      </c>
      <c r="AG130" s="455" t="str">
        <f t="shared" si="32"/>
        <v/>
      </c>
      <c r="AI130" s="455" t="str">
        <f t="shared" si="33"/>
        <v/>
      </c>
      <c r="AK130" s="455" t="str">
        <f t="shared" si="34"/>
        <v/>
      </c>
      <c r="AM130" s="455" t="str">
        <f t="shared" si="35"/>
        <v/>
      </c>
      <c r="AO130" s="455" t="str">
        <f t="shared" si="36"/>
        <v/>
      </c>
      <c r="AQ130" s="455" t="str">
        <f t="shared" si="37"/>
        <v/>
      </c>
    </row>
    <row r="131" spans="5:43">
      <c r="E131" s="455" t="str">
        <f t="shared" si="19"/>
        <v/>
      </c>
      <c r="G131" s="455" t="str">
        <f t="shared" si="19"/>
        <v/>
      </c>
      <c r="I131" s="455" t="str">
        <f t="shared" si="20"/>
        <v/>
      </c>
      <c r="K131" s="455" t="str">
        <f t="shared" si="21"/>
        <v/>
      </c>
      <c r="M131" s="455" t="str">
        <f t="shared" si="22"/>
        <v/>
      </c>
      <c r="O131" s="455" t="str">
        <f t="shared" si="23"/>
        <v/>
      </c>
      <c r="Q131" s="455" t="str">
        <f t="shared" si="24"/>
        <v/>
      </c>
      <c r="S131" s="455" t="str">
        <f t="shared" si="25"/>
        <v/>
      </c>
      <c r="U131" s="455" t="str">
        <f t="shared" si="26"/>
        <v/>
      </c>
      <c r="W131" s="455" t="str">
        <f t="shared" si="27"/>
        <v/>
      </c>
      <c r="Y131" s="455" t="str">
        <f t="shared" si="28"/>
        <v/>
      </c>
      <c r="AA131" s="455" t="str">
        <f t="shared" si="29"/>
        <v/>
      </c>
      <c r="AC131" s="455" t="str">
        <f t="shared" si="30"/>
        <v/>
      </c>
      <c r="AE131" s="455" t="str">
        <f t="shared" si="31"/>
        <v/>
      </c>
      <c r="AG131" s="455" t="str">
        <f t="shared" si="32"/>
        <v/>
      </c>
      <c r="AI131" s="455" t="str">
        <f t="shared" si="33"/>
        <v/>
      </c>
      <c r="AK131" s="455" t="str">
        <f t="shared" si="34"/>
        <v/>
      </c>
      <c r="AM131" s="455" t="str">
        <f t="shared" si="35"/>
        <v/>
      </c>
      <c r="AO131" s="455" t="str">
        <f t="shared" si="36"/>
        <v/>
      </c>
      <c r="AQ131" s="455" t="str">
        <f t="shared" si="37"/>
        <v/>
      </c>
    </row>
    <row r="132" spans="5:43">
      <c r="E132" s="455" t="str">
        <f t="shared" si="19"/>
        <v/>
      </c>
      <c r="G132" s="455" t="str">
        <f t="shared" si="19"/>
        <v/>
      </c>
      <c r="I132" s="455" t="str">
        <f t="shared" si="20"/>
        <v/>
      </c>
      <c r="K132" s="455" t="str">
        <f t="shared" si="21"/>
        <v/>
      </c>
      <c r="M132" s="455" t="str">
        <f t="shared" si="22"/>
        <v/>
      </c>
      <c r="O132" s="455" t="str">
        <f t="shared" si="23"/>
        <v/>
      </c>
      <c r="Q132" s="455" t="str">
        <f t="shared" si="24"/>
        <v/>
      </c>
      <c r="S132" s="455" t="str">
        <f t="shared" si="25"/>
        <v/>
      </c>
      <c r="U132" s="455" t="str">
        <f t="shared" si="26"/>
        <v/>
      </c>
      <c r="W132" s="455" t="str">
        <f t="shared" si="27"/>
        <v/>
      </c>
      <c r="Y132" s="455" t="str">
        <f t="shared" si="28"/>
        <v/>
      </c>
      <c r="AA132" s="455" t="str">
        <f t="shared" si="29"/>
        <v/>
      </c>
      <c r="AC132" s="455" t="str">
        <f t="shared" si="30"/>
        <v/>
      </c>
      <c r="AE132" s="455" t="str">
        <f t="shared" si="31"/>
        <v/>
      </c>
      <c r="AG132" s="455" t="str">
        <f t="shared" si="32"/>
        <v/>
      </c>
      <c r="AI132" s="455" t="str">
        <f t="shared" si="33"/>
        <v/>
      </c>
      <c r="AK132" s="455" t="str">
        <f t="shared" si="34"/>
        <v/>
      </c>
      <c r="AM132" s="455" t="str">
        <f t="shared" si="35"/>
        <v/>
      </c>
      <c r="AO132" s="455" t="str">
        <f t="shared" si="36"/>
        <v/>
      </c>
      <c r="AQ132" s="455" t="str">
        <f t="shared" si="37"/>
        <v/>
      </c>
    </row>
    <row r="133" spans="5:43">
      <c r="E133" s="455" t="str">
        <f t="shared" si="19"/>
        <v/>
      </c>
      <c r="G133" s="455" t="str">
        <f t="shared" si="19"/>
        <v/>
      </c>
      <c r="I133" s="455" t="str">
        <f t="shared" si="20"/>
        <v/>
      </c>
      <c r="K133" s="455" t="str">
        <f t="shared" si="21"/>
        <v/>
      </c>
      <c r="M133" s="455" t="str">
        <f t="shared" si="22"/>
        <v/>
      </c>
      <c r="O133" s="455" t="str">
        <f t="shared" si="23"/>
        <v/>
      </c>
      <c r="Q133" s="455" t="str">
        <f t="shared" si="24"/>
        <v/>
      </c>
      <c r="S133" s="455" t="str">
        <f t="shared" si="25"/>
        <v/>
      </c>
      <c r="U133" s="455" t="str">
        <f t="shared" si="26"/>
        <v/>
      </c>
      <c r="W133" s="455" t="str">
        <f t="shared" si="27"/>
        <v/>
      </c>
      <c r="Y133" s="455" t="str">
        <f t="shared" si="28"/>
        <v/>
      </c>
      <c r="AA133" s="455" t="str">
        <f t="shared" si="29"/>
        <v/>
      </c>
      <c r="AC133" s="455" t="str">
        <f t="shared" si="30"/>
        <v/>
      </c>
      <c r="AE133" s="455" t="str">
        <f t="shared" si="31"/>
        <v/>
      </c>
      <c r="AG133" s="455" t="str">
        <f t="shared" si="32"/>
        <v/>
      </c>
      <c r="AI133" s="455" t="str">
        <f t="shared" si="33"/>
        <v/>
      </c>
      <c r="AK133" s="455" t="str">
        <f t="shared" si="34"/>
        <v/>
      </c>
      <c r="AM133" s="455" t="str">
        <f t="shared" si="35"/>
        <v/>
      </c>
      <c r="AO133" s="455" t="str">
        <f t="shared" si="36"/>
        <v/>
      </c>
      <c r="AQ133" s="455" t="str">
        <f t="shared" si="37"/>
        <v/>
      </c>
    </row>
    <row r="134" spans="5:43">
      <c r="E134" s="455" t="str">
        <f t="shared" si="19"/>
        <v/>
      </c>
      <c r="G134" s="455" t="str">
        <f t="shared" si="19"/>
        <v/>
      </c>
      <c r="I134" s="455" t="str">
        <f t="shared" si="20"/>
        <v/>
      </c>
      <c r="K134" s="455" t="str">
        <f t="shared" si="21"/>
        <v/>
      </c>
      <c r="M134" s="455" t="str">
        <f t="shared" si="22"/>
        <v/>
      </c>
      <c r="O134" s="455" t="str">
        <f t="shared" si="23"/>
        <v/>
      </c>
      <c r="Q134" s="455" t="str">
        <f t="shared" si="24"/>
        <v/>
      </c>
      <c r="S134" s="455" t="str">
        <f t="shared" si="25"/>
        <v/>
      </c>
      <c r="U134" s="455" t="str">
        <f t="shared" si="26"/>
        <v/>
      </c>
      <c r="W134" s="455" t="str">
        <f t="shared" si="27"/>
        <v/>
      </c>
      <c r="Y134" s="455" t="str">
        <f t="shared" si="28"/>
        <v/>
      </c>
      <c r="AA134" s="455" t="str">
        <f t="shared" si="29"/>
        <v/>
      </c>
      <c r="AC134" s="455" t="str">
        <f t="shared" si="30"/>
        <v/>
      </c>
      <c r="AE134" s="455" t="str">
        <f t="shared" si="31"/>
        <v/>
      </c>
      <c r="AG134" s="455" t="str">
        <f t="shared" si="32"/>
        <v/>
      </c>
      <c r="AI134" s="455" t="str">
        <f t="shared" si="33"/>
        <v/>
      </c>
      <c r="AK134" s="455" t="str">
        <f t="shared" si="34"/>
        <v/>
      </c>
      <c r="AM134" s="455" t="str">
        <f t="shared" si="35"/>
        <v/>
      </c>
      <c r="AO134" s="455" t="str">
        <f t="shared" si="36"/>
        <v/>
      </c>
      <c r="AQ134" s="455" t="str">
        <f t="shared" si="37"/>
        <v/>
      </c>
    </row>
    <row r="135" spans="5:43">
      <c r="E135" s="455" t="str">
        <f t="shared" si="19"/>
        <v/>
      </c>
      <c r="G135" s="455" t="str">
        <f t="shared" si="19"/>
        <v/>
      </c>
      <c r="I135" s="455" t="str">
        <f t="shared" si="20"/>
        <v/>
      </c>
      <c r="K135" s="455" t="str">
        <f t="shared" si="21"/>
        <v/>
      </c>
      <c r="M135" s="455" t="str">
        <f t="shared" si="22"/>
        <v/>
      </c>
      <c r="O135" s="455" t="str">
        <f t="shared" si="23"/>
        <v/>
      </c>
      <c r="Q135" s="455" t="str">
        <f t="shared" si="24"/>
        <v/>
      </c>
      <c r="S135" s="455" t="str">
        <f t="shared" si="25"/>
        <v/>
      </c>
      <c r="U135" s="455" t="str">
        <f t="shared" si="26"/>
        <v/>
      </c>
      <c r="W135" s="455" t="str">
        <f t="shared" si="27"/>
        <v/>
      </c>
      <c r="Y135" s="455" t="str">
        <f t="shared" si="28"/>
        <v/>
      </c>
      <c r="AA135" s="455" t="str">
        <f t="shared" si="29"/>
        <v/>
      </c>
      <c r="AC135" s="455" t="str">
        <f t="shared" si="30"/>
        <v/>
      </c>
      <c r="AE135" s="455" t="str">
        <f t="shared" si="31"/>
        <v/>
      </c>
      <c r="AG135" s="455" t="str">
        <f t="shared" si="32"/>
        <v/>
      </c>
      <c r="AI135" s="455" t="str">
        <f t="shared" si="33"/>
        <v/>
      </c>
      <c r="AK135" s="455" t="str">
        <f t="shared" si="34"/>
        <v/>
      </c>
      <c r="AM135" s="455" t="str">
        <f t="shared" si="35"/>
        <v/>
      </c>
      <c r="AO135" s="455" t="str">
        <f t="shared" si="36"/>
        <v/>
      </c>
      <c r="AQ135" s="455" t="str">
        <f t="shared" si="37"/>
        <v/>
      </c>
    </row>
    <row r="136" spans="5:43">
      <c r="E136" s="455" t="str">
        <f t="shared" si="19"/>
        <v/>
      </c>
      <c r="G136" s="455" t="str">
        <f t="shared" si="19"/>
        <v/>
      </c>
      <c r="I136" s="455" t="str">
        <f t="shared" si="20"/>
        <v/>
      </c>
      <c r="K136" s="455" t="str">
        <f t="shared" si="21"/>
        <v/>
      </c>
      <c r="M136" s="455" t="str">
        <f t="shared" si="22"/>
        <v/>
      </c>
      <c r="O136" s="455" t="str">
        <f t="shared" si="23"/>
        <v/>
      </c>
      <c r="Q136" s="455" t="str">
        <f t="shared" si="24"/>
        <v/>
      </c>
      <c r="S136" s="455" t="str">
        <f t="shared" si="25"/>
        <v/>
      </c>
      <c r="U136" s="455" t="str">
        <f t="shared" si="26"/>
        <v/>
      </c>
      <c r="W136" s="455" t="str">
        <f t="shared" si="27"/>
        <v/>
      </c>
      <c r="Y136" s="455" t="str">
        <f t="shared" si="28"/>
        <v/>
      </c>
      <c r="AA136" s="455" t="str">
        <f t="shared" si="29"/>
        <v/>
      </c>
      <c r="AC136" s="455" t="str">
        <f t="shared" si="30"/>
        <v/>
      </c>
      <c r="AE136" s="455" t="str">
        <f t="shared" si="31"/>
        <v/>
      </c>
      <c r="AG136" s="455" t="str">
        <f t="shared" si="32"/>
        <v/>
      </c>
      <c r="AI136" s="455" t="str">
        <f t="shared" si="33"/>
        <v/>
      </c>
      <c r="AK136" s="455" t="str">
        <f t="shared" si="34"/>
        <v/>
      </c>
      <c r="AM136" s="455" t="str">
        <f t="shared" si="35"/>
        <v/>
      </c>
      <c r="AO136" s="455" t="str">
        <f t="shared" si="36"/>
        <v/>
      </c>
      <c r="AQ136" s="455" t="str">
        <f t="shared" si="37"/>
        <v/>
      </c>
    </row>
    <row r="137" spans="5:43">
      <c r="E137" s="455" t="str">
        <f t="shared" si="19"/>
        <v/>
      </c>
      <c r="G137" s="455" t="str">
        <f t="shared" si="19"/>
        <v/>
      </c>
      <c r="I137" s="455" t="str">
        <f t="shared" si="20"/>
        <v/>
      </c>
      <c r="K137" s="455" t="str">
        <f t="shared" si="21"/>
        <v/>
      </c>
      <c r="M137" s="455" t="str">
        <f t="shared" si="22"/>
        <v/>
      </c>
      <c r="O137" s="455" t="str">
        <f t="shared" si="23"/>
        <v/>
      </c>
      <c r="Q137" s="455" t="str">
        <f t="shared" si="24"/>
        <v/>
      </c>
      <c r="S137" s="455" t="str">
        <f t="shared" si="25"/>
        <v/>
      </c>
      <c r="U137" s="455" t="str">
        <f t="shared" si="26"/>
        <v/>
      </c>
      <c r="W137" s="455" t="str">
        <f t="shared" si="27"/>
        <v/>
      </c>
      <c r="Y137" s="455" t="str">
        <f t="shared" si="28"/>
        <v/>
      </c>
      <c r="AA137" s="455" t="str">
        <f t="shared" si="29"/>
        <v/>
      </c>
      <c r="AC137" s="455" t="str">
        <f t="shared" si="30"/>
        <v/>
      </c>
      <c r="AE137" s="455" t="str">
        <f t="shared" si="31"/>
        <v/>
      </c>
      <c r="AG137" s="455" t="str">
        <f t="shared" si="32"/>
        <v/>
      </c>
      <c r="AI137" s="455" t="str">
        <f t="shared" si="33"/>
        <v/>
      </c>
      <c r="AK137" s="455" t="str">
        <f t="shared" si="34"/>
        <v/>
      </c>
      <c r="AM137" s="455" t="str">
        <f t="shared" si="35"/>
        <v/>
      </c>
      <c r="AO137" s="455" t="str">
        <f t="shared" si="36"/>
        <v/>
      </c>
      <c r="AQ137" s="455" t="str">
        <f t="shared" si="37"/>
        <v/>
      </c>
    </row>
    <row r="138" spans="5:43">
      <c r="E138" s="455" t="str">
        <f t="shared" si="19"/>
        <v/>
      </c>
      <c r="G138" s="455" t="str">
        <f t="shared" si="19"/>
        <v/>
      </c>
      <c r="I138" s="455" t="str">
        <f t="shared" si="20"/>
        <v/>
      </c>
      <c r="K138" s="455" t="str">
        <f t="shared" si="21"/>
        <v/>
      </c>
      <c r="M138" s="455" t="str">
        <f t="shared" si="22"/>
        <v/>
      </c>
      <c r="O138" s="455" t="str">
        <f t="shared" si="23"/>
        <v/>
      </c>
      <c r="Q138" s="455" t="str">
        <f t="shared" si="24"/>
        <v/>
      </c>
      <c r="S138" s="455" t="str">
        <f t="shared" si="25"/>
        <v/>
      </c>
      <c r="U138" s="455" t="str">
        <f t="shared" si="26"/>
        <v/>
      </c>
      <c r="W138" s="455" t="str">
        <f t="shared" si="27"/>
        <v/>
      </c>
      <c r="Y138" s="455" t="str">
        <f t="shared" si="28"/>
        <v/>
      </c>
      <c r="AA138" s="455" t="str">
        <f t="shared" si="29"/>
        <v/>
      </c>
      <c r="AC138" s="455" t="str">
        <f t="shared" si="30"/>
        <v/>
      </c>
      <c r="AE138" s="455" t="str">
        <f t="shared" si="31"/>
        <v/>
      </c>
      <c r="AG138" s="455" t="str">
        <f t="shared" si="32"/>
        <v/>
      </c>
      <c r="AI138" s="455" t="str">
        <f t="shared" si="33"/>
        <v/>
      </c>
      <c r="AK138" s="455" t="str">
        <f t="shared" si="34"/>
        <v/>
      </c>
      <c r="AM138" s="455" t="str">
        <f t="shared" si="35"/>
        <v/>
      </c>
      <c r="AO138" s="455" t="str">
        <f t="shared" si="36"/>
        <v/>
      </c>
      <c r="AQ138" s="455" t="str">
        <f t="shared" si="37"/>
        <v/>
      </c>
    </row>
    <row r="139" spans="5:43">
      <c r="E139" s="455" t="str">
        <f t="shared" si="19"/>
        <v/>
      </c>
      <c r="G139" s="455" t="str">
        <f t="shared" si="19"/>
        <v/>
      </c>
      <c r="I139" s="455" t="str">
        <f t="shared" si="20"/>
        <v/>
      </c>
      <c r="K139" s="455" t="str">
        <f t="shared" si="21"/>
        <v/>
      </c>
      <c r="M139" s="455" t="str">
        <f t="shared" si="22"/>
        <v/>
      </c>
      <c r="O139" s="455" t="str">
        <f t="shared" si="23"/>
        <v/>
      </c>
      <c r="Q139" s="455" t="str">
        <f t="shared" si="24"/>
        <v/>
      </c>
      <c r="S139" s="455" t="str">
        <f t="shared" si="25"/>
        <v/>
      </c>
      <c r="U139" s="455" t="str">
        <f t="shared" si="26"/>
        <v/>
      </c>
      <c r="W139" s="455" t="str">
        <f t="shared" si="27"/>
        <v/>
      </c>
      <c r="Y139" s="455" t="str">
        <f t="shared" si="28"/>
        <v/>
      </c>
      <c r="AA139" s="455" t="str">
        <f t="shared" si="29"/>
        <v/>
      </c>
      <c r="AC139" s="455" t="str">
        <f t="shared" si="30"/>
        <v/>
      </c>
      <c r="AE139" s="455" t="str">
        <f t="shared" si="31"/>
        <v/>
      </c>
      <c r="AG139" s="455" t="str">
        <f t="shared" si="32"/>
        <v/>
      </c>
      <c r="AI139" s="455" t="str">
        <f t="shared" si="33"/>
        <v/>
      </c>
      <c r="AK139" s="455" t="str">
        <f t="shared" si="34"/>
        <v/>
      </c>
      <c r="AM139" s="455" t="str">
        <f t="shared" si="35"/>
        <v/>
      </c>
      <c r="AO139" s="455" t="str">
        <f t="shared" si="36"/>
        <v/>
      </c>
      <c r="AQ139" s="455" t="str">
        <f t="shared" si="37"/>
        <v/>
      </c>
    </row>
    <row r="140" spans="5:43">
      <c r="E140" s="455" t="str">
        <f t="shared" si="19"/>
        <v/>
      </c>
      <c r="G140" s="455" t="str">
        <f t="shared" si="19"/>
        <v/>
      </c>
      <c r="I140" s="455" t="str">
        <f t="shared" si="20"/>
        <v/>
      </c>
      <c r="K140" s="455" t="str">
        <f t="shared" si="21"/>
        <v/>
      </c>
      <c r="M140" s="455" t="str">
        <f t="shared" si="22"/>
        <v/>
      </c>
      <c r="O140" s="455" t="str">
        <f t="shared" si="23"/>
        <v/>
      </c>
      <c r="Q140" s="455" t="str">
        <f t="shared" si="24"/>
        <v/>
      </c>
      <c r="S140" s="455" t="str">
        <f t="shared" si="25"/>
        <v/>
      </c>
      <c r="U140" s="455" t="str">
        <f t="shared" si="26"/>
        <v/>
      </c>
      <c r="W140" s="455" t="str">
        <f t="shared" si="27"/>
        <v/>
      </c>
      <c r="Y140" s="455" t="str">
        <f t="shared" si="28"/>
        <v/>
      </c>
      <c r="AA140" s="455" t="str">
        <f t="shared" si="29"/>
        <v/>
      </c>
      <c r="AC140" s="455" t="str">
        <f t="shared" si="30"/>
        <v/>
      </c>
      <c r="AE140" s="455" t="str">
        <f t="shared" si="31"/>
        <v/>
      </c>
      <c r="AG140" s="455" t="str">
        <f t="shared" si="32"/>
        <v/>
      </c>
      <c r="AI140" s="455" t="str">
        <f t="shared" si="33"/>
        <v/>
      </c>
      <c r="AK140" s="455" t="str">
        <f t="shared" si="34"/>
        <v/>
      </c>
      <c r="AM140" s="455" t="str">
        <f t="shared" si="35"/>
        <v/>
      </c>
      <c r="AO140" s="455" t="str">
        <f t="shared" si="36"/>
        <v/>
      </c>
      <c r="AQ140" s="455" t="str">
        <f t="shared" si="37"/>
        <v/>
      </c>
    </row>
    <row r="141" spans="5:43">
      <c r="E141" s="455" t="str">
        <f t="shared" ref="E141:G204" si="38">IF(OR($B141=0,D141=0),"",D141/$B141)</f>
        <v/>
      </c>
      <c r="G141" s="455" t="str">
        <f t="shared" si="38"/>
        <v/>
      </c>
      <c r="I141" s="455" t="str">
        <f t="shared" ref="I141:I204" si="39">IF(OR($B141=0,H141=0),"",H141/$B141)</f>
        <v/>
      </c>
      <c r="K141" s="455" t="str">
        <f t="shared" ref="K141:K204" si="40">IF(OR($B141=0,J141=0),"",J141/$B141)</f>
        <v/>
      </c>
      <c r="M141" s="455" t="str">
        <f t="shared" ref="M141:M204" si="41">IF(OR($B141=0,L141=0),"",L141/$B141)</f>
        <v/>
      </c>
      <c r="O141" s="455" t="str">
        <f t="shared" ref="O141:O204" si="42">IF(OR($B141=0,N141=0),"",N141/$B141)</f>
        <v/>
      </c>
      <c r="Q141" s="455" t="str">
        <f t="shared" ref="Q141:Q204" si="43">IF(OR($B141=0,P141=0),"",P141/$B141)</f>
        <v/>
      </c>
      <c r="S141" s="455" t="str">
        <f t="shared" ref="S141:S204" si="44">IF(OR($B141=0,R141=0),"",R141/$B141)</f>
        <v/>
      </c>
      <c r="U141" s="455" t="str">
        <f t="shared" ref="U141:U204" si="45">IF(OR($B141=0,T141=0),"",T141/$B141)</f>
        <v/>
      </c>
      <c r="W141" s="455" t="str">
        <f t="shared" ref="W141:W204" si="46">IF(OR($B141=0,V141=0),"",V141/$B141)</f>
        <v/>
      </c>
      <c r="Y141" s="455" t="str">
        <f t="shared" ref="Y141:Y204" si="47">IF(OR($B141=0,X141=0),"",X141/$B141)</f>
        <v/>
      </c>
      <c r="AA141" s="455" t="str">
        <f t="shared" ref="AA141:AA204" si="48">IF(OR($B141=0,Z141=0),"",Z141/$B141)</f>
        <v/>
      </c>
      <c r="AC141" s="455" t="str">
        <f t="shared" ref="AC141:AC204" si="49">IF(OR($B141=0,AB141=0),"",AB141/$B141)</f>
        <v/>
      </c>
      <c r="AE141" s="455" t="str">
        <f t="shared" ref="AE141:AE204" si="50">IF(OR($B141=0,AD141=0),"",AD141/$B141)</f>
        <v/>
      </c>
      <c r="AG141" s="455" t="str">
        <f t="shared" ref="AG141:AG204" si="51">IF(OR($B141=0,AF141=0),"",AF141/$B141)</f>
        <v/>
      </c>
      <c r="AI141" s="455" t="str">
        <f t="shared" ref="AI141:AI204" si="52">IF(OR($B141=0,AH141=0),"",AH141/$B141)</f>
        <v/>
      </c>
      <c r="AK141" s="455" t="str">
        <f t="shared" ref="AK141:AK204" si="53">IF(OR($B141=0,AJ141=0),"",AJ141/$B141)</f>
        <v/>
      </c>
      <c r="AM141" s="455" t="str">
        <f t="shared" ref="AM141:AM204" si="54">IF(OR($B141=0,AL141=0),"",AL141/$B141)</f>
        <v/>
      </c>
      <c r="AO141" s="455" t="str">
        <f t="shared" ref="AO141:AO204" si="55">IF(OR($B141=0,AN141=0),"",AN141/$B141)</f>
        <v/>
      </c>
      <c r="AQ141" s="455" t="str">
        <f t="shared" ref="AQ141:AQ204" si="56">IF(OR($B141=0,AP141=0),"",AP141/$B141)</f>
        <v/>
      </c>
    </row>
    <row r="142" spans="5:43">
      <c r="E142" s="455" t="str">
        <f t="shared" si="38"/>
        <v/>
      </c>
      <c r="G142" s="455" t="str">
        <f t="shared" si="38"/>
        <v/>
      </c>
      <c r="I142" s="455" t="str">
        <f t="shared" si="39"/>
        <v/>
      </c>
      <c r="K142" s="455" t="str">
        <f t="shared" si="40"/>
        <v/>
      </c>
      <c r="M142" s="455" t="str">
        <f t="shared" si="41"/>
        <v/>
      </c>
      <c r="O142" s="455" t="str">
        <f t="shared" si="42"/>
        <v/>
      </c>
      <c r="Q142" s="455" t="str">
        <f t="shared" si="43"/>
        <v/>
      </c>
      <c r="S142" s="455" t="str">
        <f t="shared" si="44"/>
        <v/>
      </c>
      <c r="U142" s="455" t="str">
        <f t="shared" si="45"/>
        <v/>
      </c>
      <c r="W142" s="455" t="str">
        <f t="shared" si="46"/>
        <v/>
      </c>
      <c r="Y142" s="455" t="str">
        <f t="shared" si="47"/>
        <v/>
      </c>
      <c r="AA142" s="455" t="str">
        <f t="shared" si="48"/>
        <v/>
      </c>
      <c r="AC142" s="455" t="str">
        <f t="shared" si="49"/>
        <v/>
      </c>
      <c r="AE142" s="455" t="str">
        <f t="shared" si="50"/>
        <v/>
      </c>
      <c r="AG142" s="455" t="str">
        <f t="shared" si="51"/>
        <v/>
      </c>
      <c r="AI142" s="455" t="str">
        <f t="shared" si="52"/>
        <v/>
      </c>
      <c r="AK142" s="455" t="str">
        <f t="shared" si="53"/>
        <v/>
      </c>
      <c r="AM142" s="455" t="str">
        <f t="shared" si="54"/>
        <v/>
      </c>
      <c r="AO142" s="455" t="str">
        <f t="shared" si="55"/>
        <v/>
      </c>
      <c r="AQ142" s="455" t="str">
        <f t="shared" si="56"/>
        <v/>
      </c>
    </row>
    <row r="143" spans="5:43">
      <c r="E143" s="455" t="str">
        <f t="shared" si="38"/>
        <v/>
      </c>
      <c r="G143" s="455" t="str">
        <f t="shared" si="38"/>
        <v/>
      </c>
      <c r="I143" s="455" t="str">
        <f t="shared" si="39"/>
        <v/>
      </c>
      <c r="K143" s="455" t="str">
        <f t="shared" si="40"/>
        <v/>
      </c>
      <c r="M143" s="455" t="str">
        <f t="shared" si="41"/>
        <v/>
      </c>
      <c r="O143" s="455" t="str">
        <f t="shared" si="42"/>
        <v/>
      </c>
      <c r="Q143" s="455" t="str">
        <f t="shared" si="43"/>
        <v/>
      </c>
      <c r="S143" s="455" t="str">
        <f t="shared" si="44"/>
        <v/>
      </c>
      <c r="U143" s="455" t="str">
        <f t="shared" si="45"/>
        <v/>
      </c>
      <c r="W143" s="455" t="str">
        <f t="shared" si="46"/>
        <v/>
      </c>
      <c r="Y143" s="455" t="str">
        <f t="shared" si="47"/>
        <v/>
      </c>
      <c r="AA143" s="455" t="str">
        <f t="shared" si="48"/>
        <v/>
      </c>
      <c r="AC143" s="455" t="str">
        <f t="shared" si="49"/>
        <v/>
      </c>
      <c r="AE143" s="455" t="str">
        <f t="shared" si="50"/>
        <v/>
      </c>
      <c r="AG143" s="455" t="str">
        <f t="shared" si="51"/>
        <v/>
      </c>
      <c r="AI143" s="455" t="str">
        <f t="shared" si="52"/>
        <v/>
      </c>
      <c r="AK143" s="455" t="str">
        <f t="shared" si="53"/>
        <v/>
      </c>
      <c r="AM143" s="455" t="str">
        <f t="shared" si="54"/>
        <v/>
      </c>
      <c r="AO143" s="455" t="str">
        <f t="shared" si="55"/>
        <v/>
      </c>
      <c r="AQ143" s="455" t="str">
        <f t="shared" si="56"/>
        <v/>
      </c>
    </row>
    <row r="144" spans="5:43">
      <c r="E144" s="455" t="str">
        <f t="shared" si="38"/>
        <v/>
      </c>
      <c r="G144" s="455" t="str">
        <f t="shared" si="38"/>
        <v/>
      </c>
      <c r="I144" s="455" t="str">
        <f t="shared" si="39"/>
        <v/>
      </c>
      <c r="K144" s="455" t="str">
        <f t="shared" si="40"/>
        <v/>
      </c>
      <c r="M144" s="455" t="str">
        <f t="shared" si="41"/>
        <v/>
      </c>
      <c r="O144" s="455" t="str">
        <f t="shared" si="42"/>
        <v/>
      </c>
      <c r="Q144" s="455" t="str">
        <f t="shared" si="43"/>
        <v/>
      </c>
      <c r="S144" s="455" t="str">
        <f t="shared" si="44"/>
        <v/>
      </c>
      <c r="U144" s="455" t="str">
        <f t="shared" si="45"/>
        <v/>
      </c>
      <c r="W144" s="455" t="str">
        <f t="shared" si="46"/>
        <v/>
      </c>
      <c r="Y144" s="455" t="str">
        <f t="shared" si="47"/>
        <v/>
      </c>
      <c r="AA144" s="455" t="str">
        <f t="shared" si="48"/>
        <v/>
      </c>
      <c r="AC144" s="455" t="str">
        <f t="shared" si="49"/>
        <v/>
      </c>
      <c r="AE144" s="455" t="str">
        <f t="shared" si="50"/>
        <v/>
      </c>
      <c r="AG144" s="455" t="str">
        <f t="shared" si="51"/>
        <v/>
      </c>
      <c r="AI144" s="455" t="str">
        <f t="shared" si="52"/>
        <v/>
      </c>
      <c r="AK144" s="455" t="str">
        <f t="shared" si="53"/>
        <v/>
      </c>
      <c r="AM144" s="455" t="str">
        <f t="shared" si="54"/>
        <v/>
      </c>
      <c r="AO144" s="455" t="str">
        <f t="shared" si="55"/>
        <v/>
      </c>
      <c r="AQ144" s="455" t="str">
        <f t="shared" si="56"/>
        <v/>
      </c>
    </row>
    <row r="145" spans="5:43">
      <c r="E145" s="455" t="str">
        <f t="shared" si="38"/>
        <v/>
      </c>
      <c r="G145" s="455" t="str">
        <f t="shared" si="38"/>
        <v/>
      </c>
      <c r="I145" s="455" t="str">
        <f t="shared" si="39"/>
        <v/>
      </c>
      <c r="K145" s="455" t="str">
        <f t="shared" si="40"/>
        <v/>
      </c>
      <c r="M145" s="455" t="str">
        <f t="shared" si="41"/>
        <v/>
      </c>
      <c r="O145" s="455" t="str">
        <f t="shared" si="42"/>
        <v/>
      </c>
      <c r="Q145" s="455" t="str">
        <f t="shared" si="43"/>
        <v/>
      </c>
      <c r="S145" s="455" t="str">
        <f t="shared" si="44"/>
        <v/>
      </c>
      <c r="U145" s="455" t="str">
        <f t="shared" si="45"/>
        <v/>
      </c>
      <c r="W145" s="455" t="str">
        <f t="shared" si="46"/>
        <v/>
      </c>
      <c r="Y145" s="455" t="str">
        <f t="shared" si="47"/>
        <v/>
      </c>
      <c r="AA145" s="455" t="str">
        <f t="shared" si="48"/>
        <v/>
      </c>
      <c r="AC145" s="455" t="str">
        <f t="shared" si="49"/>
        <v/>
      </c>
      <c r="AE145" s="455" t="str">
        <f t="shared" si="50"/>
        <v/>
      </c>
      <c r="AG145" s="455" t="str">
        <f t="shared" si="51"/>
        <v/>
      </c>
      <c r="AI145" s="455" t="str">
        <f t="shared" si="52"/>
        <v/>
      </c>
      <c r="AK145" s="455" t="str">
        <f t="shared" si="53"/>
        <v/>
      </c>
      <c r="AM145" s="455" t="str">
        <f t="shared" si="54"/>
        <v/>
      </c>
      <c r="AO145" s="455" t="str">
        <f t="shared" si="55"/>
        <v/>
      </c>
      <c r="AQ145" s="455" t="str">
        <f t="shared" si="56"/>
        <v/>
      </c>
    </row>
    <row r="146" spans="5:43">
      <c r="E146" s="455" t="str">
        <f t="shared" si="38"/>
        <v/>
      </c>
      <c r="G146" s="455" t="str">
        <f t="shared" si="38"/>
        <v/>
      </c>
      <c r="I146" s="455" t="str">
        <f t="shared" si="39"/>
        <v/>
      </c>
      <c r="K146" s="455" t="str">
        <f t="shared" si="40"/>
        <v/>
      </c>
      <c r="M146" s="455" t="str">
        <f t="shared" si="41"/>
        <v/>
      </c>
      <c r="O146" s="455" t="str">
        <f t="shared" si="42"/>
        <v/>
      </c>
      <c r="Q146" s="455" t="str">
        <f t="shared" si="43"/>
        <v/>
      </c>
      <c r="S146" s="455" t="str">
        <f t="shared" si="44"/>
        <v/>
      </c>
      <c r="U146" s="455" t="str">
        <f t="shared" si="45"/>
        <v/>
      </c>
      <c r="W146" s="455" t="str">
        <f t="shared" si="46"/>
        <v/>
      </c>
      <c r="Y146" s="455" t="str">
        <f t="shared" si="47"/>
        <v/>
      </c>
      <c r="AA146" s="455" t="str">
        <f t="shared" si="48"/>
        <v/>
      </c>
      <c r="AC146" s="455" t="str">
        <f t="shared" si="49"/>
        <v/>
      </c>
      <c r="AE146" s="455" t="str">
        <f t="shared" si="50"/>
        <v/>
      </c>
      <c r="AG146" s="455" t="str">
        <f t="shared" si="51"/>
        <v/>
      </c>
      <c r="AI146" s="455" t="str">
        <f t="shared" si="52"/>
        <v/>
      </c>
      <c r="AK146" s="455" t="str">
        <f t="shared" si="53"/>
        <v/>
      </c>
      <c r="AM146" s="455" t="str">
        <f t="shared" si="54"/>
        <v/>
      </c>
      <c r="AO146" s="455" t="str">
        <f t="shared" si="55"/>
        <v/>
      </c>
      <c r="AQ146" s="455" t="str">
        <f t="shared" si="56"/>
        <v/>
      </c>
    </row>
    <row r="147" spans="5:43">
      <c r="E147" s="455" t="str">
        <f t="shared" si="38"/>
        <v/>
      </c>
      <c r="G147" s="455" t="str">
        <f t="shared" si="38"/>
        <v/>
      </c>
      <c r="I147" s="455" t="str">
        <f t="shared" si="39"/>
        <v/>
      </c>
      <c r="K147" s="455" t="str">
        <f t="shared" si="40"/>
        <v/>
      </c>
      <c r="M147" s="455" t="str">
        <f t="shared" si="41"/>
        <v/>
      </c>
      <c r="O147" s="455" t="str">
        <f t="shared" si="42"/>
        <v/>
      </c>
      <c r="Q147" s="455" t="str">
        <f t="shared" si="43"/>
        <v/>
      </c>
      <c r="S147" s="455" t="str">
        <f t="shared" si="44"/>
        <v/>
      </c>
      <c r="U147" s="455" t="str">
        <f t="shared" si="45"/>
        <v/>
      </c>
      <c r="W147" s="455" t="str">
        <f t="shared" si="46"/>
        <v/>
      </c>
      <c r="Y147" s="455" t="str">
        <f t="shared" si="47"/>
        <v/>
      </c>
      <c r="AA147" s="455" t="str">
        <f t="shared" si="48"/>
        <v/>
      </c>
      <c r="AC147" s="455" t="str">
        <f t="shared" si="49"/>
        <v/>
      </c>
      <c r="AE147" s="455" t="str">
        <f t="shared" si="50"/>
        <v/>
      </c>
      <c r="AG147" s="455" t="str">
        <f t="shared" si="51"/>
        <v/>
      </c>
      <c r="AI147" s="455" t="str">
        <f t="shared" si="52"/>
        <v/>
      </c>
      <c r="AK147" s="455" t="str">
        <f t="shared" si="53"/>
        <v/>
      </c>
      <c r="AM147" s="455" t="str">
        <f t="shared" si="54"/>
        <v/>
      </c>
      <c r="AO147" s="455" t="str">
        <f t="shared" si="55"/>
        <v/>
      </c>
      <c r="AQ147" s="455" t="str">
        <f t="shared" si="56"/>
        <v/>
      </c>
    </row>
    <row r="148" spans="5:43">
      <c r="E148" s="455" t="str">
        <f t="shared" si="38"/>
        <v/>
      </c>
      <c r="G148" s="455" t="str">
        <f t="shared" si="38"/>
        <v/>
      </c>
      <c r="I148" s="455" t="str">
        <f t="shared" si="39"/>
        <v/>
      </c>
      <c r="K148" s="455" t="str">
        <f t="shared" si="40"/>
        <v/>
      </c>
      <c r="M148" s="455" t="str">
        <f t="shared" si="41"/>
        <v/>
      </c>
      <c r="O148" s="455" t="str">
        <f t="shared" si="42"/>
        <v/>
      </c>
      <c r="Q148" s="455" t="str">
        <f t="shared" si="43"/>
        <v/>
      </c>
      <c r="S148" s="455" t="str">
        <f t="shared" si="44"/>
        <v/>
      </c>
      <c r="U148" s="455" t="str">
        <f t="shared" si="45"/>
        <v/>
      </c>
      <c r="W148" s="455" t="str">
        <f t="shared" si="46"/>
        <v/>
      </c>
      <c r="Y148" s="455" t="str">
        <f t="shared" si="47"/>
        <v/>
      </c>
      <c r="AA148" s="455" t="str">
        <f t="shared" si="48"/>
        <v/>
      </c>
      <c r="AC148" s="455" t="str">
        <f t="shared" si="49"/>
        <v/>
      </c>
      <c r="AE148" s="455" t="str">
        <f t="shared" si="50"/>
        <v/>
      </c>
      <c r="AG148" s="455" t="str">
        <f t="shared" si="51"/>
        <v/>
      </c>
      <c r="AI148" s="455" t="str">
        <f t="shared" si="52"/>
        <v/>
      </c>
      <c r="AK148" s="455" t="str">
        <f t="shared" si="53"/>
        <v/>
      </c>
      <c r="AM148" s="455" t="str">
        <f t="shared" si="54"/>
        <v/>
      </c>
      <c r="AO148" s="455" t="str">
        <f t="shared" si="55"/>
        <v/>
      </c>
      <c r="AQ148" s="455" t="str">
        <f t="shared" si="56"/>
        <v/>
      </c>
    </row>
    <row r="149" spans="5:43">
      <c r="E149" s="455" t="str">
        <f t="shared" si="38"/>
        <v/>
      </c>
      <c r="G149" s="455" t="str">
        <f t="shared" si="38"/>
        <v/>
      </c>
      <c r="I149" s="455" t="str">
        <f t="shared" si="39"/>
        <v/>
      </c>
      <c r="K149" s="455" t="str">
        <f t="shared" si="40"/>
        <v/>
      </c>
      <c r="M149" s="455" t="str">
        <f t="shared" si="41"/>
        <v/>
      </c>
      <c r="O149" s="455" t="str">
        <f t="shared" si="42"/>
        <v/>
      </c>
      <c r="Q149" s="455" t="str">
        <f t="shared" si="43"/>
        <v/>
      </c>
      <c r="S149" s="455" t="str">
        <f t="shared" si="44"/>
        <v/>
      </c>
      <c r="U149" s="455" t="str">
        <f t="shared" si="45"/>
        <v/>
      </c>
      <c r="W149" s="455" t="str">
        <f t="shared" si="46"/>
        <v/>
      </c>
      <c r="Y149" s="455" t="str">
        <f t="shared" si="47"/>
        <v/>
      </c>
      <c r="AA149" s="455" t="str">
        <f t="shared" si="48"/>
        <v/>
      </c>
      <c r="AC149" s="455" t="str">
        <f t="shared" si="49"/>
        <v/>
      </c>
      <c r="AE149" s="455" t="str">
        <f t="shared" si="50"/>
        <v/>
      </c>
      <c r="AG149" s="455" t="str">
        <f t="shared" si="51"/>
        <v/>
      </c>
      <c r="AI149" s="455" t="str">
        <f t="shared" si="52"/>
        <v/>
      </c>
      <c r="AK149" s="455" t="str">
        <f t="shared" si="53"/>
        <v/>
      </c>
      <c r="AM149" s="455" t="str">
        <f t="shared" si="54"/>
        <v/>
      </c>
      <c r="AO149" s="455" t="str">
        <f t="shared" si="55"/>
        <v/>
      </c>
      <c r="AQ149" s="455" t="str">
        <f t="shared" si="56"/>
        <v/>
      </c>
    </row>
    <row r="150" spans="5:43">
      <c r="E150" s="455" t="str">
        <f t="shared" si="38"/>
        <v/>
      </c>
      <c r="G150" s="455" t="str">
        <f t="shared" si="38"/>
        <v/>
      </c>
      <c r="I150" s="455" t="str">
        <f t="shared" si="39"/>
        <v/>
      </c>
      <c r="K150" s="455" t="str">
        <f t="shared" si="40"/>
        <v/>
      </c>
      <c r="M150" s="455" t="str">
        <f t="shared" si="41"/>
        <v/>
      </c>
      <c r="O150" s="455" t="str">
        <f t="shared" si="42"/>
        <v/>
      </c>
      <c r="Q150" s="455" t="str">
        <f t="shared" si="43"/>
        <v/>
      </c>
      <c r="S150" s="455" t="str">
        <f t="shared" si="44"/>
        <v/>
      </c>
      <c r="U150" s="455" t="str">
        <f t="shared" si="45"/>
        <v/>
      </c>
      <c r="W150" s="455" t="str">
        <f t="shared" si="46"/>
        <v/>
      </c>
      <c r="Y150" s="455" t="str">
        <f t="shared" si="47"/>
        <v/>
      </c>
      <c r="AA150" s="455" t="str">
        <f t="shared" si="48"/>
        <v/>
      </c>
      <c r="AC150" s="455" t="str">
        <f t="shared" si="49"/>
        <v/>
      </c>
      <c r="AE150" s="455" t="str">
        <f t="shared" si="50"/>
        <v/>
      </c>
      <c r="AG150" s="455" t="str">
        <f t="shared" si="51"/>
        <v/>
      </c>
      <c r="AI150" s="455" t="str">
        <f t="shared" si="52"/>
        <v/>
      </c>
      <c r="AK150" s="455" t="str">
        <f t="shared" si="53"/>
        <v/>
      </c>
      <c r="AM150" s="455" t="str">
        <f t="shared" si="54"/>
        <v/>
      </c>
      <c r="AO150" s="455" t="str">
        <f t="shared" si="55"/>
        <v/>
      </c>
      <c r="AQ150" s="455" t="str">
        <f t="shared" si="56"/>
        <v/>
      </c>
    </row>
    <row r="151" spans="5:43">
      <c r="E151" s="455" t="str">
        <f t="shared" si="38"/>
        <v/>
      </c>
      <c r="G151" s="455" t="str">
        <f t="shared" si="38"/>
        <v/>
      </c>
      <c r="I151" s="455" t="str">
        <f t="shared" si="39"/>
        <v/>
      </c>
      <c r="K151" s="455" t="str">
        <f t="shared" si="40"/>
        <v/>
      </c>
      <c r="M151" s="455" t="str">
        <f t="shared" si="41"/>
        <v/>
      </c>
      <c r="O151" s="455" t="str">
        <f t="shared" si="42"/>
        <v/>
      </c>
      <c r="Q151" s="455" t="str">
        <f t="shared" si="43"/>
        <v/>
      </c>
      <c r="S151" s="455" t="str">
        <f t="shared" si="44"/>
        <v/>
      </c>
      <c r="U151" s="455" t="str">
        <f t="shared" si="45"/>
        <v/>
      </c>
      <c r="W151" s="455" t="str">
        <f t="shared" si="46"/>
        <v/>
      </c>
      <c r="Y151" s="455" t="str">
        <f t="shared" si="47"/>
        <v/>
      </c>
      <c r="AA151" s="455" t="str">
        <f t="shared" si="48"/>
        <v/>
      </c>
      <c r="AC151" s="455" t="str">
        <f t="shared" si="49"/>
        <v/>
      </c>
      <c r="AE151" s="455" t="str">
        <f t="shared" si="50"/>
        <v/>
      </c>
      <c r="AG151" s="455" t="str">
        <f t="shared" si="51"/>
        <v/>
      </c>
      <c r="AI151" s="455" t="str">
        <f t="shared" si="52"/>
        <v/>
      </c>
      <c r="AK151" s="455" t="str">
        <f t="shared" si="53"/>
        <v/>
      </c>
      <c r="AM151" s="455" t="str">
        <f t="shared" si="54"/>
        <v/>
      </c>
      <c r="AO151" s="455" t="str">
        <f t="shared" si="55"/>
        <v/>
      </c>
      <c r="AQ151" s="455" t="str">
        <f t="shared" si="56"/>
        <v/>
      </c>
    </row>
    <row r="152" spans="5:43">
      <c r="E152" s="455" t="str">
        <f t="shared" si="38"/>
        <v/>
      </c>
      <c r="G152" s="455" t="str">
        <f t="shared" si="38"/>
        <v/>
      </c>
      <c r="I152" s="455" t="str">
        <f t="shared" si="39"/>
        <v/>
      </c>
      <c r="K152" s="455" t="str">
        <f t="shared" si="40"/>
        <v/>
      </c>
      <c r="M152" s="455" t="str">
        <f t="shared" si="41"/>
        <v/>
      </c>
      <c r="O152" s="455" t="str">
        <f t="shared" si="42"/>
        <v/>
      </c>
      <c r="Q152" s="455" t="str">
        <f t="shared" si="43"/>
        <v/>
      </c>
      <c r="S152" s="455" t="str">
        <f t="shared" si="44"/>
        <v/>
      </c>
      <c r="U152" s="455" t="str">
        <f t="shared" si="45"/>
        <v/>
      </c>
      <c r="W152" s="455" t="str">
        <f t="shared" si="46"/>
        <v/>
      </c>
      <c r="Y152" s="455" t="str">
        <f t="shared" si="47"/>
        <v/>
      </c>
      <c r="AA152" s="455" t="str">
        <f t="shared" si="48"/>
        <v/>
      </c>
      <c r="AC152" s="455" t="str">
        <f t="shared" si="49"/>
        <v/>
      </c>
      <c r="AE152" s="455" t="str">
        <f t="shared" si="50"/>
        <v/>
      </c>
      <c r="AG152" s="455" t="str">
        <f t="shared" si="51"/>
        <v/>
      </c>
      <c r="AI152" s="455" t="str">
        <f t="shared" si="52"/>
        <v/>
      </c>
      <c r="AK152" s="455" t="str">
        <f t="shared" si="53"/>
        <v/>
      </c>
      <c r="AM152" s="455" t="str">
        <f t="shared" si="54"/>
        <v/>
      </c>
      <c r="AO152" s="455" t="str">
        <f t="shared" si="55"/>
        <v/>
      </c>
      <c r="AQ152" s="455" t="str">
        <f t="shared" si="56"/>
        <v/>
      </c>
    </row>
    <row r="153" spans="5:43">
      <c r="E153" s="455" t="str">
        <f t="shared" si="38"/>
        <v/>
      </c>
      <c r="G153" s="455" t="str">
        <f t="shared" si="38"/>
        <v/>
      </c>
      <c r="I153" s="455" t="str">
        <f t="shared" si="39"/>
        <v/>
      </c>
      <c r="K153" s="455" t="str">
        <f t="shared" si="40"/>
        <v/>
      </c>
      <c r="M153" s="455" t="str">
        <f t="shared" si="41"/>
        <v/>
      </c>
      <c r="O153" s="455" t="str">
        <f t="shared" si="42"/>
        <v/>
      </c>
      <c r="Q153" s="455" t="str">
        <f t="shared" si="43"/>
        <v/>
      </c>
      <c r="S153" s="455" t="str">
        <f t="shared" si="44"/>
        <v/>
      </c>
      <c r="U153" s="455" t="str">
        <f t="shared" si="45"/>
        <v/>
      </c>
      <c r="W153" s="455" t="str">
        <f t="shared" si="46"/>
        <v/>
      </c>
      <c r="Y153" s="455" t="str">
        <f t="shared" si="47"/>
        <v/>
      </c>
      <c r="AA153" s="455" t="str">
        <f t="shared" si="48"/>
        <v/>
      </c>
      <c r="AC153" s="455" t="str">
        <f t="shared" si="49"/>
        <v/>
      </c>
      <c r="AE153" s="455" t="str">
        <f t="shared" si="50"/>
        <v/>
      </c>
      <c r="AG153" s="455" t="str">
        <f t="shared" si="51"/>
        <v/>
      </c>
      <c r="AI153" s="455" t="str">
        <f t="shared" si="52"/>
        <v/>
      </c>
      <c r="AK153" s="455" t="str">
        <f t="shared" si="53"/>
        <v/>
      </c>
      <c r="AM153" s="455" t="str">
        <f t="shared" si="54"/>
        <v/>
      </c>
      <c r="AO153" s="455" t="str">
        <f t="shared" si="55"/>
        <v/>
      </c>
      <c r="AQ153" s="455" t="str">
        <f t="shared" si="56"/>
        <v/>
      </c>
    </row>
    <row r="154" spans="5:43">
      <c r="E154" s="455" t="str">
        <f t="shared" si="38"/>
        <v/>
      </c>
      <c r="G154" s="455" t="str">
        <f t="shared" si="38"/>
        <v/>
      </c>
      <c r="I154" s="455" t="str">
        <f t="shared" si="39"/>
        <v/>
      </c>
      <c r="K154" s="455" t="str">
        <f t="shared" si="40"/>
        <v/>
      </c>
      <c r="M154" s="455" t="str">
        <f t="shared" si="41"/>
        <v/>
      </c>
      <c r="O154" s="455" t="str">
        <f t="shared" si="42"/>
        <v/>
      </c>
      <c r="Q154" s="455" t="str">
        <f t="shared" si="43"/>
        <v/>
      </c>
      <c r="S154" s="455" t="str">
        <f t="shared" si="44"/>
        <v/>
      </c>
      <c r="U154" s="455" t="str">
        <f t="shared" si="45"/>
        <v/>
      </c>
      <c r="W154" s="455" t="str">
        <f t="shared" si="46"/>
        <v/>
      </c>
      <c r="Y154" s="455" t="str">
        <f t="shared" si="47"/>
        <v/>
      </c>
      <c r="AA154" s="455" t="str">
        <f t="shared" si="48"/>
        <v/>
      </c>
      <c r="AC154" s="455" t="str">
        <f t="shared" si="49"/>
        <v/>
      </c>
      <c r="AE154" s="455" t="str">
        <f t="shared" si="50"/>
        <v/>
      </c>
      <c r="AG154" s="455" t="str">
        <f t="shared" si="51"/>
        <v/>
      </c>
      <c r="AI154" s="455" t="str">
        <f t="shared" si="52"/>
        <v/>
      </c>
      <c r="AK154" s="455" t="str">
        <f t="shared" si="53"/>
        <v/>
      </c>
      <c r="AM154" s="455" t="str">
        <f t="shared" si="54"/>
        <v/>
      </c>
      <c r="AO154" s="455" t="str">
        <f t="shared" si="55"/>
        <v/>
      </c>
      <c r="AQ154" s="455" t="str">
        <f t="shared" si="56"/>
        <v/>
      </c>
    </row>
    <row r="155" spans="5:43">
      <c r="E155" s="455" t="str">
        <f t="shared" si="38"/>
        <v/>
      </c>
      <c r="G155" s="455" t="str">
        <f t="shared" si="38"/>
        <v/>
      </c>
      <c r="I155" s="455" t="str">
        <f t="shared" si="39"/>
        <v/>
      </c>
      <c r="K155" s="455" t="str">
        <f t="shared" si="40"/>
        <v/>
      </c>
      <c r="M155" s="455" t="str">
        <f t="shared" si="41"/>
        <v/>
      </c>
      <c r="O155" s="455" t="str">
        <f t="shared" si="42"/>
        <v/>
      </c>
      <c r="Q155" s="455" t="str">
        <f t="shared" si="43"/>
        <v/>
      </c>
      <c r="S155" s="455" t="str">
        <f t="shared" si="44"/>
        <v/>
      </c>
      <c r="U155" s="455" t="str">
        <f t="shared" si="45"/>
        <v/>
      </c>
      <c r="W155" s="455" t="str">
        <f t="shared" si="46"/>
        <v/>
      </c>
      <c r="Y155" s="455" t="str">
        <f t="shared" si="47"/>
        <v/>
      </c>
      <c r="AA155" s="455" t="str">
        <f t="shared" si="48"/>
        <v/>
      </c>
      <c r="AC155" s="455" t="str">
        <f t="shared" si="49"/>
        <v/>
      </c>
      <c r="AE155" s="455" t="str">
        <f t="shared" si="50"/>
        <v/>
      </c>
      <c r="AG155" s="455" t="str">
        <f t="shared" si="51"/>
        <v/>
      </c>
      <c r="AI155" s="455" t="str">
        <f t="shared" si="52"/>
        <v/>
      </c>
      <c r="AK155" s="455" t="str">
        <f t="shared" si="53"/>
        <v/>
      </c>
      <c r="AM155" s="455" t="str">
        <f t="shared" si="54"/>
        <v/>
      </c>
      <c r="AO155" s="455" t="str">
        <f t="shared" si="55"/>
        <v/>
      </c>
      <c r="AQ155" s="455" t="str">
        <f t="shared" si="56"/>
        <v/>
      </c>
    </row>
    <row r="156" spans="5:43">
      <c r="E156" s="455" t="str">
        <f t="shared" si="38"/>
        <v/>
      </c>
      <c r="G156" s="455" t="str">
        <f t="shared" si="38"/>
        <v/>
      </c>
      <c r="I156" s="455" t="str">
        <f t="shared" si="39"/>
        <v/>
      </c>
      <c r="K156" s="455" t="str">
        <f t="shared" si="40"/>
        <v/>
      </c>
      <c r="M156" s="455" t="str">
        <f t="shared" si="41"/>
        <v/>
      </c>
      <c r="O156" s="455" t="str">
        <f t="shared" si="42"/>
        <v/>
      </c>
      <c r="Q156" s="455" t="str">
        <f t="shared" si="43"/>
        <v/>
      </c>
      <c r="S156" s="455" t="str">
        <f t="shared" si="44"/>
        <v/>
      </c>
      <c r="U156" s="455" t="str">
        <f t="shared" si="45"/>
        <v/>
      </c>
      <c r="W156" s="455" t="str">
        <f t="shared" si="46"/>
        <v/>
      </c>
      <c r="Y156" s="455" t="str">
        <f t="shared" si="47"/>
        <v/>
      </c>
      <c r="AA156" s="455" t="str">
        <f t="shared" si="48"/>
        <v/>
      </c>
      <c r="AC156" s="455" t="str">
        <f t="shared" si="49"/>
        <v/>
      </c>
      <c r="AE156" s="455" t="str">
        <f t="shared" si="50"/>
        <v/>
      </c>
      <c r="AG156" s="455" t="str">
        <f t="shared" si="51"/>
        <v/>
      </c>
      <c r="AI156" s="455" t="str">
        <f t="shared" si="52"/>
        <v/>
      </c>
      <c r="AK156" s="455" t="str">
        <f t="shared" si="53"/>
        <v/>
      </c>
      <c r="AM156" s="455" t="str">
        <f t="shared" si="54"/>
        <v/>
      </c>
      <c r="AO156" s="455" t="str">
        <f t="shared" si="55"/>
        <v/>
      </c>
      <c r="AQ156" s="455" t="str">
        <f t="shared" si="56"/>
        <v/>
      </c>
    </row>
    <row r="157" spans="5:43">
      <c r="E157" s="455" t="str">
        <f t="shared" si="38"/>
        <v/>
      </c>
      <c r="G157" s="455" t="str">
        <f t="shared" si="38"/>
        <v/>
      </c>
      <c r="I157" s="455" t="str">
        <f t="shared" si="39"/>
        <v/>
      </c>
      <c r="K157" s="455" t="str">
        <f t="shared" si="40"/>
        <v/>
      </c>
      <c r="M157" s="455" t="str">
        <f t="shared" si="41"/>
        <v/>
      </c>
      <c r="O157" s="455" t="str">
        <f t="shared" si="42"/>
        <v/>
      </c>
      <c r="Q157" s="455" t="str">
        <f t="shared" si="43"/>
        <v/>
      </c>
      <c r="S157" s="455" t="str">
        <f t="shared" si="44"/>
        <v/>
      </c>
      <c r="U157" s="455" t="str">
        <f t="shared" si="45"/>
        <v/>
      </c>
      <c r="W157" s="455" t="str">
        <f t="shared" si="46"/>
        <v/>
      </c>
      <c r="Y157" s="455" t="str">
        <f t="shared" si="47"/>
        <v/>
      </c>
      <c r="AA157" s="455" t="str">
        <f t="shared" si="48"/>
        <v/>
      </c>
      <c r="AC157" s="455" t="str">
        <f t="shared" si="49"/>
        <v/>
      </c>
      <c r="AE157" s="455" t="str">
        <f t="shared" si="50"/>
        <v/>
      </c>
      <c r="AG157" s="455" t="str">
        <f t="shared" si="51"/>
        <v/>
      </c>
      <c r="AI157" s="455" t="str">
        <f t="shared" si="52"/>
        <v/>
      </c>
      <c r="AK157" s="455" t="str">
        <f t="shared" si="53"/>
        <v/>
      </c>
      <c r="AM157" s="455" t="str">
        <f t="shared" si="54"/>
        <v/>
      </c>
      <c r="AO157" s="455" t="str">
        <f t="shared" si="55"/>
        <v/>
      </c>
      <c r="AQ157" s="455" t="str">
        <f t="shared" si="56"/>
        <v/>
      </c>
    </row>
    <row r="158" spans="5:43">
      <c r="E158" s="455" t="str">
        <f t="shared" si="38"/>
        <v/>
      </c>
      <c r="G158" s="455" t="str">
        <f t="shared" si="38"/>
        <v/>
      </c>
      <c r="I158" s="455" t="str">
        <f t="shared" si="39"/>
        <v/>
      </c>
      <c r="K158" s="455" t="str">
        <f t="shared" si="40"/>
        <v/>
      </c>
      <c r="M158" s="455" t="str">
        <f t="shared" si="41"/>
        <v/>
      </c>
      <c r="O158" s="455" t="str">
        <f t="shared" si="42"/>
        <v/>
      </c>
      <c r="Q158" s="455" t="str">
        <f t="shared" si="43"/>
        <v/>
      </c>
      <c r="S158" s="455" t="str">
        <f t="shared" si="44"/>
        <v/>
      </c>
      <c r="U158" s="455" t="str">
        <f t="shared" si="45"/>
        <v/>
      </c>
      <c r="W158" s="455" t="str">
        <f t="shared" si="46"/>
        <v/>
      </c>
      <c r="Y158" s="455" t="str">
        <f t="shared" si="47"/>
        <v/>
      </c>
      <c r="AA158" s="455" t="str">
        <f t="shared" si="48"/>
        <v/>
      </c>
      <c r="AC158" s="455" t="str">
        <f t="shared" si="49"/>
        <v/>
      </c>
      <c r="AE158" s="455" t="str">
        <f t="shared" si="50"/>
        <v/>
      </c>
      <c r="AG158" s="455" t="str">
        <f t="shared" si="51"/>
        <v/>
      </c>
      <c r="AI158" s="455" t="str">
        <f t="shared" si="52"/>
        <v/>
      </c>
      <c r="AK158" s="455" t="str">
        <f t="shared" si="53"/>
        <v/>
      </c>
      <c r="AM158" s="455" t="str">
        <f t="shared" si="54"/>
        <v/>
      </c>
      <c r="AO158" s="455" t="str">
        <f t="shared" si="55"/>
        <v/>
      </c>
      <c r="AQ158" s="455" t="str">
        <f t="shared" si="56"/>
        <v/>
      </c>
    </row>
    <row r="159" spans="5:43">
      <c r="E159" s="455" t="str">
        <f t="shared" si="38"/>
        <v/>
      </c>
      <c r="G159" s="455" t="str">
        <f t="shared" si="38"/>
        <v/>
      </c>
      <c r="I159" s="455" t="str">
        <f t="shared" si="39"/>
        <v/>
      </c>
      <c r="K159" s="455" t="str">
        <f t="shared" si="40"/>
        <v/>
      </c>
      <c r="M159" s="455" t="str">
        <f t="shared" si="41"/>
        <v/>
      </c>
      <c r="O159" s="455" t="str">
        <f t="shared" si="42"/>
        <v/>
      </c>
      <c r="Q159" s="455" t="str">
        <f t="shared" si="43"/>
        <v/>
      </c>
      <c r="S159" s="455" t="str">
        <f t="shared" si="44"/>
        <v/>
      </c>
      <c r="U159" s="455" t="str">
        <f t="shared" si="45"/>
        <v/>
      </c>
      <c r="W159" s="455" t="str">
        <f t="shared" si="46"/>
        <v/>
      </c>
      <c r="Y159" s="455" t="str">
        <f t="shared" si="47"/>
        <v/>
      </c>
      <c r="AA159" s="455" t="str">
        <f t="shared" si="48"/>
        <v/>
      </c>
      <c r="AC159" s="455" t="str">
        <f t="shared" si="49"/>
        <v/>
      </c>
      <c r="AE159" s="455" t="str">
        <f t="shared" si="50"/>
        <v/>
      </c>
      <c r="AG159" s="455" t="str">
        <f t="shared" si="51"/>
        <v/>
      </c>
      <c r="AI159" s="455" t="str">
        <f t="shared" si="52"/>
        <v/>
      </c>
      <c r="AK159" s="455" t="str">
        <f t="shared" si="53"/>
        <v/>
      </c>
      <c r="AM159" s="455" t="str">
        <f t="shared" si="54"/>
        <v/>
      </c>
      <c r="AO159" s="455" t="str">
        <f t="shared" si="55"/>
        <v/>
      </c>
      <c r="AQ159" s="455" t="str">
        <f t="shared" si="56"/>
        <v/>
      </c>
    </row>
    <row r="160" spans="5:43">
      <c r="E160" s="455" t="str">
        <f t="shared" si="38"/>
        <v/>
      </c>
      <c r="G160" s="455" t="str">
        <f t="shared" si="38"/>
        <v/>
      </c>
      <c r="I160" s="455" t="str">
        <f t="shared" si="39"/>
        <v/>
      </c>
      <c r="K160" s="455" t="str">
        <f t="shared" si="40"/>
        <v/>
      </c>
      <c r="M160" s="455" t="str">
        <f t="shared" si="41"/>
        <v/>
      </c>
      <c r="O160" s="455" t="str">
        <f t="shared" si="42"/>
        <v/>
      </c>
      <c r="Q160" s="455" t="str">
        <f t="shared" si="43"/>
        <v/>
      </c>
      <c r="S160" s="455" t="str">
        <f t="shared" si="44"/>
        <v/>
      </c>
      <c r="U160" s="455" t="str">
        <f t="shared" si="45"/>
        <v/>
      </c>
      <c r="W160" s="455" t="str">
        <f t="shared" si="46"/>
        <v/>
      </c>
      <c r="Y160" s="455" t="str">
        <f t="shared" si="47"/>
        <v/>
      </c>
      <c r="AA160" s="455" t="str">
        <f t="shared" si="48"/>
        <v/>
      </c>
      <c r="AC160" s="455" t="str">
        <f t="shared" si="49"/>
        <v/>
      </c>
      <c r="AE160" s="455" t="str">
        <f t="shared" si="50"/>
        <v/>
      </c>
      <c r="AG160" s="455" t="str">
        <f t="shared" si="51"/>
        <v/>
      </c>
      <c r="AI160" s="455" t="str">
        <f t="shared" si="52"/>
        <v/>
      </c>
      <c r="AK160" s="455" t="str">
        <f t="shared" si="53"/>
        <v/>
      </c>
      <c r="AM160" s="455" t="str">
        <f t="shared" si="54"/>
        <v/>
      </c>
      <c r="AO160" s="455" t="str">
        <f t="shared" si="55"/>
        <v/>
      </c>
      <c r="AQ160" s="455" t="str">
        <f t="shared" si="56"/>
        <v/>
      </c>
    </row>
    <row r="161" spans="5:43">
      <c r="E161" s="455" t="str">
        <f t="shared" si="38"/>
        <v/>
      </c>
      <c r="G161" s="455" t="str">
        <f t="shared" si="38"/>
        <v/>
      </c>
      <c r="I161" s="455" t="str">
        <f t="shared" si="39"/>
        <v/>
      </c>
      <c r="K161" s="455" t="str">
        <f t="shared" si="40"/>
        <v/>
      </c>
      <c r="M161" s="455" t="str">
        <f t="shared" si="41"/>
        <v/>
      </c>
      <c r="O161" s="455" t="str">
        <f t="shared" si="42"/>
        <v/>
      </c>
      <c r="Q161" s="455" t="str">
        <f t="shared" si="43"/>
        <v/>
      </c>
      <c r="S161" s="455" t="str">
        <f t="shared" si="44"/>
        <v/>
      </c>
      <c r="U161" s="455" t="str">
        <f t="shared" si="45"/>
        <v/>
      </c>
      <c r="W161" s="455" t="str">
        <f t="shared" si="46"/>
        <v/>
      </c>
      <c r="Y161" s="455" t="str">
        <f t="shared" si="47"/>
        <v/>
      </c>
      <c r="AA161" s="455" t="str">
        <f t="shared" si="48"/>
        <v/>
      </c>
      <c r="AC161" s="455" t="str">
        <f t="shared" si="49"/>
        <v/>
      </c>
      <c r="AE161" s="455" t="str">
        <f t="shared" si="50"/>
        <v/>
      </c>
      <c r="AG161" s="455" t="str">
        <f t="shared" si="51"/>
        <v/>
      </c>
      <c r="AI161" s="455" t="str">
        <f t="shared" si="52"/>
        <v/>
      </c>
      <c r="AK161" s="455" t="str">
        <f t="shared" si="53"/>
        <v/>
      </c>
      <c r="AM161" s="455" t="str">
        <f t="shared" si="54"/>
        <v/>
      </c>
      <c r="AO161" s="455" t="str">
        <f t="shared" si="55"/>
        <v/>
      </c>
      <c r="AQ161" s="455" t="str">
        <f t="shared" si="56"/>
        <v/>
      </c>
    </row>
    <row r="162" spans="5:43">
      <c r="E162" s="455" t="str">
        <f t="shared" si="38"/>
        <v/>
      </c>
      <c r="G162" s="455" t="str">
        <f t="shared" si="38"/>
        <v/>
      </c>
      <c r="I162" s="455" t="str">
        <f t="shared" si="39"/>
        <v/>
      </c>
      <c r="K162" s="455" t="str">
        <f t="shared" si="40"/>
        <v/>
      </c>
      <c r="M162" s="455" t="str">
        <f t="shared" si="41"/>
        <v/>
      </c>
      <c r="O162" s="455" t="str">
        <f t="shared" si="42"/>
        <v/>
      </c>
      <c r="Q162" s="455" t="str">
        <f t="shared" si="43"/>
        <v/>
      </c>
      <c r="S162" s="455" t="str">
        <f t="shared" si="44"/>
        <v/>
      </c>
      <c r="U162" s="455" t="str">
        <f t="shared" si="45"/>
        <v/>
      </c>
      <c r="W162" s="455" t="str">
        <f t="shared" si="46"/>
        <v/>
      </c>
      <c r="Y162" s="455" t="str">
        <f t="shared" si="47"/>
        <v/>
      </c>
      <c r="AA162" s="455" t="str">
        <f t="shared" si="48"/>
        <v/>
      </c>
      <c r="AC162" s="455" t="str">
        <f t="shared" si="49"/>
        <v/>
      </c>
      <c r="AE162" s="455" t="str">
        <f t="shared" si="50"/>
        <v/>
      </c>
      <c r="AG162" s="455" t="str">
        <f t="shared" si="51"/>
        <v/>
      </c>
      <c r="AI162" s="455" t="str">
        <f t="shared" si="52"/>
        <v/>
      </c>
      <c r="AK162" s="455" t="str">
        <f t="shared" si="53"/>
        <v/>
      </c>
      <c r="AM162" s="455" t="str">
        <f t="shared" si="54"/>
        <v/>
      </c>
      <c r="AO162" s="455" t="str">
        <f t="shared" si="55"/>
        <v/>
      </c>
      <c r="AQ162" s="455" t="str">
        <f t="shared" si="56"/>
        <v/>
      </c>
    </row>
    <row r="163" spans="5:43">
      <c r="E163" s="455" t="str">
        <f t="shared" si="38"/>
        <v/>
      </c>
      <c r="G163" s="455" t="str">
        <f t="shared" si="38"/>
        <v/>
      </c>
      <c r="I163" s="455" t="str">
        <f t="shared" si="39"/>
        <v/>
      </c>
      <c r="K163" s="455" t="str">
        <f t="shared" si="40"/>
        <v/>
      </c>
      <c r="M163" s="455" t="str">
        <f t="shared" si="41"/>
        <v/>
      </c>
      <c r="O163" s="455" t="str">
        <f t="shared" si="42"/>
        <v/>
      </c>
      <c r="Q163" s="455" t="str">
        <f t="shared" si="43"/>
        <v/>
      </c>
      <c r="S163" s="455" t="str">
        <f t="shared" si="44"/>
        <v/>
      </c>
      <c r="U163" s="455" t="str">
        <f t="shared" si="45"/>
        <v/>
      </c>
      <c r="W163" s="455" t="str">
        <f t="shared" si="46"/>
        <v/>
      </c>
      <c r="Y163" s="455" t="str">
        <f t="shared" si="47"/>
        <v/>
      </c>
      <c r="AA163" s="455" t="str">
        <f t="shared" si="48"/>
        <v/>
      </c>
      <c r="AC163" s="455" t="str">
        <f t="shared" si="49"/>
        <v/>
      </c>
      <c r="AE163" s="455" t="str">
        <f t="shared" si="50"/>
        <v/>
      </c>
      <c r="AG163" s="455" t="str">
        <f t="shared" si="51"/>
        <v/>
      </c>
      <c r="AI163" s="455" t="str">
        <f t="shared" si="52"/>
        <v/>
      </c>
      <c r="AK163" s="455" t="str">
        <f t="shared" si="53"/>
        <v/>
      </c>
      <c r="AM163" s="455" t="str">
        <f t="shared" si="54"/>
        <v/>
      </c>
      <c r="AO163" s="455" t="str">
        <f t="shared" si="55"/>
        <v/>
      </c>
      <c r="AQ163" s="455" t="str">
        <f t="shared" si="56"/>
        <v/>
      </c>
    </row>
    <row r="164" spans="5:43">
      <c r="E164" s="455" t="str">
        <f t="shared" si="38"/>
        <v/>
      </c>
      <c r="G164" s="455" t="str">
        <f t="shared" si="38"/>
        <v/>
      </c>
      <c r="I164" s="455" t="str">
        <f t="shared" si="39"/>
        <v/>
      </c>
      <c r="K164" s="455" t="str">
        <f t="shared" si="40"/>
        <v/>
      </c>
      <c r="M164" s="455" t="str">
        <f t="shared" si="41"/>
        <v/>
      </c>
      <c r="O164" s="455" t="str">
        <f t="shared" si="42"/>
        <v/>
      </c>
      <c r="Q164" s="455" t="str">
        <f t="shared" si="43"/>
        <v/>
      </c>
      <c r="S164" s="455" t="str">
        <f t="shared" si="44"/>
        <v/>
      </c>
      <c r="U164" s="455" t="str">
        <f t="shared" si="45"/>
        <v/>
      </c>
      <c r="W164" s="455" t="str">
        <f t="shared" si="46"/>
        <v/>
      </c>
      <c r="Y164" s="455" t="str">
        <f t="shared" si="47"/>
        <v/>
      </c>
      <c r="AA164" s="455" t="str">
        <f t="shared" si="48"/>
        <v/>
      </c>
      <c r="AC164" s="455" t="str">
        <f t="shared" si="49"/>
        <v/>
      </c>
      <c r="AE164" s="455" t="str">
        <f t="shared" si="50"/>
        <v/>
      </c>
      <c r="AG164" s="455" t="str">
        <f t="shared" si="51"/>
        <v/>
      </c>
      <c r="AI164" s="455" t="str">
        <f t="shared" si="52"/>
        <v/>
      </c>
      <c r="AK164" s="455" t="str">
        <f t="shared" si="53"/>
        <v/>
      </c>
      <c r="AM164" s="455" t="str">
        <f t="shared" si="54"/>
        <v/>
      </c>
      <c r="AO164" s="455" t="str">
        <f t="shared" si="55"/>
        <v/>
      </c>
      <c r="AQ164" s="455" t="str">
        <f t="shared" si="56"/>
        <v/>
      </c>
    </row>
    <row r="165" spans="5:43">
      <c r="E165" s="455" t="str">
        <f t="shared" si="38"/>
        <v/>
      </c>
      <c r="G165" s="455" t="str">
        <f t="shared" si="38"/>
        <v/>
      </c>
      <c r="I165" s="455" t="str">
        <f t="shared" si="39"/>
        <v/>
      </c>
      <c r="K165" s="455" t="str">
        <f t="shared" si="40"/>
        <v/>
      </c>
      <c r="M165" s="455" t="str">
        <f t="shared" si="41"/>
        <v/>
      </c>
      <c r="O165" s="455" t="str">
        <f t="shared" si="42"/>
        <v/>
      </c>
      <c r="Q165" s="455" t="str">
        <f t="shared" si="43"/>
        <v/>
      </c>
      <c r="S165" s="455" t="str">
        <f t="shared" si="44"/>
        <v/>
      </c>
      <c r="U165" s="455" t="str">
        <f t="shared" si="45"/>
        <v/>
      </c>
      <c r="W165" s="455" t="str">
        <f t="shared" si="46"/>
        <v/>
      </c>
      <c r="Y165" s="455" t="str">
        <f t="shared" si="47"/>
        <v/>
      </c>
      <c r="AA165" s="455" t="str">
        <f t="shared" si="48"/>
        <v/>
      </c>
      <c r="AC165" s="455" t="str">
        <f t="shared" si="49"/>
        <v/>
      </c>
      <c r="AE165" s="455" t="str">
        <f t="shared" si="50"/>
        <v/>
      </c>
      <c r="AG165" s="455" t="str">
        <f t="shared" si="51"/>
        <v/>
      </c>
      <c r="AI165" s="455" t="str">
        <f t="shared" si="52"/>
        <v/>
      </c>
      <c r="AK165" s="455" t="str">
        <f t="shared" si="53"/>
        <v/>
      </c>
      <c r="AM165" s="455" t="str">
        <f t="shared" si="54"/>
        <v/>
      </c>
      <c r="AO165" s="455" t="str">
        <f t="shared" si="55"/>
        <v/>
      </c>
      <c r="AQ165" s="455" t="str">
        <f t="shared" si="56"/>
        <v/>
      </c>
    </row>
    <row r="166" spans="5:43">
      <c r="E166" s="455" t="str">
        <f t="shared" si="38"/>
        <v/>
      </c>
      <c r="G166" s="455" t="str">
        <f t="shared" si="38"/>
        <v/>
      </c>
      <c r="I166" s="455" t="str">
        <f t="shared" si="39"/>
        <v/>
      </c>
      <c r="K166" s="455" t="str">
        <f t="shared" si="40"/>
        <v/>
      </c>
      <c r="M166" s="455" t="str">
        <f t="shared" si="41"/>
        <v/>
      </c>
      <c r="O166" s="455" t="str">
        <f t="shared" si="42"/>
        <v/>
      </c>
      <c r="Q166" s="455" t="str">
        <f t="shared" si="43"/>
        <v/>
      </c>
      <c r="S166" s="455" t="str">
        <f t="shared" si="44"/>
        <v/>
      </c>
      <c r="U166" s="455" t="str">
        <f t="shared" si="45"/>
        <v/>
      </c>
      <c r="W166" s="455" t="str">
        <f t="shared" si="46"/>
        <v/>
      </c>
      <c r="Y166" s="455" t="str">
        <f t="shared" si="47"/>
        <v/>
      </c>
      <c r="AA166" s="455" t="str">
        <f t="shared" si="48"/>
        <v/>
      </c>
      <c r="AC166" s="455" t="str">
        <f t="shared" si="49"/>
        <v/>
      </c>
      <c r="AE166" s="455" t="str">
        <f t="shared" si="50"/>
        <v/>
      </c>
      <c r="AG166" s="455" t="str">
        <f t="shared" si="51"/>
        <v/>
      </c>
      <c r="AI166" s="455" t="str">
        <f t="shared" si="52"/>
        <v/>
      </c>
      <c r="AK166" s="455" t="str">
        <f t="shared" si="53"/>
        <v/>
      </c>
      <c r="AM166" s="455" t="str">
        <f t="shared" si="54"/>
        <v/>
      </c>
      <c r="AO166" s="455" t="str">
        <f t="shared" si="55"/>
        <v/>
      </c>
      <c r="AQ166" s="455" t="str">
        <f t="shared" si="56"/>
        <v/>
      </c>
    </row>
    <row r="167" spans="5:43">
      <c r="E167" s="455" t="str">
        <f t="shared" si="38"/>
        <v/>
      </c>
      <c r="G167" s="455" t="str">
        <f t="shared" si="38"/>
        <v/>
      </c>
      <c r="I167" s="455" t="str">
        <f t="shared" si="39"/>
        <v/>
      </c>
      <c r="K167" s="455" t="str">
        <f t="shared" si="40"/>
        <v/>
      </c>
      <c r="M167" s="455" t="str">
        <f t="shared" si="41"/>
        <v/>
      </c>
      <c r="O167" s="455" t="str">
        <f t="shared" si="42"/>
        <v/>
      </c>
      <c r="Q167" s="455" t="str">
        <f t="shared" si="43"/>
        <v/>
      </c>
      <c r="S167" s="455" t="str">
        <f t="shared" si="44"/>
        <v/>
      </c>
      <c r="U167" s="455" t="str">
        <f t="shared" si="45"/>
        <v/>
      </c>
      <c r="W167" s="455" t="str">
        <f t="shared" si="46"/>
        <v/>
      </c>
      <c r="Y167" s="455" t="str">
        <f t="shared" si="47"/>
        <v/>
      </c>
      <c r="AA167" s="455" t="str">
        <f t="shared" si="48"/>
        <v/>
      </c>
      <c r="AC167" s="455" t="str">
        <f t="shared" si="49"/>
        <v/>
      </c>
      <c r="AE167" s="455" t="str">
        <f t="shared" si="50"/>
        <v/>
      </c>
      <c r="AG167" s="455" t="str">
        <f t="shared" si="51"/>
        <v/>
      </c>
      <c r="AI167" s="455" t="str">
        <f t="shared" si="52"/>
        <v/>
      </c>
      <c r="AK167" s="455" t="str">
        <f t="shared" si="53"/>
        <v/>
      </c>
      <c r="AM167" s="455" t="str">
        <f t="shared" si="54"/>
        <v/>
      </c>
      <c r="AO167" s="455" t="str">
        <f t="shared" si="55"/>
        <v/>
      </c>
      <c r="AQ167" s="455" t="str">
        <f t="shared" si="56"/>
        <v/>
      </c>
    </row>
    <row r="168" spans="5:43">
      <c r="E168" s="455" t="str">
        <f t="shared" si="38"/>
        <v/>
      </c>
      <c r="G168" s="455" t="str">
        <f t="shared" si="38"/>
        <v/>
      </c>
      <c r="I168" s="455" t="str">
        <f t="shared" si="39"/>
        <v/>
      </c>
      <c r="K168" s="455" t="str">
        <f t="shared" si="40"/>
        <v/>
      </c>
      <c r="M168" s="455" t="str">
        <f t="shared" si="41"/>
        <v/>
      </c>
      <c r="O168" s="455" t="str">
        <f t="shared" si="42"/>
        <v/>
      </c>
      <c r="Q168" s="455" t="str">
        <f t="shared" si="43"/>
        <v/>
      </c>
      <c r="S168" s="455" t="str">
        <f t="shared" si="44"/>
        <v/>
      </c>
      <c r="U168" s="455" t="str">
        <f t="shared" si="45"/>
        <v/>
      </c>
      <c r="W168" s="455" t="str">
        <f t="shared" si="46"/>
        <v/>
      </c>
      <c r="Y168" s="455" t="str">
        <f t="shared" si="47"/>
        <v/>
      </c>
      <c r="AA168" s="455" t="str">
        <f t="shared" si="48"/>
        <v/>
      </c>
      <c r="AC168" s="455" t="str">
        <f t="shared" si="49"/>
        <v/>
      </c>
      <c r="AE168" s="455" t="str">
        <f t="shared" si="50"/>
        <v/>
      </c>
      <c r="AG168" s="455" t="str">
        <f t="shared" si="51"/>
        <v/>
      </c>
      <c r="AI168" s="455" t="str">
        <f t="shared" si="52"/>
        <v/>
      </c>
      <c r="AK168" s="455" t="str">
        <f t="shared" si="53"/>
        <v/>
      </c>
      <c r="AM168" s="455" t="str">
        <f t="shared" si="54"/>
        <v/>
      </c>
      <c r="AO168" s="455" t="str">
        <f t="shared" si="55"/>
        <v/>
      </c>
      <c r="AQ168" s="455" t="str">
        <f t="shared" si="56"/>
        <v/>
      </c>
    </row>
    <row r="169" spans="5:43">
      <c r="E169" s="455" t="str">
        <f t="shared" si="38"/>
        <v/>
      </c>
      <c r="G169" s="455" t="str">
        <f t="shared" si="38"/>
        <v/>
      </c>
      <c r="I169" s="455" t="str">
        <f t="shared" si="39"/>
        <v/>
      </c>
      <c r="K169" s="455" t="str">
        <f t="shared" si="40"/>
        <v/>
      </c>
      <c r="M169" s="455" t="str">
        <f t="shared" si="41"/>
        <v/>
      </c>
      <c r="O169" s="455" t="str">
        <f t="shared" si="42"/>
        <v/>
      </c>
      <c r="Q169" s="455" t="str">
        <f t="shared" si="43"/>
        <v/>
      </c>
      <c r="S169" s="455" t="str">
        <f t="shared" si="44"/>
        <v/>
      </c>
      <c r="U169" s="455" t="str">
        <f t="shared" si="45"/>
        <v/>
      </c>
      <c r="W169" s="455" t="str">
        <f t="shared" si="46"/>
        <v/>
      </c>
      <c r="Y169" s="455" t="str">
        <f t="shared" si="47"/>
        <v/>
      </c>
      <c r="AA169" s="455" t="str">
        <f t="shared" si="48"/>
        <v/>
      </c>
      <c r="AC169" s="455" t="str">
        <f t="shared" si="49"/>
        <v/>
      </c>
      <c r="AE169" s="455" t="str">
        <f t="shared" si="50"/>
        <v/>
      </c>
      <c r="AG169" s="455" t="str">
        <f t="shared" si="51"/>
        <v/>
      </c>
      <c r="AI169" s="455" t="str">
        <f t="shared" si="52"/>
        <v/>
      </c>
      <c r="AK169" s="455" t="str">
        <f t="shared" si="53"/>
        <v/>
      </c>
      <c r="AM169" s="455" t="str">
        <f t="shared" si="54"/>
        <v/>
      </c>
      <c r="AO169" s="455" t="str">
        <f t="shared" si="55"/>
        <v/>
      </c>
      <c r="AQ169" s="455" t="str">
        <f t="shared" si="56"/>
        <v/>
      </c>
    </row>
    <row r="170" spans="5:43">
      <c r="E170" s="455" t="str">
        <f t="shared" si="38"/>
        <v/>
      </c>
      <c r="G170" s="455" t="str">
        <f t="shared" si="38"/>
        <v/>
      </c>
      <c r="I170" s="455" t="str">
        <f t="shared" si="39"/>
        <v/>
      </c>
      <c r="K170" s="455" t="str">
        <f t="shared" si="40"/>
        <v/>
      </c>
      <c r="M170" s="455" t="str">
        <f t="shared" si="41"/>
        <v/>
      </c>
      <c r="O170" s="455" t="str">
        <f t="shared" si="42"/>
        <v/>
      </c>
      <c r="Q170" s="455" t="str">
        <f t="shared" si="43"/>
        <v/>
      </c>
      <c r="S170" s="455" t="str">
        <f t="shared" si="44"/>
        <v/>
      </c>
      <c r="U170" s="455" t="str">
        <f t="shared" si="45"/>
        <v/>
      </c>
      <c r="W170" s="455" t="str">
        <f t="shared" si="46"/>
        <v/>
      </c>
      <c r="Y170" s="455" t="str">
        <f t="shared" si="47"/>
        <v/>
      </c>
      <c r="AA170" s="455" t="str">
        <f t="shared" si="48"/>
        <v/>
      </c>
      <c r="AC170" s="455" t="str">
        <f t="shared" si="49"/>
        <v/>
      </c>
      <c r="AE170" s="455" t="str">
        <f t="shared" si="50"/>
        <v/>
      </c>
      <c r="AG170" s="455" t="str">
        <f t="shared" si="51"/>
        <v/>
      </c>
      <c r="AI170" s="455" t="str">
        <f t="shared" si="52"/>
        <v/>
      </c>
      <c r="AK170" s="455" t="str">
        <f t="shared" si="53"/>
        <v/>
      </c>
      <c r="AM170" s="455" t="str">
        <f t="shared" si="54"/>
        <v/>
      </c>
      <c r="AO170" s="455" t="str">
        <f t="shared" si="55"/>
        <v/>
      </c>
      <c r="AQ170" s="455" t="str">
        <f t="shared" si="56"/>
        <v/>
      </c>
    </row>
    <row r="171" spans="5:43">
      <c r="E171" s="455" t="str">
        <f t="shared" si="38"/>
        <v/>
      </c>
      <c r="G171" s="455" t="str">
        <f t="shared" si="38"/>
        <v/>
      </c>
      <c r="I171" s="455" t="str">
        <f t="shared" si="39"/>
        <v/>
      </c>
      <c r="K171" s="455" t="str">
        <f t="shared" si="40"/>
        <v/>
      </c>
      <c r="M171" s="455" t="str">
        <f t="shared" si="41"/>
        <v/>
      </c>
      <c r="O171" s="455" t="str">
        <f t="shared" si="42"/>
        <v/>
      </c>
      <c r="Q171" s="455" t="str">
        <f t="shared" si="43"/>
        <v/>
      </c>
      <c r="S171" s="455" t="str">
        <f t="shared" si="44"/>
        <v/>
      </c>
      <c r="U171" s="455" t="str">
        <f t="shared" si="45"/>
        <v/>
      </c>
      <c r="W171" s="455" t="str">
        <f t="shared" si="46"/>
        <v/>
      </c>
      <c r="Y171" s="455" t="str">
        <f t="shared" si="47"/>
        <v/>
      </c>
      <c r="AA171" s="455" t="str">
        <f t="shared" si="48"/>
        <v/>
      </c>
      <c r="AC171" s="455" t="str">
        <f t="shared" si="49"/>
        <v/>
      </c>
      <c r="AE171" s="455" t="str">
        <f t="shared" si="50"/>
        <v/>
      </c>
      <c r="AG171" s="455" t="str">
        <f t="shared" si="51"/>
        <v/>
      </c>
      <c r="AI171" s="455" t="str">
        <f t="shared" si="52"/>
        <v/>
      </c>
      <c r="AK171" s="455" t="str">
        <f t="shared" si="53"/>
        <v/>
      </c>
      <c r="AM171" s="455" t="str">
        <f t="shared" si="54"/>
        <v/>
      </c>
      <c r="AO171" s="455" t="str">
        <f t="shared" si="55"/>
        <v/>
      </c>
      <c r="AQ171" s="455" t="str">
        <f t="shared" si="56"/>
        <v/>
      </c>
    </row>
    <row r="172" spans="5:43">
      <c r="E172" s="455" t="str">
        <f t="shared" si="38"/>
        <v/>
      </c>
      <c r="G172" s="455" t="str">
        <f t="shared" si="38"/>
        <v/>
      </c>
      <c r="I172" s="455" t="str">
        <f t="shared" si="39"/>
        <v/>
      </c>
      <c r="K172" s="455" t="str">
        <f t="shared" si="40"/>
        <v/>
      </c>
      <c r="M172" s="455" t="str">
        <f t="shared" si="41"/>
        <v/>
      </c>
      <c r="O172" s="455" t="str">
        <f t="shared" si="42"/>
        <v/>
      </c>
      <c r="Q172" s="455" t="str">
        <f t="shared" si="43"/>
        <v/>
      </c>
      <c r="S172" s="455" t="str">
        <f t="shared" si="44"/>
        <v/>
      </c>
      <c r="U172" s="455" t="str">
        <f t="shared" si="45"/>
        <v/>
      </c>
      <c r="W172" s="455" t="str">
        <f t="shared" si="46"/>
        <v/>
      </c>
      <c r="Y172" s="455" t="str">
        <f t="shared" si="47"/>
        <v/>
      </c>
      <c r="AA172" s="455" t="str">
        <f t="shared" si="48"/>
        <v/>
      </c>
      <c r="AC172" s="455" t="str">
        <f t="shared" si="49"/>
        <v/>
      </c>
      <c r="AE172" s="455" t="str">
        <f t="shared" si="50"/>
        <v/>
      </c>
      <c r="AG172" s="455" t="str">
        <f t="shared" si="51"/>
        <v/>
      </c>
      <c r="AI172" s="455" t="str">
        <f t="shared" si="52"/>
        <v/>
      </c>
      <c r="AK172" s="455" t="str">
        <f t="shared" si="53"/>
        <v/>
      </c>
      <c r="AM172" s="455" t="str">
        <f t="shared" si="54"/>
        <v/>
      </c>
      <c r="AO172" s="455" t="str">
        <f t="shared" si="55"/>
        <v/>
      </c>
      <c r="AQ172" s="455" t="str">
        <f t="shared" si="56"/>
        <v/>
      </c>
    </row>
    <row r="173" spans="5:43">
      <c r="E173" s="455" t="str">
        <f t="shared" si="38"/>
        <v/>
      </c>
      <c r="G173" s="455" t="str">
        <f t="shared" si="38"/>
        <v/>
      </c>
      <c r="I173" s="455" t="str">
        <f t="shared" si="39"/>
        <v/>
      </c>
      <c r="K173" s="455" t="str">
        <f t="shared" si="40"/>
        <v/>
      </c>
      <c r="M173" s="455" t="str">
        <f t="shared" si="41"/>
        <v/>
      </c>
      <c r="O173" s="455" t="str">
        <f t="shared" si="42"/>
        <v/>
      </c>
      <c r="Q173" s="455" t="str">
        <f t="shared" si="43"/>
        <v/>
      </c>
      <c r="S173" s="455" t="str">
        <f t="shared" si="44"/>
        <v/>
      </c>
      <c r="U173" s="455" t="str">
        <f t="shared" si="45"/>
        <v/>
      </c>
      <c r="W173" s="455" t="str">
        <f t="shared" si="46"/>
        <v/>
      </c>
      <c r="Y173" s="455" t="str">
        <f t="shared" si="47"/>
        <v/>
      </c>
      <c r="AA173" s="455" t="str">
        <f t="shared" si="48"/>
        <v/>
      </c>
      <c r="AC173" s="455" t="str">
        <f t="shared" si="49"/>
        <v/>
      </c>
      <c r="AE173" s="455" t="str">
        <f t="shared" si="50"/>
        <v/>
      </c>
      <c r="AG173" s="455" t="str">
        <f t="shared" si="51"/>
        <v/>
      </c>
      <c r="AI173" s="455" t="str">
        <f t="shared" si="52"/>
        <v/>
      </c>
      <c r="AK173" s="455" t="str">
        <f t="shared" si="53"/>
        <v/>
      </c>
      <c r="AM173" s="455" t="str">
        <f t="shared" si="54"/>
        <v/>
      </c>
      <c r="AO173" s="455" t="str">
        <f t="shared" si="55"/>
        <v/>
      </c>
      <c r="AQ173" s="455" t="str">
        <f t="shared" si="56"/>
        <v/>
      </c>
    </row>
    <row r="174" spans="5:43">
      <c r="E174" s="455" t="str">
        <f t="shared" si="38"/>
        <v/>
      </c>
      <c r="G174" s="455" t="str">
        <f t="shared" si="38"/>
        <v/>
      </c>
      <c r="I174" s="455" t="str">
        <f t="shared" si="39"/>
        <v/>
      </c>
      <c r="K174" s="455" t="str">
        <f t="shared" si="40"/>
        <v/>
      </c>
      <c r="M174" s="455" t="str">
        <f t="shared" si="41"/>
        <v/>
      </c>
      <c r="O174" s="455" t="str">
        <f t="shared" si="42"/>
        <v/>
      </c>
      <c r="Q174" s="455" t="str">
        <f t="shared" si="43"/>
        <v/>
      </c>
      <c r="S174" s="455" t="str">
        <f t="shared" si="44"/>
        <v/>
      </c>
      <c r="U174" s="455" t="str">
        <f t="shared" si="45"/>
        <v/>
      </c>
      <c r="W174" s="455" t="str">
        <f t="shared" si="46"/>
        <v/>
      </c>
      <c r="Y174" s="455" t="str">
        <f t="shared" si="47"/>
        <v/>
      </c>
      <c r="AA174" s="455" t="str">
        <f t="shared" si="48"/>
        <v/>
      </c>
      <c r="AC174" s="455" t="str">
        <f t="shared" si="49"/>
        <v/>
      </c>
      <c r="AE174" s="455" t="str">
        <f t="shared" si="50"/>
        <v/>
      </c>
      <c r="AG174" s="455" t="str">
        <f t="shared" si="51"/>
        <v/>
      </c>
      <c r="AI174" s="455" t="str">
        <f t="shared" si="52"/>
        <v/>
      </c>
      <c r="AK174" s="455" t="str">
        <f t="shared" si="53"/>
        <v/>
      </c>
      <c r="AM174" s="455" t="str">
        <f t="shared" si="54"/>
        <v/>
      </c>
      <c r="AO174" s="455" t="str">
        <f t="shared" si="55"/>
        <v/>
      </c>
      <c r="AQ174" s="455" t="str">
        <f t="shared" si="56"/>
        <v/>
      </c>
    </row>
    <row r="175" spans="5:43">
      <c r="E175" s="455" t="str">
        <f t="shared" si="38"/>
        <v/>
      </c>
      <c r="G175" s="455" t="str">
        <f t="shared" si="38"/>
        <v/>
      </c>
      <c r="I175" s="455" t="str">
        <f t="shared" si="39"/>
        <v/>
      </c>
      <c r="K175" s="455" t="str">
        <f t="shared" si="40"/>
        <v/>
      </c>
      <c r="M175" s="455" t="str">
        <f t="shared" si="41"/>
        <v/>
      </c>
      <c r="O175" s="455" t="str">
        <f t="shared" si="42"/>
        <v/>
      </c>
      <c r="Q175" s="455" t="str">
        <f t="shared" si="43"/>
        <v/>
      </c>
      <c r="S175" s="455" t="str">
        <f t="shared" si="44"/>
        <v/>
      </c>
      <c r="U175" s="455" t="str">
        <f t="shared" si="45"/>
        <v/>
      </c>
      <c r="W175" s="455" t="str">
        <f t="shared" si="46"/>
        <v/>
      </c>
      <c r="Y175" s="455" t="str">
        <f t="shared" si="47"/>
        <v/>
      </c>
      <c r="AA175" s="455" t="str">
        <f t="shared" si="48"/>
        <v/>
      </c>
      <c r="AC175" s="455" t="str">
        <f t="shared" si="49"/>
        <v/>
      </c>
      <c r="AE175" s="455" t="str">
        <f t="shared" si="50"/>
        <v/>
      </c>
      <c r="AG175" s="455" t="str">
        <f t="shared" si="51"/>
        <v/>
      </c>
      <c r="AI175" s="455" t="str">
        <f t="shared" si="52"/>
        <v/>
      </c>
      <c r="AK175" s="455" t="str">
        <f t="shared" si="53"/>
        <v/>
      </c>
      <c r="AM175" s="455" t="str">
        <f t="shared" si="54"/>
        <v/>
      </c>
      <c r="AO175" s="455" t="str">
        <f t="shared" si="55"/>
        <v/>
      </c>
      <c r="AQ175" s="455" t="str">
        <f t="shared" si="56"/>
        <v/>
      </c>
    </row>
    <row r="176" spans="5:43">
      <c r="E176" s="455" t="str">
        <f t="shared" si="38"/>
        <v/>
      </c>
      <c r="G176" s="455" t="str">
        <f t="shared" si="38"/>
        <v/>
      </c>
      <c r="I176" s="455" t="str">
        <f t="shared" si="39"/>
        <v/>
      </c>
      <c r="K176" s="455" t="str">
        <f t="shared" si="40"/>
        <v/>
      </c>
      <c r="M176" s="455" t="str">
        <f t="shared" si="41"/>
        <v/>
      </c>
      <c r="O176" s="455" t="str">
        <f t="shared" si="42"/>
        <v/>
      </c>
      <c r="Q176" s="455" t="str">
        <f t="shared" si="43"/>
        <v/>
      </c>
      <c r="S176" s="455" t="str">
        <f t="shared" si="44"/>
        <v/>
      </c>
      <c r="U176" s="455" t="str">
        <f t="shared" si="45"/>
        <v/>
      </c>
      <c r="W176" s="455" t="str">
        <f t="shared" si="46"/>
        <v/>
      </c>
      <c r="Y176" s="455" t="str">
        <f t="shared" si="47"/>
        <v/>
      </c>
      <c r="AA176" s="455" t="str">
        <f t="shared" si="48"/>
        <v/>
      </c>
      <c r="AC176" s="455" t="str">
        <f t="shared" si="49"/>
        <v/>
      </c>
      <c r="AE176" s="455" t="str">
        <f t="shared" si="50"/>
        <v/>
      </c>
      <c r="AG176" s="455" t="str">
        <f t="shared" si="51"/>
        <v/>
      </c>
      <c r="AI176" s="455" t="str">
        <f t="shared" si="52"/>
        <v/>
      </c>
      <c r="AK176" s="455" t="str">
        <f t="shared" si="53"/>
        <v/>
      </c>
      <c r="AM176" s="455" t="str">
        <f t="shared" si="54"/>
        <v/>
      </c>
      <c r="AO176" s="455" t="str">
        <f t="shared" si="55"/>
        <v/>
      </c>
      <c r="AQ176" s="455" t="str">
        <f t="shared" si="56"/>
        <v/>
      </c>
    </row>
    <row r="177" spans="5:43">
      <c r="E177" s="455" t="str">
        <f t="shared" si="38"/>
        <v/>
      </c>
      <c r="G177" s="455" t="str">
        <f t="shared" si="38"/>
        <v/>
      </c>
      <c r="I177" s="455" t="str">
        <f t="shared" si="39"/>
        <v/>
      </c>
      <c r="K177" s="455" t="str">
        <f t="shared" si="40"/>
        <v/>
      </c>
      <c r="M177" s="455" t="str">
        <f t="shared" si="41"/>
        <v/>
      </c>
      <c r="O177" s="455" t="str">
        <f t="shared" si="42"/>
        <v/>
      </c>
      <c r="Q177" s="455" t="str">
        <f t="shared" si="43"/>
        <v/>
      </c>
      <c r="S177" s="455" t="str">
        <f t="shared" si="44"/>
        <v/>
      </c>
      <c r="U177" s="455" t="str">
        <f t="shared" si="45"/>
        <v/>
      </c>
      <c r="W177" s="455" t="str">
        <f t="shared" si="46"/>
        <v/>
      </c>
      <c r="Y177" s="455" t="str">
        <f t="shared" si="47"/>
        <v/>
      </c>
      <c r="AA177" s="455" t="str">
        <f t="shared" si="48"/>
        <v/>
      </c>
      <c r="AC177" s="455" t="str">
        <f t="shared" si="49"/>
        <v/>
      </c>
      <c r="AE177" s="455" t="str">
        <f t="shared" si="50"/>
        <v/>
      </c>
      <c r="AG177" s="455" t="str">
        <f t="shared" si="51"/>
        <v/>
      </c>
      <c r="AI177" s="455" t="str">
        <f t="shared" si="52"/>
        <v/>
      </c>
      <c r="AK177" s="455" t="str">
        <f t="shared" si="53"/>
        <v/>
      </c>
      <c r="AM177" s="455" t="str">
        <f t="shared" si="54"/>
        <v/>
      </c>
      <c r="AO177" s="455" t="str">
        <f t="shared" si="55"/>
        <v/>
      </c>
      <c r="AQ177" s="455" t="str">
        <f t="shared" si="56"/>
        <v/>
      </c>
    </row>
    <row r="178" spans="5:43">
      <c r="E178" s="455" t="str">
        <f t="shared" si="38"/>
        <v/>
      </c>
      <c r="G178" s="455" t="str">
        <f t="shared" si="38"/>
        <v/>
      </c>
      <c r="I178" s="455" t="str">
        <f t="shared" si="39"/>
        <v/>
      </c>
      <c r="K178" s="455" t="str">
        <f t="shared" si="40"/>
        <v/>
      </c>
      <c r="M178" s="455" t="str">
        <f t="shared" si="41"/>
        <v/>
      </c>
      <c r="O178" s="455" t="str">
        <f t="shared" si="42"/>
        <v/>
      </c>
      <c r="Q178" s="455" t="str">
        <f t="shared" si="43"/>
        <v/>
      </c>
      <c r="S178" s="455" t="str">
        <f t="shared" si="44"/>
        <v/>
      </c>
      <c r="U178" s="455" t="str">
        <f t="shared" si="45"/>
        <v/>
      </c>
      <c r="W178" s="455" t="str">
        <f t="shared" si="46"/>
        <v/>
      </c>
      <c r="Y178" s="455" t="str">
        <f t="shared" si="47"/>
        <v/>
      </c>
      <c r="AA178" s="455" t="str">
        <f t="shared" si="48"/>
        <v/>
      </c>
      <c r="AC178" s="455" t="str">
        <f t="shared" si="49"/>
        <v/>
      </c>
      <c r="AE178" s="455" t="str">
        <f t="shared" si="50"/>
        <v/>
      </c>
      <c r="AG178" s="455" t="str">
        <f t="shared" si="51"/>
        <v/>
      </c>
      <c r="AI178" s="455" t="str">
        <f t="shared" si="52"/>
        <v/>
      </c>
      <c r="AK178" s="455" t="str">
        <f t="shared" si="53"/>
        <v/>
      </c>
      <c r="AM178" s="455" t="str">
        <f t="shared" si="54"/>
        <v/>
      </c>
      <c r="AO178" s="455" t="str">
        <f t="shared" si="55"/>
        <v/>
      </c>
      <c r="AQ178" s="455" t="str">
        <f t="shared" si="56"/>
        <v/>
      </c>
    </row>
    <row r="179" spans="5:43">
      <c r="E179" s="455" t="str">
        <f t="shared" si="38"/>
        <v/>
      </c>
      <c r="G179" s="455" t="str">
        <f t="shared" si="38"/>
        <v/>
      </c>
      <c r="I179" s="455" t="str">
        <f t="shared" si="39"/>
        <v/>
      </c>
      <c r="K179" s="455" t="str">
        <f t="shared" si="40"/>
        <v/>
      </c>
      <c r="M179" s="455" t="str">
        <f t="shared" si="41"/>
        <v/>
      </c>
      <c r="O179" s="455" t="str">
        <f t="shared" si="42"/>
        <v/>
      </c>
      <c r="Q179" s="455" t="str">
        <f t="shared" si="43"/>
        <v/>
      </c>
      <c r="S179" s="455" t="str">
        <f t="shared" si="44"/>
        <v/>
      </c>
      <c r="U179" s="455" t="str">
        <f t="shared" si="45"/>
        <v/>
      </c>
      <c r="W179" s="455" t="str">
        <f t="shared" si="46"/>
        <v/>
      </c>
      <c r="Y179" s="455" t="str">
        <f t="shared" si="47"/>
        <v/>
      </c>
      <c r="AA179" s="455" t="str">
        <f t="shared" si="48"/>
        <v/>
      </c>
      <c r="AC179" s="455" t="str">
        <f t="shared" si="49"/>
        <v/>
      </c>
      <c r="AE179" s="455" t="str">
        <f t="shared" si="50"/>
        <v/>
      </c>
      <c r="AG179" s="455" t="str">
        <f t="shared" si="51"/>
        <v/>
      </c>
      <c r="AI179" s="455" t="str">
        <f t="shared" si="52"/>
        <v/>
      </c>
      <c r="AK179" s="455" t="str">
        <f t="shared" si="53"/>
        <v/>
      </c>
      <c r="AM179" s="455" t="str">
        <f t="shared" si="54"/>
        <v/>
      </c>
      <c r="AO179" s="455" t="str">
        <f t="shared" si="55"/>
        <v/>
      </c>
      <c r="AQ179" s="455" t="str">
        <f t="shared" si="56"/>
        <v/>
      </c>
    </row>
    <row r="180" spans="5:43">
      <c r="E180" s="455" t="str">
        <f t="shared" si="38"/>
        <v/>
      </c>
      <c r="G180" s="455" t="str">
        <f t="shared" si="38"/>
        <v/>
      </c>
      <c r="I180" s="455" t="str">
        <f t="shared" si="39"/>
        <v/>
      </c>
      <c r="K180" s="455" t="str">
        <f t="shared" si="40"/>
        <v/>
      </c>
      <c r="M180" s="455" t="str">
        <f t="shared" si="41"/>
        <v/>
      </c>
      <c r="O180" s="455" t="str">
        <f t="shared" si="42"/>
        <v/>
      </c>
      <c r="Q180" s="455" t="str">
        <f t="shared" si="43"/>
        <v/>
      </c>
      <c r="S180" s="455" t="str">
        <f t="shared" si="44"/>
        <v/>
      </c>
      <c r="U180" s="455" t="str">
        <f t="shared" si="45"/>
        <v/>
      </c>
      <c r="W180" s="455" t="str">
        <f t="shared" si="46"/>
        <v/>
      </c>
      <c r="Y180" s="455" t="str">
        <f t="shared" si="47"/>
        <v/>
      </c>
      <c r="AA180" s="455" t="str">
        <f t="shared" si="48"/>
        <v/>
      </c>
      <c r="AC180" s="455" t="str">
        <f t="shared" si="49"/>
        <v/>
      </c>
      <c r="AE180" s="455" t="str">
        <f t="shared" si="50"/>
        <v/>
      </c>
      <c r="AG180" s="455" t="str">
        <f t="shared" si="51"/>
        <v/>
      </c>
      <c r="AI180" s="455" t="str">
        <f t="shared" si="52"/>
        <v/>
      </c>
      <c r="AK180" s="455" t="str">
        <f t="shared" si="53"/>
        <v/>
      </c>
      <c r="AM180" s="455" t="str">
        <f t="shared" si="54"/>
        <v/>
      </c>
      <c r="AO180" s="455" t="str">
        <f t="shared" si="55"/>
        <v/>
      </c>
      <c r="AQ180" s="455" t="str">
        <f t="shared" si="56"/>
        <v/>
      </c>
    </row>
    <row r="181" spans="5:43">
      <c r="E181" s="455" t="str">
        <f t="shared" si="38"/>
        <v/>
      </c>
      <c r="G181" s="455" t="str">
        <f t="shared" si="38"/>
        <v/>
      </c>
      <c r="I181" s="455" t="str">
        <f t="shared" si="39"/>
        <v/>
      </c>
      <c r="K181" s="455" t="str">
        <f t="shared" si="40"/>
        <v/>
      </c>
      <c r="M181" s="455" t="str">
        <f t="shared" si="41"/>
        <v/>
      </c>
      <c r="O181" s="455" t="str">
        <f t="shared" si="42"/>
        <v/>
      </c>
      <c r="Q181" s="455" t="str">
        <f t="shared" si="43"/>
        <v/>
      </c>
      <c r="S181" s="455" t="str">
        <f t="shared" si="44"/>
        <v/>
      </c>
      <c r="U181" s="455" t="str">
        <f t="shared" si="45"/>
        <v/>
      </c>
      <c r="W181" s="455" t="str">
        <f t="shared" si="46"/>
        <v/>
      </c>
      <c r="Y181" s="455" t="str">
        <f t="shared" si="47"/>
        <v/>
      </c>
      <c r="AA181" s="455" t="str">
        <f t="shared" si="48"/>
        <v/>
      </c>
      <c r="AC181" s="455" t="str">
        <f t="shared" si="49"/>
        <v/>
      </c>
      <c r="AE181" s="455" t="str">
        <f t="shared" si="50"/>
        <v/>
      </c>
      <c r="AG181" s="455" t="str">
        <f t="shared" si="51"/>
        <v/>
      </c>
      <c r="AI181" s="455" t="str">
        <f t="shared" si="52"/>
        <v/>
      </c>
      <c r="AK181" s="455" t="str">
        <f t="shared" si="53"/>
        <v/>
      </c>
      <c r="AM181" s="455" t="str">
        <f t="shared" si="54"/>
        <v/>
      </c>
      <c r="AO181" s="455" t="str">
        <f t="shared" si="55"/>
        <v/>
      </c>
      <c r="AQ181" s="455" t="str">
        <f t="shared" si="56"/>
        <v/>
      </c>
    </row>
    <row r="182" spans="5:43">
      <c r="E182" s="455" t="str">
        <f t="shared" si="38"/>
        <v/>
      </c>
      <c r="G182" s="455" t="str">
        <f t="shared" si="38"/>
        <v/>
      </c>
      <c r="I182" s="455" t="str">
        <f t="shared" si="39"/>
        <v/>
      </c>
      <c r="K182" s="455" t="str">
        <f t="shared" si="40"/>
        <v/>
      </c>
      <c r="M182" s="455" t="str">
        <f t="shared" si="41"/>
        <v/>
      </c>
      <c r="O182" s="455" t="str">
        <f t="shared" si="42"/>
        <v/>
      </c>
      <c r="Q182" s="455" t="str">
        <f t="shared" si="43"/>
        <v/>
      </c>
      <c r="S182" s="455" t="str">
        <f t="shared" si="44"/>
        <v/>
      </c>
      <c r="U182" s="455" t="str">
        <f t="shared" si="45"/>
        <v/>
      </c>
      <c r="W182" s="455" t="str">
        <f t="shared" si="46"/>
        <v/>
      </c>
      <c r="Y182" s="455" t="str">
        <f t="shared" si="47"/>
        <v/>
      </c>
      <c r="AA182" s="455" t="str">
        <f t="shared" si="48"/>
        <v/>
      </c>
      <c r="AC182" s="455" t="str">
        <f t="shared" si="49"/>
        <v/>
      </c>
      <c r="AE182" s="455" t="str">
        <f t="shared" si="50"/>
        <v/>
      </c>
      <c r="AG182" s="455" t="str">
        <f t="shared" si="51"/>
        <v/>
      </c>
      <c r="AI182" s="455" t="str">
        <f t="shared" si="52"/>
        <v/>
      </c>
      <c r="AK182" s="455" t="str">
        <f t="shared" si="53"/>
        <v/>
      </c>
      <c r="AM182" s="455" t="str">
        <f t="shared" si="54"/>
        <v/>
      </c>
      <c r="AO182" s="455" t="str">
        <f t="shared" si="55"/>
        <v/>
      </c>
      <c r="AQ182" s="455" t="str">
        <f t="shared" si="56"/>
        <v/>
      </c>
    </row>
    <row r="183" spans="5:43">
      <c r="E183" s="455" t="str">
        <f t="shared" si="38"/>
        <v/>
      </c>
      <c r="G183" s="455" t="str">
        <f t="shared" si="38"/>
        <v/>
      </c>
      <c r="I183" s="455" t="str">
        <f t="shared" si="39"/>
        <v/>
      </c>
      <c r="K183" s="455" t="str">
        <f t="shared" si="40"/>
        <v/>
      </c>
      <c r="M183" s="455" t="str">
        <f t="shared" si="41"/>
        <v/>
      </c>
      <c r="O183" s="455" t="str">
        <f t="shared" si="42"/>
        <v/>
      </c>
      <c r="Q183" s="455" t="str">
        <f t="shared" si="43"/>
        <v/>
      </c>
      <c r="S183" s="455" t="str">
        <f t="shared" si="44"/>
        <v/>
      </c>
      <c r="U183" s="455" t="str">
        <f t="shared" si="45"/>
        <v/>
      </c>
      <c r="W183" s="455" t="str">
        <f t="shared" si="46"/>
        <v/>
      </c>
      <c r="Y183" s="455" t="str">
        <f t="shared" si="47"/>
        <v/>
      </c>
      <c r="AA183" s="455" t="str">
        <f t="shared" si="48"/>
        <v/>
      </c>
      <c r="AC183" s="455" t="str">
        <f t="shared" si="49"/>
        <v/>
      </c>
      <c r="AE183" s="455" t="str">
        <f t="shared" si="50"/>
        <v/>
      </c>
      <c r="AG183" s="455" t="str">
        <f t="shared" si="51"/>
        <v/>
      </c>
      <c r="AI183" s="455" t="str">
        <f t="shared" si="52"/>
        <v/>
      </c>
      <c r="AK183" s="455" t="str">
        <f t="shared" si="53"/>
        <v/>
      </c>
      <c r="AM183" s="455" t="str">
        <f t="shared" si="54"/>
        <v/>
      </c>
      <c r="AO183" s="455" t="str">
        <f t="shared" si="55"/>
        <v/>
      </c>
      <c r="AQ183" s="455" t="str">
        <f t="shared" si="56"/>
        <v/>
      </c>
    </row>
    <row r="184" spans="5:43">
      <c r="E184" s="455" t="str">
        <f t="shared" si="38"/>
        <v/>
      </c>
      <c r="G184" s="455" t="str">
        <f t="shared" si="38"/>
        <v/>
      </c>
      <c r="I184" s="455" t="str">
        <f t="shared" si="39"/>
        <v/>
      </c>
      <c r="K184" s="455" t="str">
        <f t="shared" si="40"/>
        <v/>
      </c>
      <c r="M184" s="455" t="str">
        <f t="shared" si="41"/>
        <v/>
      </c>
      <c r="O184" s="455" t="str">
        <f t="shared" si="42"/>
        <v/>
      </c>
      <c r="Q184" s="455" t="str">
        <f t="shared" si="43"/>
        <v/>
      </c>
      <c r="S184" s="455" t="str">
        <f t="shared" si="44"/>
        <v/>
      </c>
      <c r="U184" s="455" t="str">
        <f t="shared" si="45"/>
        <v/>
      </c>
      <c r="W184" s="455" t="str">
        <f t="shared" si="46"/>
        <v/>
      </c>
      <c r="Y184" s="455" t="str">
        <f t="shared" si="47"/>
        <v/>
      </c>
      <c r="AA184" s="455" t="str">
        <f t="shared" si="48"/>
        <v/>
      </c>
      <c r="AC184" s="455" t="str">
        <f t="shared" si="49"/>
        <v/>
      </c>
      <c r="AE184" s="455" t="str">
        <f t="shared" si="50"/>
        <v/>
      </c>
      <c r="AG184" s="455" t="str">
        <f t="shared" si="51"/>
        <v/>
      </c>
      <c r="AI184" s="455" t="str">
        <f t="shared" si="52"/>
        <v/>
      </c>
      <c r="AK184" s="455" t="str">
        <f t="shared" si="53"/>
        <v/>
      </c>
      <c r="AM184" s="455" t="str">
        <f t="shared" si="54"/>
        <v/>
      </c>
      <c r="AO184" s="455" t="str">
        <f t="shared" si="55"/>
        <v/>
      </c>
      <c r="AQ184" s="455" t="str">
        <f t="shared" si="56"/>
        <v/>
      </c>
    </row>
    <row r="185" spans="5:43">
      <c r="E185" s="455" t="str">
        <f t="shared" si="38"/>
        <v/>
      </c>
      <c r="G185" s="455" t="str">
        <f t="shared" si="38"/>
        <v/>
      </c>
      <c r="I185" s="455" t="str">
        <f t="shared" si="39"/>
        <v/>
      </c>
      <c r="K185" s="455" t="str">
        <f t="shared" si="40"/>
        <v/>
      </c>
      <c r="M185" s="455" t="str">
        <f t="shared" si="41"/>
        <v/>
      </c>
      <c r="O185" s="455" t="str">
        <f t="shared" si="42"/>
        <v/>
      </c>
      <c r="Q185" s="455" t="str">
        <f t="shared" si="43"/>
        <v/>
      </c>
      <c r="S185" s="455" t="str">
        <f t="shared" si="44"/>
        <v/>
      </c>
      <c r="U185" s="455" t="str">
        <f t="shared" si="45"/>
        <v/>
      </c>
      <c r="W185" s="455" t="str">
        <f t="shared" si="46"/>
        <v/>
      </c>
      <c r="Y185" s="455" t="str">
        <f t="shared" si="47"/>
        <v/>
      </c>
      <c r="AA185" s="455" t="str">
        <f t="shared" si="48"/>
        <v/>
      </c>
      <c r="AC185" s="455" t="str">
        <f t="shared" si="49"/>
        <v/>
      </c>
      <c r="AE185" s="455" t="str">
        <f t="shared" si="50"/>
        <v/>
      </c>
      <c r="AG185" s="455" t="str">
        <f t="shared" si="51"/>
        <v/>
      </c>
      <c r="AI185" s="455" t="str">
        <f t="shared" si="52"/>
        <v/>
      </c>
      <c r="AK185" s="455" t="str">
        <f t="shared" si="53"/>
        <v/>
      </c>
      <c r="AM185" s="455" t="str">
        <f t="shared" si="54"/>
        <v/>
      </c>
      <c r="AO185" s="455" t="str">
        <f t="shared" si="55"/>
        <v/>
      </c>
      <c r="AQ185" s="455" t="str">
        <f t="shared" si="56"/>
        <v/>
      </c>
    </row>
    <row r="186" spans="5:43">
      <c r="E186" s="455" t="str">
        <f t="shared" si="38"/>
        <v/>
      </c>
      <c r="G186" s="455" t="str">
        <f t="shared" si="38"/>
        <v/>
      </c>
      <c r="I186" s="455" t="str">
        <f t="shared" si="39"/>
        <v/>
      </c>
      <c r="K186" s="455" t="str">
        <f t="shared" si="40"/>
        <v/>
      </c>
      <c r="M186" s="455" t="str">
        <f t="shared" si="41"/>
        <v/>
      </c>
      <c r="O186" s="455" t="str">
        <f t="shared" si="42"/>
        <v/>
      </c>
      <c r="Q186" s="455" t="str">
        <f t="shared" si="43"/>
        <v/>
      </c>
      <c r="S186" s="455" t="str">
        <f t="shared" si="44"/>
        <v/>
      </c>
      <c r="U186" s="455" t="str">
        <f t="shared" si="45"/>
        <v/>
      </c>
      <c r="W186" s="455" t="str">
        <f t="shared" si="46"/>
        <v/>
      </c>
      <c r="Y186" s="455" t="str">
        <f t="shared" si="47"/>
        <v/>
      </c>
      <c r="AA186" s="455" t="str">
        <f t="shared" si="48"/>
        <v/>
      </c>
      <c r="AC186" s="455" t="str">
        <f t="shared" si="49"/>
        <v/>
      </c>
      <c r="AE186" s="455" t="str">
        <f t="shared" si="50"/>
        <v/>
      </c>
      <c r="AG186" s="455" t="str">
        <f t="shared" si="51"/>
        <v/>
      </c>
      <c r="AI186" s="455" t="str">
        <f t="shared" si="52"/>
        <v/>
      </c>
      <c r="AK186" s="455" t="str">
        <f t="shared" si="53"/>
        <v/>
      </c>
      <c r="AM186" s="455" t="str">
        <f t="shared" si="54"/>
        <v/>
      </c>
      <c r="AO186" s="455" t="str">
        <f t="shared" si="55"/>
        <v/>
      </c>
      <c r="AQ186" s="455" t="str">
        <f t="shared" si="56"/>
        <v/>
      </c>
    </row>
    <row r="187" spans="5:43">
      <c r="E187" s="455" t="str">
        <f t="shared" si="38"/>
        <v/>
      </c>
      <c r="G187" s="455" t="str">
        <f t="shared" si="38"/>
        <v/>
      </c>
      <c r="I187" s="455" t="str">
        <f t="shared" si="39"/>
        <v/>
      </c>
      <c r="K187" s="455" t="str">
        <f t="shared" si="40"/>
        <v/>
      </c>
      <c r="M187" s="455" t="str">
        <f t="shared" si="41"/>
        <v/>
      </c>
      <c r="O187" s="455" t="str">
        <f t="shared" si="42"/>
        <v/>
      </c>
      <c r="Q187" s="455" t="str">
        <f t="shared" si="43"/>
        <v/>
      </c>
      <c r="S187" s="455" t="str">
        <f t="shared" si="44"/>
        <v/>
      </c>
      <c r="U187" s="455" t="str">
        <f t="shared" si="45"/>
        <v/>
      </c>
      <c r="W187" s="455" t="str">
        <f t="shared" si="46"/>
        <v/>
      </c>
      <c r="Y187" s="455" t="str">
        <f t="shared" si="47"/>
        <v/>
      </c>
      <c r="AA187" s="455" t="str">
        <f t="shared" si="48"/>
        <v/>
      </c>
      <c r="AC187" s="455" t="str">
        <f t="shared" si="49"/>
        <v/>
      </c>
      <c r="AE187" s="455" t="str">
        <f t="shared" si="50"/>
        <v/>
      </c>
      <c r="AG187" s="455" t="str">
        <f t="shared" si="51"/>
        <v/>
      </c>
      <c r="AI187" s="455" t="str">
        <f t="shared" si="52"/>
        <v/>
      </c>
      <c r="AK187" s="455" t="str">
        <f t="shared" si="53"/>
        <v/>
      </c>
      <c r="AM187" s="455" t="str">
        <f t="shared" si="54"/>
        <v/>
      </c>
      <c r="AO187" s="455" t="str">
        <f t="shared" si="55"/>
        <v/>
      </c>
      <c r="AQ187" s="455" t="str">
        <f t="shared" si="56"/>
        <v/>
      </c>
    </row>
    <row r="188" spans="5:43">
      <c r="E188" s="455" t="str">
        <f t="shared" si="38"/>
        <v/>
      </c>
      <c r="G188" s="455" t="str">
        <f t="shared" si="38"/>
        <v/>
      </c>
      <c r="I188" s="455" t="str">
        <f t="shared" si="39"/>
        <v/>
      </c>
      <c r="K188" s="455" t="str">
        <f t="shared" si="40"/>
        <v/>
      </c>
      <c r="M188" s="455" t="str">
        <f t="shared" si="41"/>
        <v/>
      </c>
      <c r="O188" s="455" t="str">
        <f t="shared" si="42"/>
        <v/>
      </c>
      <c r="Q188" s="455" t="str">
        <f t="shared" si="43"/>
        <v/>
      </c>
      <c r="S188" s="455" t="str">
        <f t="shared" si="44"/>
        <v/>
      </c>
      <c r="U188" s="455" t="str">
        <f t="shared" si="45"/>
        <v/>
      </c>
      <c r="W188" s="455" t="str">
        <f t="shared" si="46"/>
        <v/>
      </c>
      <c r="Y188" s="455" t="str">
        <f t="shared" si="47"/>
        <v/>
      </c>
      <c r="AA188" s="455" t="str">
        <f t="shared" si="48"/>
        <v/>
      </c>
      <c r="AC188" s="455" t="str">
        <f t="shared" si="49"/>
        <v/>
      </c>
      <c r="AE188" s="455" t="str">
        <f t="shared" si="50"/>
        <v/>
      </c>
      <c r="AG188" s="455" t="str">
        <f t="shared" si="51"/>
        <v/>
      </c>
      <c r="AI188" s="455" t="str">
        <f t="shared" si="52"/>
        <v/>
      </c>
      <c r="AK188" s="455" t="str">
        <f t="shared" si="53"/>
        <v/>
      </c>
      <c r="AM188" s="455" t="str">
        <f t="shared" si="54"/>
        <v/>
      </c>
      <c r="AO188" s="455" t="str">
        <f t="shared" si="55"/>
        <v/>
      </c>
      <c r="AQ188" s="455" t="str">
        <f t="shared" si="56"/>
        <v/>
      </c>
    </row>
    <row r="189" spans="5:43">
      <c r="E189" s="455" t="str">
        <f t="shared" si="38"/>
        <v/>
      </c>
      <c r="G189" s="455" t="str">
        <f t="shared" si="38"/>
        <v/>
      </c>
      <c r="I189" s="455" t="str">
        <f t="shared" si="39"/>
        <v/>
      </c>
      <c r="K189" s="455" t="str">
        <f t="shared" si="40"/>
        <v/>
      </c>
      <c r="M189" s="455" t="str">
        <f t="shared" si="41"/>
        <v/>
      </c>
      <c r="O189" s="455" t="str">
        <f t="shared" si="42"/>
        <v/>
      </c>
      <c r="Q189" s="455" t="str">
        <f t="shared" si="43"/>
        <v/>
      </c>
      <c r="S189" s="455" t="str">
        <f t="shared" si="44"/>
        <v/>
      </c>
      <c r="U189" s="455" t="str">
        <f t="shared" si="45"/>
        <v/>
      </c>
      <c r="W189" s="455" t="str">
        <f t="shared" si="46"/>
        <v/>
      </c>
      <c r="Y189" s="455" t="str">
        <f t="shared" si="47"/>
        <v/>
      </c>
      <c r="AA189" s="455" t="str">
        <f t="shared" si="48"/>
        <v/>
      </c>
      <c r="AC189" s="455" t="str">
        <f t="shared" si="49"/>
        <v/>
      </c>
      <c r="AE189" s="455" t="str">
        <f t="shared" si="50"/>
        <v/>
      </c>
      <c r="AG189" s="455" t="str">
        <f t="shared" si="51"/>
        <v/>
      </c>
      <c r="AI189" s="455" t="str">
        <f t="shared" si="52"/>
        <v/>
      </c>
      <c r="AK189" s="455" t="str">
        <f t="shared" si="53"/>
        <v/>
      </c>
      <c r="AM189" s="455" t="str">
        <f t="shared" si="54"/>
        <v/>
      </c>
      <c r="AO189" s="455" t="str">
        <f t="shared" si="55"/>
        <v/>
      </c>
      <c r="AQ189" s="455" t="str">
        <f t="shared" si="56"/>
        <v/>
      </c>
    </row>
    <row r="190" spans="5:43">
      <c r="E190" s="455" t="str">
        <f t="shared" si="38"/>
        <v/>
      </c>
      <c r="G190" s="455" t="str">
        <f t="shared" si="38"/>
        <v/>
      </c>
      <c r="I190" s="455" t="str">
        <f t="shared" si="39"/>
        <v/>
      </c>
      <c r="K190" s="455" t="str">
        <f t="shared" si="40"/>
        <v/>
      </c>
      <c r="M190" s="455" t="str">
        <f t="shared" si="41"/>
        <v/>
      </c>
      <c r="O190" s="455" t="str">
        <f t="shared" si="42"/>
        <v/>
      </c>
      <c r="Q190" s="455" t="str">
        <f t="shared" si="43"/>
        <v/>
      </c>
      <c r="S190" s="455" t="str">
        <f t="shared" si="44"/>
        <v/>
      </c>
      <c r="U190" s="455" t="str">
        <f t="shared" si="45"/>
        <v/>
      </c>
      <c r="W190" s="455" t="str">
        <f t="shared" si="46"/>
        <v/>
      </c>
      <c r="Y190" s="455" t="str">
        <f t="shared" si="47"/>
        <v/>
      </c>
      <c r="AA190" s="455" t="str">
        <f t="shared" si="48"/>
        <v/>
      </c>
      <c r="AC190" s="455" t="str">
        <f t="shared" si="49"/>
        <v/>
      </c>
      <c r="AE190" s="455" t="str">
        <f t="shared" si="50"/>
        <v/>
      </c>
      <c r="AG190" s="455" t="str">
        <f t="shared" si="51"/>
        <v/>
      </c>
      <c r="AI190" s="455" t="str">
        <f t="shared" si="52"/>
        <v/>
      </c>
      <c r="AK190" s="455" t="str">
        <f t="shared" si="53"/>
        <v/>
      </c>
      <c r="AM190" s="455" t="str">
        <f t="shared" si="54"/>
        <v/>
      </c>
      <c r="AO190" s="455" t="str">
        <f t="shared" si="55"/>
        <v/>
      </c>
      <c r="AQ190" s="455" t="str">
        <f t="shared" si="56"/>
        <v/>
      </c>
    </row>
    <row r="191" spans="5:43">
      <c r="E191" s="455" t="str">
        <f t="shared" si="38"/>
        <v/>
      </c>
      <c r="G191" s="455" t="str">
        <f t="shared" si="38"/>
        <v/>
      </c>
      <c r="I191" s="455" t="str">
        <f t="shared" si="39"/>
        <v/>
      </c>
      <c r="K191" s="455" t="str">
        <f t="shared" si="40"/>
        <v/>
      </c>
      <c r="M191" s="455" t="str">
        <f t="shared" si="41"/>
        <v/>
      </c>
      <c r="O191" s="455" t="str">
        <f t="shared" si="42"/>
        <v/>
      </c>
      <c r="Q191" s="455" t="str">
        <f t="shared" si="43"/>
        <v/>
      </c>
      <c r="S191" s="455" t="str">
        <f t="shared" si="44"/>
        <v/>
      </c>
      <c r="U191" s="455" t="str">
        <f t="shared" si="45"/>
        <v/>
      </c>
      <c r="W191" s="455" t="str">
        <f t="shared" si="46"/>
        <v/>
      </c>
      <c r="Y191" s="455" t="str">
        <f t="shared" si="47"/>
        <v/>
      </c>
      <c r="AA191" s="455" t="str">
        <f t="shared" si="48"/>
        <v/>
      </c>
      <c r="AC191" s="455" t="str">
        <f t="shared" si="49"/>
        <v/>
      </c>
      <c r="AE191" s="455" t="str">
        <f t="shared" si="50"/>
        <v/>
      </c>
      <c r="AG191" s="455" t="str">
        <f t="shared" si="51"/>
        <v/>
      </c>
      <c r="AI191" s="455" t="str">
        <f t="shared" si="52"/>
        <v/>
      </c>
      <c r="AK191" s="455" t="str">
        <f t="shared" si="53"/>
        <v/>
      </c>
      <c r="AM191" s="455" t="str">
        <f t="shared" si="54"/>
        <v/>
      </c>
      <c r="AO191" s="455" t="str">
        <f t="shared" si="55"/>
        <v/>
      </c>
      <c r="AQ191" s="455" t="str">
        <f t="shared" si="56"/>
        <v/>
      </c>
    </row>
    <row r="192" spans="5:43">
      <c r="E192" s="455" t="str">
        <f t="shared" si="38"/>
        <v/>
      </c>
      <c r="G192" s="455" t="str">
        <f t="shared" si="38"/>
        <v/>
      </c>
      <c r="I192" s="455" t="str">
        <f t="shared" si="39"/>
        <v/>
      </c>
      <c r="K192" s="455" t="str">
        <f t="shared" si="40"/>
        <v/>
      </c>
      <c r="M192" s="455" t="str">
        <f t="shared" si="41"/>
        <v/>
      </c>
      <c r="O192" s="455" t="str">
        <f t="shared" si="42"/>
        <v/>
      </c>
      <c r="Q192" s="455" t="str">
        <f t="shared" si="43"/>
        <v/>
      </c>
      <c r="S192" s="455" t="str">
        <f t="shared" si="44"/>
        <v/>
      </c>
      <c r="U192" s="455" t="str">
        <f t="shared" si="45"/>
        <v/>
      </c>
      <c r="W192" s="455" t="str">
        <f t="shared" si="46"/>
        <v/>
      </c>
      <c r="Y192" s="455" t="str">
        <f t="shared" si="47"/>
        <v/>
      </c>
      <c r="AA192" s="455" t="str">
        <f t="shared" si="48"/>
        <v/>
      </c>
      <c r="AC192" s="455" t="str">
        <f t="shared" si="49"/>
        <v/>
      </c>
      <c r="AE192" s="455" t="str">
        <f t="shared" si="50"/>
        <v/>
      </c>
      <c r="AG192" s="455" t="str">
        <f t="shared" si="51"/>
        <v/>
      </c>
      <c r="AI192" s="455" t="str">
        <f t="shared" si="52"/>
        <v/>
      </c>
      <c r="AK192" s="455" t="str">
        <f t="shared" si="53"/>
        <v/>
      </c>
      <c r="AM192" s="455" t="str">
        <f t="shared" si="54"/>
        <v/>
      </c>
      <c r="AO192" s="455" t="str">
        <f t="shared" si="55"/>
        <v/>
      </c>
      <c r="AQ192" s="455" t="str">
        <f t="shared" si="56"/>
        <v/>
      </c>
    </row>
    <row r="193" spans="5:43">
      <c r="E193" s="455" t="str">
        <f t="shared" si="38"/>
        <v/>
      </c>
      <c r="G193" s="455" t="str">
        <f t="shared" si="38"/>
        <v/>
      </c>
      <c r="I193" s="455" t="str">
        <f t="shared" si="39"/>
        <v/>
      </c>
      <c r="K193" s="455" t="str">
        <f t="shared" si="40"/>
        <v/>
      </c>
      <c r="M193" s="455" t="str">
        <f t="shared" si="41"/>
        <v/>
      </c>
      <c r="O193" s="455" t="str">
        <f t="shared" si="42"/>
        <v/>
      </c>
      <c r="Q193" s="455" t="str">
        <f t="shared" si="43"/>
        <v/>
      </c>
      <c r="S193" s="455" t="str">
        <f t="shared" si="44"/>
        <v/>
      </c>
      <c r="U193" s="455" t="str">
        <f t="shared" si="45"/>
        <v/>
      </c>
      <c r="W193" s="455" t="str">
        <f t="shared" si="46"/>
        <v/>
      </c>
      <c r="Y193" s="455" t="str">
        <f t="shared" si="47"/>
        <v/>
      </c>
      <c r="AA193" s="455" t="str">
        <f t="shared" si="48"/>
        <v/>
      </c>
      <c r="AC193" s="455" t="str">
        <f t="shared" si="49"/>
        <v/>
      </c>
      <c r="AE193" s="455" t="str">
        <f t="shared" si="50"/>
        <v/>
      </c>
      <c r="AG193" s="455" t="str">
        <f t="shared" si="51"/>
        <v/>
      </c>
      <c r="AI193" s="455" t="str">
        <f t="shared" si="52"/>
        <v/>
      </c>
      <c r="AK193" s="455" t="str">
        <f t="shared" si="53"/>
        <v/>
      </c>
      <c r="AM193" s="455" t="str">
        <f t="shared" si="54"/>
        <v/>
      </c>
      <c r="AO193" s="455" t="str">
        <f t="shared" si="55"/>
        <v/>
      </c>
      <c r="AQ193" s="455" t="str">
        <f t="shared" si="56"/>
        <v/>
      </c>
    </row>
    <row r="194" spans="5:43">
      <c r="E194" s="455" t="str">
        <f t="shared" si="38"/>
        <v/>
      </c>
      <c r="G194" s="455" t="str">
        <f t="shared" si="38"/>
        <v/>
      </c>
      <c r="I194" s="455" t="str">
        <f t="shared" si="39"/>
        <v/>
      </c>
      <c r="K194" s="455" t="str">
        <f t="shared" si="40"/>
        <v/>
      </c>
      <c r="M194" s="455" t="str">
        <f t="shared" si="41"/>
        <v/>
      </c>
      <c r="O194" s="455" t="str">
        <f t="shared" si="42"/>
        <v/>
      </c>
      <c r="Q194" s="455" t="str">
        <f t="shared" si="43"/>
        <v/>
      </c>
      <c r="S194" s="455" t="str">
        <f t="shared" si="44"/>
        <v/>
      </c>
      <c r="U194" s="455" t="str">
        <f t="shared" si="45"/>
        <v/>
      </c>
      <c r="W194" s="455" t="str">
        <f t="shared" si="46"/>
        <v/>
      </c>
      <c r="Y194" s="455" t="str">
        <f t="shared" si="47"/>
        <v/>
      </c>
      <c r="AA194" s="455" t="str">
        <f t="shared" si="48"/>
        <v/>
      </c>
      <c r="AC194" s="455" t="str">
        <f t="shared" si="49"/>
        <v/>
      </c>
      <c r="AE194" s="455" t="str">
        <f t="shared" si="50"/>
        <v/>
      </c>
      <c r="AG194" s="455" t="str">
        <f t="shared" si="51"/>
        <v/>
      </c>
      <c r="AI194" s="455" t="str">
        <f t="shared" si="52"/>
        <v/>
      </c>
      <c r="AK194" s="455" t="str">
        <f t="shared" si="53"/>
        <v/>
      </c>
      <c r="AM194" s="455" t="str">
        <f t="shared" si="54"/>
        <v/>
      </c>
      <c r="AO194" s="455" t="str">
        <f t="shared" si="55"/>
        <v/>
      </c>
      <c r="AQ194" s="455" t="str">
        <f t="shared" si="56"/>
        <v/>
      </c>
    </row>
    <row r="195" spans="5:43">
      <c r="E195" s="455" t="str">
        <f t="shared" si="38"/>
        <v/>
      </c>
      <c r="G195" s="455" t="str">
        <f t="shared" si="38"/>
        <v/>
      </c>
      <c r="I195" s="455" t="str">
        <f t="shared" si="39"/>
        <v/>
      </c>
      <c r="K195" s="455" t="str">
        <f t="shared" si="40"/>
        <v/>
      </c>
      <c r="M195" s="455" t="str">
        <f t="shared" si="41"/>
        <v/>
      </c>
      <c r="O195" s="455" t="str">
        <f t="shared" si="42"/>
        <v/>
      </c>
      <c r="Q195" s="455" t="str">
        <f t="shared" si="43"/>
        <v/>
      </c>
      <c r="S195" s="455" t="str">
        <f t="shared" si="44"/>
        <v/>
      </c>
      <c r="U195" s="455" t="str">
        <f t="shared" si="45"/>
        <v/>
      </c>
      <c r="W195" s="455" t="str">
        <f t="shared" si="46"/>
        <v/>
      </c>
      <c r="Y195" s="455" t="str">
        <f t="shared" si="47"/>
        <v/>
      </c>
      <c r="AA195" s="455" t="str">
        <f t="shared" si="48"/>
        <v/>
      </c>
      <c r="AC195" s="455" t="str">
        <f t="shared" si="49"/>
        <v/>
      </c>
      <c r="AE195" s="455" t="str">
        <f t="shared" si="50"/>
        <v/>
      </c>
      <c r="AG195" s="455" t="str">
        <f t="shared" si="51"/>
        <v/>
      </c>
      <c r="AI195" s="455" t="str">
        <f t="shared" si="52"/>
        <v/>
      </c>
      <c r="AK195" s="455" t="str">
        <f t="shared" si="53"/>
        <v/>
      </c>
      <c r="AM195" s="455" t="str">
        <f t="shared" si="54"/>
        <v/>
      </c>
      <c r="AO195" s="455" t="str">
        <f t="shared" si="55"/>
        <v/>
      </c>
      <c r="AQ195" s="455" t="str">
        <f t="shared" si="56"/>
        <v/>
      </c>
    </row>
    <row r="196" spans="5:43">
      <c r="E196" s="455" t="str">
        <f t="shared" si="38"/>
        <v/>
      </c>
      <c r="G196" s="455" t="str">
        <f t="shared" si="38"/>
        <v/>
      </c>
      <c r="I196" s="455" t="str">
        <f t="shared" si="39"/>
        <v/>
      </c>
      <c r="K196" s="455" t="str">
        <f t="shared" si="40"/>
        <v/>
      </c>
      <c r="M196" s="455" t="str">
        <f t="shared" si="41"/>
        <v/>
      </c>
      <c r="O196" s="455" t="str">
        <f t="shared" si="42"/>
        <v/>
      </c>
      <c r="Q196" s="455" t="str">
        <f t="shared" si="43"/>
        <v/>
      </c>
      <c r="S196" s="455" t="str">
        <f t="shared" si="44"/>
        <v/>
      </c>
      <c r="U196" s="455" t="str">
        <f t="shared" si="45"/>
        <v/>
      </c>
      <c r="W196" s="455" t="str">
        <f t="shared" si="46"/>
        <v/>
      </c>
      <c r="Y196" s="455" t="str">
        <f t="shared" si="47"/>
        <v/>
      </c>
      <c r="AA196" s="455" t="str">
        <f t="shared" si="48"/>
        <v/>
      </c>
      <c r="AC196" s="455" t="str">
        <f t="shared" si="49"/>
        <v/>
      </c>
      <c r="AE196" s="455" t="str">
        <f t="shared" si="50"/>
        <v/>
      </c>
      <c r="AG196" s="455" t="str">
        <f t="shared" si="51"/>
        <v/>
      </c>
      <c r="AI196" s="455" t="str">
        <f t="shared" si="52"/>
        <v/>
      </c>
      <c r="AK196" s="455" t="str">
        <f t="shared" si="53"/>
        <v/>
      </c>
      <c r="AM196" s="455" t="str">
        <f t="shared" si="54"/>
        <v/>
      </c>
      <c r="AO196" s="455" t="str">
        <f t="shared" si="55"/>
        <v/>
      </c>
      <c r="AQ196" s="455" t="str">
        <f t="shared" si="56"/>
        <v/>
      </c>
    </row>
    <row r="197" spans="5:43">
      <c r="E197" s="455" t="str">
        <f t="shared" si="38"/>
        <v/>
      </c>
      <c r="G197" s="455" t="str">
        <f t="shared" si="38"/>
        <v/>
      </c>
      <c r="I197" s="455" t="str">
        <f t="shared" si="39"/>
        <v/>
      </c>
      <c r="K197" s="455" t="str">
        <f t="shared" si="40"/>
        <v/>
      </c>
      <c r="M197" s="455" t="str">
        <f t="shared" si="41"/>
        <v/>
      </c>
      <c r="O197" s="455" t="str">
        <f t="shared" si="42"/>
        <v/>
      </c>
      <c r="Q197" s="455" t="str">
        <f t="shared" si="43"/>
        <v/>
      </c>
      <c r="S197" s="455" t="str">
        <f t="shared" si="44"/>
        <v/>
      </c>
      <c r="U197" s="455" t="str">
        <f t="shared" si="45"/>
        <v/>
      </c>
      <c r="W197" s="455" t="str">
        <f t="shared" si="46"/>
        <v/>
      </c>
      <c r="Y197" s="455" t="str">
        <f t="shared" si="47"/>
        <v/>
      </c>
      <c r="AA197" s="455" t="str">
        <f t="shared" si="48"/>
        <v/>
      </c>
      <c r="AC197" s="455" t="str">
        <f t="shared" si="49"/>
        <v/>
      </c>
      <c r="AE197" s="455" t="str">
        <f t="shared" si="50"/>
        <v/>
      </c>
      <c r="AG197" s="455" t="str">
        <f t="shared" si="51"/>
        <v/>
      </c>
      <c r="AI197" s="455" t="str">
        <f t="shared" si="52"/>
        <v/>
      </c>
      <c r="AK197" s="455" t="str">
        <f t="shared" si="53"/>
        <v/>
      </c>
      <c r="AM197" s="455" t="str">
        <f t="shared" si="54"/>
        <v/>
      </c>
      <c r="AO197" s="455" t="str">
        <f t="shared" si="55"/>
        <v/>
      </c>
      <c r="AQ197" s="455" t="str">
        <f t="shared" si="56"/>
        <v/>
      </c>
    </row>
    <row r="198" spans="5:43">
      <c r="E198" s="455" t="str">
        <f t="shared" si="38"/>
        <v/>
      </c>
      <c r="G198" s="455" t="str">
        <f t="shared" si="38"/>
        <v/>
      </c>
      <c r="I198" s="455" t="str">
        <f t="shared" si="39"/>
        <v/>
      </c>
      <c r="K198" s="455" t="str">
        <f t="shared" si="40"/>
        <v/>
      </c>
      <c r="M198" s="455" t="str">
        <f t="shared" si="41"/>
        <v/>
      </c>
      <c r="O198" s="455" t="str">
        <f t="shared" si="42"/>
        <v/>
      </c>
      <c r="Q198" s="455" t="str">
        <f t="shared" si="43"/>
        <v/>
      </c>
      <c r="S198" s="455" t="str">
        <f t="shared" si="44"/>
        <v/>
      </c>
      <c r="U198" s="455" t="str">
        <f t="shared" si="45"/>
        <v/>
      </c>
      <c r="W198" s="455" t="str">
        <f t="shared" si="46"/>
        <v/>
      </c>
      <c r="Y198" s="455" t="str">
        <f t="shared" si="47"/>
        <v/>
      </c>
      <c r="AA198" s="455" t="str">
        <f t="shared" si="48"/>
        <v/>
      </c>
      <c r="AC198" s="455" t="str">
        <f t="shared" si="49"/>
        <v/>
      </c>
      <c r="AE198" s="455" t="str">
        <f t="shared" si="50"/>
        <v/>
      </c>
      <c r="AG198" s="455" t="str">
        <f t="shared" si="51"/>
        <v/>
      </c>
      <c r="AI198" s="455" t="str">
        <f t="shared" si="52"/>
        <v/>
      </c>
      <c r="AK198" s="455" t="str">
        <f t="shared" si="53"/>
        <v/>
      </c>
      <c r="AM198" s="455" t="str">
        <f t="shared" si="54"/>
        <v/>
      </c>
      <c r="AO198" s="455" t="str">
        <f t="shared" si="55"/>
        <v/>
      </c>
      <c r="AQ198" s="455" t="str">
        <f t="shared" si="56"/>
        <v/>
      </c>
    </row>
    <row r="199" spans="5:43">
      <c r="E199" s="455" t="str">
        <f t="shared" si="38"/>
        <v/>
      </c>
      <c r="G199" s="455" t="str">
        <f t="shared" si="38"/>
        <v/>
      </c>
      <c r="I199" s="455" t="str">
        <f t="shared" si="39"/>
        <v/>
      </c>
      <c r="K199" s="455" t="str">
        <f t="shared" si="40"/>
        <v/>
      </c>
      <c r="M199" s="455" t="str">
        <f t="shared" si="41"/>
        <v/>
      </c>
      <c r="O199" s="455" t="str">
        <f t="shared" si="42"/>
        <v/>
      </c>
      <c r="Q199" s="455" t="str">
        <f t="shared" si="43"/>
        <v/>
      </c>
      <c r="S199" s="455" t="str">
        <f t="shared" si="44"/>
        <v/>
      </c>
      <c r="U199" s="455" t="str">
        <f t="shared" si="45"/>
        <v/>
      </c>
      <c r="W199" s="455" t="str">
        <f t="shared" si="46"/>
        <v/>
      </c>
      <c r="Y199" s="455" t="str">
        <f t="shared" si="47"/>
        <v/>
      </c>
      <c r="AA199" s="455" t="str">
        <f t="shared" si="48"/>
        <v/>
      </c>
      <c r="AC199" s="455" t="str">
        <f t="shared" si="49"/>
        <v/>
      </c>
      <c r="AE199" s="455" t="str">
        <f t="shared" si="50"/>
        <v/>
      </c>
      <c r="AG199" s="455" t="str">
        <f t="shared" si="51"/>
        <v/>
      </c>
      <c r="AI199" s="455" t="str">
        <f t="shared" si="52"/>
        <v/>
      </c>
      <c r="AK199" s="455" t="str">
        <f t="shared" si="53"/>
        <v/>
      </c>
      <c r="AM199" s="455" t="str">
        <f t="shared" si="54"/>
        <v/>
      </c>
      <c r="AO199" s="455" t="str">
        <f t="shared" si="55"/>
        <v/>
      </c>
      <c r="AQ199" s="455" t="str">
        <f t="shared" si="56"/>
        <v/>
      </c>
    </row>
    <row r="200" spans="5:43">
      <c r="E200" s="455" t="str">
        <f t="shared" si="38"/>
        <v/>
      </c>
      <c r="G200" s="455" t="str">
        <f t="shared" si="38"/>
        <v/>
      </c>
      <c r="I200" s="455" t="str">
        <f t="shared" si="39"/>
        <v/>
      </c>
      <c r="K200" s="455" t="str">
        <f t="shared" si="40"/>
        <v/>
      </c>
      <c r="M200" s="455" t="str">
        <f t="shared" si="41"/>
        <v/>
      </c>
      <c r="O200" s="455" t="str">
        <f t="shared" si="42"/>
        <v/>
      </c>
      <c r="Q200" s="455" t="str">
        <f t="shared" si="43"/>
        <v/>
      </c>
      <c r="S200" s="455" t="str">
        <f t="shared" si="44"/>
        <v/>
      </c>
      <c r="U200" s="455" t="str">
        <f t="shared" si="45"/>
        <v/>
      </c>
      <c r="W200" s="455" t="str">
        <f t="shared" si="46"/>
        <v/>
      </c>
      <c r="Y200" s="455" t="str">
        <f t="shared" si="47"/>
        <v/>
      </c>
      <c r="AA200" s="455" t="str">
        <f t="shared" si="48"/>
        <v/>
      </c>
      <c r="AC200" s="455" t="str">
        <f t="shared" si="49"/>
        <v/>
      </c>
      <c r="AE200" s="455" t="str">
        <f t="shared" si="50"/>
        <v/>
      </c>
      <c r="AG200" s="455" t="str">
        <f t="shared" si="51"/>
        <v/>
      </c>
      <c r="AI200" s="455" t="str">
        <f t="shared" si="52"/>
        <v/>
      </c>
      <c r="AK200" s="455" t="str">
        <f t="shared" si="53"/>
        <v/>
      </c>
      <c r="AM200" s="455" t="str">
        <f t="shared" si="54"/>
        <v/>
      </c>
      <c r="AO200" s="455" t="str">
        <f t="shared" si="55"/>
        <v/>
      </c>
      <c r="AQ200" s="455" t="str">
        <f t="shared" si="56"/>
        <v/>
      </c>
    </row>
    <row r="201" spans="5:43">
      <c r="E201" s="455" t="str">
        <f t="shared" si="38"/>
        <v/>
      </c>
      <c r="G201" s="455" t="str">
        <f t="shared" si="38"/>
        <v/>
      </c>
      <c r="I201" s="455" t="str">
        <f t="shared" si="39"/>
        <v/>
      </c>
      <c r="K201" s="455" t="str">
        <f t="shared" si="40"/>
        <v/>
      </c>
      <c r="M201" s="455" t="str">
        <f t="shared" si="41"/>
        <v/>
      </c>
      <c r="O201" s="455" t="str">
        <f t="shared" si="42"/>
        <v/>
      </c>
      <c r="Q201" s="455" t="str">
        <f t="shared" si="43"/>
        <v/>
      </c>
      <c r="S201" s="455" t="str">
        <f t="shared" si="44"/>
        <v/>
      </c>
      <c r="U201" s="455" t="str">
        <f t="shared" si="45"/>
        <v/>
      </c>
      <c r="W201" s="455" t="str">
        <f t="shared" si="46"/>
        <v/>
      </c>
      <c r="Y201" s="455" t="str">
        <f t="shared" si="47"/>
        <v/>
      </c>
      <c r="AA201" s="455" t="str">
        <f t="shared" si="48"/>
        <v/>
      </c>
      <c r="AC201" s="455" t="str">
        <f t="shared" si="49"/>
        <v/>
      </c>
      <c r="AE201" s="455" t="str">
        <f t="shared" si="50"/>
        <v/>
      </c>
      <c r="AG201" s="455" t="str">
        <f t="shared" si="51"/>
        <v/>
      </c>
      <c r="AI201" s="455" t="str">
        <f t="shared" si="52"/>
        <v/>
      </c>
      <c r="AK201" s="455" t="str">
        <f t="shared" si="53"/>
        <v/>
      </c>
      <c r="AM201" s="455" t="str">
        <f t="shared" si="54"/>
        <v/>
      </c>
      <c r="AO201" s="455" t="str">
        <f t="shared" si="55"/>
        <v/>
      </c>
      <c r="AQ201" s="455" t="str">
        <f t="shared" si="56"/>
        <v/>
      </c>
    </row>
    <row r="202" spans="5:43">
      <c r="E202" s="455" t="str">
        <f t="shared" si="38"/>
        <v/>
      </c>
      <c r="G202" s="455" t="str">
        <f t="shared" si="38"/>
        <v/>
      </c>
      <c r="I202" s="455" t="str">
        <f t="shared" si="39"/>
        <v/>
      </c>
      <c r="K202" s="455" t="str">
        <f t="shared" si="40"/>
        <v/>
      </c>
      <c r="M202" s="455" t="str">
        <f t="shared" si="41"/>
        <v/>
      </c>
      <c r="O202" s="455" t="str">
        <f t="shared" si="42"/>
        <v/>
      </c>
      <c r="Q202" s="455" t="str">
        <f t="shared" si="43"/>
        <v/>
      </c>
      <c r="S202" s="455" t="str">
        <f t="shared" si="44"/>
        <v/>
      </c>
      <c r="U202" s="455" t="str">
        <f t="shared" si="45"/>
        <v/>
      </c>
      <c r="W202" s="455" t="str">
        <f t="shared" si="46"/>
        <v/>
      </c>
      <c r="Y202" s="455" t="str">
        <f t="shared" si="47"/>
        <v/>
      </c>
      <c r="AA202" s="455" t="str">
        <f t="shared" si="48"/>
        <v/>
      </c>
      <c r="AC202" s="455" t="str">
        <f t="shared" si="49"/>
        <v/>
      </c>
      <c r="AE202" s="455" t="str">
        <f t="shared" si="50"/>
        <v/>
      </c>
      <c r="AG202" s="455" t="str">
        <f t="shared" si="51"/>
        <v/>
      </c>
      <c r="AI202" s="455" t="str">
        <f t="shared" si="52"/>
        <v/>
      </c>
      <c r="AK202" s="455" t="str">
        <f t="shared" si="53"/>
        <v/>
      </c>
      <c r="AM202" s="455" t="str">
        <f t="shared" si="54"/>
        <v/>
      </c>
      <c r="AO202" s="455" t="str">
        <f t="shared" si="55"/>
        <v/>
      </c>
      <c r="AQ202" s="455" t="str">
        <f t="shared" si="56"/>
        <v/>
      </c>
    </row>
    <row r="203" spans="5:43">
      <c r="E203" s="455" t="str">
        <f t="shared" si="38"/>
        <v/>
      </c>
      <c r="G203" s="455" t="str">
        <f t="shared" si="38"/>
        <v/>
      </c>
      <c r="I203" s="455" t="str">
        <f t="shared" si="39"/>
        <v/>
      </c>
      <c r="K203" s="455" t="str">
        <f t="shared" si="40"/>
        <v/>
      </c>
      <c r="M203" s="455" t="str">
        <f t="shared" si="41"/>
        <v/>
      </c>
      <c r="O203" s="455" t="str">
        <f t="shared" si="42"/>
        <v/>
      </c>
      <c r="Q203" s="455" t="str">
        <f t="shared" si="43"/>
        <v/>
      </c>
      <c r="S203" s="455" t="str">
        <f t="shared" si="44"/>
        <v/>
      </c>
      <c r="U203" s="455" t="str">
        <f t="shared" si="45"/>
        <v/>
      </c>
      <c r="W203" s="455" t="str">
        <f t="shared" si="46"/>
        <v/>
      </c>
      <c r="Y203" s="455" t="str">
        <f t="shared" si="47"/>
        <v/>
      </c>
      <c r="AA203" s="455" t="str">
        <f t="shared" si="48"/>
        <v/>
      </c>
      <c r="AC203" s="455" t="str">
        <f t="shared" si="49"/>
        <v/>
      </c>
      <c r="AE203" s="455" t="str">
        <f t="shared" si="50"/>
        <v/>
      </c>
      <c r="AG203" s="455" t="str">
        <f t="shared" si="51"/>
        <v/>
      </c>
      <c r="AI203" s="455" t="str">
        <f t="shared" si="52"/>
        <v/>
      </c>
      <c r="AK203" s="455" t="str">
        <f t="shared" si="53"/>
        <v/>
      </c>
      <c r="AM203" s="455" t="str">
        <f t="shared" si="54"/>
        <v/>
      </c>
      <c r="AO203" s="455" t="str">
        <f t="shared" si="55"/>
        <v/>
      </c>
      <c r="AQ203" s="455" t="str">
        <f t="shared" si="56"/>
        <v/>
      </c>
    </row>
    <row r="204" spans="5:43">
      <c r="E204" s="455" t="str">
        <f t="shared" si="38"/>
        <v/>
      </c>
      <c r="G204" s="455" t="str">
        <f t="shared" si="38"/>
        <v/>
      </c>
      <c r="I204" s="455" t="str">
        <f t="shared" si="39"/>
        <v/>
      </c>
      <c r="K204" s="455" t="str">
        <f t="shared" si="40"/>
        <v/>
      </c>
      <c r="M204" s="455" t="str">
        <f t="shared" si="41"/>
        <v/>
      </c>
      <c r="O204" s="455" t="str">
        <f t="shared" si="42"/>
        <v/>
      </c>
      <c r="Q204" s="455" t="str">
        <f t="shared" si="43"/>
        <v/>
      </c>
      <c r="S204" s="455" t="str">
        <f t="shared" si="44"/>
        <v/>
      </c>
      <c r="U204" s="455" t="str">
        <f t="shared" si="45"/>
        <v/>
      </c>
      <c r="W204" s="455" t="str">
        <f t="shared" si="46"/>
        <v/>
      </c>
      <c r="Y204" s="455" t="str">
        <f t="shared" si="47"/>
        <v/>
      </c>
      <c r="AA204" s="455" t="str">
        <f t="shared" si="48"/>
        <v/>
      </c>
      <c r="AC204" s="455" t="str">
        <f t="shared" si="49"/>
        <v/>
      </c>
      <c r="AE204" s="455" t="str">
        <f t="shared" si="50"/>
        <v/>
      </c>
      <c r="AG204" s="455" t="str">
        <f t="shared" si="51"/>
        <v/>
      </c>
      <c r="AI204" s="455" t="str">
        <f t="shared" si="52"/>
        <v/>
      </c>
      <c r="AK204" s="455" t="str">
        <f t="shared" si="53"/>
        <v/>
      </c>
      <c r="AM204" s="455" t="str">
        <f t="shared" si="54"/>
        <v/>
      </c>
      <c r="AO204" s="455" t="str">
        <f t="shared" si="55"/>
        <v/>
      </c>
      <c r="AQ204" s="455" t="str">
        <f t="shared" si="56"/>
        <v/>
      </c>
    </row>
    <row r="205" spans="5:43">
      <c r="E205" s="455" t="str">
        <f t="shared" ref="E205:G268" si="57">IF(OR($B205=0,D205=0),"",D205/$B205)</f>
        <v/>
      </c>
      <c r="G205" s="455" t="str">
        <f t="shared" si="57"/>
        <v/>
      </c>
      <c r="I205" s="455" t="str">
        <f t="shared" ref="I205:I268" si="58">IF(OR($B205=0,H205=0),"",H205/$B205)</f>
        <v/>
      </c>
      <c r="K205" s="455" t="str">
        <f t="shared" ref="K205:K268" si="59">IF(OR($B205=0,J205=0),"",J205/$B205)</f>
        <v/>
      </c>
      <c r="M205" s="455" t="str">
        <f t="shared" ref="M205:M268" si="60">IF(OR($B205=0,L205=0),"",L205/$B205)</f>
        <v/>
      </c>
      <c r="O205" s="455" t="str">
        <f t="shared" ref="O205:O268" si="61">IF(OR($B205=0,N205=0),"",N205/$B205)</f>
        <v/>
      </c>
      <c r="Q205" s="455" t="str">
        <f t="shared" ref="Q205:Q268" si="62">IF(OR($B205=0,P205=0),"",P205/$B205)</f>
        <v/>
      </c>
      <c r="S205" s="455" t="str">
        <f t="shared" ref="S205:S268" si="63">IF(OR($B205=0,R205=0),"",R205/$B205)</f>
        <v/>
      </c>
      <c r="U205" s="455" t="str">
        <f t="shared" ref="U205:U268" si="64">IF(OR($B205=0,T205=0),"",T205/$B205)</f>
        <v/>
      </c>
      <c r="W205" s="455" t="str">
        <f t="shared" ref="W205:W268" si="65">IF(OR($B205=0,V205=0),"",V205/$B205)</f>
        <v/>
      </c>
      <c r="Y205" s="455" t="str">
        <f t="shared" ref="Y205:Y268" si="66">IF(OR($B205=0,X205=0),"",X205/$B205)</f>
        <v/>
      </c>
      <c r="AA205" s="455" t="str">
        <f t="shared" ref="AA205:AA268" si="67">IF(OR($B205=0,Z205=0),"",Z205/$B205)</f>
        <v/>
      </c>
      <c r="AC205" s="455" t="str">
        <f t="shared" ref="AC205:AC268" si="68">IF(OR($B205=0,AB205=0),"",AB205/$B205)</f>
        <v/>
      </c>
      <c r="AE205" s="455" t="str">
        <f t="shared" ref="AE205:AE268" si="69">IF(OR($B205=0,AD205=0),"",AD205/$B205)</f>
        <v/>
      </c>
      <c r="AG205" s="455" t="str">
        <f t="shared" ref="AG205:AG268" si="70">IF(OR($B205=0,AF205=0),"",AF205/$B205)</f>
        <v/>
      </c>
      <c r="AI205" s="455" t="str">
        <f t="shared" ref="AI205:AI268" si="71">IF(OR($B205=0,AH205=0),"",AH205/$B205)</f>
        <v/>
      </c>
      <c r="AK205" s="455" t="str">
        <f t="shared" ref="AK205:AK268" si="72">IF(OR($B205=0,AJ205=0),"",AJ205/$B205)</f>
        <v/>
      </c>
      <c r="AM205" s="455" t="str">
        <f t="shared" ref="AM205:AM268" si="73">IF(OR($B205=0,AL205=0),"",AL205/$B205)</f>
        <v/>
      </c>
      <c r="AO205" s="455" t="str">
        <f t="shared" ref="AO205:AO268" si="74">IF(OR($B205=0,AN205=0),"",AN205/$B205)</f>
        <v/>
      </c>
      <c r="AQ205" s="455" t="str">
        <f t="shared" ref="AQ205:AQ268" si="75">IF(OR($B205=0,AP205=0),"",AP205/$B205)</f>
        <v/>
      </c>
    </row>
    <row r="206" spans="5:43">
      <c r="E206" s="455" t="str">
        <f t="shared" si="57"/>
        <v/>
      </c>
      <c r="G206" s="455" t="str">
        <f t="shared" si="57"/>
        <v/>
      </c>
      <c r="I206" s="455" t="str">
        <f t="shared" si="58"/>
        <v/>
      </c>
      <c r="K206" s="455" t="str">
        <f t="shared" si="59"/>
        <v/>
      </c>
      <c r="M206" s="455" t="str">
        <f t="shared" si="60"/>
        <v/>
      </c>
      <c r="O206" s="455" t="str">
        <f t="shared" si="61"/>
        <v/>
      </c>
      <c r="Q206" s="455" t="str">
        <f t="shared" si="62"/>
        <v/>
      </c>
      <c r="S206" s="455" t="str">
        <f t="shared" si="63"/>
        <v/>
      </c>
      <c r="U206" s="455" t="str">
        <f t="shared" si="64"/>
        <v/>
      </c>
      <c r="W206" s="455" t="str">
        <f t="shared" si="65"/>
        <v/>
      </c>
      <c r="Y206" s="455" t="str">
        <f t="shared" si="66"/>
        <v/>
      </c>
      <c r="AA206" s="455" t="str">
        <f t="shared" si="67"/>
        <v/>
      </c>
      <c r="AC206" s="455" t="str">
        <f t="shared" si="68"/>
        <v/>
      </c>
      <c r="AE206" s="455" t="str">
        <f t="shared" si="69"/>
        <v/>
      </c>
      <c r="AG206" s="455" t="str">
        <f t="shared" si="70"/>
        <v/>
      </c>
      <c r="AI206" s="455" t="str">
        <f t="shared" si="71"/>
        <v/>
      </c>
      <c r="AK206" s="455" t="str">
        <f t="shared" si="72"/>
        <v/>
      </c>
      <c r="AM206" s="455" t="str">
        <f t="shared" si="73"/>
        <v/>
      </c>
      <c r="AO206" s="455" t="str">
        <f t="shared" si="74"/>
        <v/>
      </c>
      <c r="AQ206" s="455" t="str">
        <f t="shared" si="75"/>
        <v/>
      </c>
    </row>
    <row r="207" spans="5:43">
      <c r="E207" s="455" t="str">
        <f t="shared" si="57"/>
        <v/>
      </c>
      <c r="G207" s="455" t="str">
        <f t="shared" si="57"/>
        <v/>
      </c>
      <c r="I207" s="455" t="str">
        <f t="shared" si="58"/>
        <v/>
      </c>
      <c r="K207" s="455" t="str">
        <f t="shared" si="59"/>
        <v/>
      </c>
      <c r="M207" s="455" t="str">
        <f t="shared" si="60"/>
        <v/>
      </c>
      <c r="O207" s="455" t="str">
        <f t="shared" si="61"/>
        <v/>
      </c>
      <c r="Q207" s="455" t="str">
        <f t="shared" si="62"/>
        <v/>
      </c>
      <c r="S207" s="455" t="str">
        <f t="shared" si="63"/>
        <v/>
      </c>
      <c r="U207" s="455" t="str">
        <f t="shared" si="64"/>
        <v/>
      </c>
      <c r="W207" s="455" t="str">
        <f t="shared" si="65"/>
        <v/>
      </c>
      <c r="Y207" s="455" t="str">
        <f t="shared" si="66"/>
        <v/>
      </c>
      <c r="AA207" s="455" t="str">
        <f t="shared" si="67"/>
        <v/>
      </c>
      <c r="AC207" s="455" t="str">
        <f t="shared" si="68"/>
        <v/>
      </c>
      <c r="AE207" s="455" t="str">
        <f t="shared" si="69"/>
        <v/>
      </c>
      <c r="AG207" s="455" t="str">
        <f t="shared" si="70"/>
        <v/>
      </c>
      <c r="AI207" s="455" t="str">
        <f t="shared" si="71"/>
        <v/>
      </c>
      <c r="AK207" s="455" t="str">
        <f t="shared" si="72"/>
        <v/>
      </c>
      <c r="AM207" s="455" t="str">
        <f t="shared" si="73"/>
        <v/>
      </c>
      <c r="AO207" s="455" t="str">
        <f t="shared" si="74"/>
        <v/>
      </c>
      <c r="AQ207" s="455" t="str">
        <f t="shared" si="75"/>
        <v/>
      </c>
    </row>
    <row r="208" spans="5:43">
      <c r="E208" s="455" t="str">
        <f t="shared" si="57"/>
        <v/>
      </c>
      <c r="G208" s="455" t="str">
        <f t="shared" si="57"/>
        <v/>
      </c>
      <c r="I208" s="455" t="str">
        <f t="shared" si="58"/>
        <v/>
      </c>
      <c r="K208" s="455" t="str">
        <f t="shared" si="59"/>
        <v/>
      </c>
      <c r="M208" s="455" t="str">
        <f t="shared" si="60"/>
        <v/>
      </c>
      <c r="O208" s="455" t="str">
        <f t="shared" si="61"/>
        <v/>
      </c>
      <c r="Q208" s="455" t="str">
        <f t="shared" si="62"/>
        <v/>
      </c>
      <c r="S208" s="455" t="str">
        <f t="shared" si="63"/>
        <v/>
      </c>
      <c r="U208" s="455" t="str">
        <f t="shared" si="64"/>
        <v/>
      </c>
      <c r="W208" s="455" t="str">
        <f t="shared" si="65"/>
        <v/>
      </c>
      <c r="Y208" s="455" t="str">
        <f t="shared" si="66"/>
        <v/>
      </c>
      <c r="AA208" s="455" t="str">
        <f t="shared" si="67"/>
        <v/>
      </c>
      <c r="AC208" s="455" t="str">
        <f t="shared" si="68"/>
        <v/>
      </c>
      <c r="AE208" s="455" t="str">
        <f t="shared" si="69"/>
        <v/>
      </c>
      <c r="AG208" s="455" t="str">
        <f t="shared" si="70"/>
        <v/>
      </c>
      <c r="AI208" s="455" t="str">
        <f t="shared" si="71"/>
        <v/>
      </c>
      <c r="AK208" s="455" t="str">
        <f t="shared" si="72"/>
        <v/>
      </c>
      <c r="AM208" s="455" t="str">
        <f t="shared" si="73"/>
        <v/>
      </c>
      <c r="AO208" s="455" t="str">
        <f t="shared" si="74"/>
        <v/>
      </c>
      <c r="AQ208" s="455" t="str">
        <f t="shared" si="75"/>
        <v/>
      </c>
    </row>
    <row r="209" spans="5:43">
      <c r="E209" s="455" t="str">
        <f t="shared" si="57"/>
        <v/>
      </c>
      <c r="G209" s="455" t="str">
        <f t="shared" si="57"/>
        <v/>
      </c>
      <c r="I209" s="455" t="str">
        <f t="shared" si="58"/>
        <v/>
      </c>
      <c r="K209" s="455" t="str">
        <f t="shared" si="59"/>
        <v/>
      </c>
      <c r="M209" s="455" t="str">
        <f t="shared" si="60"/>
        <v/>
      </c>
      <c r="O209" s="455" t="str">
        <f t="shared" si="61"/>
        <v/>
      </c>
      <c r="Q209" s="455" t="str">
        <f t="shared" si="62"/>
        <v/>
      </c>
      <c r="S209" s="455" t="str">
        <f t="shared" si="63"/>
        <v/>
      </c>
      <c r="U209" s="455" t="str">
        <f t="shared" si="64"/>
        <v/>
      </c>
      <c r="W209" s="455" t="str">
        <f t="shared" si="65"/>
        <v/>
      </c>
      <c r="Y209" s="455" t="str">
        <f t="shared" si="66"/>
        <v/>
      </c>
      <c r="AA209" s="455" t="str">
        <f t="shared" si="67"/>
        <v/>
      </c>
      <c r="AC209" s="455" t="str">
        <f t="shared" si="68"/>
        <v/>
      </c>
      <c r="AE209" s="455" t="str">
        <f t="shared" si="69"/>
        <v/>
      </c>
      <c r="AG209" s="455" t="str">
        <f t="shared" si="70"/>
        <v/>
      </c>
      <c r="AI209" s="455" t="str">
        <f t="shared" si="71"/>
        <v/>
      </c>
      <c r="AK209" s="455" t="str">
        <f t="shared" si="72"/>
        <v/>
      </c>
      <c r="AM209" s="455" t="str">
        <f t="shared" si="73"/>
        <v/>
      </c>
      <c r="AO209" s="455" t="str">
        <f t="shared" si="74"/>
        <v/>
      </c>
      <c r="AQ209" s="455" t="str">
        <f t="shared" si="75"/>
        <v/>
      </c>
    </row>
    <row r="210" spans="5:43">
      <c r="E210" s="455" t="str">
        <f t="shared" si="57"/>
        <v/>
      </c>
      <c r="G210" s="455" t="str">
        <f t="shared" si="57"/>
        <v/>
      </c>
      <c r="I210" s="455" t="str">
        <f t="shared" si="58"/>
        <v/>
      </c>
      <c r="K210" s="455" t="str">
        <f t="shared" si="59"/>
        <v/>
      </c>
      <c r="M210" s="455" t="str">
        <f t="shared" si="60"/>
        <v/>
      </c>
      <c r="O210" s="455" t="str">
        <f t="shared" si="61"/>
        <v/>
      </c>
      <c r="Q210" s="455" t="str">
        <f t="shared" si="62"/>
        <v/>
      </c>
      <c r="S210" s="455" t="str">
        <f t="shared" si="63"/>
        <v/>
      </c>
      <c r="U210" s="455" t="str">
        <f t="shared" si="64"/>
        <v/>
      </c>
      <c r="W210" s="455" t="str">
        <f t="shared" si="65"/>
        <v/>
      </c>
      <c r="Y210" s="455" t="str">
        <f t="shared" si="66"/>
        <v/>
      </c>
      <c r="AA210" s="455" t="str">
        <f t="shared" si="67"/>
        <v/>
      </c>
      <c r="AC210" s="455" t="str">
        <f t="shared" si="68"/>
        <v/>
      </c>
      <c r="AE210" s="455" t="str">
        <f t="shared" si="69"/>
        <v/>
      </c>
      <c r="AG210" s="455" t="str">
        <f t="shared" si="70"/>
        <v/>
      </c>
      <c r="AI210" s="455" t="str">
        <f t="shared" si="71"/>
        <v/>
      </c>
      <c r="AK210" s="455" t="str">
        <f t="shared" si="72"/>
        <v/>
      </c>
      <c r="AM210" s="455" t="str">
        <f t="shared" si="73"/>
        <v/>
      </c>
      <c r="AO210" s="455" t="str">
        <f t="shared" si="74"/>
        <v/>
      </c>
      <c r="AQ210" s="455" t="str">
        <f t="shared" si="75"/>
        <v/>
      </c>
    </row>
    <row r="211" spans="5:43">
      <c r="E211" s="455" t="str">
        <f t="shared" si="57"/>
        <v/>
      </c>
      <c r="G211" s="455" t="str">
        <f t="shared" si="57"/>
        <v/>
      </c>
      <c r="I211" s="455" t="str">
        <f t="shared" si="58"/>
        <v/>
      </c>
      <c r="K211" s="455" t="str">
        <f t="shared" si="59"/>
        <v/>
      </c>
      <c r="M211" s="455" t="str">
        <f t="shared" si="60"/>
        <v/>
      </c>
      <c r="O211" s="455" t="str">
        <f t="shared" si="61"/>
        <v/>
      </c>
      <c r="Q211" s="455" t="str">
        <f t="shared" si="62"/>
        <v/>
      </c>
      <c r="S211" s="455" t="str">
        <f t="shared" si="63"/>
        <v/>
      </c>
      <c r="U211" s="455" t="str">
        <f t="shared" si="64"/>
        <v/>
      </c>
      <c r="W211" s="455" t="str">
        <f t="shared" si="65"/>
        <v/>
      </c>
      <c r="Y211" s="455" t="str">
        <f t="shared" si="66"/>
        <v/>
      </c>
      <c r="AA211" s="455" t="str">
        <f t="shared" si="67"/>
        <v/>
      </c>
      <c r="AC211" s="455" t="str">
        <f t="shared" si="68"/>
        <v/>
      </c>
      <c r="AE211" s="455" t="str">
        <f t="shared" si="69"/>
        <v/>
      </c>
      <c r="AG211" s="455" t="str">
        <f t="shared" si="70"/>
        <v/>
      </c>
      <c r="AI211" s="455" t="str">
        <f t="shared" si="71"/>
        <v/>
      </c>
      <c r="AK211" s="455" t="str">
        <f t="shared" si="72"/>
        <v/>
      </c>
      <c r="AM211" s="455" t="str">
        <f t="shared" si="73"/>
        <v/>
      </c>
      <c r="AO211" s="455" t="str">
        <f t="shared" si="74"/>
        <v/>
      </c>
      <c r="AQ211" s="455" t="str">
        <f t="shared" si="75"/>
        <v/>
      </c>
    </row>
    <row r="212" spans="5:43">
      <c r="E212" s="455" t="str">
        <f t="shared" si="57"/>
        <v/>
      </c>
      <c r="G212" s="455" t="str">
        <f t="shared" si="57"/>
        <v/>
      </c>
      <c r="I212" s="455" t="str">
        <f t="shared" si="58"/>
        <v/>
      </c>
      <c r="K212" s="455" t="str">
        <f t="shared" si="59"/>
        <v/>
      </c>
      <c r="M212" s="455" t="str">
        <f t="shared" si="60"/>
        <v/>
      </c>
      <c r="O212" s="455" t="str">
        <f t="shared" si="61"/>
        <v/>
      </c>
      <c r="Q212" s="455" t="str">
        <f t="shared" si="62"/>
        <v/>
      </c>
      <c r="S212" s="455" t="str">
        <f t="shared" si="63"/>
        <v/>
      </c>
      <c r="U212" s="455" t="str">
        <f t="shared" si="64"/>
        <v/>
      </c>
      <c r="W212" s="455" t="str">
        <f t="shared" si="65"/>
        <v/>
      </c>
      <c r="Y212" s="455" t="str">
        <f t="shared" si="66"/>
        <v/>
      </c>
      <c r="AA212" s="455" t="str">
        <f t="shared" si="67"/>
        <v/>
      </c>
      <c r="AC212" s="455" t="str">
        <f t="shared" si="68"/>
        <v/>
      </c>
      <c r="AE212" s="455" t="str">
        <f t="shared" si="69"/>
        <v/>
      </c>
      <c r="AG212" s="455" t="str">
        <f t="shared" si="70"/>
        <v/>
      </c>
      <c r="AI212" s="455" t="str">
        <f t="shared" si="71"/>
        <v/>
      </c>
      <c r="AK212" s="455" t="str">
        <f t="shared" si="72"/>
        <v/>
      </c>
      <c r="AM212" s="455" t="str">
        <f t="shared" si="73"/>
        <v/>
      </c>
      <c r="AO212" s="455" t="str">
        <f t="shared" si="74"/>
        <v/>
      </c>
      <c r="AQ212" s="455" t="str">
        <f t="shared" si="75"/>
        <v/>
      </c>
    </row>
    <row r="213" spans="5:43">
      <c r="E213" s="455" t="str">
        <f t="shared" si="57"/>
        <v/>
      </c>
      <c r="G213" s="455" t="str">
        <f t="shared" si="57"/>
        <v/>
      </c>
      <c r="I213" s="455" t="str">
        <f t="shared" si="58"/>
        <v/>
      </c>
      <c r="K213" s="455" t="str">
        <f t="shared" si="59"/>
        <v/>
      </c>
      <c r="M213" s="455" t="str">
        <f t="shared" si="60"/>
        <v/>
      </c>
      <c r="O213" s="455" t="str">
        <f t="shared" si="61"/>
        <v/>
      </c>
      <c r="Q213" s="455" t="str">
        <f t="shared" si="62"/>
        <v/>
      </c>
      <c r="S213" s="455" t="str">
        <f t="shared" si="63"/>
        <v/>
      </c>
      <c r="U213" s="455" t="str">
        <f t="shared" si="64"/>
        <v/>
      </c>
      <c r="W213" s="455" t="str">
        <f t="shared" si="65"/>
        <v/>
      </c>
      <c r="Y213" s="455" t="str">
        <f t="shared" si="66"/>
        <v/>
      </c>
      <c r="AA213" s="455" t="str">
        <f t="shared" si="67"/>
        <v/>
      </c>
      <c r="AC213" s="455" t="str">
        <f t="shared" si="68"/>
        <v/>
      </c>
      <c r="AE213" s="455" t="str">
        <f t="shared" si="69"/>
        <v/>
      </c>
      <c r="AG213" s="455" t="str">
        <f t="shared" si="70"/>
        <v/>
      </c>
      <c r="AI213" s="455" t="str">
        <f t="shared" si="71"/>
        <v/>
      </c>
      <c r="AK213" s="455" t="str">
        <f t="shared" si="72"/>
        <v/>
      </c>
      <c r="AM213" s="455" t="str">
        <f t="shared" si="73"/>
        <v/>
      </c>
      <c r="AO213" s="455" t="str">
        <f t="shared" si="74"/>
        <v/>
      </c>
      <c r="AQ213" s="455" t="str">
        <f t="shared" si="75"/>
        <v/>
      </c>
    </row>
    <row r="214" spans="5:43">
      <c r="E214" s="455" t="str">
        <f t="shared" si="57"/>
        <v/>
      </c>
      <c r="G214" s="455" t="str">
        <f t="shared" si="57"/>
        <v/>
      </c>
      <c r="I214" s="455" t="str">
        <f t="shared" si="58"/>
        <v/>
      </c>
      <c r="K214" s="455" t="str">
        <f t="shared" si="59"/>
        <v/>
      </c>
      <c r="M214" s="455" t="str">
        <f t="shared" si="60"/>
        <v/>
      </c>
      <c r="O214" s="455" t="str">
        <f t="shared" si="61"/>
        <v/>
      </c>
      <c r="Q214" s="455" t="str">
        <f t="shared" si="62"/>
        <v/>
      </c>
      <c r="S214" s="455" t="str">
        <f t="shared" si="63"/>
        <v/>
      </c>
      <c r="U214" s="455" t="str">
        <f t="shared" si="64"/>
        <v/>
      </c>
      <c r="W214" s="455" t="str">
        <f t="shared" si="65"/>
        <v/>
      </c>
      <c r="Y214" s="455" t="str">
        <f t="shared" si="66"/>
        <v/>
      </c>
      <c r="AA214" s="455" t="str">
        <f t="shared" si="67"/>
        <v/>
      </c>
      <c r="AC214" s="455" t="str">
        <f t="shared" si="68"/>
        <v/>
      </c>
      <c r="AE214" s="455" t="str">
        <f t="shared" si="69"/>
        <v/>
      </c>
      <c r="AG214" s="455" t="str">
        <f t="shared" si="70"/>
        <v/>
      </c>
      <c r="AI214" s="455" t="str">
        <f t="shared" si="71"/>
        <v/>
      </c>
      <c r="AK214" s="455" t="str">
        <f t="shared" si="72"/>
        <v/>
      </c>
      <c r="AM214" s="455" t="str">
        <f t="shared" si="73"/>
        <v/>
      </c>
      <c r="AO214" s="455" t="str">
        <f t="shared" si="74"/>
        <v/>
      </c>
      <c r="AQ214" s="455" t="str">
        <f t="shared" si="75"/>
        <v/>
      </c>
    </row>
    <row r="215" spans="5:43">
      <c r="E215" s="455" t="str">
        <f t="shared" si="57"/>
        <v/>
      </c>
      <c r="G215" s="455" t="str">
        <f t="shared" si="57"/>
        <v/>
      </c>
      <c r="I215" s="455" t="str">
        <f t="shared" si="58"/>
        <v/>
      </c>
      <c r="K215" s="455" t="str">
        <f t="shared" si="59"/>
        <v/>
      </c>
      <c r="M215" s="455" t="str">
        <f t="shared" si="60"/>
        <v/>
      </c>
      <c r="O215" s="455" t="str">
        <f t="shared" si="61"/>
        <v/>
      </c>
      <c r="Q215" s="455" t="str">
        <f t="shared" si="62"/>
        <v/>
      </c>
      <c r="S215" s="455" t="str">
        <f t="shared" si="63"/>
        <v/>
      </c>
      <c r="U215" s="455" t="str">
        <f t="shared" si="64"/>
        <v/>
      </c>
      <c r="W215" s="455" t="str">
        <f t="shared" si="65"/>
        <v/>
      </c>
      <c r="Y215" s="455" t="str">
        <f t="shared" si="66"/>
        <v/>
      </c>
      <c r="AA215" s="455" t="str">
        <f t="shared" si="67"/>
        <v/>
      </c>
      <c r="AC215" s="455" t="str">
        <f t="shared" si="68"/>
        <v/>
      </c>
      <c r="AE215" s="455" t="str">
        <f t="shared" si="69"/>
        <v/>
      </c>
      <c r="AG215" s="455" t="str">
        <f t="shared" si="70"/>
        <v/>
      </c>
      <c r="AI215" s="455" t="str">
        <f t="shared" si="71"/>
        <v/>
      </c>
      <c r="AK215" s="455" t="str">
        <f t="shared" si="72"/>
        <v/>
      </c>
      <c r="AM215" s="455" t="str">
        <f t="shared" si="73"/>
        <v/>
      </c>
      <c r="AO215" s="455" t="str">
        <f t="shared" si="74"/>
        <v/>
      </c>
      <c r="AQ215" s="455" t="str">
        <f t="shared" si="75"/>
        <v/>
      </c>
    </row>
    <row r="216" spans="5:43">
      <c r="E216" s="455" t="str">
        <f t="shared" si="57"/>
        <v/>
      </c>
      <c r="G216" s="455" t="str">
        <f t="shared" si="57"/>
        <v/>
      </c>
      <c r="I216" s="455" t="str">
        <f t="shared" si="58"/>
        <v/>
      </c>
      <c r="K216" s="455" t="str">
        <f t="shared" si="59"/>
        <v/>
      </c>
      <c r="M216" s="455" t="str">
        <f t="shared" si="60"/>
        <v/>
      </c>
      <c r="O216" s="455" t="str">
        <f t="shared" si="61"/>
        <v/>
      </c>
      <c r="Q216" s="455" t="str">
        <f t="shared" si="62"/>
        <v/>
      </c>
      <c r="S216" s="455" t="str">
        <f t="shared" si="63"/>
        <v/>
      </c>
      <c r="U216" s="455" t="str">
        <f t="shared" si="64"/>
        <v/>
      </c>
      <c r="W216" s="455" t="str">
        <f t="shared" si="65"/>
        <v/>
      </c>
      <c r="Y216" s="455" t="str">
        <f t="shared" si="66"/>
        <v/>
      </c>
      <c r="AA216" s="455" t="str">
        <f t="shared" si="67"/>
        <v/>
      </c>
      <c r="AC216" s="455" t="str">
        <f t="shared" si="68"/>
        <v/>
      </c>
      <c r="AE216" s="455" t="str">
        <f t="shared" si="69"/>
        <v/>
      </c>
      <c r="AG216" s="455" t="str">
        <f t="shared" si="70"/>
        <v/>
      </c>
      <c r="AI216" s="455" t="str">
        <f t="shared" si="71"/>
        <v/>
      </c>
      <c r="AK216" s="455" t="str">
        <f t="shared" si="72"/>
        <v/>
      </c>
      <c r="AM216" s="455" t="str">
        <f t="shared" si="73"/>
        <v/>
      </c>
      <c r="AO216" s="455" t="str">
        <f t="shared" si="74"/>
        <v/>
      </c>
      <c r="AQ216" s="455" t="str">
        <f t="shared" si="75"/>
        <v/>
      </c>
    </row>
    <row r="217" spans="5:43">
      <c r="E217" s="455" t="str">
        <f t="shared" si="57"/>
        <v/>
      </c>
      <c r="G217" s="455" t="str">
        <f t="shared" si="57"/>
        <v/>
      </c>
      <c r="I217" s="455" t="str">
        <f t="shared" si="58"/>
        <v/>
      </c>
      <c r="K217" s="455" t="str">
        <f t="shared" si="59"/>
        <v/>
      </c>
      <c r="M217" s="455" t="str">
        <f t="shared" si="60"/>
        <v/>
      </c>
      <c r="O217" s="455" t="str">
        <f t="shared" si="61"/>
        <v/>
      </c>
      <c r="Q217" s="455" t="str">
        <f t="shared" si="62"/>
        <v/>
      </c>
      <c r="S217" s="455" t="str">
        <f t="shared" si="63"/>
        <v/>
      </c>
      <c r="U217" s="455" t="str">
        <f t="shared" si="64"/>
        <v/>
      </c>
      <c r="W217" s="455" t="str">
        <f t="shared" si="65"/>
        <v/>
      </c>
      <c r="Y217" s="455" t="str">
        <f t="shared" si="66"/>
        <v/>
      </c>
      <c r="AA217" s="455" t="str">
        <f t="shared" si="67"/>
        <v/>
      </c>
      <c r="AC217" s="455" t="str">
        <f t="shared" si="68"/>
        <v/>
      </c>
      <c r="AE217" s="455" t="str">
        <f t="shared" si="69"/>
        <v/>
      </c>
      <c r="AG217" s="455" t="str">
        <f t="shared" si="70"/>
        <v/>
      </c>
      <c r="AI217" s="455" t="str">
        <f t="shared" si="71"/>
        <v/>
      </c>
      <c r="AK217" s="455" t="str">
        <f t="shared" si="72"/>
        <v/>
      </c>
      <c r="AM217" s="455" t="str">
        <f t="shared" si="73"/>
        <v/>
      </c>
      <c r="AO217" s="455" t="str">
        <f t="shared" si="74"/>
        <v/>
      </c>
      <c r="AQ217" s="455" t="str">
        <f t="shared" si="75"/>
        <v/>
      </c>
    </row>
    <row r="218" spans="5:43">
      <c r="E218" s="455" t="str">
        <f t="shared" si="57"/>
        <v/>
      </c>
      <c r="G218" s="455" t="str">
        <f t="shared" si="57"/>
        <v/>
      </c>
      <c r="I218" s="455" t="str">
        <f t="shared" si="58"/>
        <v/>
      </c>
      <c r="K218" s="455" t="str">
        <f t="shared" si="59"/>
        <v/>
      </c>
      <c r="M218" s="455" t="str">
        <f t="shared" si="60"/>
        <v/>
      </c>
      <c r="O218" s="455" t="str">
        <f t="shared" si="61"/>
        <v/>
      </c>
      <c r="Q218" s="455" t="str">
        <f t="shared" si="62"/>
        <v/>
      </c>
      <c r="S218" s="455" t="str">
        <f t="shared" si="63"/>
        <v/>
      </c>
      <c r="U218" s="455" t="str">
        <f t="shared" si="64"/>
        <v/>
      </c>
      <c r="W218" s="455" t="str">
        <f t="shared" si="65"/>
        <v/>
      </c>
      <c r="Y218" s="455" t="str">
        <f t="shared" si="66"/>
        <v/>
      </c>
      <c r="AA218" s="455" t="str">
        <f t="shared" si="67"/>
        <v/>
      </c>
      <c r="AC218" s="455" t="str">
        <f t="shared" si="68"/>
        <v/>
      </c>
      <c r="AE218" s="455" t="str">
        <f t="shared" si="69"/>
        <v/>
      </c>
      <c r="AG218" s="455" t="str">
        <f t="shared" si="70"/>
        <v/>
      </c>
      <c r="AI218" s="455" t="str">
        <f t="shared" si="71"/>
        <v/>
      </c>
      <c r="AK218" s="455" t="str">
        <f t="shared" si="72"/>
        <v/>
      </c>
      <c r="AM218" s="455" t="str">
        <f t="shared" si="73"/>
        <v/>
      </c>
      <c r="AO218" s="455" t="str">
        <f t="shared" si="74"/>
        <v/>
      </c>
      <c r="AQ218" s="455" t="str">
        <f t="shared" si="75"/>
        <v/>
      </c>
    </row>
    <row r="219" spans="5:43">
      <c r="E219" s="455" t="str">
        <f t="shared" si="57"/>
        <v/>
      </c>
      <c r="G219" s="455" t="str">
        <f t="shared" si="57"/>
        <v/>
      </c>
      <c r="I219" s="455" t="str">
        <f t="shared" si="58"/>
        <v/>
      </c>
      <c r="K219" s="455" t="str">
        <f t="shared" si="59"/>
        <v/>
      </c>
      <c r="M219" s="455" t="str">
        <f t="shared" si="60"/>
        <v/>
      </c>
      <c r="O219" s="455" t="str">
        <f t="shared" si="61"/>
        <v/>
      </c>
      <c r="Q219" s="455" t="str">
        <f t="shared" si="62"/>
        <v/>
      </c>
      <c r="S219" s="455" t="str">
        <f t="shared" si="63"/>
        <v/>
      </c>
      <c r="U219" s="455" t="str">
        <f t="shared" si="64"/>
        <v/>
      </c>
      <c r="W219" s="455" t="str">
        <f t="shared" si="65"/>
        <v/>
      </c>
      <c r="Y219" s="455" t="str">
        <f t="shared" si="66"/>
        <v/>
      </c>
      <c r="AA219" s="455" t="str">
        <f t="shared" si="67"/>
        <v/>
      </c>
      <c r="AC219" s="455" t="str">
        <f t="shared" si="68"/>
        <v/>
      </c>
      <c r="AE219" s="455" t="str">
        <f t="shared" si="69"/>
        <v/>
      </c>
      <c r="AG219" s="455" t="str">
        <f t="shared" si="70"/>
        <v/>
      </c>
      <c r="AI219" s="455" t="str">
        <f t="shared" si="71"/>
        <v/>
      </c>
      <c r="AK219" s="455" t="str">
        <f t="shared" si="72"/>
        <v/>
      </c>
      <c r="AM219" s="455" t="str">
        <f t="shared" si="73"/>
        <v/>
      </c>
      <c r="AO219" s="455" t="str">
        <f t="shared" si="74"/>
        <v/>
      </c>
      <c r="AQ219" s="455" t="str">
        <f t="shared" si="75"/>
        <v/>
      </c>
    </row>
    <row r="220" spans="5:43">
      <c r="E220" s="455" t="str">
        <f t="shared" si="57"/>
        <v/>
      </c>
      <c r="G220" s="455" t="str">
        <f t="shared" si="57"/>
        <v/>
      </c>
      <c r="I220" s="455" t="str">
        <f t="shared" si="58"/>
        <v/>
      </c>
      <c r="K220" s="455" t="str">
        <f t="shared" si="59"/>
        <v/>
      </c>
      <c r="M220" s="455" t="str">
        <f t="shared" si="60"/>
        <v/>
      </c>
      <c r="O220" s="455" t="str">
        <f t="shared" si="61"/>
        <v/>
      </c>
      <c r="Q220" s="455" t="str">
        <f t="shared" si="62"/>
        <v/>
      </c>
      <c r="S220" s="455" t="str">
        <f t="shared" si="63"/>
        <v/>
      </c>
      <c r="U220" s="455" t="str">
        <f t="shared" si="64"/>
        <v/>
      </c>
      <c r="W220" s="455" t="str">
        <f t="shared" si="65"/>
        <v/>
      </c>
      <c r="Y220" s="455" t="str">
        <f t="shared" si="66"/>
        <v/>
      </c>
      <c r="AA220" s="455" t="str">
        <f t="shared" si="67"/>
        <v/>
      </c>
      <c r="AC220" s="455" t="str">
        <f t="shared" si="68"/>
        <v/>
      </c>
      <c r="AE220" s="455" t="str">
        <f t="shared" si="69"/>
        <v/>
      </c>
      <c r="AG220" s="455" t="str">
        <f t="shared" si="70"/>
        <v/>
      </c>
      <c r="AI220" s="455" t="str">
        <f t="shared" si="71"/>
        <v/>
      </c>
      <c r="AK220" s="455" t="str">
        <f t="shared" si="72"/>
        <v/>
      </c>
      <c r="AM220" s="455" t="str">
        <f t="shared" si="73"/>
        <v/>
      </c>
      <c r="AO220" s="455" t="str">
        <f t="shared" si="74"/>
        <v/>
      </c>
      <c r="AQ220" s="455" t="str">
        <f t="shared" si="75"/>
        <v/>
      </c>
    </row>
    <row r="221" spans="5:43">
      <c r="E221" s="455" t="str">
        <f t="shared" si="57"/>
        <v/>
      </c>
      <c r="G221" s="455" t="str">
        <f t="shared" si="57"/>
        <v/>
      </c>
      <c r="I221" s="455" t="str">
        <f t="shared" si="58"/>
        <v/>
      </c>
      <c r="K221" s="455" t="str">
        <f t="shared" si="59"/>
        <v/>
      </c>
      <c r="M221" s="455" t="str">
        <f t="shared" si="60"/>
        <v/>
      </c>
      <c r="O221" s="455" t="str">
        <f t="shared" si="61"/>
        <v/>
      </c>
      <c r="Q221" s="455" t="str">
        <f t="shared" si="62"/>
        <v/>
      </c>
      <c r="S221" s="455" t="str">
        <f t="shared" si="63"/>
        <v/>
      </c>
      <c r="U221" s="455" t="str">
        <f t="shared" si="64"/>
        <v/>
      </c>
      <c r="W221" s="455" t="str">
        <f t="shared" si="65"/>
        <v/>
      </c>
      <c r="Y221" s="455" t="str">
        <f t="shared" si="66"/>
        <v/>
      </c>
      <c r="AA221" s="455" t="str">
        <f t="shared" si="67"/>
        <v/>
      </c>
      <c r="AC221" s="455" t="str">
        <f t="shared" si="68"/>
        <v/>
      </c>
      <c r="AE221" s="455" t="str">
        <f t="shared" si="69"/>
        <v/>
      </c>
      <c r="AG221" s="455" t="str">
        <f t="shared" si="70"/>
        <v/>
      </c>
      <c r="AI221" s="455" t="str">
        <f t="shared" si="71"/>
        <v/>
      </c>
      <c r="AK221" s="455" t="str">
        <f t="shared" si="72"/>
        <v/>
      </c>
      <c r="AM221" s="455" t="str">
        <f t="shared" si="73"/>
        <v/>
      </c>
      <c r="AO221" s="455" t="str">
        <f t="shared" si="74"/>
        <v/>
      </c>
      <c r="AQ221" s="455" t="str">
        <f t="shared" si="75"/>
        <v/>
      </c>
    </row>
    <row r="222" spans="5:43">
      <c r="E222" s="455" t="str">
        <f t="shared" si="57"/>
        <v/>
      </c>
      <c r="G222" s="455" t="str">
        <f t="shared" si="57"/>
        <v/>
      </c>
      <c r="I222" s="455" t="str">
        <f t="shared" si="58"/>
        <v/>
      </c>
      <c r="K222" s="455" t="str">
        <f t="shared" si="59"/>
        <v/>
      </c>
      <c r="M222" s="455" t="str">
        <f t="shared" si="60"/>
        <v/>
      </c>
      <c r="O222" s="455" t="str">
        <f t="shared" si="61"/>
        <v/>
      </c>
      <c r="Q222" s="455" t="str">
        <f t="shared" si="62"/>
        <v/>
      </c>
      <c r="S222" s="455" t="str">
        <f t="shared" si="63"/>
        <v/>
      </c>
      <c r="U222" s="455" t="str">
        <f t="shared" si="64"/>
        <v/>
      </c>
      <c r="W222" s="455" t="str">
        <f t="shared" si="65"/>
        <v/>
      </c>
      <c r="Y222" s="455" t="str">
        <f t="shared" si="66"/>
        <v/>
      </c>
      <c r="AA222" s="455" t="str">
        <f t="shared" si="67"/>
        <v/>
      </c>
      <c r="AC222" s="455" t="str">
        <f t="shared" si="68"/>
        <v/>
      </c>
      <c r="AE222" s="455" t="str">
        <f t="shared" si="69"/>
        <v/>
      </c>
      <c r="AG222" s="455" t="str">
        <f t="shared" si="70"/>
        <v/>
      </c>
      <c r="AI222" s="455" t="str">
        <f t="shared" si="71"/>
        <v/>
      </c>
      <c r="AK222" s="455" t="str">
        <f t="shared" si="72"/>
        <v/>
      </c>
      <c r="AM222" s="455" t="str">
        <f t="shared" si="73"/>
        <v/>
      </c>
      <c r="AO222" s="455" t="str">
        <f t="shared" si="74"/>
        <v/>
      </c>
      <c r="AQ222" s="455" t="str">
        <f t="shared" si="75"/>
        <v/>
      </c>
    </row>
    <row r="223" spans="5:43">
      <c r="E223" s="455" t="str">
        <f t="shared" si="57"/>
        <v/>
      </c>
      <c r="G223" s="455" t="str">
        <f t="shared" si="57"/>
        <v/>
      </c>
      <c r="I223" s="455" t="str">
        <f t="shared" si="58"/>
        <v/>
      </c>
      <c r="K223" s="455" t="str">
        <f t="shared" si="59"/>
        <v/>
      </c>
      <c r="M223" s="455" t="str">
        <f t="shared" si="60"/>
        <v/>
      </c>
      <c r="O223" s="455" t="str">
        <f t="shared" si="61"/>
        <v/>
      </c>
      <c r="Q223" s="455" t="str">
        <f t="shared" si="62"/>
        <v/>
      </c>
      <c r="S223" s="455" t="str">
        <f t="shared" si="63"/>
        <v/>
      </c>
      <c r="U223" s="455" t="str">
        <f t="shared" si="64"/>
        <v/>
      </c>
      <c r="W223" s="455" t="str">
        <f t="shared" si="65"/>
        <v/>
      </c>
      <c r="Y223" s="455" t="str">
        <f t="shared" si="66"/>
        <v/>
      </c>
      <c r="AA223" s="455" t="str">
        <f t="shared" si="67"/>
        <v/>
      </c>
      <c r="AC223" s="455" t="str">
        <f t="shared" si="68"/>
        <v/>
      </c>
      <c r="AE223" s="455" t="str">
        <f t="shared" si="69"/>
        <v/>
      </c>
      <c r="AG223" s="455" t="str">
        <f t="shared" si="70"/>
        <v/>
      </c>
      <c r="AI223" s="455" t="str">
        <f t="shared" si="71"/>
        <v/>
      </c>
      <c r="AK223" s="455" t="str">
        <f t="shared" si="72"/>
        <v/>
      </c>
      <c r="AM223" s="455" t="str">
        <f t="shared" si="73"/>
        <v/>
      </c>
      <c r="AO223" s="455" t="str">
        <f t="shared" si="74"/>
        <v/>
      </c>
      <c r="AQ223" s="455" t="str">
        <f t="shared" si="75"/>
        <v/>
      </c>
    </row>
    <row r="224" spans="5:43">
      <c r="E224" s="455" t="str">
        <f t="shared" si="57"/>
        <v/>
      </c>
      <c r="G224" s="455" t="str">
        <f t="shared" si="57"/>
        <v/>
      </c>
      <c r="I224" s="455" t="str">
        <f t="shared" si="58"/>
        <v/>
      </c>
      <c r="K224" s="455" t="str">
        <f t="shared" si="59"/>
        <v/>
      </c>
      <c r="M224" s="455" t="str">
        <f t="shared" si="60"/>
        <v/>
      </c>
      <c r="O224" s="455" t="str">
        <f t="shared" si="61"/>
        <v/>
      </c>
      <c r="Q224" s="455" t="str">
        <f t="shared" si="62"/>
        <v/>
      </c>
      <c r="S224" s="455" t="str">
        <f t="shared" si="63"/>
        <v/>
      </c>
      <c r="U224" s="455" t="str">
        <f t="shared" si="64"/>
        <v/>
      </c>
      <c r="W224" s="455" t="str">
        <f t="shared" si="65"/>
        <v/>
      </c>
      <c r="Y224" s="455" t="str">
        <f t="shared" si="66"/>
        <v/>
      </c>
      <c r="AA224" s="455" t="str">
        <f t="shared" si="67"/>
        <v/>
      </c>
      <c r="AC224" s="455" t="str">
        <f t="shared" si="68"/>
        <v/>
      </c>
      <c r="AE224" s="455" t="str">
        <f t="shared" si="69"/>
        <v/>
      </c>
      <c r="AG224" s="455" t="str">
        <f t="shared" si="70"/>
        <v/>
      </c>
      <c r="AI224" s="455" t="str">
        <f t="shared" si="71"/>
        <v/>
      </c>
      <c r="AK224" s="455" t="str">
        <f t="shared" si="72"/>
        <v/>
      </c>
      <c r="AM224" s="455" t="str">
        <f t="shared" si="73"/>
        <v/>
      </c>
      <c r="AO224" s="455" t="str">
        <f t="shared" si="74"/>
        <v/>
      </c>
      <c r="AQ224" s="455" t="str">
        <f t="shared" si="75"/>
        <v/>
      </c>
    </row>
    <row r="225" spans="5:43">
      <c r="E225" s="455" t="str">
        <f t="shared" si="57"/>
        <v/>
      </c>
      <c r="G225" s="455" t="str">
        <f t="shared" si="57"/>
        <v/>
      </c>
      <c r="I225" s="455" t="str">
        <f t="shared" si="58"/>
        <v/>
      </c>
      <c r="K225" s="455" t="str">
        <f t="shared" si="59"/>
        <v/>
      </c>
      <c r="M225" s="455" t="str">
        <f t="shared" si="60"/>
        <v/>
      </c>
      <c r="O225" s="455" t="str">
        <f t="shared" si="61"/>
        <v/>
      </c>
      <c r="Q225" s="455" t="str">
        <f t="shared" si="62"/>
        <v/>
      </c>
      <c r="S225" s="455" t="str">
        <f t="shared" si="63"/>
        <v/>
      </c>
      <c r="U225" s="455" t="str">
        <f t="shared" si="64"/>
        <v/>
      </c>
      <c r="W225" s="455" t="str">
        <f t="shared" si="65"/>
        <v/>
      </c>
      <c r="Y225" s="455" t="str">
        <f t="shared" si="66"/>
        <v/>
      </c>
      <c r="AA225" s="455" t="str">
        <f t="shared" si="67"/>
        <v/>
      </c>
      <c r="AC225" s="455" t="str">
        <f t="shared" si="68"/>
        <v/>
      </c>
      <c r="AE225" s="455" t="str">
        <f t="shared" si="69"/>
        <v/>
      </c>
      <c r="AG225" s="455" t="str">
        <f t="shared" si="70"/>
        <v/>
      </c>
      <c r="AI225" s="455" t="str">
        <f t="shared" si="71"/>
        <v/>
      </c>
      <c r="AK225" s="455" t="str">
        <f t="shared" si="72"/>
        <v/>
      </c>
      <c r="AM225" s="455" t="str">
        <f t="shared" si="73"/>
        <v/>
      </c>
      <c r="AO225" s="455" t="str">
        <f t="shared" si="74"/>
        <v/>
      </c>
      <c r="AQ225" s="455" t="str">
        <f t="shared" si="75"/>
        <v/>
      </c>
    </row>
    <row r="226" spans="5:43">
      <c r="E226" s="455" t="str">
        <f t="shared" si="57"/>
        <v/>
      </c>
      <c r="G226" s="455" t="str">
        <f t="shared" si="57"/>
        <v/>
      </c>
      <c r="I226" s="455" t="str">
        <f t="shared" si="58"/>
        <v/>
      </c>
      <c r="K226" s="455" t="str">
        <f t="shared" si="59"/>
        <v/>
      </c>
      <c r="M226" s="455" t="str">
        <f t="shared" si="60"/>
        <v/>
      </c>
      <c r="O226" s="455" t="str">
        <f t="shared" si="61"/>
        <v/>
      </c>
      <c r="Q226" s="455" t="str">
        <f t="shared" si="62"/>
        <v/>
      </c>
      <c r="S226" s="455" t="str">
        <f t="shared" si="63"/>
        <v/>
      </c>
      <c r="U226" s="455" t="str">
        <f t="shared" si="64"/>
        <v/>
      </c>
      <c r="W226" s="455" t="str">
        <f t="shared" si="65"/>
        <v/>
      </c>
      <c r="Y226" s="455" t="str">
        <f t="shared" si="66"/>
        <v/>
      </c>
      <c r="AA226" s="455" t="str">
        <f t="shared" si="67"/>
        <v/>
      </c>
      <c r="AC226" s="455" t="str">
        <f t="shared" si="68"/>
        <v/>
      </c>
      <c r="AE226" s="455" t="str">
        <f t="shared" si="69"/>
        <v/>
      </c>
      <c r="AG226" s="455" t="str">
        <f t="shared" si="70"/>
        <v/>
      </c>
      <c r="AI226" s="455" t="str">
        <f t="shared" si="71"/>
        <v/>
      </c>
      <c r="AK226" s="455" t="str">
        <f t="shared" si="72"/>
        <v/>
      </c>
      <c r="AM226" s="455" t="str">
        <f t="shared" si="73"/>
        <v/>
      </c>
      <c r="AO226" s="455" t="str">
        <f t="shared" si="74"/>
        <v/>
      </c>
      <c r="AQ226" s="455" t="str">
        <f t="shared" si="75"/>
        <v/>
      </c>
    </row>
    <row r="227" spans="5:43">
      <c r="E227" s="455" t="str">
        <f t="shared" si="57"/>
        <v/>
      </c>
      <c r="G227" s="455" t="str">
        <f t="shared" si="57"/>
        <v/>
      </c>
      <c r="I227" s="455" t="str">
        <f t="shared" si="58"/>
        <v/>
      </c>
      <c r="K227" s="455" t="str">
        <f t="shared" si="59"/>
        <v/>
      </c>
      <c r="M227" s="455" t="str">
        <f t="shared" si="60"/>
        <v/>
      </c>
      <c r="O227" s="455" t="str">
        <f t="shared" si="61"/>
        <v/>
      </c>
      <c r="Q227" s="455" t="str">
        <f t="shared" si="62"/>
        <v/>
      </c>
      <c r="S227" s="455" t="str">
        <f t="shared" si="63"/>
        <v/>
      </c>
      <c r="U227" s="455" t="str">
        <f t="shared" si="64"/>
        <v/>
      </c>
      <c r="W227" s="455" t="str">
        <f t="shared" si="65"/>
        <v/>
      </c>
      <c r="Y227" s="455" t="str">
        <f t="shared" si="66"/>
        <v/>
      </c>
      <c r="AA227" s="455" t="str">
        <f t="shared" si="67"/>
        <v/>
      </c>
      <c r="AC227" s="455" t="str">
        <f t="shared" si="68"/>
        <v/>
      </c>
      <c r="AE227" s="455" t="str">
        <f t="shared" si="69"/>
        <v/>
      </c>
      <c r="AG227" s="455" t="str">
        <f t="shared" si="70"/>
        <v/>
      </c>
      <c r="AI227" s="455" t="str">
        <f t="shared" si="71"/>
        <v/>
      </c>
      <c r="AK227" s="455" t="str">
        <f t="shared" si="72"/>
        <v/>
      </c>
      <c r="AM227" s="455" t="str">
        <f t="shared" si="73"/>
        <v/>
      </c>
      <c r="AO227" s="455" t="str">
        <f t="shared" si="74"/>
        <v/>
      </c>
      <c r="AQ227" s="455" t="str">
        <f t="shared" si="75"/>
        <v/>
      </c>
    </row>
    <row r="228" spans="5:43">
      <c r="E228" s="455" t="str">
        <f t="shared" si="57"/>
        <v/>
      </c>
      <c r="G228" s="455" t="str">
        <f t="shared" si="57"/>
        <v/>
      </c>
      <c r="I228" s="455" t="str">
        <f t="shared" si="58"/>
        <v/>
      </c>
      <c r="K228" s="455" t="str">
        <f t="shared" si="59"/>
        <v/>
      </c>
      <c r="M228" s="455" t="str">
        <f t="shared" si="60"/>
        <v/>
      </c>
      <c r="O228" s="455" t="str">
        <f t="shared" si="61"/>
        <v/>
      </c>
      <c r="Q228" s="455" t="str">
        <f t="shared" si="62"/>
        <v/>
      </c>
      <c r="S228" s="455" t="str">
        <f t="shared" si="63"/>
        <v/>
      </c>
      <c r="U228" s="455" t="str">
        <f t="shared" si="64"/>
        <v/>
      </c>
      <c r="W228" s="455" t="str">
        <f t="shared" si="65"/>
        <v/>
      </c>
      <c r="Y228" s="455" t="str">
        <f t="shared" si="66"/>
        <v/>
      </c>
      <c r="AA228" s="455" t="str">
        <f t="shared" si="67"/>
        <v/>
      </c>
      <c r="AC228" s="455" t="str">
        <f t="shared" si="68"/>
        <v/>
      </c>
      <c r="AE228" s="455" t="str">
        <f t="shared" si="69"/>
        <v/>
      </c>
      <c r="AG228" s="455" t="str">
        <f t="shared" si="70"/>
        <v/>
      </c>
      <c r="AI228" s="455" t="str">
        <f t="shared" si="71"/>
        <v/>
      </c>
      <c r="AK228" s="455" t="str">
        <f t="shared" si="72"/>
        <v/>
      </c>
      <c r="AM228" s="455" t="str">
        <f t="shared" si="73"/>
        <v/>
      </c>
      <c r="AO228" s="455" t="str">
        <f t="shared" si="74"/>
        <v/>
      </c>
      <c r="AQ228" s="455" t="str">
        <f t="shared" si="75"/>
        <v/>
      </c>
    </row>
    <row r="229" spans="5:43">
      <c r="E229" s="455" t="str">
        <f t="shared" si="57"/>
        <v/>
      </c>
      <c r="G229" s="455" t="str">
        <f t="shared" si="57"/>
        <v/>
      </c>
      <c r="I229" s="455" t="str">
        <f t="shared" si="58"/>
        <v/>
      </c>
      <c r="K229" s="455" t="str">
        <f t="shared" si="59"/>
        <v/>
      </c>
      <c r="M229" s="455" t="str">
        <f t="shared" si="60"/>
        <v/>
      </c>
      <c r="O229" s="455" t="str">
        <f t="shared" si="61"/>
        <v/>
      </c>
      <c r="Q229" s="455" t="str">
        <f t="shared" si="62"/>
        <v/>
      </c>
      <c r="S229" s="455" t="str">
        <f t="shared" si="63"/>
        <v/>
      </c>
      <c r="U229" s="455" t="str">
        <f t="shared" si="64"/>
        <v/>
      </c>
      <c r="W229" s="455" t="str">
        <f t="shared" si="65"/>
        <v/>
      </c>
      <c r="Y229" s="455" t="str">
        <f t="shared" si="66"/>
        <v/>
      </c>
      <c r="AA229" s="455" t="str">
        <f t="shared" si="67"/>
        <v/>
      </c>
      <c r="AC229" s="455" t="str">
        <f t="shared" si="68"/>
        <v/>
      </c>
      <c r="AE229" s="455" t="str">
        <f t="shared" si="69"/>
        <v/>
      </c>
      <c r="AG229" s="455" t="str">
        <f t="shared" si="70"/>
        <v/>
      </c>
      <c r="AI229" s="455" t="str">
        <f t="shared" si="71"/>
        <v/>
      </c>
      <c r="AK229" s="455" t="str">
        <f t="shared" si="72"/>
        <v/>
      </c>
      <c r="AM229" s="455" t="str">
        <f t="shared" si="73"/>
        <v/>
      </c>
      <c r="AO229" s="455" t="str">
        <f t="shared" si="74"/>
        <v/>
      </c>
      <c r="AQ229" s="455" t="str">
        <f t="shared" si="75"/>
        <v/>
      </c>
    </row>
    <row r="230" spans="5:43">
      <c r="E230" s="455" t="str">
        <f t="shared" si="57"/>
        <v/>
      </c>
      <c r="G230" s="455" t="str">
        <f t="shared" si="57"/>
        <v/>
      </c>
      <c r="I230" s="455" t="str">
        <f t="shared" si="58"/>
        <v/>
      </c>
      <c r="K230" s="455" t="str">
        <f t="shared" si="59"/>
        <v/>
      </c>
      <c r="M230" s="455" t="str">
        <f t="shared" si="60"/>
        <v/>
      </c>
      <c r="O230" s="455" t="str">
        <f t="shared" si="61"/>
        <v/>
      </c>
      <c r="Q230" s="455" t="str">
        <f t="shared" si="62"/>
        <v/>
      </c>
      <c r="S230" s="455" t="str">
        <f t="shared" si="63"/>
        <v/>
      </c>
      <c r="U230" s="455" t="str">
        <f t="shared" si="64"/>
        <v/>
      </c>
      <c r="W230" s="455" t="str">
        <f t="shared" si="65"/>
        <v/>
      </c>
      <c r="Y230" s="455" t="str">
        <f t="shared" si="66"/>
        <v/>
      </c>
      <c r="AA230" s="455" t="str">
        <f t="shared" si="67"/>
        <v/>
      </c>
      <c r="AC230" s="455" t="str">
        <f t="shared" si="68"/>
        <v/>
      </c>
      <c r="AE230" s="455" t="str">
        <f t="shared" si="69"/>
        <v/>
      </c>
      <c r="AG230" s="455" t="str">
        <f t="shared" si="70"/>
        <v/>
      </c>
      <c r="AI230" s="455" t="str">
        <f t="shared" si="71"/>
        <v/>
      </c>
      <c r="AK230" s="455" t="str">
        <f t="shared" si="72"/>
        <v/>
      </c>
      <c r="AM230" s="455" t="str">
        <f t="shared" si="73"/>
        <v/>
      </c>
      <c r="AO230" s="455" t="str">
        <f t="shared" si="74"/>
        <v/>
      </c>
      <c r="AQ230" s="455" t="str">
        <f t="shared" si="75"/>
        <v/>
      </c>
    </row>
    <row r="231" spans="5:43">
      <c r="E231" s="455" t="str">
        <f t="shared" si="57"/>
        <v/>
      </c>
      <c r="G231" s="455" t="str">
        <f t="shared" si="57"/>
        <v/>
      </c>
      <c r="I231" s="455" t="str">
        <f t="shared" si="58"/>
        <v/>
      </c>
      <c r="K231" s="455" t="str">
        <f t="shared" si="59"/>
        <v/>
      </c>
      <c r="M231" s="455" t="str">
        <f t="shared" si="60"/>
        <v/>
      </c>
      <c r="O231" s="455" t="str">
        <f t="shared" si="61"/>
        <v/>
      </c>
      <c r="Q231" s="455" t="str">
        <f t="shared" si="62"/>
        <v/>
      </c>
      <c r="S231" s="455" t="str">
        <f t="shared" si="63"/>
        <v/>
      </c>
      <c r="U231" s="455" t="str">
        <f t="shared" si="64"/>
        <v/>
      </c>
      <c r="W231" s="455" t="str">
        <f t="shared" si="65"/>
        <v/>
      </c>
      <c r="Y231" s="455" t="str">
        <f t="shared" si="66"/>
        <v/>
      </c>
      <c r="AA231" s="455" t="str">
        <f t="shared" si="67"/>
        <v/>
      </c>
      <c r="AC231" s="455" t="str">
        <f t="shared" si="68"/>
        <v/>
      </c>
      <c r="AE231" s="455" t="str">
        <f t="shared" si="69"/>
        <v/>
      </c>
      <c r="AG231" s="455" t="str">
        <f t="shared" si="70"/>
        <v/>
      </c>
      <c r="AI231" s="455" t="str">
        <f t="shared" si="71"/>
        <v/>
      </c>
      <c r="AK231" s="455" t="str">
        <f t="shared" si="72"/>
        <v/>
      </c>
      <c r="AM231" s="455" t="str">
        <f t="shared" si="73"/>
        <v/>
      </c>
      <c r="AO231" s="455" t="str">
        <f t="shared" si="74"/>
        <v/>
      </c>
      <c r="AQ231" s="455" t="str">
        <f t="shared" si="75"/>
        <v/>
      </c>
    </row>
    <row r="232" spans="5:43">
      <c r="E232" s="455" t="str">
        <f t="shared" si="57"/>
        <v/>
      </c>
      <c r="G232" s="455" t="str">
        <f t="shared" si="57"/>
        <v/>
      </c>
      <c r="I232" s="455" t="str">
        <f t="shared" si="58"/>
        <v/>
      </c>
      <c r="K232" s="455" t="str">
        <f t="shared" si="59"/>
        <v/>
      </c>
      <c r="M232" s="455" t="str">
        <f t="shared" si="60"/>
        <v/>
      </c>
      <c r="O232" s="455" t="str">
        <f t="shared" si="61"/>
        <v/>
      </c>
      <c r="Q232" s="455" t="str">
        <f t="shared" si="62"/>
        <v/>
      </c>
      <c r="S232" s="455" t="str">
        <f t="shared" si="63"/>
        <v/>
      </c>
      <c r="U232" s="455" t="str">
        <f t="shared" si="64"/>
        <v/>
      </c>
      <c r="W232" s="455" t="str">
        <f t="shared" si="65"/>
        <v/>
      </c>
      <c r="Y232" s="455" t="str">
        <f t="shared" si="66"/>
        <v/>
      </c>
      <c r="AA232" s="455" t="str">
        <f t="shared" si="67"/>
        <v/>
      </c>
      <c r="AC232" s="455" t="str">
        <f t="shared" si="68"/>
        <v/>
      </c>
      <c r="AE232" s="455" t="str">
        <f t="shared" si="69"/>
        <v/>
      </c>
      <c r="AG232" s="455" t="str">
        <f t="shared" si="70"/>
        <v/>
      </c>
      <c r="AI232" s="455" t="str">
        <f t="shared" si="71"/>
        <v/>
      </c>
      <c r="AK232" s="455" t="str">
        <f t="shared" si="72"/>
        <v/>
      </c>
      <c r="AM232" s="455" t="str">
        <f t="shared" si="73"/>
        <v/>
      </c>
      <c r="AO232" s="455" t="str">
        <f t="shared" si="74"/>
        <v/>
      </c>
      <c r="AQ232" s="455" t="str">
        <f t="shared" si="75"/>
        <v/>
      </c>
    </row>
    <row r="233" spans="5:43">
      <c r="E233" s="455" t="str">
        <f t="shared" si="57"/>
        <v/>
      </c>
      <c r="G233" s="455" t="str">
        <f t="shared" si="57"/>
        <v/>
      </c>
      <c r="I233" s="455" t="str">
        <f t="shared" si="58"/>
        <v/>
      </c>
      <c r="K233" s="455" t="str">
        <f t="shared" si="59"/>
        <v/>
      </c>
      <c r="M233" s="455" t="str">
        <f t="shared" si="60"/>
        <v/>
      </c>
      <c r="O233" s="455" t="str">
        <f t="shared" si="61"/>
        <v/>
      </c>
      <c r="Q233" s="455" t="str">
        <f t="shared" si="62"/>
        <v/>
      </c>
      <c r="S233" s="455" t="str">
        <f t="shared" si="63"/>
        <v/>
      </c>
      <c r="U233" s="455" t="str">
        <f t="shared" si="64"/>
        <v/>
      </c>
      <c r="W233" s="455" t="str">
        <f t="shared" si="65"/>
        <v/>
      </c>
      <c r="Y233" s="455" t="str">
        <f t="shared" si="66"/>
        <v/>
      </c>
      <c r="AA233" s="455" t="str">
        <f t="shared" si="67"/>
        <v/>
      </c>
      <c r="AC233" s="455" t="str">
        <f t="shared" si="68"/>
        <v/>
      </c>
      <c r="AE233" s="455" t="str">
        <f t="shared" si="69"/>
        <v/>
      </c>
      <c r="AG233" s="455" t="str">
        <f t="shared" si="70"/>
        <v/>
      </c>
      <c r="AI233" s="455" t="str">
        <f t="shared" si="71"/>
        <v/>
      </c>
      <c r="AK233" s="455" t="str">
        <f t="shared" si="72"/>
        <v/>
      </c>
      <c r="AM233" s="455" t="str">
        <f t="shared" si="73"/>
        <v/>
      </c>
      <c r="AO233" s="455" t="str">
        <f t="shared" si="74"/>
        <v/>
      </c>
      <c r="AQ233" s="455" t="str">
        <f t="shared" si="75"/>
        <v/>
      </c>
    </row>
    <row r="234" spans="5:43">
      <c r="E234" s="455" t="str">
        <f t="shared" si="57"/>
        <v/>
      </c>
      <c r="G234" s="455" t="str">
        <f t="shared" si="57"/>
        <v/>
      </c>
      <c r="I234" s="455" t="str">
        <f t="shared" si="58"/>
        <v/>
      </c>
      <c r="K234" s="455" t="str">
        <f t="shared" si="59"/>
        <v/>
      </c>
      <c r="M234" s="455" t="str">
        <f t="shared" si="60"/>
        <v/>
      </c>
      <c r="O234" s="455" t="str">
        <f t="shared" si="61"/>
        <v/>
      </c>
      <c r="Q234" s="455" t="str">
        <f t="shared" si="62"/>
        <v/>
      </c>
      <c r="S234" s="455" t="str">
        <f t="shared" si="63"/>
        <v/>
      </c>
      <c r="U234" s="455" t="str">
        <f t="shared" si="64"/>
        <v/>
      </c>
      <c r="W234" s="455" t="str">
        <f t="shared" si="65"/>
        <v/>
      </c>
      <c r="Y234" s="455" t="str">
        <f t="shared" si="66"/>
        <v/>
      </c>
      <c r="AA234" s="455" t="str">
        <f t="shared" si="67"/>
        <v/>
      </c>
      <c r="AC234" s="455" t="str">
        <f t="shared" si="68"/>
        <v/>
      </c>
      <c r="AE234" s="455" t="str">
        <f t="shared" si="69"/>
        <v/>
      </c>
      <c r="AG234" s="455" t="str">
        <f t="shared" si="70"/>
        <v/>
      </c>
      <c r="AI234" s="455" t="str">
        <f t="shared" si="71"/>
        <v/>
      </c>
      <c r="AK234" s="455" t="str">
        <f t="shared" si="72"/>
        <v/>
      </c>
      <c r="AM234" s="455" t="str">
        <f t="shared" si="73"/>
        <v/>
      </c>
      <c r="AO234" s="455" t="str">
        <f t="shared" si="74"/>
        <v/>
      </c>
      <c r="AQ234" s="455" t="str">
        <f t="shared" si="75"/>
        <v/>
      </c>
    </row>
    <row r="235" spans="5:43">
      <c r="E235" s="455" t="str">
        <f t="shared" si="57"/>
        <v/>
      </c>
      <c r="G235" s="455" t="str">
        <f t="shared" si="57"/>
        <v/>
      </c>
      <c r="I235" s="455" t="str">
        <f t="shared" si="58"/>
        <v/>
      </c>
      <c r="K235" s="455" t="str">
        <f t="shared" si="59"/>
        <v/>
      </c>
      <c r="M235" s="455" t="str">
        <f t="shared" si="60"/>
        <v/>
      </c>
      <c r="O235" s="455" t="str">
        <f t="shared" si="61"/>
        <v/>
      </c>
      <c r="Q235" s="455" t="str">
        <f t="shared" si="62"/>
        <v/>
      </c>
      <c r="S235" s="455" t="str">
        <f t="shared" si="63"/>
        <v/>
      </c>
      <c r="U235" s="455" t="str">
        <f t="shared" si="64"/>
        <v/>
      </c>
      <c r="W235" s="455" t="str">
        <f t="shared" si="65"/>
        <v/>
      </c>
      <c r="Y235" s="455" t="str">
        <f t="shared" si="66"/>
        <v/>
      </c>
      <c r="AA235" s="455" t="str">
        <f t="shared" si="67"/>
        <v/>
      </c>
      <c r="AC235" s="455" t="str">
        <f t="shared" si="68"/>
        <v/>
      </c>
      <c r="AE235" s="455" t="str">
        <f t="shared" si="69"/>
        <v/>
      </c>
      <c r="AG235" s="455" t="str">
        <f t="shared" si="70"/>
        <v/>
      </c>
      <c r="AI235" s="455" t="str">
        <f t="shared" si="71"/>
        <v/>
      </c>
      <c r="AK235" s="455" t="str">
        <f t="shared" si="72"/>
        <v/>
      </c>
      <c r="AM235" s="455" t="str">
        <f t="shared" si="73"/>
        <v/>
      </c>
      <c r="AO235" s="455" t="str">
        <f t="shared" si="74"/>
        <v/>
      </c>
      <c r="AQ235" s="455" t="str">
        <f t="shared" si="75"/>
        <v/>
      </c>
    </row>
    <row r="236" spans="5:43">
      <c r="E236" s="455" t="str">
        <f t="shared" si="57"/>
        <v/>
      </c>
      <c r="G236" s="455" t="str">
        <f t="shared" si="57"/>
        <v/>
      </c>
      <c r="I236" s="455" t="str">
        <f t="shared" si="58"/>
        <v/>
      </c>
      <c r="K236" s="455" t="str">
        <f t="shared" si="59"/>
        <v/>
      </c>
      <c r="M236" s="455" t="str">
        <f t="shared" si="60"/>
        <v/>
      </c>
      <c r="O236" s="455" t="str">
        <f t="shared" si="61"/>
        <v/>
      </c>
      <c r="Q236" s="455" t="str">
        <f t="shared" si="62"/>
        <v/>
      </c>
      <c r="S236" s="455" t="str">
        <f t="shared" si="63"/>
        <v/>
      </c>
      <c r="U236" s="455" t="str">
        <f t="shared" si="64"/>
        <v/>
      </c>
      <c r="W236" s="455" t="str">
        <f t="shared" si="65"/>
        <v/>
      </c>
      <c r="Y236" s="455" t="str">
        <f t="shared" si="66"/>
        <v/>
      </c>
      <c r="AA236" s="455" t="str">
        <f t="shared" si="67"/>
        <v/>
      </c>
      <c r="AC236" s="455" t="str">
        <f t="shared" si="68"/>
        <v/>
      </c>
      <c r="AE236" s="455" t="str">
        <f t="shared" si="69"/>
        <v/>
      </c>
      <c r="AG236" s="455" t="str">
        <f t="shared" si="70"/>
        <v/>
      </c>
      <c r="AI236" s="455" t="str">
        <f t="shared" si="71"/>
        <v/>
      </c>
      <c r="AK236" s="455" t="str">
        <f t="shared" si="72"/>
        <v/>
      </c>
      <c r="AM236" s="455" t="str">
        <f t="shared" si="73"/>
        <v/>
      </c>
      <c r="AO236" s="455" t="str">
        <f t="shared" si="74"/>
        <v/>
      </c>
      <c r="AQ236" s="455" t="str">
        <f t="shared" si="75"/>
        <v/>
      </c>
    </row>
    <row r="237" spans="5:43">
      <c r="E237" s="455" t="str">
        <f t="shared" si="57"/>
        <v/>
      </c>
      <c r="G237" s="455" t="str">
        <f t="shared" si="57"/>
        <v/>
      </c>
      <c r="I237" s="455" t="str">
        <f t="shared" si="58"/>
        <v/>
      </c>
      <c r="K237" s="455" t="str">
        <f t="shared" si="59"/>
        <v/>
      </c>
      <c r="M237" s="455" t="str">
        <f t="shared" si="60"/>
        <v/>
      </c>
      <c r="O237" s="455" t="str">
        <f t="shared" si="61"/>
        <v/>
      </c>
      <c r="Q237" s="455" t="str">
        <f t="shared" si="62"/>
        <v/>
      </c>
      <c r="S237" s="455" t="str">
        <f t="shared" si="63"/>
        <v/>
      </c>
      <c r="U237" s="455" t="str">
        <f t="shared" si="64"/>
        <v/>
      </c>
      <c r="W237" s="455" t="str">
        <f t="shared" si="65"/>
        <v/>
      </c>
      <c r="Y237" s="455" t="str">
        <f t="shared" si="66"/>
        <v/>
      </c>
      <c r="AA237" s="455" t="str">
        <f t="shared" si="67"/>
        <v/>
      </c>
      <c r="AC237" s="455" t="str">
        <f t="shared" si="68"/>
        <v/>
      </c>
      <c r="AE237" s="455" t="str">
        <f t="shared" si="69"/>
        <v/>
      </c>
      <c r="AG237" s="455" t="str">
        <f t="shared" si="70"/>
        <v/>
      </c>
      <c r="AI237" s="455" t="str">
        <f t="shared" si="71"/>
        <v/>
      </c>
      <c r="AK237" s="455" t="str">
        <f t="shared" si="72"/>
        <v/>
      </c>
      <c r="AM237" s="455" t="str">
        <f t="shared" si="73"/>
        <v/>
      </c>
      <c r="AO237" s="455" t="str">
        <f t="shared" si="74"/>
        <v/>
      </c>
      <c r="AQ237" s="455" t="str">
        <f t="shared" si="75"/>
        <v/>
      </c>
    </row>
    <row r="238" spans="5:43">
      <c r="E238" s="455" t="str">
        <f t="shared" si="57"/>
        <v/>
      </c>
      <c r="G238" s="455" t="str">
        <f t="shared" si="57"/>
        <v/>
      </c>
      <c r="I238" s="455" t="str">
        <f t="shared" si="58"/>
        <v/>
      </c>
      <c r="K238" s="455" t="str">
        <f t="shared" si="59"/>
        <v/>
      </c>
      <c r="M238" s="455" t="str">
        <f t="shared" si="60"/>
        <v/>
      </c>
      <c r="O238" s="455" t="str">
        <f t="shared" si="61"/>
        <v/>
      </c>
      <c r="Q238" s="455" t="str">
        <f t="shared" si="62"/>
        <v/>
      </c>
      <c r="S238" s="455" t="str">
        <f t="shared" si="63"/>
        <v/>
      </c>
      <c r="U238" s="455" t="str">
        <f t="shared" si="64"/>
        <v/>
      </c>
      <c r="W238" s="455" t="str">
        <f t="shared" si="65"/>
        <v/>
      </c>
      <c r="Y238" s="455" t="str">
        <f t="shared" si="66"/>
        <v/>
      </c>
      <c r="AA238" s="455" t="str">
        <f t="shared" si="67"/>
        <v/>
      </c>
      <c r="AC238" s="455" t="str">
        <f t="shared" si="68"/>
        <v/>
      </c>
      <c r="AE238" s="455" t="str">
        <f t="shared" si="69"/>
        <v/>
      </c>
      <c r="AG238" s="455" t="str">
        <f t="shared" si="70"/>
        <v/>
      </c>
      <c r="AI238" s="455" t="str">
        <f t="shared" si="71"/>
        <v/>
      </c>
      <c r="AK238" s="455" t="str">
        <f t="shared" si="72"/>
        <v/>
      </c>
      <c r="AM238" s="455" t="str">
        <f t="shared" si="73"/>
        <v/>
      </c>
      <c r="AO238" s="455" t="str">
        <f t="shared" si="74"/>
        <v/>
      </c>
      <c r="AQ238" s="455" t="str">
        <f t="shared" si="75"/>
        <v/>
      </c>
    </row>
    <row r="239" spans="5:43">
      <c r="E239" s="455" t="str">
        <f t="shared" si="57"/>
        <v/>
      </c>
      <c r="G239" s="455" t="str">
        <f t="shared" si="57"/>
        <v/>
      </c>
      <c r="I239" s="455" t="str">
        <f t="shared" si="58"/>
        <v/>
      </c>
      <c r="K239" s="455" t="str">
        <f t="shared" si="59"/>
        <v/>
      </c>
      <c r="M239" s="455" t="str">
        <f t="shared" si="60"/>
        <v/>
      </c>
      <c r="O239" s="455" t="str">
        <f t="shared" si="61"/>
        <v/>
      </c>
      <c r="Q239" s="455" t="str">
        <f t="shared" si="62"/>
        <v/>
      </c>
      <c r="S239" s="455" t="str">
        <f t="shared" si="63"/>
        <v/>
      </c>
      <c r="U239" s="455" t="str">
        <f t="shared" si="64"/>
        <v/>
      </c>
      <c r="W239" s="455" t="str">
        <f t="shared" si="65"/>
        <v/>
      </c>
      <c r="Y239" s="455" t="str">
        <f t="shared" si="66"/>
        <v/>
      </c>
      <c r="AA239" s="455" t="str">
        <f t="shared" si="67"/>
        <v/>
      </c>
      <c r="AC239" s="455" t="str">
        <f t="shared" si="68"/>
        <v/>
      </c>
      <c r="AE239" s="455" t="str">
        <f t="shared" si="69"/>
        <v/>
      </c>
      <c r="AG239" s="455" t="str">
        <f t="shared" si="70"/>
        <v/>
      </c>
      <c r="AI239" s="455" t="str">
        <f t="shared" si="71"/>
        <v/>
      </c>
      <c r="AK239" s="455" t="str">
        <f t="shared" si="72"/>
        <v/>
      </c>
      <c r="AM239" s="455" t="str">
        <f t="shared" si="73"/>
        <v/>
      </c>
      <c r="AO239" s="455" t="str">
        <f t="shared" si="74"/>
        <v/>
      </c>
      <c r="AQ239" s="455" t="str">
        <f t="shared" si="75"/>
        <v/>
      </c>
    </row>
    <row r="240" spans="5:43">
      <c r="E240" s="455" t="str">
        <f t="shared" si="57"/>
        <v/>
      </c>
      <c r="G240" s="455" t="str">
        <f t="shared" si="57"/>
        <v/>
      </c>
      <c r="I240" s="455" t="str">
        <f t="shared" si="58"/>
        <v/>
      </c>
      <c r="K240" s="455" t="str">
        <f t="shared" si="59"/>
        <v/>
      </c>
      <c r="M240" s="455" t="str">
        <f t="shared" si="60"/>
        <v/>
      </c>
      <c r="O240" s="455" t="str">
        <f t="shared" si="61"/>
        <v/>
      </c>
      <c r="Q240" s="455" t="str">
        <f t="shared" si="62"/>
        <v/>
      </c>
      <c r="S240" s="455" t="str">
        <f t="shared" si="63"/>
        <v/>
      </c>
      <c r="U240" s="455" t="str">
        <f t="shared" si="64"/>
        <v/>
      </c>
      <c r="W240" s="455" t="str">
        <f t="shared" si="65"/>
        <v/>
      </c>
      <c r="Y240" s="455" t="str">
        <f t="shared" si="66"/>
        <v/>
      </c>
      <c r="AA240" s="455" t="str">
        <f t="shared" si="67"/>
        <v/>
      </c>
      <c r="AC240" s="455" t="str">
        <f t="shared" si="68"/>
        <v/>
      </c>
      <c r="AE240" s="455" t="str">
        <f t="shared" si="69"/>
        <v/>
      </c>
      <c r="AG240" s="455" t="str">
        <f t="shared" si="70"/>
        <v/>
      </c>
      <c r="AI240" s="455" t="str">
        <f t="shared" si="71"/>
        <v/>
      </c>
      <c r="AK240" s="455" t="str">
        <f t="shared" si="72"/>
        <v/>
      </c>
      <c r="AM240" s="455" t="str">
        <f t="shared" si="73"/>
        <v/>
      </c>
      <c r="AO240" s="455" t="str">
        <f t="shared" si="74"/>
        <v/>
      </c>
      <c r="AQ240" s="455" t="str">
        <f t="shared" si="75"/>
        <v/>
      </c>
    </row>
    <row r="241" spans="5:43">
      <c r="E241" s="455" t="str">
        <f t="shared" si="57"/>
        <v/>
      </c>
      <c r="G241" s="455" t="str">
        <f t="shared" si="57"/>
        <v/>
      </c>
      <c r="I241" s="455" t="str">
        <f t="shared" si="58"/>
        <v/>
      </c>
      <c r="K241" s="455" t="str">
        <f t="shared" si="59"/>
        <v/>
      </c>
      <c r="M241" s="455" t="str">
        <f t="shared" si="60"/>
        <v/>
      </c>
      <c r="O241" s="455" t="str">
        <f t="shared" si="61"/>
        <v/>
      </c>
      <c r="Q241" s="455" t="str">
        <f t="shared" si="62"/>
        <v/>
      </c>
      <c r="S241" s="455" t="str">
        <f t="shared" si="63"/>
        <v/>
      </c>
      <c r="U241" s="455" t="str">
        <f t="shared" si="64"/>
        <v/>
      </c>
      <c r="W241" s="455" t="str">
        <f t="shared" si="65"/>
        <v/>
      </c>
      <c r="Y241" s="455" t="str">
        <f t="shared" si="66"/>
        <v/>
      </c>
      <c r="AA241" s="455" t="str">
        <f t="shared" si="67"/>
        <v/>
      </c>
      <c r="AC241" s="455" t="str">
        <f t="shared" si="68"/>
        <v/>
      </c>
      <c r="AE241" s="455" t="str">
        <f t="shared" si="69"/>
        <v/>
      </c>
      <c r="AG241" s="455" t="str">
        <f t="shared" si="70"/>
        <v/>
      </c>
      <c r="AI241" s="455" t="str">
        <f t="shared" si="71"/>
        <v/>
      </c>
      <c r="AK241" s="455" t="str">
        <f t="shared" si="72"/>
        <v/>
      </c>
      <c r="AM241" s="455" t="str">
        <f t="shared" si="73"/>
        <v/>
      </c>
      <c r="AO241" s="455" t="str">
        <f t="shared" si="74"/>
        <v/>
      </c>
      <c r="AQ241" s="455" t="str">
        <f t="shared" si="75"/>
        <v/>
      </c>
    </row>
    <row r="242" spans="5:43">
      <c r="E242" s="455" t="str">
        <f t="shared" si="57"/>
        <v/>
      </c>
      <c r="G242" s="455" t="str">
        <f t="shared" si="57"/>
        <v/>
      </c>
      <c r="I242" s="455" t="str">
        <f t="shared" si="58"/>
        <v/>
      </c>
      <c r="K242" s="455" t="str">
        <f t="shared" si="59"/>
        <v/>
      </c>
      <c r="M242" s="455" t="str">
        <f t="shared" si="60"/>
        <v/>
      </c>
      <c r="O242" s="455" t="str">
        <f t="shared" si="61"/>
        <v/>
      </c>
      <c r="Q242" s="455" t="str">
        <f t="shared" si="62"/>
        <v/>
      </c>
      <c r="S242" s="455" t="str">
        <f t="shared" si="63"/>
        <v/>
      </c>
      <c r="U242" s="455" t="str">
        <f t="shared" si="64"/>
        <v/>
      </c>
      <c r="W242" s="455" t="str">
        <f t="shared" si="65"/>
        <v/>
      </c>
      <c r="Y242" s="455" t="str">
        <f t="shared" si="66"/>
        <v/>
      </c>
      <c r="AA242" s="455" t="str">
        <f t="shared" si="67"/>
        <v/>
      </c>
      <c r="AC242" s="455" t="str">
        <f t="shared" si="68"/>
        <v/>
      </c>
      <c r="AE242" s="455" t="str">
        <f t="shared" si="69"/>
        <v/>
      </c>
      <c r="AG242" s="455" t="str">
        <f t="shared" si="70"/>
        <v/>
      </c>
      <c r="AI242" s="455" t="str">
        <f t="shared" si="71"/>
        <v/>
      </c>
      <c r="AK242" s="455" t="str">
        <f t="shared" si="72"/>
        <v/>
      </c>
      <c r="AM242" s="455" t="str">
        <f t="shared" si="73"/>
        <v/>
      </c>
      <c r="AO242" s="455" t="str">
        <f t="shared" si="74"/>
        <v/>
      </c>
      <c r="AQ242" s="455" t="str">
        <f t="shared" si="75"/>
        <v/>
      </c>
    </row>
    <row r="243" spans="5:43">
      <c r="E243" s="455" t="str">
        <f t="shared" si="57"/>
        <v/>
      </c>
      <c r="G243" s="455" t="str">
        <f t="shared" si="57"/>
        <v/>
      </c>
      <c r="I243" s="455" t="str">
        <f t="shared" si="58"/>
        <v/>
      </c>
      <c r="K243" s="455" t="str">
        <f t="shared" si="59"/>
        <v/>
      </c>
      <c r="M243" s="455" t="str">
        <f t="shared" si="60"/>
        <v/>
      </c>
      <c r="O243" s="455" t="str">
        <f t="shared" si="61"/>
        <v/>
      </c>
      <c r="Q243" s="455" t="str">
        <f t="shared" si="62"/>
        <v/>
      </c>
      <c r="S243" s="455" t="str">
        <f t="shared" si="63"/>
        <v/>
      </c>
      <c r="U243" s="455" t="str">
        <f t="shared" si="64"/>
        <v/>
      </c>
      <c r="W243" s="455" t="str">
        <f t="shared" si="65"/>
        <v/>
      </c>
      <c r="Y243" s="455" t="str">
        <f t="shared" si="66"/>
        <v/>
      </c>
      <c r="AA243" s="455" t="str">
        <f t="shared" si="67"/>
        <v/>
      </c>
      <c r="AC243" s="455" t="str">
        <f t="shared" si="68"/>
        <v/>
      </c>
      <c r="AE243" s="455" t="str">
        <f t="shared" si="69"/>
        <v/>
      </c>
      <c r="AG243" s="455" t="str">
        <f t="shared" si="70"/>
        <v/>
      </c>
      <c r="AI243" s="455" t="str">
        <f t="shared" si="71"/>
        <v/>
      </c>
      <c r="AK243" s="455" t="str">
        <f t="shared" si="72"/>
        <v/>
      </c>
      <c r="AM243" s="455" t="str">
        <f t="shared" si="73"/>
        <v/>
      </c>
      <c r="AO243" s="455" t="str">
        <f t="shared" si="74"/>
        <v/>
      </c>
      <c r="AQ243" s="455" t="str">
        <f t="shared" si="75"/>
        <v/>
      </c>
    </row>
    <row r="244" spans="5:43">
      <c r="E244" s="455" t="str">
        <f t="shared" si="57"/>
        <v/>
      </c>
      <c r="G244" s="455" t="str">
        <f t="shared" si="57"/>
        <v/>
      </c>
      <c r="I244" s="455" t="str">
        <f t="shared" si="58"/>
        <v/>
      </c>
      <c r="K244" s="455" t="str">
        <f t="shared" si="59"/>
        <v/>
      </c>
      <c r="M244" s="455" t="str">
        <f t="shared" si="60"/>
        <v/>
      </c>
      <c r="O244" s="455" t="str">
        <f t="shared" si="61"/>
        <v/>
      </c>
      <c r="Q244" s="455" t="str">
        <f t="shared" si="62"/>
        <v/>
      </c>
      <c r="S244" s="455" t="str">
        <f t="shared" si="63"/>
        <v/>
      </c>
      <c r="U244" s="455" t="str">
        <f t="shared" si="64"/>
        <v/>
      </c>
      <c r="W244" s="455" t="str">
        <f t="shared" si="65"/>
        <v/>
      </c>
      <c r="Y244" s="455" t="str">
        <f t="shared" si="66"/>
        <v/>
      </c>
      <c r="AA244" s="455" t="str">
        <f t="shared" si="67"/>
        <v/>
      </c>
      <c r="AC244" s="455" t="str">
        <f t="shared" si="68"/>
        <v/>
      </c>
      <c r="AE244" s="455" t="str">
        <f t="shared" si="69"/>
        <v/>
      </c>
      <c r="AG244" s="455" t="str">
        <f t="shared" si="70"/>
        <v/>
      </c>
      <c r="AI244" s="455" t="str">
        <f t="shared" si="71"/>
        <v/>
      </c>
      <c r="AK244" s="455" t="str">
        <f t="shared" si="72"/>
        <v/>
      </c>
      <c r="AM244" s="455" t="str">
        <f t="shared" si="73"/>
        <v/>
      </c>
      <c r="AO244" s="455" t="str">
        <f t="shared" si="74"/>
        <v/>
      </c>
      <c r="AQ244" s="455" t="str">
        <f t="shared" si="75"/>
        <v/>
      </c>
    </row>
    <row r="245" spans="5:43">
      <c r="E245" s="455" t="str">
        <f t="shared" si="57"/>
        <v/>
      </c>
      <c r="G245" s="455" t="str">
        <f t="shared" si="57"/>
        <v/>
      </c>
      <c r="I245" s="455" t="str">
        <f t="shared" si="58"/>
        <v/>
      </c>
      <c r="K245" s="455" t="str">
        <f t="shared" si="59"/>
        <v/>
      </c>
      <c r="M245" s="455" t="str">
        <f t="shared" si="60"/>
        <v/>
      </c>
      <c r="O245" s="455" t="str">
        <f t="shared" si="61"/>
        <v/>
      </c>
      <c r="Q245" s="455" t="str">
        <f t="shared" si="62"/>
        <v/>
      </c>
      <c r="S245" s="455" t="str">
        <f t="shared" si="63"/>
        <v/>
      </c>
      <c r="U245" s="455" t="str">
        <f t="shared" si="64"/>
        <v/>
      </c>
      <c r="W245" s="455" t="str">
        <f t="shared" si="65"/>
        <v/>
      </c>
      <c r="Y245" s="455" t="str">
        <f t="shared" si="66"/>
        <v/>
      </c>
      <c r="AA245" s="455" t="str">
        <f t="shared" si="67"/>
        <v/>
      </c>
      <c r="AC245" s="455" t="str">
        <f t="shared" si="68"/>
        <v/>
      </c>
      <c r="AE245" s="455" t="str">
        <f t="shared" si="69"/>
        <v/>
      </c>
      <c r="AG245" s="455" t="str">
        <f t="shared" si="70"/>
        <v/>
      </c>
      <c r="AI245" s="455" t="str">
        <f t="shared" si="71"/>
        <v/>
      </c>
      <c r="AK245" s="455" t="str">
        <f t="shared" si="72"/>
        <v/>
      </c>
      <c r="AM245" s="455" t="str">
        <f t="shared" si="73"/>
        <v/>
      </c>
      <c r="AO245" s="455" t="str">
        <f t="shared" si="74"/>
        <v/>
      </c>
      <c r="AQ245" s="455" t="str">
        <f t="shared" si="75"/>
        <v/>
      </c>
    </row>
    <row r="246" spans="5:43">
      <c r="E246" s="455" t="str">
        <f t="shared" si="57"/>
        <v/>
      </c>
      <c r="G246" s="455" t="str">
        <f t="shared" si="57"/>
        <v/>
      </c>
      <c r="I246" s="455" t="str">
        <f t="shared" si="58"/>
        <v/>
      </c>
      <c r="K246" s="455" t="str">
        <f t="shared" si="59"/>
        <v/>
      </c>
      <c r="M246" s="455" t="str">
        <f t="shared" si="60"/>
        <v/>
      </c>
      <c r="O246" s="455" t="str">
        <f t="shared" si="61"/>
        <v/>
      </c>
      <c r="Q246" s="455" t="str">
        <f t="shared" si="62"/>
        <v/>
      </c>
      <c r="S246" s="455" t="str">
        <f t="shared" si="63"/>
        <v/>
      </c>
      <c r="U246" s="455" t="str">
        <f t="shared" si="64"/>
        <v/>
      </c>
      <c r="W246" s="455" t="str">
        <f t="shared" si="65"/>
        <v/>
      </c>
      <c r="Y246" s="455" t="str">
        <f t="shared" si="66"/>
        <v/>
      </c>
      <c r="AA246" s="455" t="str">
        <f t="shared" si="67"/>
        <v/>
      </c>
      <c r="AC246" s="455" t="str">
        <f t="shared" si="68"/>
        <v/>
      </c>
      <c r="AE246" s="455" t="str">
        <f t="shared" si="69"/>
        <v/>
      </c>
      <c r="AG246" s="455" t="str">
        <f t="shared" si="70"/>
        <v/>
      </c>
      <c r="AI246" s="455" t="str">
        <f t="shared" si="71"/>
        <v/>
      </c>
      <c r="AK246" s="455" t="str">
        <f t="shared" si="72"/>
        <v/>
      </c>
      <c r="AM246" s="455" t="str">
        <f t="shared" si="73"/>
        <v/>
      </c>
      <c r="AO246" s="455" t="str">
        <f t="shared" si="74"/>
        <v/>
      </c>
      <c r="AQ246" s="455" t="str">
        <f t="shared" si="75"/>
        <v/>
      </c>
    </row>
    <row r="247" spans="5:43">
      <c r="E247" s="455" t="str">
        <f t="shared" si="57"/>
        <v/>
      </c>
      <c r="G247" s="455" t="str">
        <f t="shared" si="57"/>
        <v/>
      </c>
      <c r="I247" s="455" t="str">
        <f t="shared" si="58"/>
        <v/>
      </c>
      <c r="K247" s="455" t="str">
        <f t="shared" si="59"/>
        <v/>
      </c>
      <c r="M247" s="455" t="str">
        <f t="shared" si="60"/>
        <v/>
      </c>
      <c r="O247" s="455" t="str">
        <f t="shared" si="61"/>
        <v/>
      </c>
      <c r="Q247" s="455" t="str">
        <f t="shared" si="62"/>
        <v/>
      </c>
      <c r="S247" s="455" t="str">
        <f t="shared" si="63"/>
        <v/>
      </c>
      <c r="U247" s="455" t="str">
        <f t="shared" si="64"/>
        <v/>
      </c>
      <c r="W247" s="455" t="str">
        <f t="shared" si="65"/>
        <v/>
      </c>
      <c r="Y247" s="455" t="str">
        <f t="shared" si="66"/>
        <v/>
      </c>
      <c r="AA247" s="455" t="str">
        <f t="shared" si="67"/>
        <v/>
      </c>
      <c r="AC247" s="455" t="str">
        <f t="shared" si="68"/>
        <v/>
      </c>
      <c r="AE247" s="455" t="str">
        <f t="shared" si="69"/>
        <v/>
      </c>
      <c r="AG247" s="455" t="str">
        <f t="shared" si="70"/>
        <v/>
      </c>
      <c r="AI247" s="455" t="str">
        <f t="shared" si="71"/>
        <v/>
      </c>
      <c r="AK247" s="455" t="str">
        <f t="shared" si="72"/>
        <v/>
      </c>
      <c r="AM247" s="455" t="str">
        <f t="shared" si="73"/>
        <v/>
      </c>
      <c r="AO247" s="455" t="str">
        <f t="shared" si="74"/>
        <v/>
      </c>
      <c r="AQ247" s="455" t="str">
        <f t="shared" si="75"/>
        <v/>
      </c>
    </row>
    <row r="248" spans="5:43">
      <c r="E248" s="455" t="str">
        <f t="shared" si="57"/>
        <v/>
      </c>
      <c r="G248" s="455" t="str">
        <f t="shared" si="57"/>
        <v/>
      </c>
      <c r="I248" s="455" t="str">
        <f t="shared" si="58"/>
        <v/>
      </c>
      <c r="K248" s="455" t="str">
        <f t="shared" si="59"/>
        <v/>
      </c>
      <c r="M248" s="455" t="str">
        <f t="shared" si="60"/>
        <v/>
      </c>
      <c r="O248" s="455" t="str">
        <f t="shared" si="61"/>
        <v/>
      </c>
      <c r="Q248" s="455" t="str">
        <f t="shared" si="62"/>
        <v/>
      </c>
      <c r="S248" s="455" t="str">
        <f t="shared" si="63"/>
        <v/>
      </c>
      <c r="U248" s="455" t="str">
        <f t="shared" si="64"/>
        <v/>
      </c>
      <c r="W248" s="455" t="str">
        <f t="shared" si="65"/>
        <v/>
      </c>
      <c r="Y248" s="455" t="str">
        <f t="shared" si="66"/>
        <v/>
      </c>
      <c r="AA248" s="455" t="str">
        <f t="shared" si="67"/>
        <v/>
      </c>
      <c r="AC248" s="455" t="str">
        <f t="shared" si="68"/>
        <v/>
      </c>
      <c r="AE248" s="455" t="str">
        <f t="shared" si="69"/>
        <v/>
      </c>
      <c r="AG248" s="455" t="str">
        <f t="shared" si="70"/>
        <v/>
      </c>
      <c r="AI248" s="455" t="str">
        <f t="shared" si="71"/>
        <v/>
      </c>
      <c r="AK248" s="455" t="str">
        <f t="shared" si="72"/>
        <v/>
      </c>
      <c r="AM248" s="455" t="str">
        <f t="shared" si="73"/>
        <v/>
      </c>
      <c r="AO248" s="455" t="str">
        <f t="shared" si="74"/>
        <v/>
      </c>
      <c r="AQ248" s="455" t="str">
        <f t="shared" si="75"/>
        <v/>
      </c>
    </row>
    <row r="249" spans="5:43">
      <c r="E249" s="455" t="str">
        <f t="shared" si="57"/>
        <v/>
      </c>
      <c r="G249" s="455" t="str">
        <f t="shared" si="57"/>
        <v/>
      </c>
      <c r="I249" s="455" t="str">
        <f t="shared" si="58"/>
        <v/>
      </c>
      <c r="K249" s="455" t="str">
        <f t="shared" si="59"/>
        <v/>
      </c>
      <c r="M249" s="455" t="str">
        <f t="shared" si="60"/>
        <v/>
      </c>
      <c r="O249" s="455" t="str">
        <f t="shared" si="61"/>
        <v/>
      </c>
      <c r="Q249" s="455" t="str">
        <f t="shared" si="62"/>
        <v/>
      </c>
      <c r="S249" s="455" t="str">
        <f t="shared" si="63"/>
        <v/>
      </c>
      <c r="U249" s="455" t="str">
        <f t="shared" si="64"/>
        <v/>
      </c>
      <c r="W249" s="455" t="str">
        <f t="shared" si="65"/>
        <v/>
      </c>
      <c r="Y249" s="455" t="str">
        <f t="shared" si="66"/>
        <v/>
      </c>
      <c r="AA249" s="455" t="str">
        <f t="shared" si="67"/>
        <v/>
      </c>
      <c r="AC249" s="455" t="str">
        <f t="shared" si="68"/>
        <v/>
      </c>
      <c r="AE249" s="455" t="str">
        <f t="shared" si="69"/>
        <v/>
      </c>
      <c r="AG249" s="455" t="str">
        <f t="shared" si="70"/>
        <v/>
      </c>
      <c r="AI249" s="455" t="str">
        <f t="shared" si="71"/>
        <v/>
      </c>
      <c r="AK249" s="455" t="str">
        <f t="shared" si="72"/>
        <v/>
      </c>
      <c r="AM249" s="455" t="str">
        <f t="shared" si="73"/>
        <v/>
      </c>
      <c r="AO249" s="455" t="str">
        <f t="shared" si="74"/>
        <v/>
      </c>
      <c r="AQ249" s="455" t="str">
        <f t="shared" si="75"/>
        <v/>
      </c>
    </row>
    <row r="250" spans="5:43">
      <c r="E250" s="455" t="str">
        <f t="shared" si="57"/>
        <v/>
      </c>
      <c r="G250" s="455" t="str">
        <f t="shared" si="57"/>
        <v/>
      </c>
      <c r="I250" s="455" t="str">
        <f t="shared" si="58"/>
        <v/>
      </c>
      <c r="K250" s="455" t="str">
        <f t="shared" si="59"/>
        <v/>
      </c>
      <c r="M250" s="455" t="str">
        <f t="shared" si="60"/>
        <v/>
      </c>
      <c r="O250" s="455" t="str">
        <f t="shared" si="61"/>
        <v/>
      </c>
      <c r="Q250" s="455" t="str">
        <f t="shared" si="62"/>
        <v/>
      </c>
      <c r="S250" s="455" t="str">
        <f t="shared" si="63"/>
        <v/>
      </c>
      <c r="U250" s="455" t="str">
        <f t="shared" si="64"/>
        <v/>
      </c>
      <c r="W250" s="455" t="str">
        <f t="shared" si="65"/>
        <v/>
      </c>
      <c r="Y250" s="455" t="str">
        <f t="shared" si="66"/>
        <v/>
      </c>
      <c r="AA250" s="455" t="str">
        <f t="shared" si="67"/>
        <v/>
      </c>
      <c r="AC250" s="455" t="str">
        <f t="shared" si="68"/>
        <v/>
      </c>
      <c r="AE250" s="455" t="str">
        <f t="shared" si="69"/>
        <v/>
      </c>
      <c r="AG250" s="455" t="str">
        <f t="shared" si="70"/>
        <v/>
      </c>
      <c r="AI250" s="455" t="str">
        <f t="shared" si="71"/>
        <v/>
      </c>
      <c r="AK250" s="455" t="str">
        <f t="shared" si="72"/>
        <v/>
      </c>
      <c r="AM250" s="455" t="str">
        <f t="shared" si="73"/>
        <v/>
      </c>
      <c r="AO250" s="455" t="str">
        <f t="shared" si="74"/>
        <v/>
      </c>
      <c r="AQ250" s="455" t="str">
        <f t="shared" si="75"/>
        <v/>
      </c>
    </row>
    <row r="251" spans="5:43">
      <c r="E251" s="455" t="str">
        <f t="shared" si="57"/>
        <v/>
      </c>
      <c r="G251" s="455" t="str">
        <f t="shared" si="57"/>
        <v/>
      </c>
      <c r="I251" s="455" t="str">
        <f t="shared" si="58"/>
        <v/>
      </c>
      <c r="K251" s="455" t="str">
        <f t="shared" si="59"/>
        <v/>
      </c>
      <c r="M251" s="455" t="str">
        <f t="shared" si="60"/>
        <v/>
      </c>
      <c r="O251" s="455" t="str">
        <f t="shared" si="61"/>
        <v/>
      </c>
      <c r="Q251" s="455" t="str">
        <f t="shared" si="62"/>
        <v/>
      </c>
      <c r="S251" s="455" t="str">
        <f t="shared" si="63"/>
        <v/>
      </c>
      <c r="U251" s="455" t="str">
        <f t="shared" si="64"/>
        <v/>
      </c>
      <c r="W251" s="455" t="str">
        <f t="shared" si="65"/>
        <v/>
      </c>
      <c r="Y251" s="455" t="str">
        <f t="shared" si="66"/>
        <v/>
      </c>
      <c r="AA251" s="455" t="str">
        <f t="shared" si="67"/>
        <v/>
      </c>
      <c r="AC251" s="455" t="str">
        <f t="shared" si="68"/>
        <v/>
      </c>
      <c r="AE251" s="455" t="str">
        <f t="shared" si="69"/>
        <v/>
      </c>
      <c r="AG251" s="455" t="str">
        <f t="shared" si="70"/>
        <v/>
      </c>
      <c r="AI251" s="455" t="str">
        <f t="shared" si="71"/>
        <v/>
      </c>
      <c r="AK251" s="455" t="str">
        <f t="shared" si="72"/>
        <v/>
      </c>
      <c r="AM251" s="455" t="str">
        <f t="shared" si="73"/>
        <v/>
      </c>
      <c r="AO251" s="455" t="str">
        <f t="shared" si="74"/>
        <v/>
      </c>
      <c r="AQ251" s="455" t="str">
        <f t="shared" si="75"/>
        <v/>
      </c>
    </row>
    <row r="252" spans="5:43">
      <c r="E252" s="455" t="str">
        <f t="shared" si="57"/>
        <v/>
      </c>
      <c r="G252" s="455" t="str">
        <f t="shared" si="57"/>
        <v/>
      </c>
      <c r="I252" s="455" t="str">
        <f t="shared" si="58"/>
        <v/>
      </c>
      <c r="K252" s="455" t="str">
        <f t="shared" si="59"/>
        <v/>
      </c>
      <c r="M252" s="455" t="str">
        <f t="shared" si="60"/>
        <v/>
      </c>
      <c r="O252" s="455" t="str">
        <f t="shared" si="61"/>
        <v/>
      </c>
      <c r="Q252" s="455" t="str">
        <f t="shared" si="62"/>
        <v/>
      </c>
      <c r="S252" s="455" t="str">
        <f t="shared" si="63"/>
        <v/>
      </c>
      <c r="U252" s="455" t="str">
        <f t="shared" si="64"/>
        <v/>
      </c>
      <c r="W252" s="455" t="str">
        <f t="shared" si="65"/>
        <v/>
      </c>
      <c r="Y252" s="455" t="str">
        <f t="shared" si="66"/>
        <v/>
      </c>
      <c r="AA252" s="455" t="str">
        <f t="shared" si="67"/>
        <v/>
      </c>
      <c r="AC252" s="455" t="str">
        <f t="shared" si="68"/>
        <v/>
      </c>
      <c r="AE252" s="455" t="str">
        <f t="shared" si="69"/>
        <v/>
      </c>
      <c r="AG252" s="455" t="str">
        <f t="shared" si="70"/>
        <v/>
      </c>
      <c r="AI252" s="455" t="str">
        <f t="shared" si="71"/>
        <v/>
      </c>
      <c r="AK252" s="455" t="str">
        <f t="shared" si="72"/>
        <v/>
      </c>
      <c r="AM252" s="455" t="str">
        <f t="shared" si="73"/>
        <v/>
      </c>
      <c r="AO252" s="455" t="str">
        <f t="shared" si="74"/>
        <v/>
      </c>
      <c r="AQ252" s="455" t="str">
        <f t="shared" si="75"/>
        <v/>
      </c>
    </row>
    <row r="253" spans="5:43">
      <c r="E253" s="455" t="str">
        <f t="shared" si="57"/>
        <v/>
      </c>
      <c r="G253" s="455" t="str">
        <f t="shared" si="57"/>
        <v/>
      </c>
      <c r="I253" s="455" t="str">
        <f t="shared" si="58"/>
        <v/>
      </c>
      <c r="K253" s="455" t="str">
        <f t="shared" si="59"/>
        <v/>
      </c>
      <c r="M253" s="455" t="str">
        <f t="shared" si="60"/>
        <v/>
      </c>
      <c r="O253" s="455" t="str">
        <f t="shared" si="61"/>
        <v/>
      </c>
      <c r="Q253" s="455" t="str">
        <f t="shared" si="62"/>
        <v/>
      </c>
      <c r="S253" s="455" t="str">
        <f t="shared" si="63"/>
        <v/>
      </c>
      <c r="U253" s="455" t="str">
        <f t="shared" si="64"/>
        <v/>
      </c>
      <c r="W253" s="455" t="str">
        <f t="shared" si="65"/>
        <v/>
      </c>
      <c r="Y253" s="455" t="str">
        <f t="shared" si="66"/>
        <v/>
      </c>
      <c r="AA253" s="455" t="str">
        <f t="shared" si="67"/>
        <v/>
      </c>
      <c r="AC253" s="455" t="str">
        <f t="shared" si="68"/>
        <v/>
      </c>
      <c r="AE253" s="455" t="str">
        <f t="shared" si="69"/>
        <v/>
      </c>
      <c r="AG253" s="455" t="str">
        <f t="shared" si="70"/>
        <v/>
      </c>
      <c r="AI253" s="455" t="str">
        <f t="shared" si="71"/>
        <v/>
      </c>
      <c r="AK253" s="455" t="str">
        <f t="shared" si="72"/>
        <v/>
      </c>
      <c r="AM253" s="455" t="str">
        <f t="shared" si="73"/>
        <v/>
      </c>
      <c r="AO253" s="455" t="str">
        <f t="shared" si="74"/>
        <v/>
      </c>
      <c r="AQ253" s="455" t="str">
        <f t="shared" si="75"/>
        <v/>
      </c>
    </row>
    <row r="254" spans="5:43">
      <c r="E254" s="455" t="str">
        <f t="shared" si="57"/>
        <v/>
      </c>
      <c r="G254" s="455" t="str">
        <f t="shared" si="57"/>
        <v/>
      </c>
      <c r="I254" s="455" t="str">
        <f t="shared" si="58"/>
        <v/>
      </c>
      <c r="K254" s="455" t="str">
        <f t="shared" si="59"/>
        <v/>
      </c>
      <c r="M254" s="455" t="str">
        <f t="shared" si="60"/>
        <v/>
      </c>
      <c r="O254" s="455" t="str">
        <f t="shared" si="61"/>
        <v/>
      </c>
      <c r="Q254" s="455" t="str">
        <f t="shared" si="62"/>
        <v/>
      </c>
      <c r="S254" s="455" t="str">
        <f t="shared" si="63"/>
        <v/>
      </c>
      <c r="U254" s="455" t="str">
        <f t="shared" si="64"/>
        <v/>
      </c>
      <c r="W254" s="455" t="str">
        <f t="shared" si="65"/>
        <v/>
      </c>
      <c r="Y254" s="455" t="str">
        <f t="shared" si="66"/>
        <v/>
      </c>
      <c r="AA254" s="455" t="str">
        <f t="shared" si="67"/>
        <v/>
      </c>
      <c r="AC254" s="455" t="str">
        <f t="shared" si="68"/>
        <v/>
      </c>
      <c r="AE254" s="455" t="str">
        <f t="shared" si="69"/>
        <v/>
      </c>
      <c r="AG254" s="455" t="str">
        <f t="shared" si="70"/>
        <v/>
      </c>
      <c r="AI254" s="455" t="str">
        <f t="shared" si="71"/>
        <v/>
      </c>
      <c r="AK254" s="455" t="str">
        <f t="shared" si="72"/>
        <v/>
      </c>
      <c r="AM254" s="455" t="str">
        <f t="shared" si="73"/>
        <v/>
      </c>
      <c r="AO254" s="455" t="str">
        <f t="shared" si="74"/>
        <v/>
      </c>
      <c r="AQ254" s="455" t="str">
        <f t="shared" si="75"/>
        <v/>
      </c>
    </row>
    <row r="255" spans="5:43">
      <c r="E255" s="455" t="str">
        <f t="shared" si="57"/>
        <v/>
      </c>
      <c r="G255" s="455" t="str">
        <f t="shared" si="57"/>
        <v/>
      </c>
      <c r="I255" s="455" t="str">
        <f t="shared" si="58"/>
        <v/>
      </c>
      <c r="K255" s="455" t="str">
        <f t="shared" si="59"/>
        <v/>
      </c>
      <c r="M255" s="455" t="str">
        <f t="shared" si="60"/>
        <v/>
      </c>
      <c r="O255" s="455" t="str">
        <f t="shared" si="61"/>
        <v/>
      </c>
      <c r="Q255" s="455" t="str">
        <f t="shared" si="62"/>
        <v/>
      </c>
      <c r="S255" s="455" t="str">
        <f t="shared" si="63"/>
        <v/>
      </c>
      <c r="U255" s="455" t="str">
        <f t="shared" si="64"/>
        <v/>
      </c>
      <c r="W255" s="455" t="str">
        <f t="shared" si="65"/>
        <v/>
      </c>
      <c r="Y255" s="455" t="str">
        <f t="shared" si="66"/>
        <v/>
      </c>
      <c r="AA255" s="455" t="str">
        <f t="shared" si="67"/>
        <v/>
      </c>
      <c r="AC255" s="455" t="str">
        <f t="shared" si="68"/>
        <v/>
      </c>
      <c r="AE255" s="455" t="str">
        <f t="shared" si="69"/>
        <v/>
      </c>
      <c r="AG255" s="455" t="str">
        <f t="shared" si="70"/>
        <v/>
      </c>
      <c r="AI255" s="455" t="str">
        <f t="shared" si="71"/>
        <v/>
      </c>
      <c r="AK255" s="455" t="str">
        <f t="shared" si="72"/>
        <v/>
      </c>
      <c r="AM255" s="455" t="str">
        <f t="shared" si="73"/>
        <v/>
      </c>
      <c r="AO255" s="455" t="str">
        <f t="shared" si="74"/>
        <v/>
      </c>
      <c r="AQ255" s="455" t="str">
        <f t="shared" si="75"/>
        <v/>
      </c>
    </row>
    <row r="256" spans="5:43">
      <c r="E256" s="455" t="str">
        <f t="shared" si="57"/>
        <v/>
      </c>
      <c r="G256" s="455" t="str">
        <f t="shared" si="57"/>
        <v/>
      </c>
      <c r="I256" s="455" t="str">
        <f t="shared" si="58"/>
        <v/>
      </c>
      <c r="K256" s="455" t="str">
        <f t="shared" si="59"/>
        <v/>
      </c>
      <c r="M256" s="455" t="str">
        <f t="shared" si="60"/>
        <v/>
      </c>
      <c r="O256" s="455" t="str">
        <f t="shared" si="61"/>
        <v/>
      </c>
      <c r="Q256" s="455" t="str">
        <f t="shared" si="62"/>
        <v/>
      </c>
      <c r="S256" s="455" t="str">
        <f t="shared" si="63"/>
        <v/>
      </c>
      <c r="U256" s="455" t="str">
        <f t="shared" si="64"/>
        <v/>
      </c>
      <c r="W256" s="455" t="str">
        <f t="shared" si="65"/>
        <v/>
      </c>
      <c r="Y256" s="455" t="str">
        <f t="shared" si="66"/>
        <v/>
      </c>
      <c r="AA256" s="455" t="str">
        <f t="shared" si="67"/>
        <v/>
      </c>
      <c r="AC256" s="455" t="str">
        <f t="shared" si="68"/>
        <v/>
      </c>
      <c r="AE256" s="455" t="str">
        <f t="shared" si="69"/>
        <v/>
      </c>
      <c r="AG256" s="455" t="str">
        <f t="shared" si="70"/>
        <v/>
      </c>
      <c r="AI256" s="455" t="str">
        <f t="shared" si="71"/>
        <v/>
      </c>
      <c r="AK256" s="455" t="str">
        <f t="shared" si="72"/>
        <v/>
      </c>
      <c r="AM256" s="455" t="str">
        <f t="shared" si="73"/>
        <v/>
      </c>
      <c r="AO256" s="455" t="str">
        <f t="shared" si="74"/>
        <v/>
      </c>
      <c r="AQ256" s="455" t="str">
        <f t="shared" si="75"/>
        <v/>
      </c>
    </row>
    <row r="257" spans="5:43">
      <c r="E257" s="455" t="str">
        <f t="shared" si="57"/>
        <v/>
      </c>
      <c r="G257" s="455" t="str">
        <f t="shared" si="57"/>
        <v/>
      </c>
      <c r="I257" s="455" t="str">
        <f t="shared" si="58"/>
        <v/>
      </c>
      <c r="K257" s="455" t="str">
        <f t="shared" si="59"/>
        <v/>
      </c>
      <c r="M257" s="455" t="str">
        <f t="shared" si="60"/>
        <v/>
      </c>
      <c r="O257" s="455" t="str">
        <f t="shared" si="61"/>
        <v/>
      </c>
      <c r="Q257" s="455" t="str">
        <f t="shared" si="62"/>
        <v/>
      </c>
      <c r="S257" s="455" t="str">
        <f t="shared" si="63"/>
        <v/>
      </c>
      <c r="U257" s="455" t="str">
        <f t="shared" si="64"/>
        <v/>
      </c>
      <c r="W257" s="455" t="str">
        <f t="shared" si="65"/>
        <v/>
      </c>
      <c r="Y257" s="455" t="str">
        <f t="shared" si="66"/>
        <v/>
      </c>
      <c r="AA257" s="455" t="str">
        <f t="shared" si="67"/>
        <v/>
      </c>
      <c r="AC257" s="455" t="str">
        <f t="shared" si="68"/>
        <v/>
      </c>
      <c r="AE257" s="455" t="str">
        <f t="shared" si="69"/>
        <v/>
      </c>
      <c r="AG257" s="455" t="str">
        <f t="shared" si="70"/>
        <v/>
      </c>
      <c r="AI257" s="455" t="str">
        <f t="shared" si="71"/>
        <v/>
      </c>
      <c r="AK257" s="455" t="str">
        <f t="shared" si="72"/>
        <v/>
      </c>
      <c r="AM257" s="455" t="str">
        <f t="shared" si="73"/>
        <v/>
      </c>
      <c r="AO257" s="455" t="str">
        <f t="shared" si="74"/>
        <v/>
      </c>
      <c r="AQ257" s="455" t="str">
        <f t="shared" si="75"/>
        <v/>
      </c>
    </row>
    <row r="258" spans="5:43">
      <c r="E258" s="455" t="str">
        <f t="shared" si="57"/>
        <v/>
      </c>
      <c r="G258" s="455" t="str">
        <f t="shared" si="57"/>
        <v/>
      </c>
      <c r="I258" s="455" t="str">
        <f t="shared" si="58"/>
        <v/>
      </c>
      <c r="K258" s="455" t="str">
        <f t="shared" si="59"/>
        <v/>
      </c>
      <c r="M258" s="455" t="str">
        <f t="shared" si="60"/>
        <v/>
      </c>
      <c r="O258" s="455" t="str">
        <f t="shared" si="61"/>
        <v/>
      </c>
      <c r="Q258" s="455" t="str">
        <f t="shared" si="62"/>
        <v/>
      </c>
      <c r="S258" s="455" t="str">
        <f t="shared" si="63"/>
        <v/>
      </c>
      <c r="U258" s="455" t="str">
        <f t="shared" si="64"/>
        <v/>
      </c>
      <c r="W258" s="455" t="str">
        <f t="shared" si="65"/>
        <v/>
      </c>
      <c r="Y258" s="455" t="str">
        <f t="shared" si="66"/>
        <v/>
      </c>
      <c r="AA258" s="455" t="str">
        <f t="shared" si="67"/>
        <v/>
      </c>
      <c r="AC258" s="455" t="str">
        <f t="shared" si="68"/>
        <v/>
      </c>
      <c r="AE258" s="455" t="str">
        <f t="shared" si="69"/>
        <v/>
      </c>
      <c r="AG258" s="455" t="str">
        <f t="shared" si="70"/>
        <v/>
      </c>
      <c r="AI258" s="455" t="str">
        <f t="shared" si="71"/>
        <v/>
      </c>
      <c r="AK258" s="455" t="str">
        <f t="shared" si="72"/>
        <v/>
      </c>
      <c r="AM258" s="455" t="str">
        <f t="shared" si="73"/>
        <v/>
      </c>
      <c r="AO258" s="455" t="str">
        <f t="shared" si="74"/>
        <v/>
      </c>
      <c r="AQ258" s="455" t="str">
        <f t="shared" si="75"/>
        <v/>
      </c>
    </row>
    <row r="259" spans="5:43">
      <c r="E259" s="455" t="str">
        <f t="shared" si="57"/>
        <v/>
      </c>
      <c r="G259" s="455" t="str">
        <f t="shared" si="57"/>
        <v/>
      </c>
      <c r="I259" s="455" t="str">
        <f t="shared" si="58"/>
        <v/>
      </c>
      <c r="K259" s="455" t="str">
        <f t="shared" si="59"/>
        <v/>
      </c>
      <c r="M259" s="455" t="str">
        <f t="shared" si="60"/>
        <v/>
      </c>
      <c r="O259" s="455" t="str">
        <f t="shared" si="61"/>
        <v/>
      </c>
      <c r="Q259" s="455" t="str">
        <f t="shared" si="62"/>
        <v/>
      </c>
      <c r="S259" s="455" t="str">
        <f t="shared" si="63"/>
        <v/>
      </c>
      <c r="U259" s="455" t="str">
        <f t="shared" si="64"/>
        <v/>
      </c>
      <c r="W259" s="455" t="str">
        <f t="shared" si="65"/>
        <v/>
      </c>
      <c r="Y259" s="455" t="str">
        <f t="shared" si="66"/>
        <v/>
      </c>
      <c r="AA259" s="455" t="str">
        <f t="shared" si="67"/>
        <v/>
      </c>
      <c r="AC259" s="455" t="str">
        <f t="shared" si="68"/>
        <v/>
      </c>
      <c r="AE259" s="455" t="str">
        <f t="shared" si="69"/>
        <v/>
      </c>
      <c r="AG259" s="455" t="str">
        <f t="shared" si="70"/>
        <v/>
      </c>
      <c r="AI259" s="455" t="str">
        <f t="shared" si="71"/>
        <v/>
      </c>
      <c r="AK259" s="455" t="str">
        <f t="shared" si="72"/>
        <v/>
      </c>
      <c r="AM259" s="455" t="str">
        <f t="shared" si="73"/>
        <v/>
      </c>
      <c r="AO259" s="455" t="str">
        <f t="shared" si="74"/>
        <v/>
      </c>
      <c r="AQ259" s="455" t="str">
        <f t="shared" si="75"/>
        <v/>
      </c>
    </row>
    <row r="260" spans="5:43">
      <c r="E260" s="455" t="str">
        <f t="shared" si="57"/>
        <v/>
      </c>
      <c r="G260" s="455" t="str">
        <f t="shared" si="57"/>
        <v/>
      </c>
      <c r="I260" s="455" t="str">
        <f t="shared" si="58"/>
        <v/>
      </c>
      <c r="K260" s="455" t="str">
        <f t="shared" si="59"/>
        <v/>
      </c>
      <c r="M260" s="455" t="str">
        <f t="shared" si="60"/>
        <v/>
      </c>
      <c r="O260" s="455" t="str">
        <f t="shared" si="61"/>
        <v/>
      </c>
      <c r="Q260" s="455" t="str">
        <f t="shared" si="62"/>
        <v/>
      </c>
      <c r="S260" s="455" t="str">
        <f t="shared" si="63"/>
        <v/>
      </c>
      <c r="U260" s="455" t="str">
        <f t="shared" si="64"/>
        <v/>
      </c>
      <c r="W260" s="455" t="str">
        <f t="shared" si="65"/>
        <v/>
      </c>
      <c r="Y260" s="455" t="str">
        <f t="shared" si="66"/>
        <v/>
      </c>
      <c r="AA260" s="455" t="str">
        <f t="shared" si="67"/>
        <v/>
      </c>
      <c r="AC260" s="455" t="str">
        <f t="shared" si="68"/>
        <v/>
      </c>
      <c r="AE260" s="455" t="str">
        <f t="shared" si="69"/>
        <v/>
      </c>
      <c r="AG260" s="455" t="str">
        <f t="shared" si="70"/>
        <v/>
      </c>
      <c r="AI260" s="455" t="str">
        <f t="shared" si="71"/>
        <v/>
      </c>
      <c r="AK260" s="455" t="str">
        <f t="shared" si="72"/>
        <v/>
      </c>
      <c r="AM260" s="455" t="str">
        <f t="shared" si="73"/>
        <v/>
      </c>
      <c r="AO260" s="455" t="str">
        <f t="shared" si="74"/>
        <v/>
      </c>
      <c r="AQ260" s="455" t="str">
        <f t="shared" si="75"/>
        <v/>
      </c>
    </row>
    <row r="261" spans="5:43">
      <c r="E261" s="455" t="str">
        <f t="shared" si="57"/>
        <v/>
      </c>
      <c r="G261" s="455" t="str">
        <f t="shared" si="57"/>
        <v/>
      </c>
      <c r="I261" s="455" t="str">
        <f t="shared" si="58"/>
        <v/>
      </c>
      <c r="K261" s="455" t="str">
        <f t="shared" si="59"/>
        <v/>
      </c>
      <c r="M261" s="455" t="str">
        <f t="shared" si="60"/>
        <v/>
      </c>
      <c r="O261" s="455" t="str">
        <f t="shared" si="61"/>
        <v/>
      </c>
      <c r="Q261" s="455" t="str">
        <f t="shared" si="62"/>
        <v/>
      </c>
      <c r="S261" s="455" t="str">
        <f t="shared" si="63"/>
        <v/>
      </c>
      <c r="U261" s="455" t="str">
        <f t="shared" si="64"/>
        <v/>
      </c>
      <c r="W261" s="455" t="str">
        <f t="shared" si="65"/>
        <v/>
      </c>
      <c r="Y261" s="455" t="str">
        <f t="shared" si="66"/>
        <v/>
      </c>
      <c r="AA261" s="455" t="str">
        <f t="shared" si="67"/>
        <v/>
      </c>
      <c r="AC261" s="455" t="str">
        <f t="shared" si="68"/>
        <v/>
      </c>
      <c r="AE261" s="455" t="str">
        <f t="shared" si="69"/>
        <v/>
      </c>
      <c r="AG261" s="455" t="str">
        <f t="shared" si="70"/>
        <v/>
      </c>
      <c r="AI261" s="455" t="str">
        <f t="shared" si="71"/>
        <v/>
      </c>
      <c r="AK261" s="455" t="str">
        <f t="shared" si="72"/>
        <v/>
      </c>
      <c r="AM261" s="455" t="str">
        <f t="shared" si="73"/>
        <v/>
      </c>
      <c r="AO261" s="455" t="str">
        <f t="shared" si="74"/>
        <v/>
      </c>
      <c r="AQ261" s="455" t="str">
        <f t="shared" si="75"/>
        <v/>
      </c>
    </row>
    <row r="262" spans="5:43">
      <c r="E262" s="455" t="str">
        <f t="shared" si="57"/>
        <v/>
      </c>
      <c r="G262" s="455" t="str">
        <f t="shared" si="57"/>
        <v/>
      </c>
      <c r="I262" s="455" t="str">
        <f t="shared" si="58"/>
        <v/>
      </c>
      <c r="K262" s="455" t="str">
        <f t="shared" si="59"/>
        <v/>
      </c>
      <c r="M262" s="455" t="str">
        <f t="shared" si="60"/>
        <v/>
      </c>
      <c r="O262" s="455" t="str">
        <f t="shared" si="61"/>
        <v/>
      </c>
      <c r="Q262" s="455" t="str">
        <f t="shared" si="62"/>
        <v/>
      </c>
      <c r="S262" s="455" t="str">
        <f t="shared" si="63"/>
        <v/>
      </c>
      <c r="U262" s="455" t="str">
        <f t="shared" si="64"/>
        <v/>
      </c>
      <c r="W262" s="455" t="str">
        <f t="shared" si="65"/>
        <v/>
      </c>
      <c r="Y262" s="455" t="str">
        <f t="shared" si="66"/>
        <v/>
      </c>
      <c r="AA262" s="455" t="str">
        <f t="shared" si="67"/>
        <v/>
      </c>
      <c r="AC262" s="455" t="str">
        <f t="shared" si="68"/>
        <v/>
      </c>
      <c r="AE262" s="455" t="str">
        <f t="shared" si="69"/>
        <v/>
      </c>
      <c r="AG262" s="455" t="str">
        <f t="shared" si="70"/>
        <v/>
      </c>
      <c r="AI262" s="455" t="str">
        <f t="shared" si="71"/>
        <v/>
      </c>
      <c r="AK262" s="455" t="str">
        <f t="shared" si="72"/>
        <v/>
      </c>
      <c r="AM262" s="455" t="str">
        <f t="shared" si="73"/>
        <v/>
      </c>
      <c r="AO262" s="455" t="str">
        <f t="shared" si="74"/>
        <v/>
      </c>
      <c r="AQ262" s="455" t="str">
        <f t="shared" si="75"/>
        <v/>
      </c>
    </row>
    <row r="263" spans="5:43">
      <c r="E263" s="455" t="str">
        <f t="shared" si="57"/>
        <v/>
      </c>
      <c r="G263" s="455" t="str">
        <f t="shared" si="57"/>
        <v/>
      </c>
      <c r="I263" s="455" t="str">
        <f t="shared" si="58"/>
        <v/>
      </c>
      <c r="K263" s="455" t="str">
        <f t="shared" si="59"/>
        <v/>
      </c>
      <c r="M263" s="455" t="str">
        <f t="shared" si="60"/>
        <v/>
      </c>
      <c r="O263" s="455" t="str">
        <f t="shared" si="61"/>
        <v/>
      </c>
      <c r="Q263" s="455" t="str">
        <f t="shared" si="62"/>
        <v/>
      </c>
      <c r="S263" s="455" t="str">
        <f t="shared" si="63"/>
        <v/>
      </c>
      <c r="U263" s="455" t="str">
        <f t="shared" si="64"/>
        <v/>
      </c>
      <c r="W263" s="455" t="str">
        <f t="shared" si="65"/>
        <v/>
      </c>
      <c r="Y263" s="455" t="str">
        <f t="shared" si="66"/>
        <v/>
      </c>
      <c r="AA263" s="455" t="str">
        <f t="shared" si="67"/>
        <v/>
      </c>
      <c r="AC263" s="455" t="str">
        <f t="shared" si="68"/>
        <v/>
      </c>
      <c r="AE263" s="455" t="str">
        <f t="shared" si="69"/>
        <v/>
      </c>
      <c r="AG263" s="455" t="str">
        <f t="shared" si="70"/>
        <v/>
      </c>
      <c r="AI263" s="455" t="str">
        <f t="shared" si="71"/>
        <v/>
      </c>
      <c r="AK263" s="455" t="str">
        <f t="shared" si="72"/>
        <v/>
      </c>
      <c r="AM263" s="455" t="str">
        <f t="shared" si="73"/>
        <v/>
      </c>
      <c r="AO263" s="455" t="str">
        <f t="shared" si="74"/>
        <v/>
      </c>
      <c r="AQ263" s="455" t="str">
        <f t="shared" si="75"/>
        <v/>
      </c>
    </row>
    <row r="264" spans="5:43">
      <c r="E264" s="455" t="str">
        <f t="shared" si="57"/>
        <v/>
      </c>
      <c r="G264" s="455" t="str">
        <f t="shared" si="57"/>
        <v/>
      </c>
      <c r="I264" s="455" t="str">
        <f t="shared" si="58"/>
        <v/>
      </c>
      <c r="K264" s="455" t="str">
        <f t="shared" si="59"/>
        <v/>
      </c>
      <c r="M264" s="455" t="str">
        <f t="shared" si="60"/>
        <v/>
      </c>
      <c r="O264" s="455" t="str">
        <f t="shared" si="61"/>
        <v/>
      </c>
      <c r="Q264" s="455" t="str">
        <f t="shared" si="62"/>
        <v/>
      </c>
      <c r="S264" s="455" t="str">
        <f t="shared" si="63"/>
        <v/>
      </c>
      <c r="U264" s="455" t="str">
        <f t="shared" si="64"/>
        <v/>
      </c>
      <c r="W264" s="455" t="str">
        <f t="shared" si="65"/>
        <v/>
      </c>
      <c r="Y264" s="455" t="str">
        <f t="shared" si="66"/>
        <v/>
      </c>
      <c r="AA264" s="455" t="str">
        <f t="shared" si="67"/>
        <v/>
      </c>
      <c r="AC264" s="455" t="str">
        <f t="shared" si="68"/>
        <v/>
      </c>
      <c r="AE264" s="455" t="str">
        <f t="shared" si="69"/>
        <v/>
      </c>
      <c r="AG264" s="455" t="str">
        <f t="shared" si="70"/>
        <v/>
      </c>
      <c r="AI264" s="455" t="str">
        <f t="shared" si="71"/>
        <v/>
      </c>
      <c r="AK264" s="455" t="str">
        <f t="shared" si="72"/>
        <v/>
      </c>
      <c r="AM264" s="455" t="str">
        <f t="shared" si="73"/>
        <v/>
      </c>
      <c r="AO264" s="455" t="str">
        <f t="shared" si="74"/>
        <v/>
      </c>
      <c r="AQ264" s="455" t="str">
        <f t="shared" si="75"/>
        <v/>
      </c>
    </row>
    <row r="265" spans="5:43">
      <c r="E265" s="455" t="str">
        <f t="shared" si="57"/>
        <v/>
      </c>
      <c r="G265" s="455" t="str">
        <f t="shared" si="57"/>
        <v/>
      </c>
      <c r="I265" s="455" t="str">
        <f t="shared" si="58"/>
        <v/>
      </c>
      <c r="K265" s="455" t="str">
        <f t="shared" si="59"/>
        <v/>
      </c>
      <c r="M265" s="455" t="str">
        <f t="shared" si="60"/>
        <v/>
      </c>
      <c r="O265" s="455" t="str">
        <f t="shared" si="61"/>
        <v/>
      </c>
      <c r="Q265" s="455" t="str">
        <f t="shared" si="62"/>
        <v/>
      </c>
      <c r="S265" s="455" t="str">
        <f t="shared" si="63"/>
        <v/>
      </c>
      <c r="U265" s="455" t="str">
        <f t="shared" si="64"/>
        <v/>
      </c>
      <c r="W265" s="455" t="str">
        <f t="shared" si="65"/>
        <v/>
      </c>
      <c r="Y265" s="455" t="str">
        <f t="shared" si="66"/>
        <v/>
      </c>
      <c r="AA265" s="455" t="str">
        <f t="shared" si="67"/>
        <v/>
      </c>
      <c r="AC265" s="455" t="str">
        <f t="shared" si="68"/>
        <v/>
      </c>
      <c r="AE265" s="455" t="str">
        <f t="shared" si="69"/>
        <v/>
      </c>
      <c r="AG265" s="455" t="str">
        <f t="shared" si="70"/>
        <v/>
      </c>
      <c r="AI265" s="455" t="str">
        <f t="shared" si="71"/>
        <v/>
      </c>
      <c r="AK265" s="455" t="str">
        <f t="shared" si="72"/>
        <v/>
      </c>
      <c r="AM265" s="455" t="str">
        <f t="shared" si="73"/>
        <v/>
      </c>
      <c r="AO265" s="455" t="str">
        <f t="shared" si="74"/>
        <v/>
      </c>
      <c r="AQ265" s="455" t="str">
        <f t="shared" si="75"/>
        <v/>
      </c>
    </row>
    <row r="266" spans="5:43">
      <c r="E266" s="455" t="str">
        <f t="shared" si="57"/>
        <v/>
      </c>
      <c r="G266" s="455" t="str">
        <f t="shared" si="57"/>
        <v/>
      </c>
      <c r="I266" s="455" t="str">
        <f t="shared" si="58"/>
        <v/>
      </c>
      <c r="K266" s="455" t="str">
        <f t="shared" si="59"/>
        <v/>
      </c>
      <c r="M266" s="455" t="str">
        <f t="shared" si="60"/>
        <v/>
      </c>
      <c r="O266" s="455" t="str">
        <f t="shared" si="61"/>
        <v/>
      </c>
      <c r="Q266" s="455" t="str">
        <f t="shared" si="62"/>
        <v/>
      </c>
      <c r="S266" s="455" t="str">
        <f t="shared" si="63"/>
        <v/>
      </c>
      <c r="U266" s="455" t="str">
        <f t="shared" si="64"/>
        <v/>
      </c>
      <c r="W266" s="455" t="str">
        <f t="shared" si="65"/>
        <v/>
      </c>
      <c r="Y266" s="455" t="str">
        <f t="shared" si="66"/>
        <v/>
      </c>
      <c r="AA266" s="455" t="str">
        <f t="shared" si="67"/>
        <v/>
      </c>
      <c r="AC266" s="455" t="str">
        <f t="shared" si="68"/>
        <v/>
      </c>
      <c r="AE266" s="455" t="str">
        <f t="shared" si="69"/>
        <v/>
      </c>
      <c r="AG266" s="455" t="str">
        <f t="shared" si="70"/>
        <v/>
      </c>
      <c r="AI266" s="455" t="str">
        <f t="shared" si="71"/>
        <v/>
      </c>
      <c r="AK266" s="455" t="str">
        <f t="shared" si="72"/>
        <v/>
      </c>
      <c r="AM266" s="455" t="str">
        <f t="shared" si="73"/>
        <v/>
      </c>
      <c r="AO266" s="455" t="str">
        <f t="shared" si="74"/>
        <v/>
      </c>
      <c r="AQ266" s="455" t="str">
        <f t="shared" si="75"/>
        <v/>
      </c>
    </row>
    <row r="267" spans="5:43">
      <c r="E267" s="455" t="str">
        <f t="shared" si="57"/>
        <v/>
      </c>
      <c r="G267" s="455" t="str">
        <f t="shared" si="57"/>
        <v/>
      </c>
      <c r="I267" s="455" t="str">
        <f t="shared" si="58"/>
        <v/>
      </c>
      <c r="K267" s="455" t="str">
        <f t="shared" si="59"/>
        <v/>
      </c>
      <c r="M267" s="455" t="str">
        <f t="shared" si="60"/>
        <v/>
      </c>
      <c r="O267" s="455" t="str">
        <f t="shared" si="61"/>
        <v/>
      </c>
      <c r="Q267" s="455" t="str">
        <f t="shared" si="62"/>
        <v/>
      </c>
      <c r="S267" s="455" t="str">
        <f t="shared" si="63"/>
        <v/>
      </c>
      <c r="U267" s="455" t="str">
        <f t="shared" si="64"/>
        <v/>
      </c>
      <c r="W267" s="455" t="str">
        <f t="shared" si="65"/>
        <v/>
      </c>
      <c r="Y267" s="455" t="str">
        <f t="shared" si="66"/>
        <v/>
      </c>
      <c r="AA267" s="455" t="str">
        <f t="shared" si="67"/>
        <v/>
      </c>
      <c r="AC267" s="455" t="str">
        <f t="shared" si="68"/>
        <v/>
      </c>
      <c r="AE267" s="455" t="str">
        <f t="shared" si="69"/>
        <v/>
      </c>
      <c r="AG267" s="455" t="str">
        <f t="shared" si="70"/>
        <v/>
      </c>
      <c r="AI267" s="455" t="str">
        <f t="shared" si="71"/>
        <v/>
      </c>
      <c r="AK267" s="455" t="str">
        <f t="shared" si="72"/>
        <v/>
      </c>
      <c r="AM267" s="455" t="str">
        <f t="shared" si="73"/>
        <v/>
      </c>
      <c r="AO267" s="455" t="str">
        <f t="shared" si="74"/>
        <v/>
      </c>
      <c r="AQ267" s="455" t="str">
        <f t="shared" si="75"/>
        <v/>
      </c>
    </row>
    <row r="268" spans="5:43">
      <c r="E268" s="455" t="str">
        <f t="shared" si="57"/>
        <v/>
      </c>
      <c r="G268" s="455" t="str">
        <f t="shared" si="57"/>
        <v/>
      </c>
      <c r="I268" s="455" t="str">
        <f t="shared" si="58"/>
        <v/>
      </c>
      <c r="K268" s="455" t="str">
        <f t="shared" si="59"/>
        <v/>
      </c>
      <c r="M268" s="455" t="str">
        <f t="shared" si="60"/>
        <v/>
      </c>
      <c r="O268" s="455" t="str">
        <f t="shared" si="61"/>
        <v/>
      </c>
      <c r="Q268" s="455" t="str">
        <f t="shared" si="62"/>
        <v/>
      </c>
      <c r="S268" s="455" t="str">
        <f t="shared" si="63"/>
        <v/>
      </c>
      <c r="U268" s="455" t="str">
        <f t="shared" si="64"/>
        <v/>
      </c>
      <c r="W268" s="455" t="str">
        <f t="shared" si="65"/>
        <v/>
      </c>
      <c r="Y268" s="455" t="str">
        <f t="shared" si="66"/>
        <v/>
      </c>
      <c r="AA268" s="455" t="str">
        <f t="shared" si="67"/>
        <v/>
      </c>
      <c r="AC268" s="455" t="str">
        <f t="shared" si="68"/>
        <v/>
      </c>
      <c r="AE268" s="455" t="str">
        <f t="shared" si="69"/>
        <v/>
      </c>
      <c r="AG268" s="455" t="str">
        <f t="shared" si="70"/>
        <v/>
      </c>
      <c r="AI268" s="455" t="str">
        <f t="shared" si="71"/>
        <v/>
      </c>
      <c r="AK268" s="455" t="str">
        <f t="shared" si="72"/>
        <v/>
      </c>
      <c r="AM268" s="455" t="str">
        <f t="shared" si="73"/>
        <v/>
      </c>
      <c r="AO268" s="455" t="str">
        <f t="shared" si="74"/>
        <v/>
      </c>
      <c r="AQ268" s="455" t="str">
        <f t="shared" si="75"/>
        <v/>
      </c>
    </row>
    <row r="269" spans="5:43">
      <c r="E269" s="455" t="str">
        <f t="shared" ref="E269:G300" si="76">IF(OR($B269=0,D269=0),"",D269/$B269)</f>
        <v/>
      </c>
      <c r="G269" s="455" t="str">
        <f t="shared" si="76"/>
        <v/>
      </c>
      <c r="I269" s="455" t="str">
        <f t="shared" ref="I269:I300" si="77">IF(OR($B269=0,H269=0),"",H269/$B269)</f>
        <v/>
      </c>
      <c r="K269" s="455" t="str">
        <f t="shared" ref="K269:K300" si="78">IF(OR($B269=0,J269=0),"",J269/$B269)</f>
        <v/>
      </c>
      <c r="M269" s="455" t="str">
        <f t="shared" ref="M269:M300" si="79">IF(OR($B269=0,L269=0),"",L269/$B269)</f>
        <v/>
      </c>
      <c r="O269" s="455" t="str">
        <f t="shared" ref="O269:O300" si="80">IF(OR($B269=0,N269=0),"",N269/$B269)</f>
        <v/>
      </c>
      <c r="Q269" s="455" t="str">
        <f t="shared" ref="Q269:Q300" si="81">IF(OR($B269=0,P269=0),"",P269/$B269)</f>
        <v/>
      </c>
      <c r="S269" s="455" t="str">
        <f t="shared" ref="S269:S300" si="82">IF(OR($B269=0,R269=0),"",R269/$B269)</f>
        <v/>
      </c>
      <c r="U269" s="455" t="str">
        <f t="shared" ref="U269:U300" si="83">IF(OR($B269=0,T269=0),"",T269/$B269)</f>
        <v/>
      </c>
      <c r="W269" s="455" t="str">
        <f t="shared" ref="W269:W300" si="84">IF(OR($B269=0,V269=0),"",V269/$B269)</f>
        <v/>
      </c>
      <c r="Y269" s="455" t="str">
        <f t="shared" ref="Y269:Y300" si="85">IF(OR($B269=0,X269=0),"",X269/$B269)</f>
        <v/>
      </c>
      <c r="AA269" s="455" t="str">
        <f t="shared" ref="AA269:AA300" si="86">IF(OR($B269=0,Z269=0),"",Z269/$B269)</f>
        <v/>
      </c>
      <c r="AC269" s="455" t="str">
        <f t="shared" ref="AC269:AC300" si="87">IF(OR($B269=0,AB269=0),"",AB269/$B269)</f>
        <v/>
      </c>
      <c r="AE269" s="455" t="str">
        <f t="shared" ref="AE269:AE300" si="88">IF(OR($B269=0,AD269=0),"",AD269/$B269)</f>
        <v/>
      </c>
      <c r="AG269" s="455" t="str">
        <f t="shared" ref="AG269:AG300" si="89">IF(OR($B269=0,AF269=0),"",AF269/$B269)</f>
        <v/>
      </c>
      <c r="AI269" s="455" t="str">
        <f t="shared" ref="AI269:AI300" si="90">IF(OR($B269=0,AH269=0),"",AH269/$B269)</f>
        <v/>
      </c>
      <c r="AK269" s="455" t="str">
        <f t="shared" ref="AK269:AK300" si="91">IF(OR($B269=0,AJ269=0),"",AJ269/$B269)</f>
        <v/>
      </c>
      <c r="AM269" s="455" t="str">
        <f t="shared" ref="AM269:AM300" si="92">IF(OR($B269=0,AL269=0),"",AL269/$B269)</f>
        <v/>
      </c>
      <c r="AO269" s="455" t="str">
        <f t="shared" ref="AO269:AO300" si="93">IF(OR($B269=0,AN269=0),"",AN269/$B269)</f>
        <v/>
      </c>
      <c r="AQ269" s="455" t="str">
        <f t="shared" ref="AQ269:AQ300" si="94">IF(OR($B269=0,AP269=0),"",AP269/$B269)</f>
        <v/>
      </c>
    </row>
    <row r="270" spans="5:43">
      <c r="E270" s="455" t="str">
        <f t="shared" si="76"/>
        <v/>
      </c>
      <c r="G270" s="455" t="str">
        <f t="shared" si="76"/>
        <v/>
      </c>
      <c r="I270" s="455" t="str">
        <f t="shared" si="77"/>
        <v/>
      </c>
      <c r="K270" s="455" t="str">
        <f t="shared" si="78"/>
        <v/>
      </c>
      <c r="M270" s="455" t="str">
        <f t="shared" si="79"/>
        <v/>
      </c>
      <c r="O270" s="455" t="str">
        <f t="shared" si="80"/>
        <v/>
      </c>
      <c r="Q270" s="455" t="str">
        <f t="shared" si="81"/>
        <v/>
      </c>
      <c r="S270" s="455" t="str">
        <f t="shared" si="82"/>
        <v/>
      </c>
      <c r="U270" s="455" t="str">
        <f t="shared" si="83"/>
        <v/>
      </c>
      <c r="W270" s="455" t="str">
        <f t="shared" si="84"/>
        <v/>
      </c>
      <c r="Y270" s="455" t="str">
        <f t="shared" si="85"/>
        <v/>
      </c>
      <c r="AA270" s="455" t="str">
        <f t="shared" si="86"/>
        <v/>
      </c>
      <c r="AC270" s="455" t="str">
        <f t="shared" si="87"/>
        <v/>
      </c>
      <c r="AE270" s="455" t="str">
        <f t="shared" si="88"/>
        <v/>
      </c>
      <c r="AG270" s="455" t="str">
        <f t="shared" si="89"/>
        <v/>
      </c>
      <c r="AI270" s="455" t="str">
        <f t="shared" si="90"/>
        <v/>
      </c>
      <c r="AK270" s="455" t="str">
        <f t="shared" si="91"/>
        <v/>
      </c>
      <c r="AM270" s="455" t="str">
        <f t="shared" si="92"/>
        <v/>
      </c>
      <c r="AO270" s="455" t="str">
        <f t="shared" si="93"/>
        <v/>
      </c>
      <c r="AQ270" s="455" t="str">
        <f t="shared" si="94"/>
        <v/>
      </c>
    </row>
    <row r="271" spans="5:43">
      <c r="E271" s="455" t="str">
        <f t="shared" si="76"/>
        <v/>
      </c>
      <c r="G271" s="455" t="str">
        <f t="shared" si="76"/>
        <v/>
      </c>
      <c r="I271" s="455" t="str">
        <f t="shared" si="77"/>
        <v/>
      </c>
      <c r="K271" s="455" t="str">
        <f t="shared" si="78"/>
        <v/>
      </c>
      <c r="M271" s="455" t="str">
        <f t="shared" si="79"/>
        <v/>
      </c>
      <c r="O271" s="455" t="str">
        <f t="shared" si="80"/>
        <v/>
      </c>
      <c r="Q271" s="455" t="str">
        <f t="shared" si="81"/>
        <v/>
      </c>
      <c r="S271" s="455" t="str">
        <f t="shared" si="82"/>
        <v/>
      </c>
      <c r="U271" s="455" t="str">
        <f t="shared" si="83"/>
        <v/>
      </c>
      <c r="W271" s="455" t="str">
        <f t="shared" si="84"/>
        <v/>
      </c>
      <c r="Y271" s="455" t="str">
        <f t="shared" si="85"/>
        <v/>
      </c>
      <c r="AA271" s="455" t="str">
        <f t="shared" si="86"/>
        <v/>
      </c>
      <c r="AC271" s="455" t="str">
        <f t="shared" si="87"/>
        <v/>
      </c>
      <c r="AE271" s="455" t="str">
        <f t="shared" si="88"/>
        <v/>
      </c>
      <c r="AG271" s="455" t="str">
        <f t="shared" si="89"/>
        <v/>
      </c>
      <c r="AI271" s="455" t="str">
        <f t="shared" si="90"/>
        <v/>
      </c>
      <c r="AK271" s="455" t="str">
        <f t="shared" si="91"/>
        <v/>
      </c>
      <c r="AM271" s="455" t="str">
        <f t="shared" si="92"/>
        <v/>
      </c>
      <c r="AO271" s="455" t="str">
        <f t="shared" si="93"/>
        <v/>
      </c>
      <c r="AQ271" s="455" t="str">
        <f t="shared" si="94"/>
        <v/>
      </c>
    </row>
    <row r="272" spans="5:43">
      <c r="E272" s="455" t="str">
        <f t="shared" si="76"/>
        <v/>
      </c>
      <c r="G272" s="455" t="str">
        <f t="shared" si="76"/>
        <v/>
      </c>
      <c r="I272" s="455" t="str">
        <f t="shared" si="77"/>
        <v/>
      </c>
      <c r="K272" s="455" t="str">
        <f t="shared" si="78"/>
        <v/>
      </c>
      <c r="M272" s="455" t="str">
        <f t="shared" si="79"/>
        <v/>
      </c>
      <c r="O272" s="455" t="str">
        <f t="shared" si="80"/>
        <v/>
      </c>
      <c r="Q272" s="455" t="str">
        <f t="shared" si="81"/>
        <v/>
      </c>
      <c r="S272" s="455" t="str">
        <f t="shared" si="82"/>
        <v/>
      </c>
      <c r="U272" s="455" t="str">
        <f t="shared" si="83"/>
        <v/>
      </c>
      <c r="W272" s="455" t="str">
        <f t="shared" si="84"/>
        <v/>
      </c>
      <c r="Y272" s="455" t="str">
        <f t="shared" si="85"/>
        <v/>
      </c>
      <c r="AA272" s="455" t="str">
        <f t="shared" si="86"/>
        <v/>
      </c>
      <c r="AC272" s="455" t="str">
        <f t="shared" si="87"/>
        <v/>
      </c>
      <c r="AE272" s="455" t="str">
        <f t="shared" si="88"/>
        <v/>
      </c>
      <c r="AG272" s="455" t="str">
        <f t="shared" si="89"/>
        <v/>
      </c>
      <c r="AI272" s="455" t="str">
        <f t="shared" si="90"/>
        <v/>
      </c>
      <c r="AK272" s="455" t="str">
        <f t="shared" si="91"/>
        <v/>
      </c>
      <c r="AM272" s="455" t="str">
        <f t="shared" si="92"/>
        <v/>
      </c>
      <c r="AO272" s="455" t="str">
        <f t="shared" si="93"/>
        <v/>
      </c>
      <c r="AQ272" s="455" t="str">
        <f t="shared" si="94"/>
        <v/>
      </c>
    </row>
    <row r="273" spans="5:43">
      <c r="E273" s="455" t="str">
        <f t="shared" si="76"/>
        <v/>
      </c>
      <c r="G273" s="455" t="str">
        <f t="shared" si="76"/>
        <v/>
      </c>
      <c r="I273" s="455" t="str">
        <f t="shared" si="77"/>
        <v/>
      </c>
      <c r="K273" s="455" t="str">
        <f t="shared" si="78"/>
        <v/>
      </c>
      <c r="M273" s="455" t="str">
        <f t="shared" si="79"/>
        <v/>
      </c>
      <c r="O273" s="455" t="str">
        <f t="shared" si="80"/>
        <v/>
      </c>
      <c r="Q273" s="455" t="str">
        <f t="shared" si="81"/>
        <v/>
      </c>
      <c r="S273" s="455" t="str">
        <f t="shared" si="82"/>
        <v/>
      </c>
      <c r="U273" s="455" t="str">
        <f t="shared" si="83"/>
        <v/>
      </c>
      <c r="W273" s="455" t="str">
        <f t="shared" si="84"/>
        <v/>
      </c>
      <c r="Y273" s="455" t="str">
        <f t="shared" si="85"/>
        <v/>
      </c>
      <c r="AA273" s="455" t="str">
        <f t="shared" si="86"/>
        <v/>
      </c>
      <c r="AC273" s="455" t="str">
        <f t="shared" si="87"/>
        <v/>
      </c>
      <c r="AE273" s="455" t="str">
        <f t="shared" si="88"/>
        <v/>
      </c>
      <c r="AG273" s="455" t="str">
        <f t="shared" si="89"/>
        <v/>
      </c>
      <c r="AI273" s="455" t="str">
        <f t="shared" si="90"/>
        <v/>
      </c>
      <c r="AK273" s="455" t="str">
        <f t="shared" si="91"/>
        <v/>
      </c>
      <c r="AM273" s="455" t="str">
        <f t="shared" si="92"/>
        <v/>
      </c>
      <c r="AO273" s="455" t="str">
        <f t="shared" si="93"/>
        <v/>
      </c>
      <c r="AQ273" s="455" t="str">
        <f t="shared" si="94"/>
        <v/>
      </c>
    </row>
    <row r="274" spans="5:43">
      <c r="E274" s="455" t="str">
        <f t="shared" si="76"/>
        <v/>
      </c>
      <c r="G274" s="455" t="str">
        <f t="shared" si="76"/>
        <v/>
      </c>
      <c r="I274" s="455" t="str">
        <f t="shared" si="77"/>
        <v/>
      </c>
      <c r="K274" s="455" t="str">
        <f t="shared" si="78"/>
        <v/>
      </c>
      <c r="M274" s="455" t="str">
        <f t="shared" si="79"/>
        <v/>
      </c>
      <c r="O274" s="455" t="str">
        <f t="shared" si="80"/>
        <v/>
      </c>
      <c r="Q274" s="455" t="str">
        <f t="shared" si="81"/>
        <v/>
      </c>
      <c r="S274" s="455" t="str">
        <f t="shared" si="82"/>
        <v/>
      </c>
      <c r="U274" s="455" t="str">
        <f t="shared" si="83"/>
        <v/>
      </c>
      <c r="W274" s="455" t="str">
        <f t="shared" si="84"/>
        <v/>
      </c>
      <c r="Y274" s="455" t="str">
        <f t="shared" si="85"/>
        <v/>
      </c>
      <c r="AA274" s="455" t="str">
        <f t="shared" si="86"/>
        <v/>
      </c>
      <c r="AC274" s="455" t="str">
        <f t="shared" si="87"/>
        <v/>
      </c>
      <c r="AE274" s="455" t="str">
        <f t="shared" si="88"/>
        <v/>
      </c>
      <c r="AG274" s="455" t="str">
        <f t="shared" si="89"/>
        <v/>
      </c>
      <c r="AI274" s="455" t="str">
        <f t="shared" si="90"/>
        <v/>
      </c>
      <c r="AK274" s="455" t="str">
        <f t="shared" si="91"/>
        <v/>
      </c>
      <c r="AM274" s="455" t="str">
        <f t="shared" si="92"/>
        <v/>
      </c>
      <c r="AO274" s="455" t="str">
        <f t="shared" si="93"/>
        <v/>
      </c>
      <c r="AQ274" s="455" t="str">
        <f t="shared" si="94"/>
        <v/>
      </c>
    </row>
    <row r="275" spans="5:43">
      <c r="E275" s="455" t="str">
        <f t="shared" si="76"/>
        <v/>
      </c>
      <c r="G275" s="455" t="str">
        <f t="shared" si="76"/>
        <v/>
      </c>
      <c r="I275" s="455" t="str">
        <f t="shared" si="77"/>
        <v/>
      </c>
      <c r="K275" s="455" t="str">
        <f t="shared" si="78"/>
        <v/>
      </c>
      <c r="M275" s="455" t="str">
        <f t="shared" si="79"/>
        <v/>
      </c>
      <c r="O275" s="455" t="str">
        <f t="shared" si="80"/>
        <v/>
      </c>
      <c r="Q275" s="455" t="str">
        <f t="shared" si="81"/>
        <v/>
      </c>
      <c r="S275" s="455" t="str">
        <f t="shared" si="82"/>
        <v/>
      </c>
      <c r="U275" s="455" t="str">
        <f t="shared" si="83"/>
        <v/>
      </c>
      <c r="W275" s="455" t="str">
        <f t="shared" si="84"/>
        <v/>
      </c>
      <c r="Y275" s="455" t="str">
        <f t="shared" si="85"/>
        <v/>
      </c>
      <c r="AA275" s="455" t="str">
        <f t="shared" si="86"/>
        <v/>
      </c>
      <c r="AC275" s="455" t="str">
        <f t="shared" si="87"/>
        <v/>
      </c>
      <c r="AE275" s="455" t="str">
        <f t="shared" si="88"/>
        <v/>
      </c>
      <c r="AG275" s="455" t="str">
        <f t="shared" si="89"/>
        <v/>
      </c>
      <c r="AI275" s="455" t="str">
        <f t="shared" si="90"/>
        <v/>
      </c>
      <c r="AK275" s="455" t="str">
        <f t="shared" si="91"/>
        <v/>
      </c>
      <c r="AM275" s="455" t="str">
        <f t="shared" si="92"/>
        <v/>
      </c>
      <c r="AO275" s="455" t="str">
        <f t="shared" si="93"/>
        <v/>
      </c>
      <c r="AQ275" s="455" t="str">
        <f t="shared" si="94"/>
        <v/>
      </c>
    </row>
    <row r="276" spans="5:43">
      <c r="E276" s="455" t="str">
        <f t="shared" si="76"/>
        <v/>
      </c>
      <c r="G276" s="455" t="str">
        <f t="shared" si="76"/>
        <v/>
      </c>
      <c r="I276" s="455" t="str">
        <f t="shared" si="77"/>
        <v/>
      </c>
      <c r="K276" s="455" t="str">
        <f t="shared" si="78"/>
        <v/>
      </c>
      <c r="M276" s="455" t="str">
        <f t="shared" si="79"/>
        <v/>
      </c>
      <c r="O276" s="455" t="str">
        <f t="shared" si="80"/>
        <v/>
      </c>
      <c r="Q276" s="455" t="str">
        <f t="shared" si="81"/>
        <v/>
      </c>
      <c r="S276" s="455" t="str">
        <f t="shared" si="82"/>
        <v/>
      </c>
      <c r="U276" s="455" t="str">
        <f t="shared" si="83"/>
        <v/>
      </c>
      <c r="W276" s="455" t="str">
        <f t="shared" si="84"/>
        <v/>
      </c>
      <c r="Y276" s="455" t="str">
        <f t="shared" si="85"/>
        <v/>
      </c>
      <c r="AA276" s="455" t="str">
        <f t="shared" si="86"/>
        <v/>
      </c>
      <c r="AC276" s="455" t="str">
        <f t="shared" si="87"/>
        <v/>
      </c>
      <c r="AE276" s="455" t="str">
        <f t="shared" si="88"/>
        <v/>
      </c>
      <c r="AG276" s="455" t="str">
        <f t="shared" si="89"/>
        <v/>
      </c>
      <c r="AI276" s="455" t="str">
        <f t="shared" si="90"/>
        <v/>
      </c>
      <c r="AK276" s="455" t="str">
        <f t="shared" si="91"/>
        <v/>
      </c>
      <c r="AM276" s="455" t="str">
        <f t="shared" si="92"/>
        <v/>
      </c>
      <c r="AO276" s="455" t="str">
        <f t="shared" si="93"/>
        <v/>
      </c>
      <c r="AQ276" s="455" t="str">
        <f t="shared" si="94"/>
        <v/>
      </c>
    </row>
    <row r="277" spans="5:43">
      <c r="E277" s="455" t="str">
        <f t="shared" si="76"/>
        <v/>
      </c>
      <c r="G277" s="455" t="str">
        <f t="shared" si="76"/>
        <v/>
      </c>
      <c r="I277" s="455" t="str">
        <f t="shared" si="77"/>
        <v/>
      </c>
      <c r="K277" s="455" t="str">
        <f t="shared" si="78"/>
        <v/>
      </c>
      <c r="M277" s="455" t="str">
        <f t="shared" si="79"/>
        <v/>
      </c>
      <c r="O277" s="455" t="str">
        <f t="shared" si="80"/>
        <v/>
      </c>
      <c r="Q277" s="455" t="str">
        <f t="shared" si="81"/>
        <v/>
      </c>
      <c r="S277" s="455" t="str">
        <f t="shared" si="82"/>
        <v/>
      </c>
      <c r="U277" s="455" t="str">
        <f t="shared" si="83"/>
        <v/>
      </c>
      <c r="W277" s="455" t="str">
        <f t="shared" si="84"/>
        <v/>
      </c>
      <c r="Y277" s="455" t="str">
        <f t="shared" si="85"/>
        <v/>
      </c>
      <c r="AA277" s="455" t="str">
        <f t="shared" si="86"/>
        <v/>
      </c>
      <c r="AC277" s="455" t="str">
        <f t="shared" si="87"/>
        <v/>
      </c>
      <c r="AE277" s="455" t="str">
        <f t="shared" si="88"/>
        <v/>
      </c>
      <c r="AG277" s="455" t="str">
        <f t="shared" si="89"/>
        <v/>
      </c>
      <c r="AI277" s="455" t="str">
        <f t="shared" si="90"/>
        <v/>
      </c>
      <c r="AK277" s="455" t="str">
        <f t="shared" si="91"/>
        <v/>
      </c>
      <c r="AM277" s="455" t="str">
        <f t="shared" si="92"/>
        <v/>
      </c>
      <c r="AO277" s="455" t="str">
        <f t="shared" si="93"/>
        <v/>
      </c>
      <c r="AQ277" s="455" t="str">
        <f t="shared" si="94"/>
        <v/>
      </c>
    </row>
    <row r="278" spans="5:43">
      <c r="E278" s="455" t="str">
        <f t="shared" si="76"/>
        <v/>
      </c>
      <c r="G278" s="455" t="str">
        <f t="shared" si="76"/>
        <v/>
      </c>
      <c r="I278" s="455" t="str">
        <f t="shared" si="77"/>
        <v/>
      </c>
      <c r="K278" s="455" t="str">
        <f t="shared" si="78"/>
        <v/>
      </c>
      <c r="M278" s="455" t="str">
        <f t="shared" si="79"/>
        <v/>
      </c>
      <c r="O278" s="455" t="str">
        <f t="shared" si="80"/>
        <v/>
      </c>
      <c r="Q278" s="455" t="str">
        <f t="shared" si="81"/>
        <v/>
      </c>
      <c r="S278" s="455" t="str">
        <f t="shared" si="82"/>
        <v/>
      </c>
      <c r="U278" s="455" t="str">
        <f t="shared" si="83"/>
        <v/>
      </c>
      <c r="W278" s="455" t="str">
        <f t="shared" si="84"/>
        <v/>
      </c>
      <c r="Y278" s="455" t="str">
        <f t="shared" si="85"/>
        <v/>
      </c>
      <c r="AA278" s="455" t="str">
        <f t="shared" si="86"/>
        <v/>
      </c>
      <c r="AC278" s="455" t="str">
        <f t="shared" si="87"/>
        <v/>
      </c>
      <c r="AE278" s="455" t="str">
        <f t="shared" si="88"/>
        <v/>
      </c>
      <c r="AG278" s="455" t="str">
        <f t="shared" si="89"/>
        <v/>
      </c>
      <c r="AI278" s="455" t="str">
        <f t="shared" si="90"/>
        <v/>
      </c>
      <c r="AK278" s="455" t="str">
        <f t="shared" si="91"/>
        <v/>
      </c>
      <c r="AM278" s="455" t="str">
        <f t="shared" si="92"/>
        <v/>
      </c>
      <c r="AO278" s="455" t="str">
        <f t="shared" si="93"/>
        <v/>
      </c>
      <c r="AQ278" s="455" t="str">
        <f t="shared" si="94"/>
        <v/>
      </c>
    </row>
    <row r="279" spans="5:43">
      <c r="E279" s="455" t="str">
        <f t="shared" si="76"/>
        <v/>
      </c>
      <c r="G279" s="455" t="str">
        <f t="shared" si="76"/>
        <v/>
      </c>
      <c r="I279" s="455" t="str">
        <f t="shared" si="77"/>
        <v/>
      </c>
      <c r="K279" s="455" t="str">
        <f t="shared" si="78"/>
        <v/>
      </c>
      <c r="M279" s="455" t="str">
        <f t="shared" si="79"/>
        <v/>
      </c>
      <c r="O279" s="455" t="str">
        <f t="shared" si="80"/>
        <v/>
      </c>
      <c r="Q279" s="455" t="str">
        <f t="shared" si="81"/>
        <v/>
      </c>
      <c r="S279" s="455" t="str">
        <f t="shared" si="82"/>
        <v/>
      </c>
      <c r="U279" s="455" t="str">
        <f t="shared" si="83"/>
        <v/>
      </c>
      <c r="W279" s="455" t="str">
        <f t="shared" si="84"/>
        <v/>
      </c>
      <c r="Y279" s="455" t="str">
        <f t="shared" si="85"/>
        <v/>
      </c>
      <c r="AA279" s="455" t="str">
        <f t="shared" si="86"/>
        <v/>
      </c>
      <c r="AC279" s="455" t="str">
        <f t="shared" si="87"/>
        <v/>
      </c>
      <c r="AE279" s="455" t="str">
        <f t="shared" si="88"/>
        <v/>
      </c>
      <c r="AG279" s="455" t="str">
        <f t="shared" si="89"/>
        <v/>
      </c>
      <c r="AI279" s="455" t="str">
        <f t="shared" si="90"/>
        <v/>
      </c>
      <c r="AK279" s="455" t="str">
        <f t="shared" si="91"/>
        <v/>
      </c>
      <c r="AM279" s="455" t="str">
        <f t="shared" si="92"/>
        <v/>
      </c>
      <c r="AO279" s="455" t="str">
        <f t="shared" si="93"/>
        <v/>
      </c>
      <c r="AQ279" s="455" t="str">
        <f t="shared" si="94"/>
        <v/>
      </c>
    </row>
    <row r="280" spans="5:43">
      <c r="E280" s="455" t="str">
        <f t="shared" si="76"/>
        <v/>
      </c>
      <c r="G280" s="455" t="str">
        <f t="shared" si="76"/>
        <v/>
      </c>
      <c r="I280" s="455" t="str">
        <f t="shared" si="77"/>
        <v/>
      </c>
      <c r="K280" s="455" t="str">
        <f t="shared" si="78"/>
        <v/>
      </c>
      <c r="M280" s="455" t="str">
        <f t="shared" si="79"/>
        <v/>
      </c>
      <c r="O280" s="455" t="str">
        <f t="shared" si="80"/>
        <v/>
      </c>
      <c r="Q280" s="455" t="str">
        <f t="shared" si="81"/>
        <v/>
      </c>
      <c r="S280" s="455" t="str">
        <f t="shared" si="82"/>
        <v/>
      </c>
      <c r="U280" s="455" t="str">
        <f t="shared" si="83"/>
        <v/>
      </c>
      <c r="W280" s="455" t="str">
        <f t="shared" si="84"/>
        <v/>
      </c>
      <c r="Y280" s="455" t="str">
        <f t="shared" si="85"/>
        <v/>
      </c>
      <c r="AA280" s="455" t="str">
        <f t="shared" si="86"/>
        <v/>
      </c>
      <c r="AC280" s="455" t="str">
        <f t="shared" si="87"/>
        <v/>
      </c>
      <c r="AE280" s="455" t="str">
        <f t="shared" si="88"/>
        <v/>
      </c>
      <c r="AG280" s="455" t="str">
        <f t="shared" si="89"/>
        <v/>
      </c>
      <c r="AI280" s="455" t="str">
        <f t="shared" si="90"/>
        <v/>
      </c>
      <c r="AK280" s="455" t="str">
        <f t="shared" si="91"/>
        <v/>
      </c>
      <c r="AM280" s="455" t="str">
        <f t="shared" si="92"/>
        <v/>
      </c>
      <c r="AO280" s="455" t="str">
        <f t="shared" si="93"/>
        <v/>
      </c>
      <c r="AQ280" s="455" t="str">
        <f t="shared" si="94"/>
        <v/>
      </c>
    </row>
    <row r="281" spans="5:43">
      <c r="E281" s="455" t="str">
        <f t="shared" si="76"/>
        <v/>
      </c>
      <c r="G281" s="455" t="str">
        <f t="shared" si="76"/>
        <v/>
      </c>
      <c r="I281" s="455" t="str">
        <f t="shared" si="77"/>
        <v/>
      </c>
      <c r="K281" s="455" t="str">
        <f t="shared" si="78"/>
        <v/>
      </c>
      <c r="M281" s="455" t="str">
        <f t="shared" si="79"/>
        <v/>
      </c>
      <c r="O281" s="455" t="str">
        <f t="shared" si="80"/>
        <v/>
      </c>
      <c r="Q281" s="455" t="str">
        <f t="shared" si="81"/>
        <v/>
      </c>
      <c r="S281" s="455" t="str">
        <f t="shared" si="82"/>
        <v/>
      </c>
      <c r="U281" s="455" t="str">
        <f t="shared" si="83"/>
        <v/>
      </c>
      <c r="W281" s="455" t="str">
        <f t="shared" si="84"/>
        <v/>
      </c>
      <c r="Y281" s="455" t="str">
        <f t="shared" si="85"/>
        <v/>
      </c>
      <c r="AA281" s="455" t="str">
        <f t="shared" si="86"/>
        <v/>
      </c>
      <c r="AC281" s="455" t="str">
        <f t="shared" si="87"/>
        <v/>
      </c>
      <c r="AE281" s="455" t="str">
        <f t="shared" si="88"/>
        <v/>
      </c>
      <c r="AG281" s="455" t="str">
        <f t="shared" si="89"/>
        <v/>
      </c>
      <c r="AI281" s="455" t="str">
        <f t="shared" si="90"/>
        <v/>
      </c>
      <c r="AK281" s="455" t="str">
        <f t="shared" si="91"/>
        <v/>
      </c>
      <c r="AM281" s="455" t="str">
        <f t="shared" si="92"/>
        <v/>
      </c>
      <c r="AO281" s="455" t="str">
        <f t="shared" si="93"/>
        <v/>
      </c>
      <c r="AQ281" s="455" t="str">
        <f t="shared" si="94"/>
        <v/>
      </c>
    </row>
    <row r="282" spans="5:43">
      <c r="E282" s="455" t="str">
        <f t="shared" si="76"/>
        <v/>
      </c>
      <c r="G282" s="455" t="str">
        <f t="shared" si="76"/>
        <v/>
      </c>
      <c r="I282" s="455" t="str">
        <f t="shared" si="77"/>
        <v/>
      </c>
      <c r="K282" s="455" t="str">
        <f t="shared" si="78"/>
        <v/>
      </c>
      <c r="M282" s="455" t="str">
        <f t="shared" si="79"/>
        <v/>
      </c>
      <c r="O282" s="455" t="str">
        <f t="shared" si="80"/>
        <v/>
      </c>
      <c r="Q282" s="455" t="str">
        <f t="shared" si="81"/>
        <v/>
      </c>
      <c r="S282" s="455" t="str">
        <f t="shared" si="82"/>
        <v/>
      </c>
      <c r="U282" s="455" t="str">
        <f t="shared" si="83"/>
        <v/>
      </c>
      <c r="W282" s="455" t="str">
        <f t="shared" si="84"/>
        <v/>
      </c>
      <c r="Y282" s="455" t="str">
        <f t="shared" si="85"/>
        <v/>
      </c>
      <c r="AA282" s="455" t="str">
        <f t="shared" si="86"/>
        <v/>
      </c>
      <c r="AC282" s="455" t="str">
        <f t="shared" si="87"/>
        <v/>
      </c>
      <c r="AE282" s="455" t="str">
        <f t="shared" si="88"/>
        <v/>
      </c>
      <c r="AG282" s="455" t="str">
        <f t="shared" si="89"/>
        <v/>
      </c>
      <c r="AI282" s="455" t="str">
        <f t="shared" si="90"/>
        <v/>
      </c>
      <c r="AK282" s="455" t="str">
        <f t="shared" si="91"/>
        <v/>
      </c>
      <c r="AM282" s="455" t="str">
        <f t="shared" si="92"/>
        <v/>
      </c>
      <c r="AO282" s="455" t="str">
        <f t="shared" si="93"/>
        <v/>
      </c>
      <c r="AQ282" s="455" t="str">
        <f t="shared" si="94"/>
        <v/>
      </c>
    </row>
    <row r="283" spans="5:43">
      <c r="E283" s="455" t="str">
        <f t="shared" si="76"/>
        <v/>
      </c>
      <c r="G283" s="455" t="str">
        <f t="shared" si="76"/>
        <v/>
      </c>
      <c r="I283" s="455" t="str">
        <f t="shared" si="77"/>
        <v/>
      </c>
      <c r="K283" s="455" t="str">
        <f t="shared" si="78"/>
        <v/>
      </c>
      <c r="M283" s="455" t="str">
        <f t="shared" si="79"/>
        <v/>
      </c>
      <c r="O283" s="455" t="str">
        <f t="shared" si="80"/>
        <v/>
      </c>
      <c r="Q283" s="455" t="str">
        <f t="shared" si="81"/>
        <v/>
      </c>
      <c r="S283" s="455" t="str">
        <f t="shared" si="82"/>
        <v/>
      </c>
      <c r="U283" s="455" t="str">
        <f t="shared" si="83"/>
        <v/>
      </c>
      <c r="W283" s="455" t="str">
        <f t="shared" si="84"/>
        <v/>
      </c>
      <c r="Y283" s="455" t="str">
        <f t="shared" si="85"/>
        <v/>
      </c>
      <c r="AA283" s="455" t="str">
        <f t="shared" si="86"/>
        <v/>
      </c>
      <c r="AC283" s="455" t="str">
        <f t="shared" si="87"/>
        <v/>
      </c>
      <c r="AE283" s="455" t="str">
        <f t="shared" si="88"/>
        <v/>
      </c>
      <c r="AG283" s="455" t="str">
        <f t="shared" si="89"/>
        <v/>
      </c>
      <c r="AI283" s="455" t="str">
        <f t="shared" si="90"/>
        <v/>
      </c>
      <c r="AK283" s="455" t="str">
        <f t="shared" si="91"/>
        <v/>
      </c>
      <c r="AM283" s="455" t="str">
        <f t="shared" si="92"/>
        <v/>
      </c>
      <c r="AO283" s="455" t="str">
        <f t="shared" si="93"/>
        <v/>
      </c>
      <c r="AQ283" s="455" t="str">
        <f t="shared" si="94"/>
        <v/>
      </c>
    </row>
    <row r="284" spans="5:43">
      <c r="E284" s="455" t="str">
        <f t="shared" si="76"/>
        <v/>
      </c>
      <c r="G284" s="455" t="str">
        <f t="shared" si="76"/>
        <v/>
      </c>
      <c r="I284" s="455" t="str">
        <f t="shared" si="77"/>
        <v/>
      </c>
      <c r="K284" s="455" t="str">
        <f t="shared" si="78"/>
        <v/>
      </c>
      <c r="M284" s="455" t="str">
        <f t="shared" si="79"/>
        <v/>
      </c>
      <c r="O284" s="455" t="str">
        <f t="shared" si="80"/>
        <v/>
      </c>
      <c r="Q284" s="455" t="str">
        <f t="shared" si="81"/>
        <v/>
      </c>
      <c r="S284" s="455" t="str">
        <f t="shared" si="82"/>
        <v/>
      </c>
      <c r="U284" s="455" t="str">
        <f t="shared" si="83"/>
        <v/>
      </c>
      <c r="W284" s="455" t="str">
        <f t="shared" si="84"/>
        <v/>
      </c>
      <c r="Y284" s="455" t="str">
        <f t="shared" si="85"/>
        <v/>
      </c>
      <c r="AA284" s="455" t="str">
        <f t="shared" si="86"/>
        <v/>
      </c>
      <c r="AC284" s="455" t="str">
        <f t="shared" si="87"/>
        <v/>
      </c>
      <c r="AE284" s="455" t="str">
        <f t="shared" si="88"/>
        <v/>
      </c>
      <c r="AG284" s="455" t="str">
        <f t="shared" si="89"/>
        <v/>
      </c>
      <c r="AI284" s="455" t="str">
        <f t="shared" si="90"/>
        <v/>
      </c>
      <c r="AK284" s="455" t="str">
        <f t="shared" si="91"/>
        <v/>
      </c>
      <c r="AM284" s="455" t="str">
        <f t="shared" si="92"/>
        <v/>
      </c>
      <c r="AO284" s="455" t="str">
        <f t="shared" si="93"/>
        <v/>
      </c>
      <c r="AQ284" s="455" t="str">
        <f t="shared" si="94"/>
        <v/>
      </c>
    </row>
    <row r="285" spans="5:43">
      <c r="E285" s="455" t="str">
        <f t="shared" si="76"/>
        <v/>
      </c>
      <c r="G285" s="455" t="str">
        <f t="shared" si="76"/>
        <v/>
      </c>
      <c r="I285" s="455" t="str">
        <f t="shared" si="77"/>
        <v/>
      </c>
      <c r="K285" s="455" t="str">
        <f t="shared" si="78"/>
        <v/>
      </c>
      <c r="M285" s="455" t="str">
        <f t="shared" si="79"/>
        <v/>
      </c>
      <c r="O285" s="455" t="str">
        <f t="shared" si="80"/>
        <v/>
      </c>
      <c r="Q285" s="455" t="str">
        <f t="shared" si="81"/>
        <v/>
      </c>
      <c r="S285" s="455" t="str">
        <f t="shared" si="82"/>
        <v/>
      </c>
      <c r="U285" s="455" t="str">
        <f t="shared" si="83"/>
        <v/>
      </c>
      <c r="W285" s="455" t="str">
        <f t="shared" si="84"/>
        <v/>
      </c>
      <c r="Y285" s="455" t="str">
        <f t="shared" si="85"/>
        <v/>
      </c>
      <c r="AA285" s="455" t="str">
        <f t="shared" si="86"/>
        <v/>
      </c>
      <c r="AC285" s="455" t="str">
        <f t="shared" si="87"/>
        <v/>
      </c>
      <c r="AE285" s="455" t="str">
        <f t="shared" si="88"/>
        <v/>
      </c>
      <c r="AG285" s="455" t="str">
        <f t="shared" si="89"/>
        <v/>
      </c>
      <c r="AI285" s="455" t="str">
        <f t="shared" si="90"/>
        <v/>
      </c>
      <c r="AK285" s="455" t="str">
        <f t="shared" si="91"/>
        <v/>
      </c>
      <c r="AM285" s="455" t="str">
        <f t="shared" si="92"/>
        <v/>
      </c>
      <c r="AO285" s="455" t="str">
        <f t="shared" si="93"/>
        <v/>
      </c>
      <c r="AQ285" s="455" t="str">
        <f t="shared" si="94"/>
        <v/>
      </c>
    </row>
    <row r="286" spans="5:43">
      <c r="E286" s="455" t="str">
        <f t="shared" si="76"/>
        <v/>
      </c>
      <c r="G286" s="455" t="str">
        <f t="shared" si="76"/>
        <v/>
      </c>
      <c r="I286" s="455" t="str">
        <f t="shared" si="77"/>
        <v/>
      </c>
      <c r="K286" s="455" t="str">
        <f t="shared" si="78"/>
        <v/>
      </c>
      <c r="M286" s="455" t="str">
        <f t="shared" si="79"/>
        <v/>
      </c>
      <c r="O286" s="455" t="str">
        <f t="shared" si="80"/>
        <v/>
      </c>
      <c r="Q286" s="455" t="str">
        <f t="shared" si="81"/>
        <v/>
      </c>
      <c r="S286" s="455" t="str">
        <f t="shared" si="82"/>
        <v/>
      </c>
      <c r="U286" s="455" t="str">
        <f t="shared" si="83"/>
        <v/>
      </c>
      <c r="W286" s="455" t="str">
        <f t="shared" si="84"/>
        <v/>
      </c>
      <c r="Y286" s="455" t="str">
        <f t="shared" si="85"/>
        <v/>
      </c>
      <c r="AA286" s="455" t="str">
        <f t="shared" si="86"/>
        <v/>
      </c>
      <c r="AC286" s="455" t="str">
        <f t="shared" si="87"/>
        <v/>
      </c>
      <c r="AE286" s="455" t="str">
        <f t="shared" si="88"/>
        <v/>
      </c>
      <c r="AG286" s="455" t="str">
        <f t="shared" si="89"/>
        <v/>
      </c>
      <c r="AI286" s="455" t="str">
        <f t="shared" si="90"/>
        <v/>
      </c>
      <c r="AK286" s="455" t="str">
        <f t="shared" si="91"/>
        <v/>
      </c>
      <c r="AM286" s="455" t="str">
        <f t="shared" si="92"/>
        <v/>
      </c>
      <c r="AO286" s="455" t="str">
        <f t="shared" si="93"/>
        <v/>
      </c>
      <c r="AQ286" s="455" t="str">
        <f t="shared" si="94"/>
        <v/>
      </c>
    </row>
    <row r="287" spans="5:43">
      <c r="E287" s="455" t="str">
        <f t="shared" si="76"/>
        <v/>
      </c>
      <c r="G287" s="455" t="str">
        <f t="shared" si="76"/>
        <v/>
      </c>
      <c r="I287" s="455" t="str">
        <f t="shared" si="77"/>
        <v/>
      </c>
      <c r="K287" s="455" t="str">
        <f t="shared" si="78"/>
        <v/>
      </c>
      <c r="M287" s="455" t="str">
        <f t="shared" si="79"/>
        <v/>
      </c>
      <c r="O287" s="455" t="str">
        <f t="shared" si="80"/>
        <v/>
      </c>
      <c r="Q287" s="455" t="str">
        <f t="shared" si="81"/>
        <v/>
      </c>
      <c r="S287" s="455" t="str">
        <f t="shared" si="82"/>
        <v/>
      </c>
      <c r="U287" s="455" t="str">
        <f t="shared" si="83"/>
        <v/>
      </c>
      <c r="W287" s="455" t="str">
        <f t="shared" si="84"/>
        <v/>
      </c>
      <c r="Y287" s="455" t="str">
        <f t="shared" si="85"/>
        <v/>
      </c>
      <c r="AA287" s="455" t="str">
        <f t="shared" si="86"/>
        <v/>
      </c>
      <c r="AC287" s="455" t="str">
        <f t="shared" si="87"/>
        <v/>
      </c>
      <c r="AE287" s="455" t="str">
        <f t="shared" si="88"/>
        <v/>
      </c>
      <c r="AG287" s="455" t="str">
        <f t="shared" si="89"/>
        <v/>
      </c>
      <c r="AI287" s="455" t="str">
        <f t="shared" si="90"/>
        <v/>
      </c>
      <c r="AK287" s="455" t="str">
        <f t="shared" si="91"/>
        <v/>
      </c>
      <c r="AM287" s="455" t="str">
        <f t="shared" si="92"/>
        <v/>
      </c>
      <c r="AO287" s="455" t="str">
        <f t="shared" si="93"/>
        <v/>
      </c>
      <c r="AQ287" s="455" t="str">
        <f t="shared" si="94"/>
        <v/>
      </c>
    </row>
    <row r="288" spans="5:43">
      <c r="E288" s="455" t="str">
        <f t="shared" si="76"/>
        <v/>
      </c>
      <c r="G288" s="455" t="str">
        <f t="shared" si="76"/>
        <v/>
      </c>
      <c r="I288" s="455" t="str">
        <f t="shared" si="77"/>
        <v/>
      </c>
      <c r="K288" s="455" t="str">
        <f t="shared" si="78"/>
        <v/>
      </c>
      <c r="M288" s="455" t="str">
        <f t="shared" si="79"/>
        <v/>
      </c>
      <c r="O288" s="455" t="str">
        <f t="shared" si="80"/>
        <v/>
      </c>
      <c r="Q288" s="455" t="str">
        <f t="shared" si="81"/>
        <v/>
      </c>
      <c r="S288" s="455" t="str">
        <f t="shared" si="82"/>
        <v/>
      </c>
      <c r="U288" s="455" t="str">
        <f t="shared" si="83"/>
        <v/>
      </c>
      <c r="W288" s="455" t="str">
        <f t="shared" si="84"/>
        <v/>
      </c>
      <c r="Y288" s="455" t="str">
        <f t="shared" si="85"/>
        <v/>
      </c>
      <c r="AA288" s="455" t="str">
        <f t="shared" si="86"/>
        <v/>
      </c>
      <c r="AC288" s="455" t="str">
        <f t="shared" si="87"/>
        <v/>
      </c>
      <c r="AE288" s="455" t="str">
        <f t="shared" si="88"/>
        <v/>
      </c>
      <c r="AG288" s="455" t="str">
        <f t="shared" si="89"/>
        <v/>
      </c>
      <c r="AI288" s="455" t="str">
        <f t="shared" si="90"/>
        <v/>
      </c>
      <c r="AK288" s="455" t="str">
        <f t="shared" si="91"/>
        <v/>
      </c>
      <c r="AM288" s="455" t="str">
        <f t="shared" si="92"/>
        <v/>
      </c>
      <c r="AO288" s="455" t="str">
        <f t="shared" si="93"/>
        <v/>
      </c>
      <c r="AQ288" s="455" t="str">
        <f t="shared" si="94"/>
        <v/>
      </c>
    </row>
    <row r="289" spans="5:43">
      <c r="E289" s="455" t="str">
        <f t="shared" si="76"/>
        <v/>
      </c>
      <c r="G289" s="455" t="str">
        <f t="shared" si="76"/>
        <v/>
      </c>
      <c r="I289" s="455" t="str">
        <f t="shared" si="77"/>
        <v/>
      </c>
      <c r="K289" s="455" t="str">
        <f t="shared" si="78"/>
        <v/>
      </c>
      <c r="M289" s="455" t="str">
        <f t="shared" si="79"/>
        <v/>
      </c>
      <c r="O289" s="455" t="str">
        <f t="shared" si="80"/>
        <v/>
      </c>
      <c r="Q289" s="455" t="str">
        <f t="shared" si="81"/>
        <v/>
      </c>
      <c r="S289" s="455" t="str">
        <f t="shared" si="82"/>
        <v/>
      </c>
      <c r="U289" s="455" t="str">
        <f t="shared" si="83"/>
        <v/>
      </c>
      <c r="W289" s="455" t="str">
        <f t="shared" si="84"/>
        <v/>
      </c>
      <c r="Y289" s="455" t="str">
        <f t="shared" si="85"/>
        <v/>
      </c>
      <c r="AA289" s="455" t="str">
        <f t="shared" si="86"/>
        <v/>
      </c>
      <c r="AC289" s="455" t="str">
        <f t="shared" si="87"/>
        <v/>
      </c>
      <c r="AE289" s="455" t="str">
        <f t="shared" si="88"/>
        <v/>
      </c>
      <c r="AG289" s="455" t="str">
        <f t="shared" si="89"/>
        <v/>
      </c>
      <c r="AI289" s="455" t="str">
        <f t="shared" si="90"/>
        <v/>
      </c>
      <c r="AK289" s="455" t="str">
        <f t="shared" si="91"/>
        <v/>
      </c>
      <c r="AM289" s="455" t="str">
        <f t="shared" si="92"/>
        <v/>
      </c>
      <c r="AO289" s="455" t="str">
        <f t="shared" si="93"/>
        <v/>
      </c>
      <c r="AQ289" s="455" t="str">
        <f t="shared" si="94"/>
        <v/>
      </c>
    </row>
    <row r="290" spans="5:43">
      <c r="E290" s="455" t="str">
        <f t="shared" si="76"/>
        <v/>
      </c>
      <c r="G290" s="455" t="str">
        <f t="shared" si="76"/>
        <v/>
      </c>
      <c r="I290" s="455" t="str">
        <f t="shared" si="77"/>
        <v/>
      </c>
      <c r="K290" s="455" t="str">
        <f t="shared" si="78"/>
        <v/>
      </c>
      <c r="M290" s="455" t="str">
        <f t="shared" si="79"/>
        <v/>
      </c>
      <c r="O290" s="455" t="str">
        <f t="shared" si="80"/>
        <v/>
      </c>
      <c r="Q290" s="455" t="str">
        <f t="shared" si="81"/>
        <v/>
      </c>
      <c r="S290" s="455" t="str">
        <f t="shared" si="82"/>
        <v/>
      </c>
      <c r="U290" s="455" t="str">
        <f t="shared" si="83"/>
        <v/>
      </c>
      <c r="W290" s="455" t="str">
        <f t="shared" si="84"/>
        <v/>
      </c>
      <c r="Y290" s="455" t="str">
        <f t="shared" si="85"/>
        <v/>
      </c>
      <c r="AA290" s="455" t="str">
        <f t="shared" si="86"/>
        <v/>
      </c>
      <c r="AC290" s="455" t="str">
        <f t="shared" si="87"/>
        <v/>
      </c>
      <c r="AE290" s="455" t="str">
        <f t="shared" si="88"/>
        <v/>
      </c>
      <c r="AG290" s="455" t="str">
        <f t="shared" si="89"/>
        <v/>
      </c>
      <c r="AI290" s="455" t="str">
        <f t="shared" si="90"/>
        <v/>
      </c>
      <c r="AK290" s="455" t="str">
        <f t="shared" si="91"/>
        <v/>
      </c>
      <c r="AM290" s="455" t="str">
        <f t="shared" si="92"/>
        <v/>
      </c>
      <c r="AO290" s="455" t="str">
        <f t="shared" si="93"/>
        <v/>
      </c>
      <c r="AQ290" s="455" t="str">
        <f t="shared" si="94"/>
        <v/>
      </c>
    </row>
    <row r="291" spans="5:43">
      <c r="E291" s="455" t="str">
        <f t="shared" si="76"/>
        <v/>
      </c>
      <c r="G291" s="455" t="str">
        <f t="shared" si="76"/>
        <v/>
      </c>
      <c r="I291" s="455" t="str">
        <f t="shared" si="77"/>
        <v/>
      </c>
      <c r="K291" s="455" t="str">
        <f t="shared" si="78"/>
        <v/>
      </c>
      <c r="M291" s="455" t="str">
        <f t="shared" si="79"/>
        <v/>
      </c>
      <c r="O291" s="455" t="str">
        <f t="shared" si="80"/>
        <v/>
      </c>
      <c r="Q291" s="455" t="str">
        <f t="shared" si="81"/>
        <v/>
      </c>
      <c r="S291" s="455" t="str">
        <f t="shared" si="82"/>
        <v/>
      </c>
      <c r="U291" s="455" t="str">
        <f t="shared" si="83"/>
        <v/>
      </c>
      <c r="W291" s="455" t="str">
        <f t="shared" si="84"/>
        <v/>
      </c>
      <c r="Y291" s="455" t="str">
        <f t="shared" si="85"/>
        <v/>
      </c>
      <c r="AA291" s="455" t="str">
        <f t="shared" si="86"/>
        <v/>
      </c>
      <c r="AC291" s="455" t="str">
        <f t="shared" si="87"/>
        <v/>
      </c>
      <c r="AE291" s="455" t="str">
        <f t="shared" si="88"/>
        <v/>
      </c>
      <c r="AG291" s="455" t="str">
        <f t="shared" si="89"/>
        <v/>
      </c>
      <c r="AI291" s="455" t="str">
        <f t="shared" si="90"/>
        <v/>
      </c>
      <c r="AK291" s="455" t="str">
        <f t="shared" si="91"/>
        <v/>
      </c>
      <c r="AM291" s="455" t="str">
        <f t="shared" si="92"/>
        <v/>
      </c>
      <c r="AO291" s="455" t="str">
        <f t="shared" si="93"/>
        <v/>
      </c>
      <c r="AQ291" s="455" t="str">
        <f t="shared" si="94"/>
        <v/>
      </c>
    </row>
    <row r="292" spans="5:43">
      <c r="E292" s="455" t="str">
        <f t="shared" si="76"/>
        <v/>
      </c>
      <c r="G292" s="455" t="str">
        <f t="shared" si="76"/>
        <v/>
      </c>
      <c r="I292" s="455" t="str">
        <f t="shared" si="77"/>
        <v/>
      </c>
      <c r="K292" s="455" t="str">
        <f t="shared" si="78"/>
        <v/>
      </c>
      <c r="M292" s="455" t="str">
        <f t="shared" si="79"/>
        <v/>
      </c>
      <c r="O292" s="455" t="str">
        <f t="shared" si="80"/>
        <v/>
      </c>
      <c r="Q292" s="455" t="str">
        <f t="shared" si="81"/>
        <v/>
      </c>
      <c r="S292" s="455" t="str">
        <f t="shared" si="82"/>
        <v/>
      </c>
      <c r="U292" s="455" t="str">
        <f t="shared" si="83"/>
        <v/>
      </c>
      <c r="W292" s="455" t="str">
        <f t="shared" si="84"/>
        <v/>
      </c>
      <c r="Y292" s="455" t="str">
        <f t="shared" si="85"/>
        <v/>
      </c>
      <c r="AA292" s="455" t="str">
        <f t="shared" si="86"/>
        <v/>
      </c>
      <c r="AC292" s="455" t="str">
        <f t="shared" si="87"/>
        <v/>
      </c>
      <c r="AE292" s="455" t="str">
        <f t="shared" si="88"/>
        <v/>
      </c>
      <c r="AG292" s="455" t="str">
        <f t="shared" si="89"/>
        <v/>
      </c>
      <c r="AI292" s="455" t="str">
        <f t="shared" si="90"/>
        <v/>
      </c>
      <c r="AK292" s="455" t="str">
        <f t="shared" si="91"/>
        <v/>
      </c>
      <c r="AM292" s="455" t="str">
        <f t="shared" si="92"/>
        <v/>
      </c>
      <c r="AO292" s="455" t="str">
        <f t="shared" si="93"/>
        <v/>
      </c>
      <c r="AQ292" s="455" t="str">
        <f t="shared" si="94"/>
        <v/>
      </c>
    </row>
    <row r="293" spans="5:43">
      <c r="E293" s="455" t="str">
        <f t="shared" si="76"/>
        <v/>
      </c>
      <c r="G293" s="455" t="str">
        <f t="shared" si="76"/>
        <v/>
      </c>
      <c r="I293" s="455" t="str">
        <f t="shared" si="77"/>
        <v/>
      </c>
      <c r="K293" s="455" t="str">
        <f t="shared" si="78"/>
        <v/>
      </c>
      <c r="M293" s="455" t="str">
        <f t="shared" si="79"/>
        <v/>
      </c>
      <c r="O293" s="455" t="str">
        <f t="shared" si="80"/>
        <v/>
      </c>
      <c r="Q293" s="455" t="str">
        <f t="shared" si="81"/>
        <v/>
      </c>
      <c r="S293" s="455" t="str">
        <f t="shared" si="82"/>
        <v/>
      </c>
      <c r="U293" s="455" t="str">
        <f t="shared" si="83"/>
        <v/>
      </c>
      <c r="W293" s="455" t="str">
        <f t="shared" si="84"/>
        <v/>
      </c>
      <c r="Y293" s="455" t="str">
        <f t="shared" si="85"/>
        <v/>
      </c>
      <c r="AA293" s="455" t="str">
        <f t="shared" si="86"/>
        <v/>
      </c>
      <c r="AC293" s="455" t="str">
        <f t="shared" si="87"/>
        <v/>
      </c>
      <c r="AE293" s="455" t="str">
        <f t="shared" si="88"/>
        <v/>
      </c>
      <c r="AG293" s="455" t="str">
        <f t="shared" si="89"/>
        <v/>
      </c>
      <c r="AI293" s="455" t="str">
        <f t="shared" si="90"/>
        <v/>
      </c>
      <c r="AK293" s="455" t="str">
        <f t="shared" si="91"/>
        <v/>
      </c>
      <c r="AM293" s="455" t="str">
        <f t="shared" si="92"/>
        <v/>
      </c>
      <c r="AO293" s="455" t="str">
        <f t="shared" si="93"/>
        <v/>
      </c>
      <c r="AQ293" s="455" t="str">
        <f t="shared" si="94"/>
        <v/>
      </c>
    </row>
    <row r="294" spans="5:43">
      <c r="E294" s="455" t="str">
        <f t="shared" si="76"/>
        <v/>
      </c>
      <c r="G294" s="455" t="str">
        <f t="shared" si="76"/>
        <v/>
      </c>
      <c r="I294" s="455" t="str">
        <f t="shared" si="77"/>
        <v/>
      </c>
      <c r="K294" s="455" t="str">
        <f t="shared" si="78"/>
        <v/>
      </c>
      <c r="M294" s="455" t="str">
        <f t="shared" si="79"/>
        <v/>
      </c>
      <c r="O294" s="455" t="str">
        <f t="shared" si="80"/>
        <v/>
      </c>
      <c r="Q294" s="455" t="str">
        <f t="shared" si="81"/>
        <v/>
      </c>
      <c r="S294" s="455" t="str">
        <f t="shared" si="82"/>
        <v/>
      </c>
      <c r="U294" s="455" t="str">
        <f t="shared" si="83"/>
        <v/>
      </c>
      <c r="W294" s="455" t="str">
        <f t="shared" si="84"/>
        <v/>
      </c>
      <c r="Y294" s="455" t="str">
        <f t="shared" si="85"/>
        <v/>
      </c>
      <c r="AA294" s="455" t="str">
        <f t="shared" si="86"/>
        <v/>
      </c>
      <c r="AC294" s="455" t="str">
        <f t="shared" si="87"/>
        <v/>
      </c>
      <c r="AE294" s="455" t="str">
        <f t="shared" si="88"/>
        <v/>
      </c>
      <c r="AG294" s="455" t="str">
        <f t="shared" si="89"/>
        <v/>
      </c>
      <c r="AI294" s="455" t="str">
        <f t="shared" si="90"/>
        <v/>
      </c>
      <c r="AK294" s="455" t="str">
        <f t="shared" si="91"/>
        <v/>
      </c>
      <c r="AM294" s="455" t="str">
        <f t="shared" si="92"/>
        <v/>
      </c>
      <c r="AO294" s="455" t="str">
        <f t="shared" si="93"/>
        <v/>
      </c>
      <c r="AQ294" s="455" t="str">
        <f t="shared" si="94"/>
        <v/>
      </c>
    </row>
    <row r="295" spans="5:43">
      <c r="E295" s="455" t="str">
        <f t="shared" si="76"/>
        <v/>
      </c>
      <c r="G295" s="455" t="str">
        <f t="shared" si="76"/>
        <v/>
      </c>
      <c r="I295" s="455" t="str">
        <f t="shared" si="77"/>
        <v/>
      </c>
      <c r="K295" s="455" t="str">
        <f t="shared" si="78"/>
        <v/>
      </c>
      <c r="M295" s="455" t="str">
        <f t="shared" si="79"/>
        <v/>
      </c>
      <c r="O295" s="455" t="str">
        <f t="shared" si="80"/>
        <v/>
      </c>
      <c r="Q295" s="455" t="str">
        <f t="shared" si="81"/>
        <v/>
      </c>
      <c r="S295" s="455" t="str">
        <f t="shared" si="82"/>
        <v/>
      </c>
      <c r="U295" s="455" t="str">
        <f t="shared" si="83"/>
        <v/>
      </c>
      <c r="W295" s="455" t="str">
        <f t="shared" si="84"/>
        <v/>
      </c>
      <c r="Y295" s="455" t="str">
        <f t="shared" si="85"/>
        <v/>
      </c>
      <c r="AA295" s="455" t="str">
        <f t="shared" si="86"/>
        <v/>
      </c>
      <c r="AC295" s="455" t="str">
        <f t="shared" si="87"/>
        <v/>
      </c>
      <c r="AE295" s="455" t="str">
        <f t="shared" si="88"/>
        <v/>
      </c>
      <c r="AG295" s="455" t="str">
        <f t="shared" si="89"/>
        <v/>
      </c>
      <c r="AI295" s="455" t="str">
        <f t="shared" si="90"/>
        <v/>
      </c>
      <c r="AK295" s="455" t="str">
        <f t="shared" si="91"/>
        <v/>
      </c>
      <c r="AM295" s="455" t="str">
        <f t="shared" si="92"/>
        <v/>
      </c>
      <c r="AO295" s="455" t="str">
        <f t="shared" si="93"/>
        <v/>
      </c>
      <c r="AQ295" s="455" t="str">
        <f t="shared" si="94"/>
        <v/>
      </c>
    </row>
    <row r="296" spans="5:43">
      <c r="E296" s="455" t="str">
        <f t="shared" si="76"/>
        <v/>
      </c>
      <c r="G296" s="455" t="str">
        <f t="shared" si="76"/>
        <v/>
      </c>
      <c r="I296" s="455" t="str">
        <f t="shared" si="77"/>
        <v/>
      </c>
      <c r="K296" s="455" t="str">
        <f t="shared" si="78"/>
        <v/>
      </c>
      <c r="M296" s="455" t="str">
        <f t="shared" si="79"/>
        <v/>
      </c>
      <c r="O296" s="455" t="str">
        <f t="shared" si="80"/>
        <v/>
      </c>
      <c r="Q296" s="455" t="str">
        <f t="shared" si="81"/>
        <v/>
      </c>
      <c r="S296" s="455" t="str">
        <f t="shared" si="82"/>
        <v/>
      </c>
      <c r="U296" s="455" t="str">
        <f t="shared" si="83"/>
        <v/>
      </c>
      <c r="W296" s="455" t="str">
        <f t="shared" si="84"/>
        <v/>
      </c>
      <c r="Y296" s="455" t="str">
        <f t="shared" si="85"/>
        <v/>
      </c>
      <c r="AA296" s="455" t="str">
        <f t="shared" si="86"/>
        <v/>
      </c>
      <c r="AC296" s="455" t="str">
        <f t="shared" si="87"/>
        <v/>
      </c>
      <c r="AE296" s="455" t="str">
        <f t="shared" si="88"/>
        <v/>
      </c>
      <c r="AG296" s="455" t="str">
        <f t="shared" si="89"/>
        <v/>
      </c>
      <c r="AI296" s="455" t="str">
        <f t="shared" si="90"/>
        <v/>
      </c>
      <c r="AK296" s="455" t="str">
        <f t="shared" si="91"/>
        <v/>
      </c>
      <c r="AM296" s="455" t="str">
        <f t="shared" si="92"/>
        <v/>
      </c>
      <c r="AO296" s="455" t="str">
        <f t="shared" si="93"/>
        <v/>
      </c>
      <c r="AQ296" s="455" t="str">
        <f t="shared" si="94"/>
        <v/>
      </c>
    </row>
    <row r="297" spans="5:43">
      <c r="E297" s="455" t="str">
        <f t="shared" si="76"/>
        <v/>
      </c>
      <c r="G297" s="455" t="str">
        <f t="shared" si="76"/>
        <v/>
      </c>
      <c r="I297" s="455" t="str">
        <f t="shared" si="77"/>
        <v/>
      </c>
      <c r="K297" s="455" t="str">
        <f t="shared" si="78"/>
        <v/>
      </c>
      <c r="M297" s="455" t="str">
        <f t="shared" si="79"/>
        <v/>
      </c>
      <c r="O297" s="455" t="str">
        <f t="shared" si="80"/>
        <v/>
      </c>
      <c r="Q297" s="455" t="str">
        <f t="shared" si="81"/>
        <v/>
      </c>
      <c r="S297" s="455" t="str">
        <f t="shared" si="82"/>
        <v/>
      </c>
      <c r="U297" s="455" t="str">
        <f t="shared" si="83"/>
        <v/>
      </c>
      <c r="W297" s="455" t="str">
        <f t="shared" si="84"/>
        <v/>
      </c>
      <c r="Y297" s="455" t="str">
        <f t="shared" si="85"/>
        <v/>
      </c>
      <c r="AA297" s="455" t="str">
        <f t="shared" si="86"/>
        <v/>
      </c>
      <c r="AC297" s="455" t="str">
        <f t="shared" si="87"/>
        <v/>
      </c>
      <c r="AE297" s="455" t="str">
        <f t="shared" si="88"/>
        <v/>
      </c>
      <c r="AG297" s="455" t="str">
        <f t="shared" si="89"/>
        <v/>
      </c>
      <c r="AI297" s="455" t="str">
        <f t="shared" si="90"/>
        <v/>
      </c>
      <c r="AK297" s="455" t="str">
        <f t="shared" si="91"/>
        <v/>
      </c>
      <c r="AM297" s="455" t="str">
        <f t="shared" si="92"/>
        <v/>
      </c>
      <c r="AO297" s="455" t="str">
        <f t="shared" si="93"/>
        <v/>
      </c>
      <c r="AQ297" s="455" t="str">
        <f t="shared" si="94"/>
        <v/>
      </c>
    </row>
    <row r="298" spans="5:43">
      <c r="E298" s="455" t="str">
        <f t="shared" si="76"/>
        <v/>
      </c>
      <c r="G298" s="455" t="str">
        <f t="shared" si="76"/>
        <v/>
      </c>
      <c r="I298" s="455" t="str">
        <f t="shared" si="77"/>
        <v/>
      </c>
      <c r="K298" s="455" t="str">
        <f t="shared" si="78"/>
        <v/>
      </c>
      <c r="M298" s="455" t="str">
        <f t="shared" si="79"/>
        <v/>
      </c>
      <c r="O298" s="455" t="str">
        <f t="shared" si="80"/>
        <v/>
      </c>
      <c r="Q298" s="455" t="str">
        <f t="shared" si="81"/>
        <v/>
      </c>
      <c r="S298" s="455" t="str">
        <f t="shared" si="82"/>
        <v/>
      </c>
      <c r="U298" s="455" t="str">
        <f t="shared" si="83"/>
        <v/>
      </c>
      <c r="W298" s="455" t="str">
        <f t="shared" si="84"/>
        <v/>
      </c>
      <c r="Y298" s="455" t="str">
        <f t="shared" si="85"/>
        <v/>
      </c>
      <c r="AA298" s="455" t="str">
        <f t="shared" si="86"/>
        <v/>
      </c>
      <c r="AC298" s="455" t="str">
        <f t="shared" si="87"/>
        <v/>
      </c>
      <c r="AE298" s="455" t="str">
        <f t="shared" si="88"/>
        <v/>
      </c>
      <c r="AG298" s="455" t="str">
        <f t="shared" si="89"/>
        <v/>
      </c>
      <c r="AI298" s="455" t="str">
        <f t="shared" si="90"/>
        <v/>
      </c>
      <c r="AK298" s="455" t="str">
        <f t="shared" si="91"/>
        <v/>
      </c>
      <c r="AM298" s="455" t="str">
        <f t="shared" si="92"/>
        <v/>
      </c>
      <c r="AO298" s="455" t="str">
        <f t="shared" si="93"/>
        <v/>
      </c>
      <c r="AQ298" s="455" t="str">
        <f t="shared" si="94"/>
        <v/>
      </c>
    </row>
    <row r="299" spans="5:43">
      <c r="E299" s="455" t="str">
        <f t="shared" si="76"/>
        <v/>
      </c>
      <c r="G299" s="455" t="str">
        <f t="shared" si="76"/>
        <v/>
      </c>
      <c r="I299" s="455" t="str">
        <f t="shared" si="77"/>
        <v/>
      </c>
      <c r="K299" s="455" t="str">
        <f t="shared" si="78"/>
        <v/>
      </c>
      <c r="M299" s="455" t="str">
        <f t="shared" si="79"/>
        <v/>
      </c>
      <c r="O299" s="455" t="str">
        <f t="shared" si="80"/>
        <v/>
      </c>
      <c r="Q299" s="455" t="str">
        <f t="shared" si="81"/>
        <v/>
      </c>
      <c r="S299" s="455" t="str">
        <f t="shared" si="82"/>
        <v/>
      </c>
      <c r="U299" s="455" t="str">
        <f t="shared" si="83"/>
        <v/>
      </c>
      <c r="W299" s="455" t="str">
        <f t="shared" si="84"/>
        <v/>
      </c>
      <c r="Y299" s="455" t="str">
        <f t="shared" si="85"/>
        <v/>
      </c>
      <c r="AA299" s="455" t="str">
        <f t="shared" si="86"/>
        <v/>
      </c>
      <c r="AC299" s="455" t="str">
        <f t="shared" si="87"/>
        <v/>
      </c>
      <c r="AE299" s="455" t="str">
        <f t="shared" si="88"/>
        <v/>
      </c>
      <c r="AG299" s="455" t="str">
        <f t="shared" si="89"/>
        <v/>
      </c>
      <c r="AI299" s="455" t="str">
        <f t="shared" si="90"/>
        <v/>
      </c>
      <c r="AK299" s="455" t="str">
        <f t="shared" si="91"/>
        <v/>
      </c>
      <c r="AM299" s="455" t="str">
        <f t="shared" si="92"/>
        <v/>
      </c>
      <c r="AO299" s="455" t="str">
        <f t="shared" si="93"/>
        <v/>
      </c>
      <c r="AQ299" s="455" t="str">
        <f t="shared" si="94"/>
        <v/>
      </c>
    </row>
    <row r="300" spans="5:43">
      <c r="E300" s="455" t="str">
        <f t="shared" si="76"/>
        <v/>
      </c>
      <c r="G300" s="455" t="str">
        <f t="shared" si="76"/>
        <v/>
      </c>
      <c r="I300" s="455" t="str">
        <f t="shared" si="77"/>
        <v/>
      </c>
      <c r="K300" s="455" t="str">
        <f t="shared" si="78"/>
        <v/>
      </c>
      <c r="M300" s="455" t="str">
        <f t="shared" si="79"/>
        <v/>
      </c>
      <c r="O300" s="455" t="str">
        <f t="shared" si="80"/>
        <v/>
      </c>
      <c r="Q300" s="455" t="str">
        <f t="shared" si="81"/>
        <v/>
      </c>
      <c r="S300" s="455" t="str">
        <f t="shared" si="82"/>
        <v/>
      </c>
      <c r="U300" s="455" t="str">
        <f t="shared" si="83"/>
        <v/>
      </c>
      <c r="W300" s="455" t="str">
        <f t="shared" si="84"/>
        <v/>
      </c>
      <c r="Y300" s="455" t="str">
        <f t="shared" si="85"/>
        <v/>
      </c>
      <c r="AA300" s="455" t="str">
        <f t="shared" si="86"/>
        <v/>
      </c>
      <c r="AC300" s="455" t="str">
        <f t="shared" si="87"/>
        <v/>
      </c>
      <c r="AE300" s="455" t="str">
        <f t="shared" si="88"/>
        <v/>
      </c>
      <c r="AG300" s="455" t="str">
        <f t="shared" si="89"/>
        <v/>
      </c>
      <c r="AI300" s="455" t="str">
        <f t="shared" si="90"/>
        <v/>
      </c>
      <c r="AK300" s="455" t="str">
        <f t="shared" si="91"/>
        <v/>
      </c>
      <c r="AM300" s="455" t="str">
        <f t="shared" si="92"/>
        <v/>
      </c>
      <c r="AO300" s="455" t="str">
        <f t="shared" si="93"/>
        <v/>
      </c>
      <c r="AQ300" s="455" t="str">
        <f t="shared" si="94"/>
        <v/>
      </c>
    </row>
  </sheetData>
  <mergeCells count="1">
    <mergeCell ref="A3:A6"/>
  </mergeCells>
  <conditionalFormatting sqref="G12:G300 I12:I300 K12:K300 M12:M300 O12:O300 Q12:Q300 S12:S300 U12:U300 W12:W300 Y12:Y300 AA12:AA300 AC12:AC300 AE12:AE300 AG12:AG300 AI12:AI300 AK12:AK300 AO12:AO300 AQ12:AQ300">
    <cfRule type="expression" dxfId="26" priority="1">
      <formula>AND(LEN(G12)&gt;0,OR(G12&lt;G$2,G12&gt;G$3))</formula>
    </cfRule>
  </conditionalFormatting>
  <conditionalFormatting sqref="AL26">
    <cfRule type="expression" dxfId="25" priority="4">
      <formula>AND(LEN(AL26)&gt;0,OR(AL26&lt;AM$2,AL26&gt;AM$3))</formula>
    </cfRule>
  </conditionalFormatting>
  <conditionalFormatting sqref="AM12:AM25 E12:E300 AM27:AM300">
    <cfRule type="expression" dxfId="24" priority="2">
      <formula>AND(LEN(E12)&gt;0,OR(E12&lt;E$2,E12&gt;E$3))</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29"/>
  <sheetViews>
    <sheetView zoomScale="90" zoomScaleNormal="90" workbookViewId="0">
      <selection activeCell="M30" sqref="M30"/>
    </sheetView>
  </sheetViews>
  <sheetFormatPr defaultRowHeight="15"/>
  <cols>
    <col min="1" max="1" width="16.7109375" customWidth="1"/>
    <col min="3" max="3" width="12.140625" customWidth="1"/>
    <col min="4" max="6" width="10.28515625" customWidth="1"/>
    <col min="7" max="7" width="9.140625" customWidth="1"/>
    <col min="8" max="8" width="12.42578125" customWidth="1"/>
    <col min="9" max="9" width="9.140625" customWidth="1"/>
    <col min="10" max="10" width="11.28515625" customWidth="1"/>
    <col min="11" max="12" width="10.7109375" customWidth="1"/>
    <col min="13" max="13" width="9.28515625" customWidth="1"/>
    <col min="14" max="14" width="10.7109375" customWidth="1"/>
    <col min="15" max="15" width="3.28515625" customWidth="1"/>
    <col min="16" max="16" width="18.7109375" customWidth="1"/>
  </cols>
  <sheetData>
    <row r="1" spans="1:17">
      <c r="A1" s="301">
        <v>9</v>
      </c>
      <c r="P1" s="293" t="s">
        <v>238</v>
      </c>
    </row>
    <row r="2" spans="1:17">
      <c r="A2" t="s">
        <v>204</v>
      </c>
      <c r="P2" s="293"/>
    </row>
    <row r="3" spans="1:17">
      <c r="A3" s="907" t="s">
        <v>205</v>
      </c>
      <c r="P3" s="293"/>
    </row>
    <row r="4" spans="1:17">
      <c r="A4" s="907"/>
      <c r="C4" t="s">
        <v>206</v>
      </c>
      <c r="P4" s="293"/>
    </row>
    <row r="5" spans="1:17">
      <c r="A5" s="907"/>
      <c r="P5" s="293"/>
    </row>
    <row r="6" spans="1:17">
      <c r="A6" s="907"/>
      <c r="P6" s="293"/>
    </row>
    <row r="9" spans="1:17">
      <c r="C9" s="299" t="s">
        <v>207</v>
      </c>
      <c r="D9" s="299" t="s">
        <v>208</v>
      </c>
      <c r="E9" s="299" t="s">
        <v>209</v>
      </c>
      <c r="F9" s="299" t="s">
        <v>210</v>
      </c>
      <c r="G9" s="299" t="s">
        <v>211</v>
      </c>
      <c r="H9" s="299" t="s">
        <v>212</v>
      </c>
      <c r="I9" s="299" t="s">
        <v>213</v>
      </c>
      <c r="J9" s="299" t="s">
        <v>214</v>
      </c>
      <c r="K9" s="299" t="s">
        <v>215</v>
      </c>
      <c r="L9" s="299" t="s">
        <v>216</v>
      </c>
      <c r="M9" s="299" t="s">
        <v>217</v>
      </c>
      <c r="N9" s="299" t="s">
        <v>218</v>
      </c>
      <c r="O9" s="299"/>
      <c r="P9" s="291" t="s">
        <v>236</v>
      </c>
      <c r="Q9" s="294"/>
    </row>
    <row r="10" spans="1:17" ht="90">
      <c r="A10" s="302"/>
      <c r="B10" s="303"/>
      <c r="C10" s="298" t="s">
        <v>219</v>
      </c>
      <c r="D10" s="298" t="s">
        <v>220</v>
      </c>
      <c r="E10" s="298" t="s">
        <v>221</v>
      </c>
      <c r="F10" s="298" t="s">
        <v>222</v>
      </c>
      <c r="G10" s="298" t="s">
        <v>223</v>
      </c>
      <c r="H10" s="298" t="s">
        <v>224</v>
      </c>
      <c r="I10" s="298" t="s">
        <v>225</v>
      </c>
      <c r="J10" s="298" t="s">
        <v>226</v>
      </c>
      <c r="K10" s="298" t="s">
        <v>227</v>
      </c>
      <c r="L10" s="298" t="s">
        <v>228</v>
      </c>
      <c r="M10" s="298" t="s">
        <v>229</v>
      </c>
      <c r="N10" s="298" t="s">
        <v>230</v>
      </c>
      <c r="O10" s="298"/>
      <c r="P10" s="292" t="s">
        <v>237</v>
      </c>
      <c r="Q10" s="294"/>
    </row>
    <row r="11" spans="1:17">
      <c r="A11" s="299" t="s">
        <v>231</v>
      </c>
      <c r="B11" s="300" t="s">
        <v>232</v>
      </c>
      <c r="C11" s="299" t="s">
        <v>233</v>
      </c>
      <c r="D11" s="299" t="s">
        <v>233</v>
      </c>
      <c r="E11" s="299" t="s">
        <v>233</v>
      </c>
      <c r="F11" s="299" t="s">
        <v>233</v>
      </c>
      <c r="G11" s="299" t="s">
        <v>233</v>
      </c>
      <c r="H11" s="299" t="s">
        <v>233</v>
      </c>
      <c r="I11" s="299" t="s">
        <v>233</v>
      </c>
      <c r="J11" s="299" t="s">
        <v>233</v>
      </c>
      <c r="K11" s="299" t="s">
        <v>233</v>
      </c>
      <c r="L11" s="299" t="s">
        <v>233</v>
      </c>
      <c r="M11" s="299" t="s">
        <v>233</v>
      </c>
      <c r="N11" s="299" t="s">
        <v>233</v>
      </c>
      <c r="O11" s="299"/>
      <c r="P11" s="291" t="s">
        <v>233</v>
      </c>
      <c r="Q11" s="294"/>
    </row>
    <row r="12" spans="1:17">
      <c r="A12" s="299"/>
      <c r="B12" s="300">
        <v>0.86</v>
      </c>
      <c r="C12" s="355"/>
      <c r="D12" s="355"/>
      <c r="E12" s="355"/>
      <c r="F12" s="355">
        <v>2163</v>
      </c>
      <c r="G12" s="355"/>
      <c r="H12" s="355"/>
      <c r="I12" s="355"/>
      <c r="J12" s="355"/>
      <c r="K12" s="355">
        <v>415</v>
      </c>
      <c r="L12" s="355">
        <v>267</v>
      </c>
      <c r="M12" s="355"/>
      <c r="N12" s="355">
        <v>1629</v>
      </c>
      <c r="O12" s="355"/>
      <c r="P12" s="356">
        <v>2588</v>
      </c>
      <c r="Q12" s="294"/>
    </row>
    <row r="13" spans="1:17">
      <c r="A13" s="299"/>
      <c r="B13" s="300">
        <v>1.29</v>
      </c>
      <c r="C13" s="355">
        <v>4133</v>
      </c>
      <c r="D13" s="355"/>
      <c r="E13" s="355">
        <v>1963</v>
      </c>
      <c r="F13" s="355">
        <v>1138</v>
      </c>
      <c r="G13" s="355"/>
      <c r="H13" s="355"/>
      <c r="I13" s="355">
        <v>1344</v>
      </c>
      <c r="J13" s="355"/>
      <c r="K13" s="355">
        <v>6145</v>
      </c>
      <c r="L13" s="355"/>
      <c r="M13" s="355"/>
      <c r="N13" s="355"/>
      <c r="O13" s="355"/>
      <c r="P13" s="356">
        <v>13657</v>
      </c>
      <c r="Q13" s="294"/>
    </row>
    <row r="14" spans="1:17">
      <c r="A14" s="299"/>
      <c r="B14" s="300">
        <v>1.147</v>
      </c>
      <c r="C14" s="355"/>
      <c r="D14" s="355"/>
      <c r="E14" s="355"/>
      <c r="F14" s="355">
        <v>1523</v>
      </c>
      <c r="G14" s="355"/>
      <c r="H14" s="355"/>
      <c r="I14" s="355">
        <v>816</v>
      </c>
      <c r="J14" s="355"/>
      <c r="K14" s="355"/>
      <c r="L14" s="355"/>
      <c r="M14" s="355"/>
      <c r="N14" s="355">
        <v>13251</v>
      </c>
      <c r="O14" s="355"/>
      <c r="P14" s="356">
        <v>10486</v>
      </c>
      <c r="Q14" s="294"/>
    </row>
    <row r="15" spans="1:17">
      <c r="A15" s="299"/>
      <c r="B15" s="300">
        <v>1.61</v>
      </c>
      <c r="C15" s="355">
        <v>18</v>
      </c>
      <c r="D15" s="355"/>
      <c r="E15" s="355">
        <v>315</v>
      </c>
      <c r="F15" s="355">
        <v>2472</v>
      </c>
      <c r="G15" s="355"/>
      <c r="H15" s="355"/>
      <c r="I15" s="355">
        <v>586</v>
      </c>
      <c r="J15" s="355"/>
      <c r="K15" s="355">
        <v>5008</v>
      </c>
      <c r="L15" s="355">
        <v>664</v>
      </c>
      <c r="M15" s="355"/>
      <c r="N15" s="355"/>
      <c r="O15" s="355"/>
      <c r="P15" s="356">
        <v>4513</v>
      </c>
      <c r="Q15" s="294"/>
    </row>
    <row r="16" spans="1:17">
      <c r="A16" s="299"/>
      <c r="B16" s="300">
        <v>4</v>
      </c>
      <c r="C16" s="355"/>
      <c r="D16" s="355">
        <v>1052</v>
      </c>
      <c r="E16" s="355"/>
      <c r="F16" s="355">
        <v>5274</v>
      </c>
      <c r="G16" s="355">
        <v>1053</v>
      </c>
      <c r="H16" s="355"/>
      <c r="I16" s="355"/>
      <c r="J16" s="355">
        <v>23853</v>
      </c>
      <c r="K16" s="355">
        <v>9705</v>
      </c>
      <c r="L16" s="355"/>
      <c r="M16" s="355"/>
      <c r="N16" s="355"/>
      <c r="O16" s="355"/>
      <c r="P16" s="356">
        <v>38886</v>
      </c>
      <c r="Q16" s="294"/>
    </row>
    <row r="17" spans="1:17">
      <c r="A17" s="299"/>
      <c r="B17" s="300">
        <v>1.19</v>
      </c>
      <c r="C17" s="355"/>
      <c r="D17" s="355"/>
      <c r="E17" s="355">
        <v>13</v>
      </c>
      <c r="F17" s="355">
        <v>6774</v>
      </c>
      <c r="G17" s="355"/>
      <c r="H17" s="355"/>
      <c r="I17" s="355"/>
      <c r="J17" s="355"/>
      <c r="K17" s="355">
        <v>538</v>
      </c>
      <c r="L17" s="355">
        <v>289</v>
      </c>
      <c r="M17" s="355"/>
      <c r="N17" s="355">
        <v>3708</v>
      </c>
      <c r="O17" s="355"/>
      <c r="P17" s="356">
        <v>11038</v>
      </c>
      <c r="Q17" s="294"/>
    </row>
    <row r="18" spans="1:17">
      <c r="A18" s="299"/>
      <c r="B18" s="300">
        <v>0.82</v>
      </c>
      <c r="C18" s="355"/>
      <c r="D18" s="355"/>
      <c r="E18" s="355"/>
      <c r="F18" s="355">
        <v>2147</v>
      </c>
      <c r="G18" s="355"/>
      <c r="H18" s="355"/>
      <c r="I18" s="355"/>
      <c r="J18" s="355"/>
      <c r="K18" s="355"/>
      <c r="L18" s="355"/>
      <c r="M18" s="355"/>
      <c r="N18" s="355"/>
      <c r="O18" s="355"/>
      <c r="P18" s="356">
        <v>4277</v>
      </c>
      <c r="Q18" s="294"/>
    </row>
    <row r="19" spans="1:17">
      <c r="A19" s="299"/>
      <c r="B19" s="300">
        <v>0.27</v>
      </c>
      <c r="C19" s="355">
        <v>9105</v>
      </c>
      <c r="D19" s="355">
        <v>17968</v>
      </c>
      <c r="E19" s="355"/>
      <c r="F19" s="355">
        <v>442</v>
      </c>
      <c r="G19" s="355">
        <v>6675</v>
      </c>
      <c r="H19" s="355">
        <v>404</v>
      </c>
      <c r="I19" s="355">
        <v>694</v>
      </c>
      <c r="J19" s="355"/>
      <c r="K19" s="355">
        <v>1029</v>
      </c>
      <c r="L19" s="355"/>
      <c r="M19" s="355"/>
      <c r="N19" s="355"/>
      <c r="O19" s="355"/>
      <c r="P19" s="356">
        <v>5536</v>
      </c>
      <c r="Q19" s="294"/>
    </row>
    <row r="20" spans="1:17" ht="15.75" thickBot="1">
      <c r="A20" s="299"/>
      <c r="B20" s="306">
        <v>1.75</v>
      </c>
      <c r="C20" s="355">
        <v>33</v>
      </c>
      <c r="D20" s="355"/>
      <c r="E20" s="355">
        <v>65</v>
      </c>
      <c r="F20" s="355">
        <v>4255</v>
      </c>
      <c r="G20" s="355"/>
      <c r="H20" s="355">
        <v>178</v>
      </c>
      <c r="I20" s="355"/>
      <c r="J20" s="355"/>
      <c r="K20" s="355">
        <v>999</v>
      </c>
      <c r="L20" s="355">
        <v>242</v>
      </c>
      <c r="M20" s="355">
        <v>543</v>
      </c>
      <c r="N20" s="355">
        <v>1968</v>
      </c>
      <c r="O20" s="355"/>
      <c r="P20" s="356">
        <v>4260</v>
      </c>
      <c r="Q20" s="294"/>
    </row>
    <row r="21" spans="1:17" ht="15.75" thickTop="1">
      <c r="A21" s="307" t="s">
        <v>234</v>
      </c>
      <c r="B21" s="305">
        <v>12.936999999999999</v>
      </c>
      <c r="P21" s="294"/>
      <c r="Q21" s="294"/>
    </row>
    <row r="22" spans="1:17">
      <c r="P22" s="294"/>
      <c r="Q22" s="294"/>
    </row>
    <row r="23" spans="1:17">
      <c r="A23" s="305"/>
      <c r="B23" s="305" t="s">
        <v>235</v>
      </c>
      <c r="C23" s="304">
        <f>SUM(C12:C22)</f>
        <v>13289</v>
      </c>
      <c r="D23" s="304">
        <f>SUM(D12:D22)</f>
        <v>19020</v>
      </c>
      <c r="E23" s="304">
        <f t="shared" ref="E23:N23" si="0">SUM(E12:E22)</f>
        <v>2356</v>
      </c>
      <c r="F23" s="304">
        <f t="shared" si="0"/>
        <v>26188</v>
      </c>
      <c r="G23" s="304">
        <f t="shared" si="0"/>
        <v>7728</v>
      </c>
      <c r="H23" s="304">
        <f t="shared" si="0"/>
        <v>582</v>
      </c>
      <c r="I23" s="304">
        <f t="shared" si="0"/>
        <v>3440</v>
      </c>
      <c r="J23" s="304">
        <f t="shared" si="0"/>
        <v>23853</v>
      </c>
      <c r="K23" s="304">
        <f t="shared" si="0"/>
        <v>23839</v>
      </c>
      <c r="L23" s="304">
        <f t="shared" si="0"/>
        <v>1462</v>
      </c>
      <c r="M23" s="304">
        <f t="shared" si="0"/>
        <v>543</v>
      </c>
      <c r="N23" s="304">
        <f t="shared" si="0"/>
        <v>20556</v>
      </c>
      <c r="O23" s="354"/>
      <c r="P23" s="325">
        <f>SUM(P12:P20)</f>
        <v>95241</v>
      </c>
      <c r="Q23" s="294" t="s">
        <v>126</v>
      </c>
    </row>
    <row r="24" spans="1:17">
      <c r="P24" s="326"/>
      <c r="Q24" s="294"/>
    </row>
    <row r="25" spans="1:17">
      <c r="P25" s="326"/>
      <c r="Q25" s="294"/>
    </row>
    <row r="26" spans="1:17">
      <c r="H26" s="297">
        <f>SUM(C23:N23)</f>
        <v>142856</v>
      </c>
      <c r="I26" s="296" t="s">
        <v>126</v>
      </c>
      <c r="P26" s="326"/>
      <c r="Q26" s="294"/>
    </row>
    <row r="27" spans="1:17">
      <c r="H27" s="296">
        <f>B21</f>
        <v>12.936999999999999</v>
      </c>
      <c r="I27" s="296" t="s">
        <v>101</v>
      </c>
    </row>
    <row r="28" spans="1:17">
      <c r="H28" s="297">
        <f>H26/H27</f>
        <v>11042.436422663679</v>
      </c>
      <c r="I28" s="296" t="s">
        <v>239</v>
      </c>
    </row>
    <row r="29" spans="1:17">
      <c r="J29" s="446"/>
    </row>
  </sheetData>
  <mergeCells count="1">
    <mergeCell ref="A3:A6"/>
  </mergeCells>
  <pageMargins left="0.25" right="0.25" top="0.75" bottom="0.75" header="0.3" footer="0.3"/>
  <pageSetup scale="72"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M24"/>
  <sheetViews>
    <sheetView topLeftCell="D1" zoomScale="90" zoomScaleNormal="90" workbookViewId="0">
      <selection activeCell="G6" sqref="G6"/>
    </sheetView>
  </sheetViews>
  <sheetFormatPr defaultColWidth="8.85546875" defaultRowHeight="15"/>
  <cols>
    <col min="2" max="2" width="5" bestFit="1" customWidth="1"/>
    <col min="3" max="3" width="11.140625" customWidth="1"/>
    <col min="4" max="4" width="43.7109375" customWidth="1"/>
    <col min="5" max="5" width="16.28515625" customWidth="1"/>
    <col min="6" max="6" width="13.28515625" customWidth="1"/>
    <col min="7" max="7" width="11.140625" bestFit="1" customWidth="1"/>
    <col min="8" max="8" width="16.5703125" customWidth="1"/>
    <col min="9" max="9" width="13.7109375" customWidth="1"/>
    <col min="10" max="10" width="17" customWidth="1"/>
    <col min="11" max="11" width="10.7109375" customWidth="1"/>
    <col min="12" max="12" width="11.7109375" bestFit="1" customWidth="1"/>
  </cols>
  <sheetData>
    <row r="1" spans="2:12">
      <c r="D1" s="305" t="s">
        <v>266</v>
      </c>
      <c r="E1" s="305"/>
    </row>
    <row r="2" spans="2:12">
      <c r="D2" s="416"/>
      <c r="E2" s="416"/>
      <c r="F2" s="305" t="s">
        <v>267</v>
      </c>
    </row>
    <row r="4" spans="2:12">
      <c r="B4" s="305" t="s">
        <v>268</v>
      </c>
      <c r="C4" s="305" t="s">
        <v>269</v>
      </c>
      <c r="D4" s="305" t="s">
        <v>270</v>
      </c>
      <c r="E4" s="305" t="s">
        <v>492</v>
      </c>
      <c r="F4" s="556" t="s">
        <v>904</v>
      </c>
      <c r="G4" s="305" t="s">
        <v>272</v>
      </c>
      <c r="H4" s="305" t="s">
        <v>273</v>
      </c>
      <c r="I4" s="305" t="s">
        <v>274</v>
      </c>
      <c r="J4" s="305" t="s">
        <v>275</v>
      </c>
    </row>
    <row r="5" spans="2:12">
      <c r="B5" s="391" t="s">
        <v>276</v>
      </c>
      <c r="C5" s="391">
        <v>2222</v>
      </c>
      <c r="D5" s="391" t="s">
        <v>277</v>
      </c>
      <c r="E5" s="391">
        <v>97.92</v>
      </c>
      <c r="F5" s="494">
        <v>1135194.43</v>
      </c>
      <c r="G5" s="495">
        <f>F5/E5</f>
        <v>11593.080371732025</v>
      </c>
      <c r="H5" s="412">
        <f ca="1">'TAP 2222 Model'!I19</f>
        <v>104.08</v>
      </c>
      <c r="I5" s="392">
        <f ca="1">H5*G5</f>
        <v>1206607.8050898691</v>
      </c>
      <c r="J5" s="395">
        <f ca="1">I5-F5</f>
        <v>71413.375089869136</v>
      </c>
      <c r="L5" s="446"/>
    </row>
    <row r="6" spans="2:12">
      <c r="B6" s="391" t="s">
        <v>276</v>
      </c>
      <c r="C6" s="391">
        <v>2271</v>
      </c>
      <c r="D6" s="391" t="s">
        <v>493</v>
      </c>
      <c r="E6" s="391"/>
      <c r="F6" s="494">
        <v>0</v>
      </c>
      <c r="G6" s="495"/>
      <c r="H6" s="394"/>
      <c r="I6" s="392">
        <f>H6*G6</f>
        <v>0</v>
      </c>
      <c r="J6" s="397">
        <f>I6-F6</f>
        <v>0</v>
      </c>
    </row>
    <row r="7" spans="2:12">
      <c r="D7" s="398" t="s">
        <v>279</v>
      </c>
      <c r="E7" s="410"/>
      <c r="F7" s="399">
        <f>SUM(F5:F6)</f>
        <v>1135194.43</v>
      </c>
      <c r="G7" s="400"/>
      <c r="H7" s="401"/>
      <c r="I7" s="399">
        <f ca="1">SUM(I5:I6)</f>
        <v>1206607.8050898691</v>
      </c>
      <c r="J7" s="402">
        <f ca="1">SUM(J5:J6)</f>
        <v>71413.375089869136</v>
      </c>
    </row>
    <row r="8" spans="2:12" ht="15.75" thickBot="1">
      <c r="F8" s="498"/>
      <c r="G8" s="497"/>
      <c r="H8" s="401"/>
      <c r="I8" s="403"/>
      <c r="J8" s="404"/>
    </row>
    <row r="9" spans="2:12">
      <c r="B9" s="562" t="s">
        <v>268</v>
      </c>
      <c r="C9" s="563" t="s">
        <v>269</v>
      </c>
      <c r="D9" s="563" t="s">
        <v>270</v>
      </c>
      <c r="E9" s="563" t="s">
        <v>492</v>
      </c>
      <c r="F9" s="556" t="s">
        <v>904</v>
      </c>
      <c r="G9" s="563" t="s">
        <v>272</v>
      </c>
      <c r="H9" s="563" t="s">
        <v>273</v>
      </c>
      <c r="I9" s="563" t="s">
        <v>274</v>
      </c>
      <c r="J9" s="563" t="s">
        <v>275</v>
      </c>
      <c r="K9" s="564"/>
    </row>
    <row r="10" spans="2:12">
      <c r="B10" s="565" t="s">
        <v>284</v>
      </c>
      <c r="C10" s="391">
        <v>3274</v>
      </c>
      <c r="D10" s="391" t="s">
        <v>831</v>
      </c>
      <c r="E10" s="499">
        <v>64.8</v>
      </c>
      <c r="F10" s="494">
        <f>G10*E10</f>
        <v>0</v>
      </c>
      <c r="G10" s="495"/>
      <c r="H10" s="493">
        <f ca="1">'CorpRepPayee 3274 Model'!G36</f>
        <v>71.290000000000006</v>
      </c>
      <c r="I10" s="392">
        <f ca="1">H10*G10</f>
        <v>0</v>
      </c>
      <c r="J10" s="395">
        <f ca="1">I10-F10</f>
        <v>0</v>
      </c>
      <c r="K10" s="54"/>
    </row>
    <row r="11" spans="2:12">
      <c r="B11" s="565" t="s">
        <v>284</v>
      </c>
      <c r="C11" s="391">
        <v>3274</v>
      </c>
      <c r="D11" s="391" t="s">
        <v>494</v>
      </c>
      <c r="E11" s="499">
        <v>91.16</v>
      </c>
      <c r="F11" s="494">
        <f>G11*E11</f>
        <v>218692.84</v>
      </c>
      <c r="G11" s="495">
        <v>2399</v>
      </c>
      <c r="H11" s="493">
        <f ca="1">'CorpRepPayee 3274 Model'!L36</f>
        <v>98.99</v>
      </c>
      <c r="I11" s="392">
        <f ca="1">H11*G11</f>
        <v>237477.00999999998</v>
      </c>
      <c r="J11" s="395">
        <f t="shared" ref="J11:J12" ca="1" si="0">I11-F11</f>
        <v>18784.169999999984</v>
      </c>
      <c r="K11" s="54"/>
    </row>
    <row r="12" spans="2:12">
      <c r="B12" s="565" t="s">
        <v>284</v>
      </c>
      <c r="C12" s="391">
        <v>3274</v>
      </c>
      <c r="D12" s="391" t="s">
        <v>495</v>
      </c>
      <c r="E12" s="499">
        <f>'CorpRepPayee 3274 Model'!Q38</f>
        <v>221.26</v>
      </c>
      <c r="F12" s="494">
        <f>G12*E12</f>
        <v>120365.44</v>
      </c>
      <c r="G12" s="495">
        <v>544</v>
      </c>
      <c r="H12" s="493">
        <f ca="1">'CorpRepPayee 3274 Model'!Q36</f>
        <v>226.22</v>
      </c>
      <c r="I12" s="392">
        <f ca="1">H12*G12</f>
        <v>123063.67999999999</v>
      </c>
      <c r="J12" s="395">
        <f t="shared" ca="1" si="0"/>
        <v>2698.2399999999907</v>
      </c>
      <c r="K12" s="54"/>
    </row>
    <row r="13" spans="2:12">
      <c r="B13" s="565"/>
      <c r="C13" s="560"/>
      <c r="D13" s="391"/>
      <c r="E13" s="499"/>
      <c r="F13" s="494"/>
      <c r="G13" s="495"/>
      <c r="H13" s="394"/>
      <c r="I13" s="392"/>
      <c r="J13" s="397"/>
      <c r="K13" s="54"/>
    </row>
    <row r="14" spans="2:12">
      <c r="B14" s="565"/>
      <c r="C14" s="560"/>
      <c r="D14" s="391"/>
      <c r="E14" s="499"/>
      <c r="F14" s="494"/>
      <c r="G14" s="495"/>
      <c r="H14" s="394"/>
      <c r="I14" s="392"/>
      <c r="J14" s="397"/>
      <c r="K14" s="54"/>
    </row>
    <row r="15" spans="2:12">
      <c r="B15" s="565"/>
      <c r="C15" s="560"/>
      <c r="D15" s="391"/>
      <c r="E15" s="499"/>
      <c r="F15" s="494"/>
      <c r="G15" s="495"/>
      <c r="H15" s="394"/>
      <c r="I15" s="392"/>
      <c r="J15" s="397"/>
      <c r="K15" s="54"/>
    </row>
    <row r="16" spans="2:12">
      <c r="B16" s="565" t="s">
        <v>284</v>
      </c>
      <c r="C16" s="561">
        <v>3786</v>
      </c>
      <c r="D16" s="391" t="s">
        <v>832</v>
      </c>
      <c r="E16" s="499">
        <v>43.07</v>
      </c>
      <c r="F16" s="494">
        <f>G16*E16</f>
        <v>0</v>
      </c>
      <c r="G16" s="495">
        <v>0</v>
      </c>
      <c r="H16" s="394">
        <v>45.89</v>
      </c>
      <c r="I16" s="392">
        <f t="shared" ref="I16:I17" si="1">H16*G16</f>
        <v>0</v>
      </c>
      <c r="J16" s="397">
        <f>I16-F16</f>
        <v>0</v>
      </c>
      <c r="K16" s="54"/>
    </row>
    <row r="17" spans="2:13">
      <c r="B17" s="565" t="s">
        <v>284</v>
      </c>
      <c r="C17" s="561">
        <v>3786</v>
      </c>
      <c r="D17" s="391" t="s">
        <v>833</v>
      </c>
      <c r="E17" s="499">
        <v>77.349999999999994</v>
      </c>
      <c r="F17" s="494">
        <f>G17*E17</f>
        <v>2301162.5</v>
      </c>
      <c r="G17" s="495">
        <v>29750</v>
      </c>
      <c r="H17" s="394">
        <v>83.15</v>
      </c>
      <c r="I17" s="392">
        <f t="shared" si="1"/>
        <v>2473712.5</v>
      </c>
      <c r="J17" s="397">
        <f t="shared" ref="J17:J18" si="2">I17-F17</f>
        <v>172550</v>
      </c>
      <c r="K17" s="54"/>
    </row>
    <row r="18" spans="2:13">
      <c r="B18" s="565" t="s">
        <v>284</v>
      </c>
      <c r="C18" s="561">
        <v>3786</v>
      </c>
      <c r="D18" s="391" t="s">
        <v>834</v>
      </c>
      <c r="E18" s="499">
        <v>98.4</v>
      </c>
      <c r="F18" s="494">
        <f>G18*E18</f>
        <v>0</v>
      </c>
      <c r="G18" s="495"/>
      <c r="H18" s="394">
        <v>105.42</v>
      </c>
      <c r="I18" s="392">
        <f>H18*G18</f>
        <v>0</v>
      </c>
      <c r="J18" s="397">
        <f t="shared" si="2"/>
        <v>0</v>
      </c>
      <c r="K18" s="54"/>
    </row>
    <row r="19" spans="2:13" ht="15.75" thickBot="1">
      <c r="B19" s="537"/>
      <c r="C19" s="67"/>
      <c r="D19" s="566" t="s">
        <v>286</v>
      </c>
      <c r="E19" s="567"/>
      <c r="F19" s="568">
        <f>SUM(F10:F18)</f>
        <v>2640220.7800000003</v>
      </c>
      <c r="G19" s="675">
        <f>SUM(G10:G18)</f>
        <v>32693</v>
      </c>
      <c r="H19" s="674">
        <f ca="1">SUM(H10:H18)</f>
        <v>630.95999999999992</v>
      </c>
      <c r="I19" s="568">
        <f ca="1">SUM(I10:I18)</f>
        <v>2834253.19</v>
      </c>
      <c r="J19" s="568">
        <f ca="1">SUM(J10:J18)</f>
        <v>194032.40999999997</v>
      </c>
      <c r="K19" s="569">
        <f ca="1">J19/F19</f>
        <v>7.3490979038502963E-2</v>
      </c>
    </row>
    <row r="20" spans="2:13">
      <c r="F20" s="403"/>
      <c r="G20" s="400"/>
      <c r="H20" s="401"/>
      <c r="I20" s="403"/>
      <c r="J20" s="404"/>
    </row>
    <row r="21" spans="2:13" ht="15.75" thickBot="1">
      <c r="F21" s="406"/>
      <c r="G21" s="407"/>
      <c r="H21" s="408"/>
      <c r="I21" s="406"/>
      <c r="J21" s="409"/>
    </row>
    <row r="22" spans="2:13" ht="15.75" thickTop="1">
      <c r="D22" s="410" t="s">
        <v>126</v>
      </c>
      <c r="E22" s="410"/>
      <c r="F22" s="402">
        <f>F19+F7</f>
        <v>3775415.21</v>
      </c>
      <c r="G22" s="402"/>
      <c r="H22" s="402"/>
      <c r="I22" s="402">
        <f t="shared" ref="I22:J22" ca="1" si="3">I19+I7</f>
        <v>4040860.995089869</v>
      </c>
      <c r="J22" s="402">
        <f t="shared" ca="1" si="3"/>
        <v>265445.78508986911</v>
      </c>
      <c r="K22" s="411">
        <f ca="1">J22/F22</f>
        <v>7.0309031013801815E-2</v>
      </c>
      <c r="L22" s="402"/>
      <c r="M22" s="402"/>
    </row>
    <row r="24" spans="2:13">
      <c r="I24" s="544"/>
      <c r="J24" s="544"/>
    </row>
  </sheetData>
  <pageMargins left="0.25" right="0.25"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C4A3B-CDCE-4359-A3CB-CEAB55DC0183}">
  <dimension ref="A1:DQS300"/>
  <sheetViews>
    <sheetView zoomScale="85" zoomScaleNormal="85" workbookViewId="0">
      <pane ySplit="1" topLeftCell="A2" activePane="bottomLeft" state="frozen"/>
      <selection activeCell="AR5" sqref="AR5:AW5"/>
      <selection pane="bottomLeft" activeCell="I34" sqref="I34"/>
    </sheetView>
  </sheetViews>
  <sheetFormatPr defaultRowHeight="15"/>
  <cols>
    <col min="1" max="1" width="40.7109375" customWidth="1"/>
    <col min="2" max="2" width="18.7109375" customWidth="1"/>
    <col min="4" max="51" width="18.7109375" customWidth="1"/>
    <col min="53" max="53" width="27.5703125" customWidth="1"/>
    <col min="2806" max="2845" width="9.140625" style="447"/>
    <col min="3046" max="3165" width="9.140625" style="448"/>
  </cols>
  <sheetData>
    <row r="1" spans="1:51">
      <c r="A1" s="301">
        <v>11</v>
      </c>
      <c r="C1" s="293" t="s">
        <v>238</v>
      </c>
      <c r="E1" s="446">
        <f ca="1">IF(COUNT(E12:E300)=0,"-",AVERAGE(E12:OFFSET(E12,$A$1-1,0)))</f>
        <v>7184.8023797750784</v>
      </c>
      <c r="G1" s="446">
        <f ca="1">IF(COUNT(G12:G300)=0,"-",AVERAGE(G12:OFFSET(G12,$A$1-1,0)))</f>
        <v>5300.9427087129598</v>
      </c>
      <c r="I1" s="446">
        <f ca="1">IF(COUNT(I12:I300)=0,"-",AVERAGE(I12:OFFSET(I12,$A$1-1,0)))</f>
        <v>27880.75801749271</v>
      </c>
      <c r="K1" s="446">
        <f ca="1">IF(COUNT(K12:K300)=0,"-",AVERAGE(K12:OFFSET(K12,$A$1-1,0)))</f>
        <v>57.692307692307693</v>
      </c>
      <c r="M1" s="446">
        <f ca="1">IF(COUNT(M12:M300)=0,"-",AVERAGE(M12:OFFSET(M12,$A$1-1,0)))</f>
        <v>2752.8846153846152</v>
      </c>
      <c r="O1" s="446">
        <f ca="1">IF(COUNT(O12:O300)=0,"-",AVERAGE(O12:OFFSET(O12,$A$1-1,0)))</f>
        <v>285.68814462539228</v>
      </c>
      <c r="Q1" s="446">
        <f ca="1">IF(COUNT(Q12:Q300)=0,"-",AVERAGE(Q12:OFFSET(Q12,$A$1-1,0)))</f>
        <v>1155.4147409367563</v>
      </c>
      <c r="S1" s="446">
        <f ca="1">IF(COUNT(S12:S300)=0,"-",AVERAGE(S12:OFFSET(S12,$A$1-1,0)))</f>
        <v>322.32905982905982</v>
      </c>
      <c r="U1" s="446">
        <f ca="1">IF(COUNT(U12:U300)=0,"-",AVERAGE(U12:OFFSET(U12,$A$1-1,0)))</f>
        <v>190.625</v>
      </c>
      <c r="W1" s="446">
        <f ca="1">IF(COUNT(W12:W300)=0,"-",AVERAGE(W12:OFFSET(W12,$A$1-1,0)))</f>
        <v>84.615384615384613</v>
      </c>
      <c r="Y1" s="446" t="str">
        <f ca="1">IF(COUNT(Y12:Y300)=0,"-",AVERAGE(Y12:OFFSET(Y12,$A$1-1,0)))</f>
        <v>-</v>
      </c>
      <c r="AA1" s="446" t="str">
        <f ca="1">IF(COUNT(AA12:AA300)=0,"-",AVERAGE(AA12:OFFSET(AA12,$A$1-1,0)))</f>
        <v>-</v>
      </c>
      <c r="AC1" s="446" t="str">
        <f ca="1">IF(COUNT(AC12:AC300)=0,"-",AVERAGE(AC12:OFFSET(AC12,$A$1-1,0)))</f>
        <v>-</v>
      </c>
      <c r="AE1" s="446" t="str">
        <f ca="1">IF(COUNT(AE12:AE300)=0,"-",AVERAGE(AE12:OFFSET(AE12,$A$1-1,0)))</f>
        <v>-</v>
      </c>
      <c r="AG1" s="446" t="str">
        <f ca="1">IF(COUNT(AG12:AG300)=0,"-",AVERAGE(AG12:OFFSET(AG12,$A$1-1,0)))</f>
        <v>-</v>
      </c>
      <c r="AI1" s="446" t="str">
        <f ca="1">IF(COUNT(AI12:AI300)=0,"-",AVERAGE(AI12:OFFSET(AI12,$A$1-1,0)))</f>
        <v>-</v>
      </c>
      <c r="AK1" s="446">
        <f ca="1">IF(COUNT(AK12:AK300)=0,"-",AVERAGE(AK12:OFFSET(AK12,$A$1-1,0)))</f>
        <v>898.80754152399425</v>
      </c>
      <c r="AM1" s="446" t="str">
        <f ca="1">IF(COUNT(AM12:AM300)=0,"-",AVERAGE(AM12:OFFSET(AM12,$A$1-1,0)))</f>
        <v>-</v>
      </c>
      <c r="AO1" s="446">
        <f ca="1">IF(COUNT(AO12:AO300)=0,"-",AVERAGE(AO12:OFFSET(AO12,$A$1-1,0)))</f>
        <v>507.3934837092732</v>
      </c>
      <c r="AP1" s="446"/>
      <c r="AQ1" s="446">
        <f ca="1">IF(COUNT(AQ12:AQ300)=0,"-",AVERAGE(AQ12:OFFSET(AQ12,$A$1-1,0)))</f>
        <v>2418.9669352002106</v>
      </c>
      <c r="AR1" s="446"/>
      <c r="AS1" s="446">
        <f ca="1">IF(COUNT(AS12:AS300)=0,"-",AVERAGE(AS12:OFFSET(AS12,$A$1-1,0)))</f>
        <v>251.43540258429962</v>
      </c>
      <c r="AT1" s="446"/>
      <c r="AU1" s="446" t="str">
        <f ca="1">IF(COUNT(AU12:AU300)=0,"-",AVERAGE(AU12:OFFSET(AU12,$A$1-1,0)))</f>
        <v>-</v>
      </c>
      <c r="AV1" s="446"/>
      <c r="AW1" s="446">
        <f ca="1">IF(COUNT(AW12:AW300)=0,"-",AVERAGE(AW12:OFFSET(AW12,$A$1-1,0)))</f>
        <v>3200.6872061012218</v>
      </c>
      <c r="AY1" s="446">
        <f ca="1">IF(COUNT(AY12:AY300)=0,"-",AVERAGE(AY12:OFFSET(AY12,$A$1-1,0)))</f>
        <v>7123.9301610310131</v>
      </c>
    </row>
    <row r="2" spans="1:51">
      <c r="C2" s="293" t="s">
        <v>341</v>
      </c>
      <c r="E2" s="446">
        <f ca="1">IF(COUNT(E12:E300)=0,"-",E1-(2*_xlfn.STDEV.P(E12:OFFSET(E12,$A$1-1,0))))</f>
        <v>1242.0339626092973</v>
      </c>
      <c r="G2" s="446">
        <f ca="1">IF(COUNT(G12:G300)=0,"-",G1-(2*_xlfn.STDEV.P(G12:OFFSET(G12,$A$1-1,0))))</f>
        <v>-6723.8334559934965</v>
      </c>
      <c r="I2" s="446">
        <f ca="1">IF(COUNT(I12:I300)=0,"-",I1-(2*_xlfn.STDEV.P(I12:OFFSET(I12,$A$1-1,0))))</f>
        <v>27880.75801749271</v>
      </c>
      <c r="K2" s="446">
        <f ca="1">IF(COUNT(K12:K300)=0,"-",K1-(2*_xlfn.STDEV.P(K12:OFFSET(K12,$A$1-1,0))))</f>
        <v>57.692307692307693</v>
      </c>
      <c r="M2" s="446">
        <f ca="1">IF(COUNT(M12:M300)=0,"-",M1-(2*_xlfn.STDEV.P(M12:OFFSET(M12,$A$1-1,0))))</f>
        <v>2752.8846153846152</v>
      </c>
      <c r="O2" s="446">
        <f ca="1">IF(COUNT(O12:O300)=0,"-",O1-(2*_xlfn.STDEV.P(O12:OFFSET(O12,$A$1-1,0))))</f>
        <v>-310.51287974507329</v>
      </c>
      <c r="Q2" s="446">
        <f ca="1">IF(COUNT(Q12:Q300)=0,"-",Q1-(2*_xlfn.STDEV.P(Q12:OFFSET(Q12,$A$1-1,0))))</f>
        <v>-1071.7320888476941</v>
      </c>
      <c r="S2" s="446">
        <f ca="1">IF(COUNT(S12:S300)=0,"-",S1-(2*_xlfn.STDEV.P(S12:OFFSET(S12,$A$1-1,0))))</f>
        <v>-10.790598290598382</v>
      </c>
      <c r="U2" s="446">
        <f ca="1">IF(COUNT(U12:U300)=0,"-",U1-(2*_xlfn.STDEV.P(U12:OFFSET(U12,$A$1-1,0))))</f>
        <v>190.625</v>
      </c>
      <c r="W2" s="446">
        <f ca="1">IF(COUNT(W12:W300)=0,"-",W1-(2*_xlfn.STDEV.P(W12:OFFSET(W12,$A$1-1,0))))</f>
        <v>84.615384615384613</v>
      </c>
      <c r="Y2" s="446" t="str">
        <f ca="1">IF(COUNT(Y12:Y300)=0,"-",Y1-(2*_xlfn.STDEV.P(Y12:OFFSET(Y12,$A$1-1,0))))</f>
        <v>-</v>
      </c>
      <c r="AA2" s="446" t="str">
        <f ca="1">IF(COUNT(AA12:AA300)=0,"-",AA1-(2*_xlfn.STDEV.P(AA12:OFFSET(AA12,$A$1-1,0))))</f>
        <v>-</v>
      </c>
      <c r="AC2" s="446" t="str">
        <f ca="1">IF(COUNT(AC12:AC300)=0,"-",AC1-(2*_xlfn.STDEV.P(AC12:OFFSET(AC12,$A$1-1,0))))</f>
        <v>-</v>
      </c>
      <c r="AE2" s="446" t="str">
        <f ca="1">IF(COUNT(AE12:AE300)=0,"-",AE1-(2*_xlfn.STDEV.P(AE12:OFFSET(AE12,$A$1-1,0))))</f>
        <v>-</v>
      </c>
      <c r="AG2" s="446" t="str">
        <f ca="1">IF(COUNT(AG12:AG300)=0,"-",AG1-(2*_xlfn.STDEV.P(AG12:OFFSET(AG12,$A$1-1,0))))</f>
        <v>-</v>
      </c>
      <c r="AI2" s="446" t="str">
        <f ca="1">IF(COUNT(AI12:AI300)=0,"-",AI1-(2*_xlfn.STDEV.P(AI12:OFFSET(AI12,$A$1-1,0))))</f>
        <v>-</v>
      </c>
      <c r="AK2" s="446">
        <f ca="1">IF(COUNT(AK12:AK300)=0,"-",AK1-(2*_xlfn.STDEV.P(AK12:OFFSET(AK12,$A$1-1,0))))</f>
        <v>-210.28145143946438</v>
      </c>
      <c r="AM2" s="446" t="str">
        <f ca="1">IF(COUNT(AM12:AM300)=0,"-",AM1-(2*_xlfn.STDEV.P(AM12:OFFSET(AM12,$A$1-1,0))))</f>
        <v>-</v>
      </c>
      <c r="AO2" s="446">
        <f ca="1">IF(COUNT(AO12:AO300)=0,"-",AO1-(2*_xlfn.STDEV.P(AO12:OFFSET(AO12,$A$1-1,0))))</f>
        <v>-21.679197994987305</v>
      </c>
      <c r="AP2" s="446"/>
      <c r="AQ2" s="446">
        <f ca="1">IF(COUNT(AQ12:AQ300)=0,"-",AQ1-(2*_xlfn.STDEV.P(AQ12:OFFSET(AQ12,$A$1-1,0))))</f>
        <v>-2986.1162914242291</v>
      </c>
      <c r="AR2" s="446"/>
      <c r="AS2" s="446">
        <f ca="1">IF(COUNT(AS12:AS300)=0,"-",AS1-(2*_xlfn.STDEV.P(AS12:OFFSET(AS12,$A$1-1,0))))</f>
        <v>120.92702658102257</v>
      </c>
      <c r="AT2" s="446"/>
      <c r="AU2" s="446" t="str">
        <f ca="1">IF(COUNT(AU12:AU300)=0,"-",AU1-(2*_xlfn.STDEV.P(AU12:OFFSET(AU12,$A$1-1,0))))</f>
        <v>-</v>
      </c>
      <c r="AV2" s="446"/>
      <c r="AW2" s="446">
        <f ca="1">IF(COUNT(AW12:AW300)=0,"-",AW1-(2*_xlfn.STDEV.P(AW12:OFFSET(AW12,$A$1-1,0))))</f>
        <v>-2069.4964282306719</v>
      </c>
      <c r="AY2" s="446">
        <f ca="1">IF(COUNT(AY12:AY300)=0,"-",AY1-(2*_xlfn.STDEV.P(AY12:OFFSET(AY12,$A$1-1,0))))</f>
        <v>-19548.873246411269</v>
      </c>
    </row>
    <row r="3" spans="1:51" ht="15" customHeight="1">
      <c r="A3" s="907" t="s">
        <v>205</v>
      </c>
      <c r="C3" s="293" t="s">
        <v>342</v>
      </c>
      <c r="E3" s="446">
        <f ca="1">IF(COUNT(E12:E300)=0,"-",E1+(2*_xlfn.STDEV.P(E12:OFFSET(E12,$A$1-1,0))))</f>
        <v>13127.57079694086</v>
      </c>
      <c r="G3" s="446">
        <f ca="1">IF(COUNT(G12:G300)=0,"-",G1+(2*_xlfn.STDEV.P(G12:OFFSET(G12,$A$1-1,0))))</f>
        <v>17325.718873419417</v>
      </c>
      <c r="I3" s="446">
        <f ca="1">IF(COUNT(I12:I300)=0,"-",I1+(2*_xlfn.STDEV.P(I12:OFFSET(I12,$A$1-1,0))))</f>
        <v>27880.75801749271</v>
      </c>
      <c r="K3" s="446">
        <f ca="1">IF(COUNT(K12:K300)=0,"-",K1+(2*_xlfn.STDEV.P(K12:OFFSET(K12,$A$1-1,0))))</f>
        <v>57.692307692307693</v>
      </c>
      <c r="M3" s="446">
        <f ca="1">IF(COUNT(M12:M300)=0,"-",M1+(2*_xlfn.STDEV.P(M12:OFFSET(M12,$A$1-1,0))))</f>
        <v>2752.8846153846152</v>
      </c>
      <c r="O3" s="446">
        <f ca="1">IF(COUNT(O12:O300)=0,"-",O1+(2*_xlfn.STDEV.P(O12:OFFSET(O12,$A$1-1,0))))</f>
        <v>881.88916899585786</v>
      </c>
      <c r="Q3" s="446">
        <f ca="1">IF(COUNT(Q12:Q300)=0,"-",Q1+(2*_xlfn.STDEV.P(Q12:OFFSET(Q12,$A$1-1,0))))</f>
        <v>3382.5615707212064</v>
      </c>
      <c r="S3" s="446">
        <f ca="1">IF(COUNT(S12:S300)=0,"-",S1+(2*_xlfn.STDEV.P(S12:OFFSET(S12,$A$1-1,0))))</f>
        <v>655.44871794871801</v>
      </c>
      <c r="U3" s="446">
        <f ca="1">IF(COUNT(U12:U300)=0,"-",U1+(2*_xlfn.STDEV.P(U12:OFFSET(U12,$A$1-1,0))))</f>
        <v>190.625</v>
      </c>
      <c r="W3" s="446">
        <f ca="1">IF(COUNT(W12:W300)=0,"-",W1+(2*_xlfn.STDEV.P(W12:OFFSET(W12,$A$1-1,0))))</f>
        <v>84.615384615384613</v>
      </c>
      <c r="Y3" s="446" t="str">
        <f ca="1">IF(COUNT(Y12:Y300)=0,"-",Y1+(2*_xlfn.STDEV.P(Y12:OFFSET(Y12,$A$1-1,0))))</f>
        <v>-</v>
      </c>
      <c r="AA3" s="446" t="str">
        <f ca="1">IF(COUNT(AA12:AA300)=0,"-",AA1+(2*_xlfn.STDEV.P(AA12:OFFSET(AA12,$A$1-1,0))))</f>
        <v>-</v>
      </c>
      <c r="AC3" s="446" t="str">
        <f ca="1">IF(COUNT(AC12:AC300)=0,"-",AC1+(2*_xlfn.STDEV.P(AC12:OFFSET(AC12,$A$1-1,0))))</f>
        <v>-</v>
      </c>
      <c r="AE3" s="446" t="str">
        <f ca="1">IF(COUNT(AE12:AE300)=0,"-",AE1+(2*_xlfn.STDEV.P(AE12:OFFSET(AE12,$A$1-1,0))))</f>
        <v>-</v>
      </c>
      <c r="AG3" s="446" t="str">
        <f ca="1">IF(COUNT(AG12:AG300)=0,"-",AG1+(2*_xlfn.STDEV.P(AG12:OFFSET(AG12,$A$1-1,0))))</f>
        <v>-</v>
      </c>
      <c r="AI3" s="446" t="str">
        <f ca="1">IF(COUNT(AI12:AI300)=0,"-",AI1+(2*_xlfn.STDEV.P(AI12:OFFSET(AI12,$A$1-1,0))))</f>
        <v>-</v>
      </c>
      <c r="AK3" s="446">
        <f ca="1">IF(COUNT(AK12:AK300)=0,"-",AK1+(2*_xlfn.STDEV.P(AK12:OFFSET(AK12,$A$1-1,0))))</f>
        <v>2007.8965344874528</v>
      </c>
      <c r="AM3" s="446" t="str">
        <f ca="1">IF(COUNT(AM12:AM300)=0,"-",AM1+(2*_xlfn.STDEV.P(AM12:OFFSET(AM12,$A$1-1,0))))</f>
        <v>-</v>
      </c>
      <c r="AO3" s="446">
        <f ca="1">IF(COUNT(AO12:AO300)=0,"-",AO1+(2*_xlfn.STDEV.P(AO12:OFFSET(AO12,$A$1-1,0))))</f>
        <v>1036.4661654135336</v>
      </c>
      <c r="AP3" s="446"/>
      <c r="AQ3" s="446">
        <f ca="1">IF(COUNT(AQ12:AQ300)=0,"-",AQ1+(2*_xlfn.STDEV.P(AQ12:OFFSET(AQ12,$A$1-1,0))))</f>
        <v>7824.0501618246508</v>
      </c>
      <c r="AR3" s="446"/>
      <c r="AS3" s="446">
        <f ca="1">IF(COUNT(AS12:AS300)=0,"-",AS1+(2*_xlfn.STDEV.P(AS12:OFFSET(AS12,$A$1-1,0))))</f>
        <v>381.94377858757667</v>
      </c>
      <c r="AT3" s="446"/>
      <c r="AU3" s="446" t="str">
        <f ca="1">IF(COUNT(AU12:AU300)=0,"-",AU1+(2*_xlfn.STDEV.P(AU12:OFFSET(AU12,$A$1-1,0))))</f>
        <v>-</v>
      </c>
      <c r="AV3" s="446"/>
      <c r="AW3" s="446">
        <f ca="1">IF(COUNT(AW12:AW300)=0,"-",AW1+(2*_xlfn.STDEV.P(AW12:OFFSET(AW12,$A$1-1,0))))</f>
        <v>8470.8708404331155</v>
      </c>
      <c r="AY3" s="446">
        <f ca="1">IF(COUNT(AY12:AY300)=0,"-",AY1+(2*_xlfn.STDEV.P(AY12:OFFSET(AY12,$A$1-1,0))))</f>
        <v>33796.733568473297</v>
      </c>
    </row>
    <row r="4" spans="1:51">
      <c r="A4" s="907"/>
      <c r="C4" s="293" t="s">
        <v>343</v>
      </c>
      <c r="E4" s="449">
        <f ca="1">IF(COUNT(E12:E300)=0,"-",AVERAGEIFS(E12:E300, E12:E300, "&gt;="&amp;E2,E12:E300,"&lt;="&amp;E3))</f>
        <v>7184.8023797750784</v>
      </c>
      <c r="G4" s="449">
        <f ca="1">IF(COUNT(G12:G300)=0,"-",AVERAGEIFS(G12:G300, G12:G300, "&gt;="&amp;G2,G12:G300,"&lt;="&amp;G3))</f>
        <v>5300.9427087129598</v>
      </c>
      <c r="I4" s="449">
        <f ca="1">IF(COUNT(I12:I300)=0,"-",AVERAGEIFS(I12:I300, I12:I300, "&gt;="&amp;I2,I12:I300,"&lt;="&amp;I3))</f>
        <v>27880.75801749271</v>
      </c>
      <c r="K4" s="449">
        <f ca="1">IF(COUNT(K12:K300)=0,"-",AVERAGEIFS(K12:K300, K12:K300, "&gt;="&amp;K2,K12:K300,"&lt;="&amp;K3))</f>
        <v>57.692307692307693</v>
      </c>
      <c r="M4" s="449">
        <f ca="1">IF(COUNT(M12:M300)=0,"-",AVERAGEIFS(M12:M300, M12:M300, "&gt;="&amp;M2,M12:M300,"&lt;="&amp;M3))</f>
        <v>2752.8846153846152</v>
      </c>
      <c r="O4" s="449">
        <f ca="1">IF(COUNT(O12:O300)=0,"-",AVERAGEIFS(O12:O300, O12:O300, "&gt;="&amp;O2,O12:O300,"&lt;="&amp;O3))</f>
        <v>184.66400202085649</v>
      </c>
      <c r="Q4" s="449">
        <f ca="1">IF(COUNT(Q12:Q300)=0,"-",AVERAGEIFS(Q12:Q300, Q12:Q300, "&gt;="&amp;Q2,Q12:Q300,"&lt;="&amp;Q3))</f>
        <v>1155.4147409367563</v>
      </c>
      <c r="S4" s="449">
        <f ca="1">IF(COUNT(S12:S300)=0,"-",AVERAGEIFS(S12:S300, S12:S300, "&gt;="&amp;S2,S12:S300,"&lt;="&amp;S3))</f>
        <v>322.32905982905982</v>
      </c>
      <c r="U4" s="449">
        <f ca="1">IF(COUNT(U12:U300)=0,"-",AVERAGEIFS(U12:U300, U12:U300, "&gt;="&amp;U2,U12:U300,"&lt;="&amp;U3))</f>
        <v>190.625</v>
      </c>
      <c r="W4" s="449">
        <f ca="1">IF(COUNT(W12:W300)=0,"-",AVERAGEIFS(W12:W300, W12:W300, "&gt;="&amp;W2,W12:W300,"&lt;="&amp;W3))</f>
        <v>84.615384615384613</v>
      </c>
      <c r="Y4" s="449" t="str">
        <f>IF(COUNT(Y12:Y300)=0,"-",AVERAGEIFS(Y12:Y300, Y12:Y300, "&gt;="&amp;Y2,Y12:Y300,"&lt;="&amp;Y3))</f>
        <v>-</v>
      </c>
      <c r="AA4" s="449" t="str">
        <f>IF(COUNT(AA12:AA300)=0,"-",AVERAGEIFS(AA12:AA300, AA12:AA300, "&gt;="&amp;AA2,AA12:AA300,"&lt;="&amp;AA3))</f>
        <v>-</v>
      </c>
      <c r="AC4" s="449" t="str">
        <f>IF(COUNT(AC12:AC300)=0,"-",AVERAGEIFS(AC12:AC300, AC12:AC300, "&gt;="&amp;AC2,AC12:AC300,"&lt;="&amp;AC3))</f>
        <v>-</v>
      </c>
      <c r="AE4" s="449" t="str">
        <f>IF(COUNT(AE12:AE300)=0,"-",AVERAGEIFS(AE12:AE300, AE12:AE300, "&gt;="&amp;AE2,AE12:AE300,"&lt;="&amp;AE3))</f>
        <v>-</v>
      </c>
      <c r="AG4" s="449" t="str">
        <f>IF(COUNT(AG12:AG300)=0,"-",AVERAGEIFS(AG12:AG300, AG12:AG300, "&gt;="&amp;AG2,AG12:AG300,"&lt;="&amp;AG3))</f>
        <v>-</v>
      </c>
      <c r="AI4" s="449" t="str">
        <f>IF(COUNT(AI12:AI300)=0,"-",AVERAGEIFS(AI12:AI300, AI12:AI300, "&gt;="&amp;AI2,AI12:AI300,"&lt;="&amp;AI3))</f>
        <v>-</v>
      </c>
      <c r="AK4" s="449">
        <f ca="1">IF(COUNT(AK12:AK300)=0,"-",AVERAGEIFS(AK12:AK300, AK12:AK300, "&gt;="&amp;AK2,AK12:AK300,"&lt;="&amp;AK3))</f>
        <v>898.80754152399425</v>
      </c>
      <c r="AM4" s="449" t="str">
        <f>IF(COUNT(AM12:AM300)=0,"-",AVERAGEIFS(AM12:AM300, AM12:AM300, "&gt;="&amp;AM2,AM12:AM300,"&lt;="&amp;AM3))</f>
        <v>-</v>
      </c>
      <c r="AO4" s="449">
        <f ca="1">IF(COUNT(AO12:AO300)=0,"-",AVERAGEIFS(AO12:AO300, AO12:AO300, "&gt;="&amp;AO2,AO12:AO300,"&lt;="&amp;AO3))</f>
        <v>507.3934837092732</v>
      </c>
      <c r="AP4" s="449"/>
      <c r="AQ4" s="449">
        <f t="shared" ref="AQ4:AW4" ca="1" si="0">IF(COUNT(AQ12:AQ300)=0,"-",AVERAGEIFS(AQ12:AQ300, AQ12:AQ300, "&gt;="&amp;AQ2,AQ12:AQ300,"&lt;="&amp;AQ3))</f>
        <v>1489.2440649392363</v>
      </c>
      <c r="AR4" s="449"/>
      <c r="AS4" s="449">
        <f t="shared" ca="1" si="0"/>
        <v>251.43540258429962</v>
      </c>
      <c r="AT4" s="449"/>
      <c r="AU4" s="449" t="str">
        <f t="shared" si="0"/>
        <v>-</v>
      </c>
      <c r="AV4" s="449"/>
      <c r="AW4" s="449">
        <f t="shared" ca="1" si="0"/>
        <v>3200.6872061012218</v>
      </c>
      <c r="AY4" s="449">
        <f ca="1">IF(COUNT(AY12:AY300)=0,"-",AVERAGEIFS(AY12:AY300, AY12:AY300, "&gt;="&amp;AY2,AY12:AY300,"&lt;="&amp;AY3))</f>
        <v>3097.7809030816375</v>
      </c>
    </row>
    <row r="5" spans="1:51">
      <c r="A5" s="907"/>
      <c r="C5" s="293" t="s">
        <v>344</v>
      </c>
      <c r="E5" s="450">
        <f ca="1">IF(COUNT(E12:E300)=0,"-",SUMIFS(D12:D300,E12:E300,"&gt;="&amp;E2,E12:E300,"&lt;="&amp;E3)/SUMIFS($B12:$B300,E12:E300,"&gt;="&amp;E2,E12:E300,"&lt;="&amp;E3))</f>
        <v>7408.4260154738877</v>
      </c>
      <c r="G5" s="450">
        <f ca="1">IF(COUNT(G12:G300)=0,"-",SUMIFS(F12:F300,G12:G300,"&gt;="&amp;G2,G12:G300,"&lt;="&amp;G3)/SUMIFS($B12:$B300,G12:G300,"&gt;="&amp;G2,G12:G300,"&lt;="&amp;G3))</f>
        <v>6499.9999999999991</v>
      </c>
      <c r="I5" s="450">
        <f ca="1">IF(COUNT(I12:I300)=0,"-",SUMIFS(H12:H300,I12:I300,"&gt;="&amp;I2,I12:I300,"&lt;="&amp;I3)/SUMIFS($B12:$B300,I12:I300,"&gt;="&amp;I2,I12:I300,"&lt;="&amp;I3))</f>
        <v>27880.75801749271</v>
      </c>
      <c r="K5" s="450">
        <f ca="1">IF(COUNT(K12:K300)=0,"-",SUMIFS(J12:J300,K12:K300,"&gt;="&amp;K2,K12:K300,"&lt;="&amp;K3)/SUMIFS($B12:$B300,K12:K300,"&gt;="&amp;K2,K12:K300,"&lt;="&amp;K3))</f>
        <v>57.692307692307693</v>
      </c>
      <c r="M5" s="450">
        <f ca="1">IF(COUNT(M12:M300)=0,"-",SUMIFS(L12:L300,M12:M300,"&gt;="&amp;M2,M12:M300,"&lt;="&amp;M3)/SUMIFS($B12:$B300,M12:M300,"&gt;="&amp;M2,M12:M300,"&lt;="&amp;M3))</f>
        <v>2752.8846153846152</v>
      </c>
      <c r="O5" s="450">
        <f ca="1">IF(COUNT(O12:O300)=0,"-",SUMIFS(N12:N300,O12:O300,"&gt;="&amp;O2,O12:O300,"&lt;="&amp;O3)/SUMIFS($B12:$B300,O12:O300,"&gt;="&amp;O2,O12:O300,"&lt;="&amp;O3))</f>
        <v>178.36640970969327</v>
      </c>
      <c r="Q5" s="450">
        <f ca="1">IF(COUNT(Q12:Q300)=0,"-",SUMIFS(P12:P300,Q12:Q300,"&gt;="&amp;Q2,Q12:Q300,"&lt;="&amp;Q3)/SUMIFS($B12:$B300,Q12:Q300,"&gt;="&amp;Q2,Q12:Q300,"&lt;="&amp;Q3))</f>
        <v>1165.5544147843941</v>
      </c>
      <c r="S5" s="450">
        <f ca="1">IF(COUNT(S12:S300)=0,"-",SUMIFS(R12:R300,S12:S300,"&gt;="&amp;S2,S12:S300,"&lt;="&amp;S3)/SUMIFS($B12:$B300,S12:S300,"&gt;="&amp;S2,S12:S300,"&lt;="&amp;S3))</f>
        <v>362.90909090909093</v>
      </c>
      <c r="U5" s="450">
        <f ca="1">IF(COUNT(U12:U300)=0,"-",SUMIFS(T12:T300,U12:U300,"&gt;="&amp;U2,U12:U300,"&lt;="&amp;U3)/SUMIFS($B12:$B300,U12:U300,"&gt;="&amp;U2,U12:U300,"&lt;="&amp;U3))</f>
        <v>190.625</v>
      </c>
      <c r="W5" s="450">
        <f ca="1">IF(COUNT(W12:W300)=0,"-",SUMIFS(V12:V300,W12:W300,"&gt;="&amp;W2,W12:W300,"&lt;="&amp;W3)/SUMIFS($B12:$B300,W12:W300,"&gt;="&amp;W2,W12:W300,"&lt;="&amp;W3))</f>
        <v>84.615384615384613</v>
      </c>
      <c r="Y5" s="450" t="str">
        <f>IF(COUNT(Y12:Y300)=0,"-",SUMIFS(X12:X300,Y12:Y300,"&gt;="&amp;Y2,Y12:Y300,"&lt;="&amp;Y3)/SUMIFS($B12:$B300,Y12:Y300,"&gt;="&amp;Y2,Y12:Y300,"&lt;="&amp;Y3))</f>
        <v>-</v>
      </c>
      <c r="AA5" s="450" t="str">
        <f>IF(COUNT(AA12:AA300)=0,"-",SUMIFS(Z12:Z300,AA12:AA300,"&gt;="&amp;AA2,AA12:AA300,"&lt;="&amp;AA3)/SUMIFS($B12:$B300,AA12:AA300,"&gt;="&amp;AA2,AA12:AA300,"&lt;="&amp;AA3))</f>
        <v>-</v>
      </c>
      <c r="AC5" s="450" t="str">
        <f>IF(COUNT(AC12:AC300)=0,"-",SUMIFS(AB12:AB300,AC12:AC300,"&gt;="&amp;AC2,AC12:AC300,"&lt;="&amp;AC3)/SUMIFS($B12:$B300,AC12:AC300,"&gt;="&amp;AC2,AC12:AC300,"&lt;="&amp;AC3))</f>
        <v>-</v>
      </c>
      <c r="AE5" s="450" t="str">
        <f>IF(COUNT(AE12:AE300)=0,"-",SUMIFS(AD12:AD300,AE12:AE300,"&gt;="&amp;AE2,AE12:AE300,"&lt;="&amp;AE3)/SUMIFS($B12:$B300,AE12:AE300,"&gt;="&amp;AE2,AE12:AE300,"&lt;="&amp;AE3))</f>
        <v>-</v>
      </c>
      <c r="AG5" s="450" t="str">
        <f>IF(COUNT(AG12:AG300)=0,"-",SUMIFS(AF12:AF300,AG12:AG300,"&gt;="&amp;AG2,AG12:AG300,"&lt;="&amp;AG3)/SUMIFS($B12:$B300,AG12:AG300,"&gt;="&amp;AG2,AG12:AG300,"&lt;="&amp;AG3))</f>
        <v>-</v>
      </c>
      <c r="AI5" s="450" t="str">
        <f>IF(COUNT(AI12:AI300)=0,"-",SUMIFS(AH12:AH300,AI12:AI300,"&gt;="&amp;AI2,AI12:AI300,"&lt;="&amp;AI3)/SUMIFS($B12:$B300,AI12:AI300,"&gt;="&amp;AI2,AI12:AI300,"&lt;="&amp;AI3))</f>
        <v>-</v>
      </c>
      <c r="AK5" s="450">
        <f ca="1">IF(COUNT(AK12:AK300)=0,"-",SUMIFS(AJ12:AJ300,AK12:AK300,"&gt;="&amp;AK2,AK12:AK300,"&lt;="&amp;AK3)/SUMIFS($B12:$B300,AK12:AK300,"&gt;="&amp;AK2,AK12:AK300,"&lt;="&amp;AK3))</f>
        <v>1039.1762452107278</v>
      </c>
      <c r="AM5" s="450" t="str">
        <f>IF(COUNT(AM12:AM300)=0,"-",SUMIFS(AL12:AL300,AM12:AM300,"&gt;="&amp;AM2,AM12:AM300,"&lt;="&amp;AM3)/SUMIFS($B12:$B300,AM12:AM300,"&gt;="&amp;AM2,AM12:AM300,"&lt;="&amp;AM3))</f>
        <v>-</v>
      </c>
      <c r="AO5" s="450">
        <f ca="1">IF(COUNT(AO12:AO300)=0,"-",SUMIFS(AN12:AN300,AO12:AO300,"&gt;="&amp;AO2,AO12:AO300,"&lt;="&amp;AO3)/SUMIFS($B12:$B300,AO12:AO300,"&gt;="&amp;AO2,AO12:AO300,"&lt;="&amp;AO3))</f>
        <v>618.25726141078837</v>
      </c>
      <c r="AP5" s="450"/>
      <c r="AQ5" s="450">
        <f t="shared" ref="AQ5:AU5" ca="1" si="1">IF(COUNT(AQ12:AQ300)=0,"-",SUMIFS(AP12:AP300,AQ12:AQ300,"&gt;="&amp;AQ2,AQ12:AQ300,"&lt;="&amp;AQ3)/SUMIFS($B12:$B300,AQ12:AQ300,"&gt;="&amp;AQ2,AQ12:AQ300,"&lt;="&amp;AQ3))</f>
        <v>1688.5714285714284</v>
      </c>
      <c r="AR5" s="450"/>
      <c r="AS5" s="450">
        <f t="shared" ca="1" si="1"/>
        <v>250.4344048653345</v>
      </c>
      <c r="AT5" s="450"/>
      <c r="AU5" s="450" t="str">
        <f t="shared" si="1"/>
        <v>-</v>
      </c>
      <c r="AV5" s="450"/>
      <c r="AW5" s="450">
        <f t="shared" ref="AW5" ca="1" si="2">IF(COUNT(AW12:AW300)=0,"-",SUMIFS(AV12:AV300,AW12:AW300,"&gt;="&amp;AW2,AW12:AW300,"&lt;="&amp;AW3)/SUMIFS($B12:$B300,AW12:AW300,"&gt;="&amp;AW2,AW12:AW300,"&lt;="&amp;AW3))</f>
        <v>2385.8866736621194</v>
      </c>
      <c r="AY5" s="450">
        <f ca="1">IF(COUNT(AY12:AY300)=0,"-",SUMIFS(AX12:AX300,AY12:AY300,"&gt;="&amp;AY2,AY12:AY300,"&lt;="&amp;AY3)/SUMIFS($B12:$B300,AY12:AY300,"&gt;="&amp;AY2,AY12:AY300,"&lt;="&amp;AY3))</f>
        <v>2620.4056733262159</v>
      </c>
    </row>
    <row r="6" spans="1:51">
      <c r="A6" s="907"/>
      <c r="C6" s="293" t="s">
        <v>345</v>
      </c>
      <c r="E6" s="451">
        <f ca="1">IF(COUNT(E12:E300)=0,"-",SUMIFS(E12:E300, E12:E300, "&gt;="&amp;E2,E12:E300,"&lt;="&amp;E3)/($A$1-COUNTIF(E12:E300,"&lt;"&amp;E$2)-COUNTIF(E12:E300,"&gt;"&amp;E$3)))</f>
        <v>7184.8023797750784</v>
      </c>
      <c r="G6" s="451">
        <f ca="1">IF(COUNT(G12:G300)=0,"-",SUMIFS(G12:G300, G12:G300, "&gt;="&amp;G2,G12:G300,"&lt;="&amp;G3)/($A$1-COUNTIF(G12:G300,"&lt;"&amp;G$2)-COUNTIF(G12:G300,"&gt;"&amp;G$3)))</f>
        <v>2409.5194130513451</v>
      </c>
      <c r="I6" s="451">
        <f ca="1">IF(COUNT(I12:I300)=0,"-",SUMIFS(I12:I300, I12:I300, "&gt;="&amp;I2,I12:I300,"&lt;="&amp;I3)/($A$1-COUNTIF(I12:I300,"&lt;"&amp;I$2)-COUNTIF(I12:I300,"&gt;"&amp;I$3)))</f>
        <v>2534.6143652266101</v>
      </c>
      <c r="K6" s="451">
        <f ca="1">IF(COUNT(K12:K300)=0,"-",SUMIFS(K12:K300, K12:K300, "&gt;="&amp;K2,K12:K300,"&lt;="&amp;K3)/($A$1-COUNTIF(K12:K300,"&lt;"&amp;K$2)-COUNTIF(K12:K300,"&gt;"&amp;K$3)))</f>
        <v>5.244755244755245</v>
      </c>
      <c r="M6" s="451">
        <f ca="1">IF(COUNT(M12:M300)=0,"-",SUMIFS(M12:M300, M12:M300, "&gt;="&amp;M2,M12:M300,"&lt;="&amp;M3)/($A$1-COUNTIF(M12:M300,"&lt;"&amp;M$2)-COUNTIF(M12:M300,"&gt;"&amp;M$3)))</f>
        <v>250.26223776223776</v>
      </c>
      <c r="O6" s="451">
        <f ca="1">IF(COUNT(O12:O300)=0,"-",SUMIFS(O12:O300, O12:O300, "&gt;="&amp;O2,O12:O300,"&lt;="&amp;O3)/($A$1-COUNTIF(O12:O300,"&lt;"&amp;O$2)-COUNTIF(O12:O300,"&gt;"&amp;O$3)))</f>
        <v>129.26480141459953</v>
      </c>
      <c r="Q6" s="451">
        <f ca="1">IF(COUNT(Q12:Q300)=0,"-",SUMIFS(Q12:Q300, Q12:Q300, "&gt;="&amp;Q2,Q12:Q300,"&lt;="&amp;Q3)/($A$1-COUNTIF(Q12:Q300,"&lt;"&amp;Q$2)-COUNTIF(Q12:Q300,"&gt;"&amp;Q$3)))</f>
        <v>1050.377037215233</v>
      </c>
      <c r="S6" s="451">
        <f ca="1">IF(COUNT(S12:S300)=0,"-",SUMIFS(S12:S300, S12:S300, "&gt;="&amp;S2,S12:S300,"&lt;="&amp;S3)/($A$1-COUNTIF(S12:S300,"&lt;"&amp;S$2)-COUNTIF(S12:S300,"&gt;"&amp;S$3)))</f>
        <v>58.605283605283603</v>
      </c>
      <c r="U6" s="451">
        <f ca="1">IF(COUNT(U12:U300)=0,"-",SUMIFS(U12:U300, U12:U300, "&gt;="&amp;U2,U12:U300,"&lt;="&amp;U3)/($A$1-COUNTIF(U12:U300,"&lt;"&amp;U$2)-COUNTIF(U12:U300,"&gt;"&amp;U$3)))</f>
        <v>17.329545454545453</v>
      </c>
      <c r="W6" s="451">
        <f ca="1">IF(COUNT(W12:W300)=0,"-",SUMIFS(W12:W300, W12:W300, "&gt;="&amp;W2,W12:W300,"&lt;="&amp;W3)/($A$1-COUNTIF(W12:W300,"&lt;"&amp;W$2)-COUNTIF(W12:W300,"&gt;"&amp;W$3)))</f>
        <v>7.6923076923076925</v>
      </c>
      <c r="Y6" s="451" t="str">
        <f>IF(COUNT(Y12:Y300)=0,"-",SUMIFS(Y12:Y300, Y12:Y300, "&gt;="&amp;Y2,Y12:Y300,"&lt;="&amp;Y3)/($A$1-COUNTIF(Y12:Y300,"&lt;"&amp;Y$2)-COUNTIF(Y12:Y300,"&gt;"&amp;Y$3)))</f>
        <v>-</v>
      </c>
      <c r="AA6" s="451" t="str">
        <f>IF(COUNT(AA12:AA300)=0,"-",SUMIFS(AA12:AA300, AA12:AA300, "&gt;="&amp;AA2,AA12:AA300,"&lt;="&amp;AA3)/($A$1-COUNTIF(AA12:AA300,"&lt;"&amp;AA$2)-COUNTIF(AA12:AA300,"&gt;"&amp;AA$3)))</f>
        <v>-</v>
      </c>
      <c r="AC6" s="451" t="str">
        <f>IF(COUNT(AC12:AC300)=0,"-",SUMIFS(AC12:AC300, AC12:AC300, "&gt;="&amp;AC2,AC12:AC300,"&lt;="&amp;AC3)/($A$1-COUNTIF(AC12:AC300,"&lt;"&amp;AC$2)-COUNTIF(AC12:AC300,"&gt;"&amp;AC$3)))</f>
        <v>-</v>
      </c>
      <c r="AE6" s="451" t="str">
        <f>IF(COUNT(AE12:AE300)=0,"-",SUMIFS(AE12:AE300, AE12:AE300, "&gt;="&amp;AE2,AE12:AE300,"&lt;="&amp;AE3)/($A$1-COUNTIF(AE12:AE300,"&lt;"&amp;AE$2)-COUNTIF(AE12:AE300,"&gt;"&amp;AE$3)))</f>
        <v>-</v>
      </c>
      <c r="AG6" s="451" t="str">
        <f>IF(COUNT(AG12:AG300)=0,"-",SUMIFS(AG12:AG300, AG12:AG300, "&gt;="&amp;AG2,AG12:AG300,"&lt;="&amp;AG3)/($A$1-COUNTIF(AG12:AG300,"&lt;"&amp;AG$2)-COUNTIF(AG12:AG300,"&gt;"&amp;AG$3)))</f>
        <v>-</v>
      </c>
      <c r="AI6" s="451" t="str">
        <f>IF(COUNT(AI12:AI300)=0,"-",SUMIFS(AI12:AI300, AI12:AI300, "&gt;="&amp;AI2,AI12:AI300,"&lt;="&amp;AI3)/($A$1-COUNTIF(AI12:AI300,"&lt;"&amp;AI$2)-COUNTIF(AI12:AI300,"&gt;"&amp;AI$3)))</f>
        <v>-</v>
      </c>
      <c r="AK6" s="451">
        <f ca="1">IF(COUNT(AK12:AK300)=0,"-",SUMIFS(AK12:AK300, AK12:AK300, "&gt;="&amp;AK2,AK12:AK300,"&lt;="&amp;AK3)/($A$1-COUNTIF(AK12:AK300,"&lt;"&amp;AK$2)-COUNTIF(AK12:AK300,"&gt;"&amp;AK$3)))</f>
        <v>490.25865901308777</v>
      </c>
      <c r="AM6" s="451" t="str">
        <f>IF(COUNT(AM12:AM300)=0,"-",SUMIFS(AM12:AM300, AM12:AM300, "&gt;="&amp;AM2,AM12:AM300,"&lt;="&amp;AM3)/($A$1-COUNTIF(AM12:AM300,"&lt;"&amp;AM$2)-COUNTIF(AM12:AM300,"&gt;"&amp;AM$3)))</f>
        <v>-</v>
      </c>
      <c r="AO6" s="451">
        <f ca="1">IF(COUNT(AO12:AO300)=0,"-",SUMIFS(AO12:AO300, AO12:AO300, "&gt;="&amp;AO2,AO12:AO300,"&lt;="&amp;AO3)/($A$1-COUNTIF(AO12:AO300,"&lt;"&amp;AO$2)-COUNTIF(AO12:AO300,"&gt;"&amp;AO$3)))</f>
        <v>92.253360674413315</v>
      </c>
      <c r="AP6" s="451"/>
      <c r="AQ6" s="451">
        <f t="shared" ref="AQ6:AU6" ca="1" si="3">IF(COUNT(AQ12:AQ300)=0,"-",SUMIFS(AQ12:AQ300, AQ12:AQ300, "&gt;="&amp;AQ2,AQ12:AQ300,"&lt;="&amp;AQ3)/($A$1-COUNTIF(AQ12:AQ300,"&lt;"&amp;AQ$2)-COUNTIF(AQ12:AQ300,"&gt;"&amp;AQ$3)))</f>
        <v>1042.4708454574654</v>
      </c>
      <c r="AR6" s="451"/>
      <c r="AS6" s="451">
        <f t="shared" ca="1" si="3"/>
        <v>91.431055485199863</v>
      </c>
      <c r="AT6" s="451"/>
      <c r="AU6" s="451" t="str">
        <f t="shared" si="3"/>
        <v>-</v>
      </c>
      <c r="AV6" s="451"/>
      <c r="AW6" s="451">
        <f t="shared" ref="AW6" ca="1" si="4">IF(COUNT(AW12:AW300)=0,"-",SUMIFS(AW12:AW300, AW12:AW300, "&gt;="&amp;AW2,AW12:AW300,"&lt;="&amp;AW3)/($A$1-COUNTIF(AW12:AW300,"&lt;"&amp;AW$2)-COUNTIF(AW12:AW300,"&gt;"&amp;AW$3)))</f>
        <v>1454.8578209551008</v>
      </c>
      <c r="AY6" s="451">
        <f ca="1">IF(COUNT(AY12:AY300)=0,"-",SUMIFS(AY12:AY300, AY12:AY300, "&gt;="&amp;AY2,AY12:AY300,"&lt;="&amp;AY3)/($A$1-COUNTIF(AY12:AY300,"&lt;"&amp;AY$2)-COUNTIF(AY12:AY300,"&gt;"&amp;AY$3)))</f>
        <v>3097.7809030816375</v>
      </c>
    </row>
    <row r="9" spans="1:51">
      <c r="D9" s="642" t="s">
        <v>236</v>
      </c>
      <c r="E9" s="643"/>
      <c r="F9" s="642" t="s">
        <v>207</v>
      </c>
      <c r="G9" s="643"/>
      <c r="H9" s="642" t="s">
        <v>208</v>
      </c>
      <c r="I9" s="643"/>
      <c r="J9" s="642" t="s">
        <v>346</v>
      </c>
      <c r="K9" s="643"/>
      <c r="L9" s="642" t="s">
        <v>347</v>
      </c>
      <c r="M9" s="643"/>
      <c r="N9" s="642" t="s">
        <v>209</v>
      </c>
      <c r="O9" s="643"/>
      <c r="P9" s="642" t="s">
        <v>210</v>
      </c>
      <c r="Q9" s="643"/>
      <c r="R9" s="642" t="s">
        <v>211</v>
      </c>
      <c r="S9" s="643"/>
      <c r="T9" s="642" t="s">
        <v>212</v>
      </c>
      <c r="U9" s="643"/>
      <c r="V9" s="642" t="s">
        <v>348</v>
      </c>
      <c r="W9" s="643"/>
      <c r="X9" s="642" t="s">
        <v>349</v>
      </c>
      <c r="Y9" s="643"/>
      <c r="Z9" s="642" t="s">
        <v>350</v>
      </c>
      <c r="AA9" s="643"/>
      <c r="AB9" s="642" t="s">
        <v>351</v>
      </c>
      <c r="AC9" s="643"/>
      <c r="AD9" s="642" t="s">
        <v>352</v>
      </c>
      <c r="AE9" s="643"/>
      <c r="AF9" s="642" t="s">
        <v>353</v>
      </c>
      <c r="AG9" s="643"/>
      <c r="AH9" s="642" t="s">
        <v>354</v>
      </c>
      <c r="AI9" s="643"/>
      <c r="AJ9" s="642" t="s">
        <v>213</v>
      </c>
      <c r="AK9" s="643"/>
      <c r="AL9" s="642" t="s">
        <v>246</v>
      </c>
      <c r="AM9" s="643"/>
      <c r="AN9" s="642" t="s">
        <v>214</v>
      </c>
      <c r="AO9" s="643"/>
      <c r="AP9" s="642" t="s">
        <v>215</v>
      </c>
      <c r="AQ9" s="643"/>
      <c r="AR9" s="642" t="s">
        <v>216</v>
      </c>
      <c r="AS9" s="643"/>
      <c r="AT9" s="642" t="s">
        <v>217</v>
      </c>
      <c r="AU9" s="643"/>
      <c r="AV9" s="642" t="s">
        <v>218</v>
      </c>
      <c r="AW9" s="643"/>
      <c r="AX9" s="642" t="s">
        <v>355</v>
      </c>
      <c r="AY9" s="643"/>
    </row>
    <row r="10" spans="1:51" ht="60" customHeight="1">
      <c r="A10" s="644"/>
      <c r="B10" s="303"/>
      <c r="D10" s="645" t="s">
        <v>237</v>
      </c>
      <c r="E10" s="646" t="str">
        <f>D10&amp;"
per FTE"</f>
        <v>Total Occupancy
per FTE</v>
      </c>
      <c r="F10" s="645" t="s">
        <v>219</v>
      </c>
      <c r="G10" s="646" t="str">
        <f>F10&amp;"
per FTE"</f>
        <v>Direct Care Consultant 201
per FTE</v>
      </c>
      <c r="H10" s="645" t="s">
        <v>220</v>
      </c>
      <c r="I10" s="646" t="str">
        <f>H10&amp;"
per FTE"</f>
        <v>Temporary Help 202
per FTE</v>
      </c>
      <c r="J10" s="645" t="s">
        <v>356</v>
      </c>
      <c r="K10" s="646" t="str">
        <f>J10&amp;"
per FTE"</f>
        <v>Clients and Caregivers Reimb./Stipends 203
per FTE</v>
      </c>
      <c r="L10" s="645" t="s">
        <v>357</v>
      </c>
      <c r="M10" s="646" t="str">
        <f>L10&amp;"
per FTE"</f>
        <v>Subcontracted Direct Care 206
per FTE</v>
      </c>
      <c r="N10" s="645" t="s">
        <v>221</v>
      </c>
      <c r="O10" s="646" t="str">
        <f>N10&amp;"
per FTE"</f>
        <v>Staff Training 204
per FTE</v>
      </c>
      <c r="P10" s="645" t="s">
        <v>222</v>
      </c>
      <c r="Q10" s="646" t="str">
        <f>P10&amp;"
per FTE"</f>
        <v>Staff Mileage / Travel 205
per FTE</v>
      </c>
      <c r="R10" s="645" t="s">
        <v>223</v>
      </c>
      <c r="S10" s="646" t="str">
        <f>R10&amp;"
per FTE"</f>
        <v>Meals 207
per FTE</v>
      </c>
      <c r="T10" s="645" t="s">
        <v>224</v>
      </c>
      <c r="U10" s="646" t="str">
        <f>T10&amp;"
per FTE"</f>
        <v>Client Transportation 208
per FTE</v>
      </c>
      <c r="V10" s="645" t="s">
        <v>358</v>
      </c>
      <c r="W10" s="646" t="str">
        <f>V10&amp;"
per FTE"</f>
        <v>Vehicle Expenses 208
per FTE</v>
      </c>
      <c r="X10" s="645" t="s">
        <v>359</v>
      </c>
      <c r="Y10" s="646" t="str">
        <f>X10&amp;"
per FTE"</f>
        <v>Vehicle Depreciation 208
per FTE</v>
      </c>
      <c r="Z10" s="645" t="s">
        <v>360</v>
      </c>
      <c r="AA10" s="646" t="str">
        <f>Z10&amp;"
per FTE"</f>
        <v>Incidental Medical /Medicine/Pharmacy 209
per FTE</v>
      </c>
      <c r="AB10" s="645" t="s">
        <v>361</v>
      </c>
      <c r="AC10" s="646" t="str">
        <f>AB10&amp;"
per FTE"</f>
        <v>Client Personal Allowances 211
per FTE</v>
      </c>
      <c r="AD10" s="645" t="s">
        <v>362</v>
      </c>
      <c r="AE10" s="646" t="str">
        <f>AD10&amp;"
per FTE"</f>
        <v>Provision Material Goods/Svs./Benefits 212
per FTE</v>
      </c>
      <c r="AF10" s="645" t="s">
        <v>363</v>
      </c>
      <c r="AG10" s="646" t="str">
        <f>AF10&amp;"
per FTE"</f>
        <v>Direct Client Wages 214
per FTE</v>
      </c>
      <c r="AH10" s="645" t="s">
        <v>364</v>
      </c>
      <c r="AI10" s="646" t="str">
        <f>AH10&amp;"
per FTE"</f>
        <v>Other Commercial Prod. &amp; Svs. 214
per FTE</v>
      </c>
      <c r="AJ10" s="645" t="s">
        <v>225</v>
      </c>
      <c r="AK10" s="646" t="str">
        <f>AJ10&amp;"
per FTE"</f>
        <v>Program Supplies &amp; Materials 215
per FTE</v>
      </c>
      <c r="AL10" s="645" t="s">
        <v>365</v>
      </c>
      <c r="AM10" s="646" t="str">
        <f>AL10&amp;"
per FTE"</f>
        <v>Non Charitable Expenses
per FTE</v>
      </c>
      <c r="AN10" s="645" t="s">
        <v>226</v>
      </c>
      <c r="AO10" s="646" t="str">
        <f>AN10&amp;"
per FTE"</f>
        <v>Other Expense
per FTE</v>
      </c>
      <c r="AP10" s="645" t="s">
        <v>227</v>
      </c>
      <c r="AQ10" s="646"/>
      <c r="AR10" s="645" t="s">
        <v>228</v>
      </c>
      <c r="AS10" s="646"/>
      <c r="AT10" s="645" t="s">
        <v>229</v>
      </c>
      <c r="AU10" s="646"/>
      <c r="AV10" s="645" t="s">
        <v>230</v>
      </c>
      <c r="AW10" s="646"/>
      <c r="AX10" s="645" t="s">
        <v>366</v>
      </c>
      <c r="AY10" s="646" t="str">
        <f>AX10&amp;"
per FTE"</f>
        <v>Total Other Program Expense
per FTE</v>
      </c>
    </row>
    <row r="11" spans="1:51">
      <c r="A11" s="642" t="s">
        <v>231</v>
      </c>
      <c r="B11" s="647" t="s">
        <v>232</v>
      </c>
      <c r="D11" s="642" t="s">
        <v>233</v>
      </c>
      <c r="E11" s="643"/>
      <c r="F11" s="642" t="s">
        <v>233</v>
      </c>
      <c r="G11" s="643"/>
      <c r="H11" s="642" t="s">
        <v>233</v>
      </c>
      <c r="I11" s="643"/>
      <c r="J11" s="642" t="s">
        <v>233</v>
      </c>
      <c r="K11" s="643"/>
      <c r="L11" s="642" t="s">
        <v>233</v>
      </c>
      <c r="M11" s="643"/>
      <c r="N11" s="642" t="s">
        <v>233</v>
      </c>
      <c r="O11" s="643"/>
      <c r="P11" s="642" t="s">
        <v>233</v>
      </c>
      <c r="Q11" s="643"/>
      <c r="R11" s="642" t="s">
        <v>233</v>
      </c>
      <c r="S11" s="643"/>
      <c r="T11" s="642" t="s">
        <v>233</v>
      </c>
      <c r="U11" s="643"/>
      <c r="V11" s="642" t="s">
        <v>233</v>
      </c>
      <c r="W11" s="643"/>
      <c r="X11" s="642" t="s">
        <v>233</v>
      </c>
      <c r="Y11" s="643"/>
      <c r="Z11" s="642" t="s">
        <v>233</v>
      </c>
      <c r="AA11" s="643"/>
      <c r="AB11" s="642" t="s">
        <v>233</v>
      </c>
      <c r="AC11" s="643"/>
      <c r="AD11" s="642" t="s">
        <v>233</v>
      </c>
      <c r="AE11" s="643"/>
      <c r="AF11" s="642" t="s">
        <v>233</v>
      </c>
      <c r="AG11" s="643"/>
      <c r="AH11" s="642" t="s">
        <v>233</v>
      </c>
      <c r="AI11" s="643"/>
      <c r="AJ11" s="642" t="s">
        <v>233</v>
      </c>
      <c r="AK11" s="643"/>
      <c r="AL11" s="642" t="s">
        <v>233</v>
      </c>
      <c r="AM11" s="643"/>
      <c r="AN11" s="642" t="s">
        <v>233</v>
      </c>
      <c r="AO11" s="643"/>
      <c r="AP11" s="642" t="s">
        <v>233</v>
      </c>
      <c r="AQ11" s="643"/>
      <c r="AR11" s="642" t="s">
        <v>233</v>
      </c>
      <c r="AS11" s="643"/>
      <c r="AT11" s="642" t="s">
        <v>233</v>
      </c>
      <c r="AU11" s="643"/>
      <c r="AV11" s="642" t="s">
        <v>233</v>
      </c>
      <c r="AW11" s="643"/>
      <c r="AX11" s="642" t="s">
        <v>233</v>
      </c>
      <c r="AY11" s="643"/>
    </row>
    <row r="12" spans="1:51">
      <c r="A12" s="642" t="s">
        <v>367</v>
      </c>
      <c r="B12" s="647">
        <v>0.96</v>
      </c>
      <c r="D12" s="648">
        <v>3458</v>
      </c>
      <c r="E12" s="649">
        <f>IF(OR($B12=0,D12=0),"",D12/$B12)</f>
        <v>3602.0833333333335</v>
      </c>
      <c r="F12" s="650"/>
      <c r="G12" s="649" t="str">
        <f>IF(OR($B12=0,F12=0),"",F12/$B12)</f>
        <v/>
      </c>
      <c r="H12" s="648"/>
      <c r="I12" s="649" t="str">
        <f>IF(OR($B12=0,H12=0),"",H12/$B12)</f>
        <v/>
      </c>
      <c r="J12" s="648"/>
      <c r="K12" s="649" t="str">
        <f>IF(OR($B12=0,J12=0),"",J12/$B12)</f>
        <v/>
      </c>
      <c r="L12" s="648"/>
      <c r="M12" s="649" t="str">
        <f>IF(OR($B12=0,L12=0),"",L12/$B12)</f>
        <v/>
      </c>
      <c r="N12" s="648">
        <v>159</v>
      </c>
      <c r="O12" s="649">
        <f>IF(OR($B12=0,N12=0),"",N12/$B12)</f>
        <v>165.625</v>
      </c>
      <c r="P12" s="648"/>
      <c r="Q12" s="649" t="str">
        <f>IF(OR($B12=0,P12=0),"",P12/$B12)</f>
        <v/>
      </c>
      <c r="R12" s="648"/>
      <c r="S12" s="649" t="str">
        <f>IF(OR($B12=0,R12=0),"",R12/$B12)</f>
        <v/>
      </c>
      <c r="T12" s="648">
        <v>183</v>
      </c>
      <c r="U12" s="649">
        <f>IF(OR($B12=0,T12=0),"",T12/$B12)</f>
        <v>190.625</v>
      </c>
      <c r="V12" s="648"/>
      <c r="W12" s="649" t="str">
        <f>IF(OR($B12=0,V12=0),"",V12/$B12)</f>
        <v/>
      </c>
      <c r="X12" s="648"/>
      <c r="Y12" s="649" t="str">
        <f>IF(OR($B12=0,X12=0),"",X12/$B12)</f>
        <v/>
      </c>
      <c r="Z12" s="648"/>
      <c r="AA12" s="649" t="str">
        <f>IF(OR($B12=0,Z12=0),"",Z12/$B12)</f>
        <v/>
      </c>
      <c r="AB12" s="648"/>
      <c r="AC12" s="649" t="str">
        <f>IF(OR($B12=0,AB12=0),"",AB12/$B12)</f>
        <v/>
      </c>
      <c r="AD12" s="648"/>
      <c r="AE12" s="649" t="str">
        <f>IF(OR($B12=0,AD12=0),"",AD12/$B12)</f>
        <v/>
      </c>
      <c r="AF12" s="648"/>
      <c r="AG12" s="649" t="str">
        <f>IF(OR($B12=0,AF12=0),"",AF12/$B12)</f>
        <v/>
      </c>
      <c r="AH12" s="648"/>
      <c r="AI12" s="649" t="str">
        <f>IF(OR($B12=0,AH12=0),"",AH12/$B12)</f>
        <v/>
      </c>
      <c r="AJ12" s="648"/>
      <c r="AK12" s="649" t="str">
        <f>IF(OR($B12=0,AJ12=0),"",AJ12/$B12)</f>
        <v/>
      </c>
      <c r="AL12" s="648"/>
      <c r="AM12" s="649" t="str">
        <f>IF(OR($B12=0,AL12=0),"",AL12/$B12)</f>
        <v/>
      </c>
      <c r="AN12" s="648"/>
      <c r="AO12" s="649" t="str">
        <f>IF(OR($B12=0,AN12=0),"",AN12/$B12)</f>
        <v/>
      </c>
      <c r="AP12" s="648">
        <v>753</v>
      </c>
      <c r="AQ12" s="649">
        <f t="shared" ref="AQ12:AU25" si="5">IF(OR($B12=0,AP12=0),"",AP12/$B12)</f>
        <v>784.375</v>
      </c>
      <c r="AR12" s="648">
        <v>213</v>
      </c>
      <c r="AS12" s="649">
        <f t="shared" si="5"/>
        <v>221.875</v>
      </c>
      <c r="AT12" s="648"/>
      <c r="AU12" s="649" t="str">
        <f t="shared" si="5"/>
        <v/>
      </c>
      <c r="AV12" s="648">
        <v>3671</v>
      </c>
      <c r="AW12" s="649">
        <f t="shared" ref="AW12:AW24" si="6">IF(OR($B12=0,AV12=0),"",AV12/$B12)</f>
        <v>3823.9583333333335</v>
      </c>
      <c r="AX12" s="648">
        <v>342</v>
      </c>
      <c r="AY12" s="649">
        <f>IF(OR($B12=0,AX12=0),"",AX12/$B12)</f>
        <v>356.25</v>
      </c>
    </row>
    <row r="13" spans="1:51">
      <c r="A13" s="642" t="s">
        <v>368</v>
      </c>
      <c r="B13" s="647">
        <v>2.91</v>
      </c>
      <c r="D13" s="648">
        <v>15703</v>
      </c>
      <c r="E13" s="649">
        <f t="shared" ref="E13:G76" si="7">IF(OR($B13=0,D13=0),"",D13/$B13)</f>
        <v>5396.2199312714774</v>
      </c>
      <c r="F13" s="648">
        <v>4721</v>
      </c>
      <c r="G13" s="649">
        <f t="shared" si="7"/>
        <v>1622.3367697594501</v>
      </c>
      <c r="H13" s="648"/>
      <c r="I13" s="649" t="str">
        <f t="shared" ref="I13:I76" si="8">IF(OR($B13=0,H13=0),"",H13/$B13)</f>
        <v/>
      </c>
      <c r="J13" s="648"/>
      <c r="K13" s="649" t="str">
        <f t="shared" ref="K13:K76" si="9">IF(OR($B13=0,J13=0),"",J13/$B13)</f>
        <v/>
      </c>
      <c r="L13" s="648"/>
      <c r="M13" s="649" t="str">
        <f t="shared" ref="M13:M76" si="10">IF(OR($B13=0,L13=0),"",L13/$B13)</f>
        <v/>
      </c>
      <c r="N13" s="648">
        <v>95</v>
      </c>
      <c r="O13" s="649">
        <f t="shared" ref="O13:O76" si="11">IF(OR($B13=0,N13=0),"",N13/$B13)</f>
        <v>32.646048109965633</v>
      </c>
      <c r="P13" s="648">
        <v>592</v>
      </c>
      <c r="Q13" s="649">
        <f t="shared" ref="Q13:Q76" si="12">IF(OR($B13=0,P13=0),"",P13/$B13)</f>
        <v>203.43642611683848</v>
      </c>
      <c r="R13" s="648"/>
      <c r="S13" s="649" t="str">
        <f t="shared" ref="S13:S76" si="13">IF(OR($B13=0,R13=0),"",R13/$B13)</f>
        <v/>
      </c>
      <c r="T13" s="648"/>
      <c r="U13" s="649" t="str">
        <f t="shared" ref="U13:U76" si="14">IF(OR($B13=0,T13=0),"",T13/$B13)</f>
        <v/>
      </c>
      <c r="V13" s="648"/>
      <c r="W13" s="649" t="str">
        <f t="shared" ref="W13:W76" si="15">IF(OR($B13=0,V13=0),"",V13/$B13)</f>
        <v/>
      </c>
      <c r="X13" s="648"/>
      <c r="Y13" s="649" t="str">
        <f t="shared" ref="Y13:Y76" si="16">IF(OR($B13=0,X13=0),"",X13/$B13)</f>
        <v/>
      </c>
      <c r="Z13" s="648"/>
      <c r="AA13" s="649" t="str">
        <f t="shared" ref="AA13:AA76" si="17">IF(OR($B13=0,Z13=0),"",Z13/$B13)</f>
        <v/>
      </c>
      <c r="AB13" s="648"/>
      <c r="AC13" s="649" t="str">
        <f t="shared" ref="AC13:AC76" si="18">IF(OR($B13=0,AB13=0),"",AB13/$B13)</f>
        <v/>
      </c>
      <c r="AD13" s="648"/>
      <c r="AE13" s="649" t="str">
        <f t="shared" ref="AE13:AE76" si="19">IF(OR($B13=0,AD13=0),"",AD13/$B13)</f>
        <v/>
      </c>
      <c r="AF13" s="648"/>
      <c r="AG13" s="649" t="str">
        <f t="shared" ref="AG13:AG76" si="20">IF(OR($B13=0,AF13=0),"",AF13/$B13)</f>
        <v/>
      </c>
      <c r="AH13" s="648"/>
      <c r="AI13" s="649" t="str">
        <f t="shared" ref="AI13:AI76" si="21">IF(OR($B13=0,AH13=0),"",AH13/$B13)</f>
        <v/>
      </c>
      <c r="AJ13" s="648">
        <v>2576</v>
      </c>
      <c r="AK13" s="649">
        <f t="shared" ref="AK13:AK76" si="22">IF(OR($B13=0,AJ13=0),"",AJ13/$B13)</f>
        <v>885.22336769759443</v>
      </c>
      <c r="AL13" s="648"/>
      <c r="AM13" s="649" t="str">
        <f t="shared" ref="AM13:AM76" si="23">IF(OR($B13=0,AL13=0),"",AL13/$B13)</f>
        <v/>
      </c>
      <c r="AN13" s="648"/>
      <c r="AO13" s="649" t="str">
        <f t="shared" ref="AO13:AO76" si="24">IF(OR($B13=0,AN13=0),"",AN13/$B13)</f>
        <v/>
      </c>
      <c r="AP13" s="648">
        <v>7772</v>
      </c>
      <c r="AQ13" s="649">
        <f t="shared" si="5"/>
        <v>2670.7903780068727</v>
      </c>
      <c r="AR13" s="648"/>
      <c r="AS13" s="649" t="str">
        <f t="shared" si="5"/>
        <v/>
      </c>
      <c r="AT13" s="648"/>
      <c r="AU13" s="649" t="str">
        <f t="shared" si="5"/>
        <v/>
      </c>
      <c r="AV13" s="648"/>
      <c r="AW13" s="649" t="str">
        <f t="shared" si="6"/>
        <v/>
      </c>
      <c r="AX13" s="648">
        <v>7984</v>
      </c>
      <c r="AY13" s="649">
        <f t="shared" ref="AY13:AY76" si="25">IF(OR($B13=0,AX13=0),"",AX13/$B13)</f>
        <v>2743.6426116838488</v>
      </c>
    </row>
    <row r="14" spans="1:51">
      <c r="A14" s="642" t="s">
        <v>370</v>
      </c>
      <c r="B14" s="647">
        <v>1.1100000000000001</v>
      </c>
      <c r="D14" s="648">
        <v>4575</v>
      </c>
      <c r="E14" s="649">
        <f t="shared" si="7"/>
        <v>4121.6216216216217</v>
      </c>
      <c r="F14" s="648">
        <v>184</v>
      </c>
      <c r="G14" s="649">
        <f t="shared" si="7"/>
        <v>165.76576576576576</v>
      </c>
      <c r="H14" s="648"/>
      <c r="I14" s="649" t="str">
        <f t="shared" si="8"/>
        <v/>
      </c>
      <c r="J14" s="648"/>
      <c r="K14" s="649" t="str">
        <f t="shared" si="9"/>
        <v/>
      </c>
      <c r="L14" s="648"/>
      <c r="M14" s="649" t="str">
        <f t="shared" si="10"/>
        <v/>
      </c>
      <c r="N14" s="648">
        <v>97</v>
      </c>
      <c r="O14" s="649">
        <f t="shared" si="11"/>
        <v>87.387387387387378</v>
      </c>
      <c r="P14" s="648">
        <v>190</v>
      </c>
      <c r="Q14" s="649">
        <f t="shared" si="12"/>
        <v>171.17117117117115</v>
      </c>
      <c r="R14" s="648"/>
      <c r="S14" s="649" t="str">
        <f t="shared" si="13"/>
        <v/>
      </c>
      <c r="T14" s="648"/>
      <c r="U14" s="649" t="str">
        <f t="shared" si="14"/>
        <v/>
      </c>
      <c r="V14" s="648"/>
      <c r="W14" s="649" t="str">
        <f t="shared" si="15"/>
        <v/>
      </c>
      <c r="X14" s="648"/>
      <c r="Y14" s="649" t="str">
        <f t="shared" si="16"/>
        <v/>
      </c>
      <c r="Z14" s="648"/>
      <c r="AA14" s="649" t="str">
        <f t="shared" si="17"/>
        <v/>
      </c>
      <c r="AB14" s="648"/>
      <c r="AC14" s="649" t="str">
        <f t="shared" si="18"/>
        <v/>
      </c>
      <c r="AD14" s="648"/>
      <c r="AE14" s="649" t="str">
        <f t="shared" si="19"/>
        <v/>
      </c>
      <c r="AF14" s="648"/>
      <c r="AG14" s="649" t="str">
        <f t="shared" si="20"/>
        <v/>
      </c>
      <c r="AH14" s="648"/>
      <c r="AI14" s="649" t="str">
        <f t="shared" si="21"/>
        <v/>
      </c>
      <c r="AJ14" s="648">
        <v>80</v>
      </c>
      <c r="AK14" s="649">
        <f t="shared" si="22"/>
        <v>72.072072072072061</v>
      </c>
      <c r="AL14" s="648"/>
      <c r="AM14" s="649" t="str">
        <f t="shared" si="23"/>
        <v/>
      </c>
      <c r="AN14" s="648"/>
      <c r="AO14" s="649" t="str">
        <f t="shared" si="24"/>
        <v/>
      </c>
      <c r="AP14" s="648">
        <v>9909</v>
      </c>
      <c r="AQ14" s="649">
        <f t="shared" si="5"/>
        <v>8927.0270270270266</v>
      </c>
      <c r="AR14" s="648">
        <v>404</v>
      </c>
      <c r="AS14" s="649">
        <f t="shared" si="5"/>
        <v>363.96396396396392</v>
      </c>
      <c r="AT14" s="648"/>
      <c r="AU14" s="649" t="str">
        <f t="shared" si="5"/>
        <v/>
      </c>
      <c r="AV14" s="648"/>
      <c r="AW14" s="649" t="str">
        <f t="shared" si="6"/>
        <v/>
      </c>
      <c r="AX14" s="648">
        <v>551</v>
      </c>
      <c r="AY14" s="649">
        <f t="shared" si="25"/>
        <v>496.39639639639637</v>
      </c>
    </row>
    <row r="15" spans="1:51">
      <c r="A15" s="642" t="s">
        <v>371</v>
      </c>
      <c r="B15" s="647">
        <v>1.71</v>
      </c>
      <c r="D15" s="648">
        <v>12270</v>
      </c>
      <c r="E15" s="649">
        <f t="shared" si="7"/>
        <v>7175.4385964912281</v>
      </c>
      <c r="F15" s="648"/>
      <c r="G15" s="649" t="str">
        <f t="shared" si="7"/>
        <v/>
      </c>
      <c r="H15" s="648"/>
      <c r="I15" s="649" t="str">
        <f t="shared" si="8"/>
        <v/>
      </c>
      <c r="J15" s="648"/>
      <c r="K15" s="649" t="str">
        <f t="shared" si="9"/>
        <v/>
      </c>
      <c r="L15" s="648"/>
      <c r="M15" s="649" t="str">
        <f t="shared" si="10"/>
        <v/>
      </c>
      <c r="N15" s="648"/>
      <c r="O15" s="649" t="str">
        <f t="shared" si="11"/>
        <v/>
      </c>
      <c r="P15" s="648">
        <v>66</v>
      </c>
      <c r="Q15" s="649">
        <f t="shared" si="12"/>
        <v>38.596491228070178</v>
      </c>
      <c r="R15" s="648">
        <v>836</v>
      </c>
      <c r="S15" s="649">
        <f t="shared" si="13"/>
        <v>488.88888888888891</v>
      </c>
      <c r="T15" s="648"/>
      <c r="U15" s="649" t="str">
        <f t="shared" si="14"/>
        <v/>
      </c>
      <c r="V15" s="648"/>
      <c r="W15" s="649" t="str">
        <f t="shared" si="15"/>
        <v/>
      </c>
      <c r="X15" s="648"/>
      <c r="Y15" s="649" t="str">
        <f t="shared" si="16"/>
        <v/>
      </c>
      <c r="Z15" s="648"/>
      <c r="AA15" s="649" t="str">
        <f t="shared" si="17"/>
        <v/>
      </c>
      <c r="AB15" s="648"/>
      <c r="AC15" s="649" t="str">
        <f t="shared" si="18"/>
        <v/>
      </c>
      <c r="AD15" s="648"/>
      <c r="AE15" s="649" t="str">
        <f t="shared" si="19"/>
        <v/>
      </c>
      <c r="AF15" s="648"/>
      <c r="AG15" s="649" t="str">
        <f t="shared" si="20"/>
        <v/>
      </c>
      <c r="AH15" s="648"/>
      <c r="AI15" s="649" t="str">
        <f t="shared" si="21"/>
        <v/>
      </c>
      <c r="AJ15" s="648"/>
      <c r="AK15" s="649" t="str">
        <f t="shared" si="22"/>
        <v/>
      </c>
      <c r="AL15" s="648"/>
      <c r="AM15" s="649" t="str">
        <f t="shared" si="23"/>
        <v/>
      </c>
      <c r="AN15" s="648">
        <v>1320</v>
      </c>
      <c r="AO15" s="649">
        <f t="shared" si="24"/>
        <v>771.92982456140351</v>
      </c>
      <c r="AP15" s="648">
        <v>6500</v>
      </c>
      <c r="AQ15" s="649">
        <f t="shared" si="5"/>
        <v>3801.1695906432751</v>
      </c>
      <c r="AR15" s="648"/>
      <c r="AS15" s="649" t="str">
        <f t="shared" si="5"/>
        <v/>
      </c>
      <c r="AT15" s="648"/>
      <c r="AU15" s="649" t="str">
        <f t="shared" si="5"/>
        <v/>
      </c>
      <c r="AV15" s="648"/>
      <c r="AW15" s="649" t="str">
        <f t="shared" si="6"/>
        <v/>
      </c>
      <c r="AX15" s="648">
        <v>2222</v>
      </c>
      <c r="AY15" s="649">
        <f t="shared" si="25"/>
        <v>1299.4152046783627</v>
      </c>
    </row>
    <row r="16" spans="1:51">
      <c r="A16" s="642" t="s">
        <v>372</v>
      </c>
      <c r="B16" s="647">
        <v>0.88400000000000001</v>
      </c>
      <c r="D16" s="648">
        <v>9925</v>
      </c>
      <c r="E16" s="649">
        <f t="shared" si="7"/>
        <v>11227.375565610859</v>
      </c>
      <c r="F16" s="648"/>
      <c r="G16" s="649" t="str">
        <f t="shared" si="7"/>
        <v/>
      </c>
      <c r="H16" s="648"/>
      <c r="I16" s="649" t="str">
        <f t="shared" si="8"/>
        <v/>
      </c>
      <c r="J16" s="648"/>
      <c r="K16" s="649" t="str">
        <f t="shared" si="9"/>
        <v/>
      </c>
      <c r="L16" s="648"/>
      <c r="M16" s="649" t="str">
        <f t="shared" si="10"/>
        <v/>
      </c>
      <c r="N16" s="648">
        <v>412</v>
      </c>
      <c r="O16" s="649">
        <f t="shared" si="11"/>
        <v>466.06334841628961</v>
      </c>
      <c r="P16" s="648">
        <v>221</v>
      </c>
      <c r="Q16" s="649">
        <f t="shared" si="12"/>
        <v>250</v>
      </c>
      <c r="R16" s="648"/>
      <c r="S16" s="649" t="str">
        <f t="shared" si="13"/>
        <v/>
      </c>
      <c r="T16" s="648"/>
      <c r="U16" s="649" t="str">
        <f t="shared" si="14"/>
        <v/>
      </c>
      <c r="V16" s="648"/>
      <c r="W16" s="649" t="str">
        <f t="shared" si="15"/>
        <v/>
      </c>
      <c r="X16" s="648"/>
      <c r="Y16" s="649" t="str">
        <f t="shared" si="16"/>
        <v/>
      </c>
      <c r="Z16" s="648"/>
      <c r="AA16" s="649" t="str">
        <f t="shared" si="17"/>
        <v/>
      </c>
      <c r="AB16" s="648"/>
      <c r="AC16" s="649" t="str">
        <f t="shared" si="18"/>
        <v/>
      </c>
      <c r="AD16" s="648"/>
      <c r="AE16" s="649" t="str">
        <f t="shared" si="19"/>
        <v/>
      </c>
      <c r="AF16" s="648"/>
      <c r="AG16" s="649" t="str">
        <f t="shared" si="20"/>
        <v/>
      </c>
      <c r="AH16" s="648"/>
      <c r="AI16" s="649" t="str">
        <f t="shared" si="21"/>
        <v/>
      </c>
      <c r="AJ16" s="648"/>
      <c r="AK16" s="649" t="str">
        <f t="shared" si="22"/>
        <v/>
      </c>
      <c r="AL16" s="648"/>
      <c r="AM16" s="649" t="str">
        <f t="shared" si="23"/>
        <v/>
      </c>
      <c r="AN16" s="648"/>
      <c r="AO16" s="649" t="str">
        <f t="shared" si="24"/>
        <v/>
      </c>
      <c r="AP16" s="648"/>
      <c r="AQ16" s="649" t="str">
        <f t="shared" si="5"/>
        <v/>
      </c>
      <c r="AR16" s="648">
        <v>181</v>
      </c>
      <c r="AS16" s="649">
        <f t="shared" si="5"/>
        <v>204.75113122171945</v>
      </c>
      <c r="AT16" s="648"/>
      <c r="AU16" s="649" t="str">
        <f t="shared" si="5"/>
        <v/>
      </c>
      <c r="AV16" s="648">
        <v>623</v>
      </c>
      <c r="AW16" s="649">
        <f t="shared" si="6"/>
        <v>704.75113122171945</v>
      </c>
      <c r="AX16" s="648">
        <v>633</v>
      </c>
      <c r="AY16" s="649">
        <f t="shared" si="25"/>
        <v>716.06334841628961</v>
      </c>
    </row>
    <row r="17" spans="1:53">
      <c r="A17" s="642" t="s">
        <v>559</v>
      </c>
      <c r="B17" s="647">
        <v>0.7</v>
      </c>
      <c r="D17" s="648">
        <v>6947</v>
      </c>
      <c r="E17" s="649">
        <f t="shared" si="7"/>
        <v>9924.2857142857156</v>
      </c>
      <c r="F17" s="648">
        <v>6602</v>
      </c>
      <c r="G17" s="649">
        <f t="shared" si="7"/>
        <v>9431.4285714285725</v>
      </c>
      <c r="H17" s="648"/>
      <c r="I17" s="649" t="str">
        <f t="shared" si="8"/>
        <v/>
      </c>
      <c r="J17" s="648"/>
      <c r="K17" s="649" t="str">
        <f t="shared" si="9"/>
        <v/>
      </c>
      <c r="L17" s="648"/>
      <c r="M17" s="649" t="str">
        <f t="shared" si="10"/>
        <v/>
      </c>
      <c r="N17" s="648">
        <v>695</v>
      </c>
      <c r="O17" s="649">
        <f t="shared" si="11"/>
        <v>992.85714285714289</v>
      </c>
      <c r="P17" s="648">
        <v>2074</v>
      </c>
      <c r="Q17" s="649">
        <f t="shared" si="12"/>
        <v>2962.8571428571431</v>
      </c>
      <c r="R17" s="648"/>
      <c r="S17" s="649" t="str">
        <f t="shared" si="13"/>
        <v/>
      </c>
      <c r="T17" s="648"/>
      <c r="U17" s="649" t="str">
        <f t="shared" si="14"/>
        <v/>
      </c>
      <c r="V17" s="648"/>
      <c r="W17" s="649" t="str">
        <f t="shared" si="15"/>
        <v/>
      </c>
      <c r="X17" s="648"/>
      <c r="Y17" s="649" t="str">
        <f t="shared" si="16"/>
        <v/>
      </c>
      <c r="Z17" s="648"/>
      <c r="AA17" s="649" t="str">
        <f t="shared" si="17"/>
        <v/>
      </c>
      <c r="AB17" s="648"/>
      <c r="AC17" s="649" t="str">
        <f t="shared" si="18"/>
        <v/>
      </c>
      <c r="AD17" s="648"/>
      <c r="AE17" s="649" t="str">
        <f t="shared" si="19"/>
        <v/>
      </c>
      <c r="AF17" s="648"/>
      <c r="AG17" s="649" t="str">
        <f t="shared" si="20"/>
        <v/>
      </c>
      <c r="AH17" s="648"/>
      <c r="AI17" s="649" t="str">
        <f t="shared" si="21"/>
        <v/>
      </c>
      <c r="AJ17" s="648">
        <v>897</v>
      </c>
      <c r="AK17" s="649">
        <f t="shared" si="22"/>
        <v>1281.4285714285716</v>
      </c>
      <c r="AL17" s="648"/>
      <c r="AM17" s="649" t="str">
        <f t="shared" si="23"/>
        <v/>
      </c>
      <c r="AN17" s="648">
        <v>170</v>
      </c>
      <c r="AO17" s="649">
        <f t="shared" si="24"/>
        <v>242.85714285714286</v>
      </c>
      <c r="AP17" s="648"/>
      <c r="AQ17" s="649" t="str">
        <f t="shared" si="5"/>
        <v/>
      </c>
      <c r="AR17" s="648"/>
      <c r="AS17" s="649" t="str">
        <f t="shared" si="5"/>
        <v/>
      </c>
      <c r="AT17" s="648"/>
      <c r="AU17" s="649" t="str">
        <f t="shared" si="5"/>
        <v/>
      </c>
      <c r="AV17" s="648">
        <v>5637</v>
      </c>
      <c r="AW17" s="649">
        <f t="shared" si="6"/>
        <v>8052.8571428571431</v>
      </c>
      <c r="AX17" s="648">
        <v>10438</v>
      </c>
      <c r="AY17" s="649">
        <f t="shared" si="25"/>
        <v>14911.428571428572</v>
      </c>
    </row>
    <row r="18" spans="1:53">
      <c r="A18" s="642" t="s">
        <v>373</v>
      </c>
      <c r="B18" s="647">
        <v>0.9</v>
      </c>
      <c r="D18" s="648">
        <v>7251</v>
      </c>
      <c r="E18" s="649">
        <f t="shared" si="7"/>
        <v>8056.6666666666661</v>
      </c>
      <c r="F18" s="648"/>
      <c r="G18" s="649" t="str">
        <f t="shared" si="7"/>
        <v/>
      </c>
      <c r="H18" s="648"/>
      <c r="I18" s="649" t="str">
        <f t="shared" si="8"/>
        <v/>
      </c>
      <c r="J18" s="648"/>
      <c r="K18" s="649" t="str">
        <f t="shared" si="9"/>
        <v/>
      </c>
      <c r="L18" s="648"/>
      <c r="M18" s="649" t="str">
        <f t="shared" si="10"/>
        <v/>
      </c>
      <c r="N18" s="648"/>
      <c r="O18" s="649" t="str">
        <f t="shared" si="11"/>
        <v/>
      </c>
      <c r="P18" s="648">
        <v>2132</v>
      </c>
      <c r="Q18" s="649">
        <f t="shared" si="12"/>
        <v>2368.8888888888887</v>
      </c>
      <c r="R18" s="648"/>
      <c r="S18" s="649" t="str">
        <f t="shared" si="13"/>
        <v/>
      </c>
      <c r="T18" s="648"/>
      <c r="U18" s="649" t="str">
        <f t="shared" si="14"/>
        <v/>
      </c>
      <c r="V18" s="648"/>
      <c r="W18" s="649" t="str">
        <f t="shared" si="15"/>
        <v/>
      </c>
      <c r="X18" s="648"/>
      <c r="Y18" s="649" t="str">
        <f t="shared" si="16"/>
        <v/>
      </c>
      <c r="Z18" s="648"/>
      <c r="AA18" s="649" t="str">
        <f t="shared" si="17"/>
        <v/>
      </c>
      <c r="AB18" s="648"/>
      <c r="AC18" s="649" t="str">
        <f t="shared" si="18"/>
        <v/>
      </c>
      <c r="AD18" s="648"/>
      <c r="AE18" s="649" t="str">
        <f t="shared" si="19"/>
        <v/>
      </c>
      <c r="AF18" s="648"/>
      <c r="AG18" s="649" t="str">
        <f t="shared" si="20"/>
        <v/>
      </c>
      <c r="AH18" s="648"/>
      <c r="AI18" s="649" t="str">
        <f t="shared" si="21"/>
        <v/>
      </c>
      <c r="AJ18" s="648"/>
      <c r="AK18" s="649" t="str">
        <f t="shared" si="22"/>
        <v/>
      </c>
      <c r="AL18" s="648"/>
      <c r="AM18" s="649" t="str">
        <f t="shared" si="23"/>
        <v/>
      </c>
      <c r="AN18" s="648"/>
      <c r="AO18" s="649" t="str">
        <f t="shared" si="24"/>
        <v/>
      </c>
      <c r="AP18" s="648">
        <v>1133</v>
      </c>
      <c r="AQ18" s="649">
        <f t="shared" si="5"/>
        <v>1258.8888888888889</v>
      </c>
      <c r="AR18" s="648"/>
      <c r="AS18" s="649" t="str">
        <f t="shared" si="5"/>
        <v/>
      </c>
      <c r="AT18" s="648"/>
      <c r="AU18" s="649" t="str">
        <f t="shared" si="5"/>
        <v/>
      </c>
      <c r="AV18" s="648"/>
      <c r="AW18" s="649" t="str">
        <f t="shared" si="6"/>
        <v/>
      </c>
      <c r="AX18" s="648">
        <v>2132</v>
      </c>
      <c r="AY18" s="649">
        <f t="shared" si="25"/>
        <v>2368.8888888888887</v>
      </c>
    </row>
    <row r="19" spans="1:53">
      <c r="A19" s="642" t="s">
        <v>558</v>
      </c>
      <c r="B19" s="647">
        <v>1.04</v>
      </c>
      <c r="D19" s="648">
        <v>5724</v>
      </c>
      <c r="E19" s="649">
        <f t="shared" si="7"/>
        <v>5503.8461538461534</v>
      </c>
      <c r="F19" s="648"/>
      <c r="G19" s="649" t="str">
        <f t="shared" si="7"/>
        <v/>
      </c>
      <c r="H19" s="648"/>
      <c r="I19" s="649" t="str">
        <f t="shared" si="8"/>
        <v/>
      </c>
      <c r="J19" s="648">
        <v>60</v>
      </c>
      <c r="K19" s="649">
        <f t="shared" si="9"/>
        <v>57.692307692307693</v>
      </c>
      <c r="L19" s="648">
        <v>2863</v>
      </c>
      <c r="M19" s="649">
        <f t="shared" si="10"/>
        <v>2752.8846153846152</v>
      </c>
      <c r="N19" s="648"/>
      <c r="O19" s="649" t="str">
        <f t="shared" si="11"/>
        <v/>
      </c>
      <c r="P19" s="648">
        <v>745</v>
      </c>
      <c r="Q19" s="649">
        <f t="shared" si="12"/>
        <v>716.34615384615381</v>
      </c>
      <c r="R19" s="648">
        <v>162</v>
      </c>
      <c r="S19" s="649">
        <f t="shared" si="13"/>
        <v>155.76923076923077</v>
      </c>
      <c r="T19" s="648"/>
      <c r="U19" s="649" t="str">
        <f t="shared" si="14"/>
        <v/>
      </c>
      <c r="V19" s="648">
        <v>88</v>
      </c>
      <c r="W19" s="649">
        <f t="shared" si="15"/>
        <v>84.615384615384613</v>
      </c>
      <c r="X19" s="648"/>
      <c r="Y19" s="649" t="str">
        <f t="shared" si="16"/>
        <v/>
      </c>
      <c r="Z19" s="648"/>
      <c r="AA19" s="649" t="str">
        <f t="shared" si="17"/>
        <v/>
      </c>
      <c r="AB19" s="648"/>
      <c r="AC19" s="649" t="str">
        <f t="shared" si="18"/>
        <v/>
      </c>
      <c r="AD19" s="648"/>
      <c r="AE19" s="649" t="str">
        <f t="shared" si="19"/>
        <v/>
      </c>
      <c r="AF19" s="648"/>
      <c r="AG19" s="649" t="str">
        <f t="shared" si="20"/>
        <v/>
      </c>
      <c r="AH19" s="648"/>
      <c r="AI19" s="649" t="str">
        <f t="shared" si="21"/>
        <v/>
      </c>
      <c r="AJ19" s="648">
        <v>1246</v>
      </c>
      <c r="AK19" s="649">
        <f t="shared" si="22"/>
        <v>1198.0769230769231</v>
      </c>
      <c r="AL19" s="648"/>
      <c r="AM19" s="649" t="str">
        <f t="shared" si="23"/>
        <v/>
      </c>
      <c r="AN19" s="648"/>
      <c r="AO19" s="649" t="str">
        <f t="shared" si="24"/>
        <v/>
      </c>
      <c r="AP19" s="648">
        <v>92</v>
      </c>
      <c r="AQ19" s="649">
        <f t="shared" si="5"/>
        <v>88.461538461538453</v>
      </c>
      <c r="AR19" s="648"/>
      <c r="AS19" s="649" t="str">
        <f t="shared" si="5"/>
        <v/>
      </c>
      <c r="AT19" s="648"/>
      <c r="AU19" s="649" t="str">
        <f t="shared" si="5"/>
        <v/>
      </c>
      <c r="AV19" s="648"/>
      <c r="AW19" s="649" t="str">
        <f t="shared" si="6"/>
        <v/>
      </c>
      <c r="AX19" s="648">
        <v>5164</v>
      </c>
      <c r="AY19" s="649">
        <f t="shared" si="25"/>
        <v>4965.3846153846152</v>
      </c>
    </row>
    <row r="20" spans="1:53">
      <c r="A20" s="642" t="s">
        <v>374</v>
      </c>
      <c r="B20" s="647">
        <v>3.43</v>
      </c>
      <c r="D20" s="648">
        <v>40175</v>
      </c>
      <c r="E20" s="649">
        <f t="shared" si="7"/>
        <v>11712.827988338191</v>
      </c>
      <c r="F20" s="648">
        <v>51975</v>
      </c>
      <c r="G20" s="649">
        <f t="shared" si="7"/>
        <v>15153.061224489795</v>
      </c>
      <c r="H20" s="648">
        <v>95631</v>
      </c>
      <c r="I20" s="649">
        <f t="shared" si="8"/>
        <v>27880.75801749271</v>
      </c>
      <c r="J20" s="648"/>
      <c r="K20" s="649" t="str">
        <f t="shared" si="9"/>
        <v/>
      </c>
      <c r="L20" s="648"/>
      <c r="M20" s="649" t="str">
        <f t="shared" si="10"/>
        <v/>
      </c>
      <c r="N20" s="648">
        <v>1075</v>
      </c>
      <c r="O20" s="649">
        <f t="shared" si="11"/>
        <v>313.41107871720118</v>
      </c>
      <c r="P20" s="648">
        <v>8179</v>
      </c>
      <c r="Q20" s="649">
        <f t="shared" si="12"/>
        <v>2384.5481049562682</v>
      </c>
      <c r="R20" s="648"/>
      <c r="S20" s="649" t="str">
        <f t="shared" si="13"/>
        <v/>
      </c>
      <c r="T20" s="648"/>
      <c r="U20" s="649" t="str">
        <f t="shared" si="14"/>
        <v/>
      </c>
      <c r="V20" s="648"/>
      <c r="W20" s="649" t="str">
        <f t="shared" si="15"/>
        <v/>
      </c>
      <c r="X20" s="648"/>
      <c r="Y20" s="649" t="str">
        <f t="shared" si="16"/>
        <v/>
      </c>
      <c r="Z20" s="648"/>
      <c r="AA20" s="649" t="str">
        <f t="shared" si="17"/>
        <v/>
      </c>
      <c r="AB20" s="648"/>
      <c r="AC20" s="649" t="str">
        <f t="shared" si="18"/>
        <v/>
      </c>
      <c r="AD20" s="648"/>
      <c r="AE20" s="649" t="str">
        <f t="shared" si="19"/>
        <v/>
      </c>
      <c r="AF20" s="648"/>
      <c r="AG20" s="649" t="str">
        <f t="shared" si="20"/>
        <v/>
      </c>
      <c r="AH20" s="648"/>
      <c r="AI20" s="649" t="str">
        <f t="shared" si="21"/>
        <v/>
      </c>
      <c r="AJ20" s="648">
        <v>5672</v>
      </c>
      <c r="AK20" s="649">
        <f t="shared" si="22"/>
        <v>1653.6443148688045</v>
      </c>
      <c r="AL20" s="648"/>
      <c r="AM20" s="649" t="str">
        <f t="shared" si="23"/>
        <v/>
      </c>
      <c r="AN20" s="648"/>
      <c r="AO20" s="649" t="str">
        <f t="shared" si="24"/>
        <v/>
      </c>
      <c r="AP20" s="648">
        <v>3895</v>
      </c>
      <c r="AQ20" s="649">
        <f t="shared" si="5"/>
        <v>1135.5685131195335</v>
      </c>
      <c r="AR20" s="648"/>
      <c r="AS20" s="649" t="str">
        <f t="shared" si="5"/>
        <v/>
      </c>
      <c r="AT20" s="648"/>
      <c r="AU20" s="649" t="str">
        <f t="shared" si="5"/>
        <v/>
      </c>
      <c r="AV20" s="648">
        <v>5035</v>
      </c>
      <c r="AW20" s="649">
        <f t="shared" si="6"/>
        <v>1467.9300291545189</v>
      </c>
      <c r="AX20" s="648">
        <v>162532</v>
      </c>
      <c r="AY20" s="649">
        <f t="shared" si="25"/>
        <v>47385.42274052478</v>
      </c>
    </row>
    <row r="21" spans="1:53">
      <c r="A21" s="642" t="s">
        <v>375</v>
      </c>
      <c r="B21" s="647">
        <v>1.25</v>
      </c>
      <c r="D21" s="648">
        <v>11808</v>
      </c>
      <c r="E21" s="649">
        <f t="shared" si="7"/>
        <v>9446.4</v>
      </c>
      <c r="F21" s="648"/>
      <c r="G21" s="649" t="str">
        <f t="shared" si="7"/>
        <v/>
      </c>
      <c r="H21" s="648"/>
      <c r="I21" s="649" t="str">
        <f t="shared" si="8"/>
        <v/>
      </c>
      <c r="J21" s="648"/>
      <c r="K21" s="649" t="str">
        <f t="shared" si="9"/>
        <v/>
      </c>
      <c r="L21" s="648"/>
      <c r="M21" s="649" t="str">
        <f t="shared" si="10"/>
        <v/>
      </c>
      <c r="N21" s="648">
        <v>120</v>
      </c>
      <c r="O21" s="649">
        <f t="shared" si="11"/>
        <v>96</v>
      </c>
      <c r="P21" s="648">
        <v>285</v>
      </c>
      <c r="Q21" s="649">
        <f t="shared" si="12"/>
        <v>228</v>
      </c>
      <c r="R21" s="648"/>
      <c r="S21" s="649" t="str">
        <f t="shared" si="13"/>
        <v/>
      </c>
      <c r="T21" s="648"/>
      <c r="U21" s="649" t="str">
        <f t="shared" si="14"/>
        <v/>
      </c>
      <c r="V21" s="648"/>
      <c r="W21" s="649" t="str">
        <f t="shared" si="15"/>
        <v/>
      </c>
      <c r="X21" s="648"/>
      <c r="Y21" s="649" t="str">
        <f t="shared" si="16"/>
        <v/>
      </c>
      <c r="Z21" s="648"/>
      <c r="AA21" s="649" t="str">
        <f t="shared" si="17"/>
        <v/>
      </c>
      <c r="AB21" s="648"/>
      <c r="AC21" s="649" t="str">
        <f t="shared" si="18"/>
        <v/>
      </c>
      <c r="AD21" s="648"/>
      <c r="AE21" s="649" t="str">
        <f t="shared" si="19"/>
        <v/>
      </c>
      <c r="AF21" s="648"/>
      <c r="AG21" s="649" t="str">
        <f t="shared" si="20"/>
        <v/>
      </c>
      <c r="AH21" s="648"/>
      <c r="AI21" s="649" t="str">
        <f t="shared" si="21"/>
        <v/>
      </c>
      <c r="AJ21" s="648">
        <v>378</v>
      </c>
      <c r="AK21" s="649">
        <f t="shared" si="22"/>
        <v>302.39999999999998</v>
      </c>
      <c r="AL21" s="648"/>
      <c r="AM21" s="649" t="str">
        <f t="shared" si="23"/>
        <v/>
      </c>
      <c r="AN21" s="648"/>
      <c r="AO21" s="649" t="str">
        <f t="shared" si="24"/>
        <v/>
      </c>
      <c r="AP21" s="648"/>
      <c r="AQ21" s="649" t="str">
        <f t="shared" si="5"/>
        <v/>
      </c>
      <c r="AR21" s="648"/>
      <c r="AS21" s="649" t="str">
        <f t="shared" si="5"/>
        <v/>
      </c>
      <c r="AT21" s="648"/>
      <c r="AU21" s="649" t="str">
        <f t="shared" si="5"/>
        <v/>
      </c>
      <c r="AV21" s="648"/>
      <c r="AW21" s="649" t="str">
        <f t="shared" si="6"/>
        <v/>
      </c>
      <c r="AX21" s="648">
        <v>783</v>
      </c>
      <c r="AY21" s="649">
        <f t="shared" si="25"/>
        <v>626.4</v>
      </c>
    </row>
    <row r="22" spans="1:53">
      <c r="A22" s="642" t="s">
        <v>376</v>
      </c>
      <c r="B22" s="647">
        <v>1.65</v>
      </c>
      <c r="D22" s="648">
        <v>4729</v>
      </c>
      <c r="E22" s="649">
        <f t="shared" si="7"/>
        <v>2866.060606060606</v>
      </c>
      <c r="F22" s="648">
        <v>218</v>
      </c>
      <c r="G22" s="649">
        <f t="shared" si="7"/>
        <v>132.12121212121212</v>
      </c>
      <c r="H22" s="648"/>
      <c r="I22" s="649" t="str">
        <f t="shared" si="8"/>
        <v/>
      </c>
      <c r="J22" s="648"/>
      <c r="K22" s="649" t="str">
        <f t="shared" si="9"/>
        <v/>
      </c>
      <c r="L22" s="648"/>
      <c r="M22" s="649" t="str">
        <f t="shared" si="10"/>
        <v/>
      </c>
      <c r="N22" s="648">
        <v>217</v>
      </c>
      <c r="O22" s="649">
        <f t="shared" si="11"/>
        <v>131.51515151515153</v>
      </c>
      <c r="P22" s="648">
        <v>3680</v>
      </c>
      <c r="Q22" s="649">
        <f t="shared" si="12"/>
        <v>2230.3030303030305</v>
      </c>
      <c r="R22" s="648"/>
      <c r="S22" s="649" t="str">
        <f t="shared" si="13"/>
        <v/>
      </c>
      <c r="T22" s="648"/>
      <c r="U22" s="649" t="str">
        <f t="shared" si="14"/>
        <v/>
      </c>
      <c r="V22" s="648"/>
      <c r="W22" s="649" t="str">
        <f t="shared" si="15"/>
        <v/>
      </c>
      <c r="X22" s="648"/>
      <c r="Y22" s="649" t="str">
        <f t="shared" si="16"/>
        <v/>
      </c>
      <c r="Z22" s="648"/>
      <c r="AA22" s="649" t="str">
        <f t="shared" si="17"/>
        <v/>
      </c>
      <c r="AB22" s="648"/>
      <c r="AC22" s="649" t="str">
        <f t="shared" si="18"/>
        <v/>
      </c>
      <c r="AD22" s="648"/>
      <c r="AE22" s="649" t="str">
        <f t="shared" si="19"/>
        <v/>
      </c>
      <c r="AF22" s="648"/>
      <c r="AG22" s="649" t="str">
        <f t="shared" si="20"/>
        <v/>
      </c>
      <c r="AH22" s="648"/>
      <c r="AI22" s="649" t="str">
        <f t="shared" si="21"/>
        <v/>
      </c>
      <c r="AJ22" s="648"/>
      <c r="AK22" s="649" t="str">
        <f t="shared" si="22"/>
        <v/>
      </c>
      <c r="AL22" s="648"/>
      <c r="AM22" s="649" t="str">
        <f t="shared" si="23"/>
        <v/>
      </c>
      <c r="AN22" s="648"/>
      <c r="AO22" s="649" t="str">
        <f t="shared" si="24"/>
        <v/>
      </c>
      <c r="AP22" s="648">
        <v>1131</v>
      </c>
      <c r="AQ22" s="649">
        <f t="shared" si="5"/>
        <v>685.4545454545455</v>
      </c>
      <c r="AR22" s="648">
        <v>355</v>
      </c>
      <c r="AS22" s="649">
        <f t="shared" si="5"/>
        <v>215.15151515151516</v>
      </c>
      <c r="AT22" s="648"/>
      <c r="AU22" s="649" t="str">
        <f t="shared" si="5"/>
        <v/>
      </c>
      <c r="AV22" s="648">
        <v>3224</v>
      </c>
      <c r="AW22" s="649">
        <f t="shared" si="6"/>
        <v>1953.939393939394</v>
      </c>
      <c r="AX22" s="648">
        <v>4115</v>
      </c>
      <c r="AY22" s="649">
        <f t="shared" si="25"/>
        <v>2493.939393939394</v>
      </c>
    </row>
    <row r="23" spans="1:53">
      <c r="E23" s="649" t="str">
        <f t="shared" si="7"/>
        <v/>
      </c>
      <c r="G23" s="649" t="str">
        <f t="shared" si="7"/>
        <v/>
      </c>
      <c r="I23" s="649" t="str">
        <f t="shared" si="8"/>
        <v/>
      </c>
      <c r="K23" s="649" t="str">
        <f t="shared" si="9"/>
        <v/>
      </c>
      <c r="M23" s="649" t="str">
        <f t="shared" si="10"/>
        <v/>
      </c>
      <c r="O23" s="649" t="str">
        <f t="shared" si="11"/>
        <v/>
      </c>
      <c r="Q23" s="649" t="str">
        <f t="shared" si="12"/>
        <v/>
      </c>
      <c r="S23" s="649" t="str">
        <f t="shared" si="13"/>
        <v/>
      </c>
      <c r="U23" s="649" t="str">
        <f t="shared" si="14"/>
        <v/>
      </c>
      <c r="W23" s="649" t="str">
        <f t="shared" si="15"/>
        <v/>
      </c>
      <c r="Y23" s="649" t="str">
        <f t="shared" si="16"/>
        <v/>
      </c>
      <c r="AA23" s="649" t="str">
        <f t="shared" si="17"/>
        <v/>
      </c>
      <c r="AC23" s="649" t="str">
        <f t="shared" si="18"/>
        <v/>
      </c>
      <c r="AE23" s="649" t="str">
        <f t="shared" si="19"/>
        <v/>
      </c>
      <c r="AG23" s="649" t="str">
        <f t="shared" si="20"/>
        <v/>
      </c>
      <c r="AI23" s="649" t="str">
        <f t="shared" si="21"/>
        <v/>
      </c>
      <c r="AK23" s="649" t="str">
        <f t="shared" si="22"/>
        <v/>
      </c>
      <c r="AM23" s="649" t="str">
        <f t="shared" si="23"/>
        <v/>
      </c>
      <c r="AO23" s="649" t="str">
        <f t="shared" si="24"/>
        <v/>
      </c>
      <c r="AP23" s="648"/>
      <c r="AQ23" s="649" t="str">
        <f t="shared" si="5"/>
        <v/>
      </c>
      <c r="AR23" s="648"/>
      <c r="AS23" s="649" t="str">
        <f t="shared" si="5"/>
        <v/>
      </c>
      <c r="AU23" s="649" t="str">
        <f t="shared" si="5"/>
        <v/>
      </c>
      <c r="AV23" s="648"/>
      <c r="AW23" s="649" t="str">
        <f t="shared" si="6"/>
        <v/>
      </c>
      <c r="AY23" s="649" t="str">
        <f t="shared" si="25"/>
        <v/>
      </c>
    </row>
    <row r="24" spans="1:53">
      <c r="E24" s="649" t="str">
        <f t="shared" si="7"/>
        <v/>
      </c>
      <c r="G24" s="649" t="str">
        <f t="shared" si="7"/>
        <v/>
      </c>
      <c r="I24" s="649" t="str">
        <f t="shared" si="8"/>
        <v/>
      </c>
      <c r="K24" s="649" t="str">
        <f t="shared" si="9"/>
        <v/>
      </c>
      <c r="M24" s="649" t="str">
        <f t="shared" si="10"/>
        <v/>
      </c>
      <c r="O24" s="649" t="str">
        <f t="shared" si="11"/>
        <v/>
      </c>
      <c r="Q24" s="649" t="str">
        <f t="shared" si="12"/>
        <v/>
      </c>
      <c r="S24" s="649" t="str">
        <f t="shared" si="13"/>
        <v/>
      </c>
      <c r="U24" s="649" t="str">
        <f t="shared" si="14"/>
        <v/>
      </c>
      <c r="W24" s="649" t="str">
        <f t="shared" si="15"/>
        <v/>
      </c>
      <c r="Y24" s="649" t="str">
        <f t="shared" si="16"/>
        <v/>
      </c>
      <c r="AA24" s="649" t="str">
        <f t="shared" si="17"/>
        <v/>
      </c>
      <c r="AC24" s="649" t="str">
        <f t="shared" si="18"/>
        <v/>
      </c>
      <c r="AE24" s="649" t="str">
        <f t="shared" si="19"/>
        <v/>
      </c>
      <c r="AG24" s="649" t="str">
        <f t="shared" si="20"/>
        <v/>
      </c>
      <c r="AI24" s="649" t="str">
        <f t="shared" si="21"/>
        <v/>
      </c>
      <c r="AK24" s="649" t="str">
        <f t="shared" si="22"/>
        <v/>
      </c>
      <c r="AM24" s="649" t="str">
        <f t="shared" si="23"/>
        <v/>
      </c>
      <c r="AO24" s="649" t="str">
        <f t="shared" si="24"/>
        <v/>
      </c>
      <c r="AP24" s="648"/>
      <c r="AQ24" s="649" t="str">
        <f t="shared" si="5"/>
        <v/>
      </c>
      <c r="AR24" s="648"/>
      <c r="AS24" s="649" t="str">
        <f t="shared" si="5"/>
        <v/>
      </c>
      <c r="AU24" s="649" t="str">
        <f t="shared" si="5"/>
        <v/>
      </c>
      <c r="AV24" s="648"/>
      <c r="AW24" s="649" t="str">
        <f t="shared" si="6"/>
        <v/>
      </c>
      <c r="AY24" s="649" t="str">
        <f t="shared" si="25"/>
        <v/>
      </c>
    </row>
    <row r="25" spans="1:53">
      <c r="E25" s="649" t="str">
        <f t="shared" si="7"/>
        <v/>
      </c>
      <c r="G25" s="649"/>
      <c r="I25" s="649"/>
      <c r="K25" s="649"/>
      <c r="M25" s="649"/>
      <c r="O25" s="649"/>
      <c r="Q25" s="649"/>
      <c r="S25" s="649"/>
      <c r="U25" s="649"/>
      <c r="W25" s="649"/>
      <c r="Y25" s="649"/>
      <c r="AA25" s="649"/>
      <c r="AC25" s="649"/>
      <c r="AE25" s="649"/>
      <c r="AG25" s="649"/>
      <c r="AI25" s="649"/>
      <c r="AK25" s="649"/>
      <c r="AM25" s="649"/>
      <c r="AO25" s="649"/>
      <c r="AQ25" s="649" t="str">
        <f t="shared" si="5"/>
        <v/>
      </c>
      <c r="AS25" s="654"/>
      <c r="AU25" s="654"/>
      <c r="AV25" s="648"/>
      <c r="AW25" s="654"/>
      <c r="AY25" s="649"/>
    </row>
    <row r="26" spans="1:53">
      <c r="B26">
        <f>SUM(B12:B25)</f>
        <v>16.544</v>
      </c>
      <c r="E26" s="649" t="str">
        <f t="shared" si="7"/>
        <v/>
      </c>
      <c r="F26" s="653">
        <f>SUM(F13:F22)</f>
        <v>63700</v>
      </c>
      <c r="G26" s="653"/>
      <c r="H26" s="653">
        <f>SUM(H12:H22)</f>
        <v>95631</v>
      </c>
      <c r="I26" s="653"/>
      <c r="J26" s="653">
        <f t="shared" ref="J26:AN26" si="26">SUM(J12:J22)</f>
        <v>60</v>
      </c>
      <c r="K26" s="653"/>
      <c r="L26" s="653">
        <f t="shared" si="26"/>
        <v>2863</v>
      </c>
      <c r="M26" s="653"/>
      <c r="N26" s="653">
        <f t="shared" si="26"/>
        <v>2870</v>
      </c>
      <c r="O26" s="653"/>
      <c r="P26" s="653">
        <f t="shared" si="26"/>
        <v>18164</v>
      </c>
      <c r="Q26" s="653"/>
      <c r="R26" s="653">
        <f t="shared" si="26"/>
        <v>998</v>
      </c>
      <c r="S26" s="653"/>
      <c r="T26" s="653">
        <f t="shared" si="26"/>
        <v>183</v>
      </c>
      <c r="U26" s="653"/>
      <c r="V26" s="653">
        <f t="shared" si="26"/>
        <v>88</v>
      </c>
      <c r="W26" s="653"/>
      <c r="X26" s="653">
        <f t="shared" si="26"/>
        <v>0</v>
      </c>
      <c r="Y26" s="653"/>
      <c r="Z26" s="653">
        <f t="shared" si="26"/>
        <v>0</v>
      </c>
      <c r="AA26" s="653"/>
      <c r="AB26" s="653">
        <f t="shared" si="26"/>
        <v>0</v>
      </c>
      <c r="AC26" s="653"/>
      <c r="AD26" s="653">
        <f t="shared" si="26"/>
        <v>0</v>
      </c>
      <c r="AE26" s="653"/>
      <c r="AF26" s="653">
        <f t="shared" si="26"/>
        <v>0</v>
      </c>
      <c r="AG26" s="653"/>
      <c r="AH26" s="653">
        <f t="shared" si="26"/>
        <v>0</v>
      </c>
      <c r="AI26" s="653"/>
      <c r="AJ26" s="653">
        <f t="shared" si="26"/>
        <v>10849</v>
      </c>
      <c r="AK26" s="653"/>
      <c r="AL26" s="653">
        <f t="shared" si="26"/>
        <v>0</v>
      </c>
      <c r="AM26" s="653"/>
      <c r="AN26" s="653">
        <f t="shared" si="26"/>
        <v>1490</v>
      </c>
      <c r="AO26" s="649"/>
      <c r="AP26" s="653">
        <f t="shared" ref="AP26:AV26" si="27">SUM(AP12:AP24)</f>
        <v>31185</v>
      </c>
      <c r="AQ26" s="653"/>
      <c r="AR26" s="653">
        <f t="shared" si="27"/>
        <v>1153</v>
      </c>
      <c r="AS26" s="653"/>
      <c r="AT26" s="653">
        <f t="shared" si="27"/>
        <v>0</v>
      </c>
      <c r="AU26" s="653"/>
      <c r="AV26" s="653">
        <f t="shared" si="27"/>
        <v>18190</v>
      </c>
      <c r="AW26" s="653"/>
      <c r="AX26" s="649"/>
      <c r="AY26" s="649"/>
      <c r="BA26" s="653">
        <f>SUM(H26:AV26)</f>
        <v>183724</v>
      </c>
    </row>
    <row r="27" spans="1:53">
      <c r="E27" s="649" t="str">
        <f t="shared" si="7"/>
        <v/>
      </c>
      <c r="F27" s="653"/>
      <c r="G27" s="649" t="str">
        <f t="shared" si="7"/>
        <v/>
      </c>
      <c r="I27" s="649" t="str">
        <f t="shared" si="8"/>
        <v/>
      </c>
      <c r="K27" s="649" t="str">
        <f t="shared" si="9"/>
        <v/>
      </c>
      <c r="M27" s="649" t="str">
        <f t="shared" si="10"/>
        <v/>
      </c>
      <c r="O27" s="649" t="str">
        <f t="shared" si="11"/>
        <v/>
      </c>
      <c r="Q27" s="649" t="str">
        <f t="shared" si="12"/>
        <v/>
      </c>
      <c r="S27" s="649" t="str">
        <f t="shared" si="13"/>
        <v/>
      </c>
      <c r="U27" s="649" t="str">
        <f t="shared" si="14"/>
        <v/>
      </c>
      <c r="W27" s="649" t="str">
        <f t="shared" si="15"/>
        <v/>
      </c>
      <c r="Y27" s="649" t="str">
        <f t="shared" si="16"/>
        <v/>
      </c>
      <c r="AA27" s="649" t="str">
        <f t="shared" si="17"/>
        <v/>
      </c>
      <c r="AC27" s="649" t="str">
        <f t="shared" si="18"/>
        <v/>
      </c>
      <c r="AE27" s="649" t="str">
        <f t="shared" si="19"/>
        <v/>
      </c>
      <c r="AG27" s="649" t="str">
        <f t="shared" si="20"/>
        <v/>
      </c>
      <c r="AI27" s="649" t="str">
        <f t="shared" si="21"/>
        <v/>
      </c>
      <c r="AK27" s="649" t="str">
        <f t="shared" si="22"/>
        <v/>
      </c>
      <c r="AM27" s="649" t="str">
        <f t="shared" si="23"/>
        <v/>
      </c>
      <c r="AO27" s="649" t="str">
        <f t="shared" si="24"/>
        <v/>
      </c>
      <c r="AP27" s="655"/>
      <c r="AQ27" s="654"/>
      <c r="AR27" s="655"/>
      <c r="AS27" s="654"/>
      <c r="AT27" s="653"/>
      <c r="AU27" s="654"/>
      <c r="AV27" s="648"/>
      <c r="AW27" s="654"/>
      <c r="AY27" s="649" t="str">
        <f t="shared" si="25"/>
        <v/>
      </c>
    </row>
    <row r="28" spans="1:53">
      <c r="E28" s="649" t="str">
        <f t="shared" si="7"/>
        <v/>
      </c>
      <c r="F28" s="653"/>
      <c r="G28" s="649" t="str">
        <f t="shared" si="7"/>
        <v/>
      </c>
      <c r="I28" s="649" t="str">
        <f t="shared" si="8"/>
        <v/>
      </c>
      <c r="K28" s="649" t="str">
        <f t="shared" si="9"/>
        <v/>
      </c>
      <c r="M28" s="649" t="str">
        <f t="shared" si="10"/>
        <v/>
      </c>
      <c r="O28" s="649" t="str">
        <f t="shared" si="11"/>
        <v/>
      </c>
      <c r="Q28" s="649" t="str">
        <f t="shared" si="12"/>
        <v/>
      </c>
      <c r="S28" s="649" t="str">
        <f t="shared" si="13"/>
        <v/>
      </c>
      <c r="U28" s="649" t="str">
        <f t="shared" si="14"/>
        <v/>
      </c>
      <c r="W28" s="649" t="str">
        <f t="shared" si="15"/>
        <v/>
      </c>
      <c r="Y28" s="649" t="str">
        <f t="shared" si="16"/>
        <v/>
      </c>
      <c r="AA28" s="649" t="str">
        <f t="shared" si="17"/>
        <v/>
      </c>
      <c r="AC28" s="649" t="str">
        <f t="shared" si="18"/>
        <v/>
      </c>
      <c r="AE28" s="649" t="str">
        <f t="shared" si="19"/>
        <v/>
      </c>
      <c r="AG28" s="649" t="str">
        <f t="shared" si="20"/>
        <v/>
      </c>
      <c r="AI28" s="649" t="str">
        <f t="shared" si="21"/>
        <v/>
      </c>
      <c r="AK28" s="649" t="str">
        <f t="shared" si="22"/>
        <v/>
      </c>
      <c r="AM28" s="649" t="str">
        <f t="shared" si="23"/>
        <v/>
      </c>
      <c r="AO28" s="649" t="str">
        <f t="shared" si="24"/>
        <v/>
      </c>
      <c r="AP28" s="653"/>
      <c r="AQ28" s="654"/>
      <c r="AR28" s="653"/>
      <c r="AS28" s="654"/>
      <c r="AT28" s="653"/>
      <c r="AU28" s="654"/>
      <c r="AV28" s="648"/>
      <c r="AW28" s="654"/>
      <c r="AY28" s="649" t="str">
        <f t="shared" si="25"/>
        <v/>
      </c>
    </row>
    <row r="29" spans="1:53">
      <c r="E29" s="649" t="str">
        <f t="shared" si="7"/>
        <v/>
      </c>
      <c r="G29" s="649" t="str">
        <f t="shared" si="7"/>
        <v/>
      </c>
      <c r="I29" s="649" t="str">
        <f t="shared" si="8"/>
        <v/>
      </c>
      <c r="K29" s="649" t="str">
        <f t="shared" si="9"/>
        <v/>
      </c>
      <c r="M29" s="649" t="str">
        <f t="shared" si="10"/>
        <v/>
      </c>
      <c r="O29" s="649" t="str">
        <f t="shared" si="11"/>
        <v/>
      </c>
      <c r="Q29" s="649" t="str">
        <f t="shared" si="12"/>
        <v/>
      </c>
      <c r="S29" s="649" t="str">
        <f t="shared" si="13"/>
        <v/>
      </c>
      <c r="U29" s="649" t="str">
        <f t="shared" si="14"/>
        <v/>
      </c>
      <c r="W29" s="649" t="str">
        <f t="shared" si="15"/>
        <v/>
      </c>
      <c r="Y29" s="649" t="str">
        <f t="shared" si="16"/>
        <v/>
      </c>
      <c r="AA29" s="649" t="str">
        <f t="shared" si="17"/>
        <v/>
      </c>
      <c r="AC29" s="649" t="str">
        <f t="shared" si="18"/>
        <v/>
      </c>
      <c r="AE29" s="649" t="str">
        <f t="shared" si="19"/>
        <v/>
      </c>
      <c r="AG29" s="649" t="str">
        <f t="shared" si="20"/>
        <v/>
      </c>
      <c r="AI29" s="649" t="str">
        <f t="shared" si="21"/>
        <v/>
      </c>
      <c r="AK29" s="649" t="str">
        <f t="shared" si="22"/>
        <v/>
      </c>
      <c r="AM29" s="649" t="str">
        <f t="shared" si="23"/>
        <v/>
      </c>
      <c r="AO29" s="649" t="str">
        <f t="shared" si="24"/>
        <v/>
      </c>
      <c r="AP29" s="653"/>
      <c r="AQ29" s="654"/>
      <c r="AR29" s="653"/>
      <c r="AS29" s="654"/>
      <c r="AT29" s="653"/>
      <c r="AU29" s="654"/>
      <c r="AV29" s="648"/>
      <c r="AW29" s="654"/>
      <c r="AY29" s="649" t="str">
        <f t="shared" si="25"/>
        <v/>
      </c>
    </row>
    <row r="30" spans="1:53">
      <c r="E30" s="649" t="str">
        <f t="shared" si="7"/>
        <v/>
      </c>
      <c r="F30" s="653"/>
      <c r="G30" s="649" t="str">
        <f t="shared" si="7"/>
        <v/>
      </c>
      <c r="I30" s="649" t="str">
        <f t="shared" si="8"/>
        <v/>
      </c>
      <c r="K30" s="649" t="str">
        <f t="shared" si="9"/>
        <v/>
      </c>
      <c r="M30" s="649" t="str">
        <f t="shared" si="10"/>
        <v/>
      </c>
      <c r="O30" s="649" t="str">
        <f t="shared" si="11"/>
        <v/>
      </c>
      <c r="Q30" s="649" t="str">
        <f t="shared" si="12"/>
        <v/>
      </c>
      <c r="S30" s="649" t="str">
        <f t="shared" si="13"/>
        <v/>
      </c>
      <c r="U30" s="649" t="str">
        <f t="shared" si="14"/>
        <v/>
      </c>
      <c r="W30" s="649" t="str">
        <f t="shared" si="15"/>
        <v/>
      </c>
      <c r="Y30" s="649" t="str">
        <f t="shared" si="16"/>
        <v/>
      </c>
      <c r="AA30" s="649" t="str">
        <f t="shared" si="17"/>
        <v/>
      </c>
      <c r="AC30" s="649" t="str">
        <f t="shared" si="18"/>
        <v/>
      </c>
      <c r="AE30" s="649" t="str">
        <f t="shared" si="19"/>
        <v/>
      </c>
      <c r="AG30" s="649" t="str">
        <f t="shared" si="20"/>
        <v/>
      </c>
      <c r="AI30" s="649" t="str">
        <f t="shared" si="21"/>
        <v/>
      </c>
      <c r="AK30" s="649" t="str">
        <f t="shared" si="22"/>
        <v/>
      </c>
      <c r="AM30" s="649" t="str">
        <f t="shared" si="23"/>
        <v/>
      </c>
      <c r="AO30" s="649" t="str">
        <f t="shared" si="24"/>
        <v/>
      </c>
      <c r="AP30" s="653"/>
      <c r="AQ30" s="654"/>
      <c r="AR30" s="653"/>
      <c r="AS30" s="654"/>
      <c r="AT30" s="653"/>
      <c r="AU30" s="654"/>
      <c r="AV30" s="653"/>
      <c r="AW30" s="654"/>
      <c r="AY30" s="649" t="str">
        <f t="shared" si="25"/>
        <v/>
      </c>
    </row>
    <row r="31" spans="1:53">
      <c r="E31" s="649" t="str">
        <f t="shared" si="7"/>
        <v/>
      </c>
      <c r="G31" s="649" t="str">
        <f t="shared" si="7"/>
        <v/>
      </c>
      <c r="I31" s="649" t="str">
        <f t="shared" si="8"/>
        <v/>
      </c>
      <c r="K31" s="649" t="str">
        <f t="shared" si="9"/>
        <v/>
      </c>
      <c r="M31" s="649" t="str">
        <f t="shared" si="10"/>
        <v/>
      </c>
      <c r="O31" s="649" t="str">
        <f t="shared" si="11"/>
        <v/>
      </c>
      <c r="Q31" s="649" t="str">
        <f t="shared" si="12"/>
        <v/>
      </c>
      <c r="S31" s="649" t="str">
        <f t="shared" si="13"/>
        <v/>
      </c>
      <c r="U31" s="649" t="str">
        <f t="shared" si="14"/>
        <v/>
      </c>
      <c r="W31" s="649" t="str">
        <f t="shared" si="15"/>
        <v/>
      </c>
      <c r="Y31" s="649" t="str">
        <f t="shared" si="16"/>
        <v/>
      </c>
      <c r="AA31" s="649" t="str">
        <f t="shared" si="17"/>
        <v/>
      </c>
      <c r="AC31" s="649" t="str">
        <f t="shared" si="18"/>
        <v/>
      </c>
      <c r="AE31" s="649" t="str">
        <f t="shared" si="19"/>
        <v/>
      </c>
      <c r="AG31" s="649" t="str">
        <f t="shared" si="20"/>
        <v/>
      </c>
      <c r="AI31" s="649" t="str">
        <f t="shared" si="21"/>
        <v/>
      </c>
      <c r="AK31" s="649" t="str">
        <f t="shared" si="22"/>
        <v/>
      </c>
      <c r="AM31" s="649" t="str">
        <f t="shared" si="23"/>
        <v/>
      </c>
      <c r="AO31" s="649" t="str">
        <f t="shared" si="24"/>
        <v/>
      </c>
      <c r="AP31" s="653"/>
      <c r="AQ31" s="654"/>
      <c r="AR31" s="653"/>
      <c r="AS31" s="654"/>
      <c r="AT31" s="653"/>
      <c r="AU31" s="654"/>
      <c r="AV31" s="653"/>
      <c r="AW31" s="654"/>
      <c r="AY31" s="649" t="str">
        <f t="shared" si="25"/>
        <v/>
      </c>
    </row>
    <row r="32" spans="1:53">
      <c r="E32" s="649" t="str">
        <f t="shared" si="7"/>
        <v/>
      </c>
      <c r="G32" s="649" t="str">
        <f t="shared" si="7"/>
        <v/>
      </c>
      <c r="I32" s="649" t="str">
        <f t="shared" si="8"/>
        <v/>
      </c>
      <c r="K32" s="649" t="str">
        <f t="shared" si="9"/>
        <v/>
      </c>
      <c r="M32" s="649" t="str">
        <f t="shared" si="10"/>
        <v/>
      </c>
      <c r="O32" s="649" t="str">
        <f t="shared" si="11"/>
        <v/>
      </c>
      <c r="Q32" s="649" t="str">
        <f t="shared" si="12"/>
        <v/>
      </c>
      <c r="S32" s="649" t="str">
        <f t="shared" si="13"/>
        <v/>
      </c>
      <c r="U32" s="649" t="str">
        <f t="shared" si="14"/>
        <v/>
      </c>
      <c r="W32" s="649" t="str">
        <f t="shared" si="15"/>
        <v/>
      </c>
      <c r="Y32" s="649" t="str">
        <f t="shared" si="16"/>
        <v/>
      </c>
      <c r="AA32" s="649" t="str">
        <f t="shared" si="17"/>
        <v/>
      </c>
      <c r="AC32" s="649" t="str">
        <f t="shared" si="18"/>
        <v/>
      </c>
      <c r="AE32" s="649" t="str">
        <f t="shared" si="19"/>
        <v/>
      </c>
      <c r="AG32" s="649" t="str">
        <f t="shared" si="20"/>
        <v/>
      </c>
      <c r="AI32" s="649" t="str">
        <f t="shared" si="21"/>
        <v/>
      </c>
      <c r="AK32" s="649" t="str">
        <f t="shared" si="22"/>
        <v/>
      </c>
      <c r="AM32" s="649" t="str">
        <f t="shared" si="23"/>
        <v/>
      </c>
      <c r="AO32" s="649" t="str">
        <f t="shared" si="24"/>
        <v/>
      </c>
      <c r="AP32" s="653"/>
      <c r="AQ32" s="654"/>
      <c r="AR32" s="653"/>
      <c r="AS32" s="654"/>
      <c r="AT32" s="653"/>
      <c r="AU32" s="654"/>
      <c r="AV32" s="653"/>
      <c r="AW32" s="654"/>
      <c r="AY32" s="649" t="str">
        <f t="shared" si="25"/>
        <v/>
      </c>
    </row>
    <row r="33" spans="5:51">
      <c r="E33" s="649" t="str">
        <f t="shared" si="7"/>
        <v/>
      </c>
      <c r="G33" s="649" t="str">
        <f t="shared" si="7"/>
        <v/>
      </c>
      <c r="I33" s="649" t="str">
        <f t="shared" si="8"/>
        <v/>
      </c>
      <c r="K33" s="649" t="str">
        <f t="shared" si="9"/>
        <v/>
      </c>
      <c r="M33" s="649" t="str">
        <f t="shared" si="10"/>
        <v/>
      </c>
      <c r="O33" s="649" t="str">
        <f t="shared" si="11"/>
        <v/>
      </c>
      <c r="Q33" s="649" t="str">
        <f t="shared" si="12"/>
        <v/>
      </c>
      <c r="S33" s="649" t="str">
        <f t="shared" si="13"/>
        <v/>
      </c>
      <c r="U33" s="649" t="str">
        <f t="shared" si="14"/>
        <v/>
      </c>
      <c r="W33" s="649" t="str">
        <f t="shared" si="15"/>
        <v/>
      </c>
      <c r="Y33" s="649" t="str">
        <f t="shared" si="16"/>
        <v/>
      </c>
      <c r="AA33" s="649" t="str">
        <f t="shared" si="17"/>
        <v/>
      </c>
      <c r="AC33" s="649" t="str">
        <f t="shared" si="18"/>
        <v/>
      </c>
      <c r="AE33" s="649" t="str">
        <f t="shared" si="19"/>
        <v/>
      </c>
      <c r="AG33" s="649" t="str">
        <f t="shared" si="20"/>
        <v/>
      </c>
      <c r="AI33" s="649" t="str">
        <f t="shared" si="21"/>
        <v/>
      </c>
      <c r="AK33" s="649" t="str">
        <f t="shared" si="22"/>
        <v/>
      </c>
      <c r="AM33" s="649" t="str">
        <f t="shared" si="23"/>
        <v/>
      </c>
      <c r="AO33" s="649" t="str">
        <f t="shared" si="24"/>
        <v/>
      </c>
      <c r="AP33" s="653"/>
      <c r="AQ33" s="654"/>
      <c r="AR33" s="653"/>
      <c r="AS33" s="654"/>
      <c r="AT33" s="653"/>
      <c r="AU33" s="654"/>
      <c r="AV33" s="653"/>
      <c r="AW33" s="654"/>
      <c r="AY33" s="649" t="str">
        <f t="shared" si="25"/>
        <v/>
      </c>
    </row>
    <row r="34" spans="5:51">
      <c r="E34" s="649" t="str">
        <f t="shared" si="7"/>
        <v/>
      </c>
      <c r="G34" s="649" t="str">
        <f t="shared" si="7"/>
        <v/>
      </c>
      <c r="I34" s="649" t="str">
        <f t="shared" si="8"/>
        <v/>
      </c>
      <c r="K34" s="649" t="str">
        <f t="shared" si="9"/>
        <v/>
      </c>
      <c r="M34" s="649" t="str">
        <f t="shared" si="10"/>
        <v/>
      </c>
      <c r="O34" s="649" t="str">
        <f t="shared" si="11"/>
        <v/>
      </c>
      <c r="Q34" s="649" t="str">
        <f t="shared" si="12"/>
        <v/>
      </c>
      <c r="S34" s="649" t="str">
        <f t="shared" si="13"/>
        <v/>
      </c>
      <c r="U34" s="649" t="str">
        <f t="shared" si="14"/>
        <v/>
      </c>
      <c r="W34" s="649" t="str">
        <f t="shared" si="15"/>
        <v/>
      </c>
      <c r="Y34" s="649" t="str">
        <f t="shared" si="16"/>
        <v/>
      </c>
      <c r="AA34" s="649" t="str">
        <f t="shared" si="17"/>
        <v/>
      </c>
      <c r="AC34" s="649" t="str">
        <f t="shared" si="18"/>
        <v/>
      </c>
      <c r="AE34" s="649" t="str">
        <f t="shared" si="19"/>
        <v/>
      </c>
      <c r="AG34" s="649" t="str">
        <f t="shared" si="20"/>
        <v/>
      </c>
      <c r="AI34" s="649" t="str">
        <f t="shared" si="21"/>
        <v/>
      </c>
      <c r="AK34" s="649" t="str">
        <f t="shared" si="22"/>
        <v/>
      </c>
      <c r="AM34" s="649" t="str">
        <f t="shared" si="23"/>
        <v/>
      </c>
      <c r="AO34" s="649" t="str">
        <f t="shared" si="24"/>
        <v/>
      </c>
      <c r="AP34" s="653"/>
      <c r="AQ34" s="654"/>
      <c r="AR34" s="653"/>
      <c r="AS34" s="654"/>
      <c r="AT34" s="653"/>
      <c r="AU34" s="654"/>
      <c r="AV34" s="653"/>
      <c r="AW34" s="654"/>
      <c r="AY34" s="649" t="str">
        <f t="shared" si="25"/>
        <v/>
      </c>
    </row>
    <row r="35" spans="5:51">
      <c r="E35" s="649" t="str">
        <f t="shared" si="7"/>
        <v/>
      </c>
      <c r="G35" s="649" t="str">
        <f t="shared" si="7"/>
        <v/>
      </c>
      <c r="I35" s="649" t="str">
        <f t="shared" si="8"/>
        <v/>
      </c>
      <c r="K35" s="649" t="str">
        <f t="shared" si="9"/>
        <v/>
      </c>
      <c r="M35" s="649" t="str">
        <f t="shared" si="10"/>
        <v/>
      </c>
      <c r="O35" s="649" t="str">
        <f t="shared" si="11"/>
        <v/>
      </c>
      <c r="Q35" s="649" t="str">
        <f t="shared" si="12"/>
        <v/>
      </c>
      <c r="S35" s="649" t="str">
        <f t="shared" si="13"/>
        <v/>
      </c>
      <c r="U35" s="649" t="str">
        <f t="shared" si="14"/>
        <v/>
      </c>
      <c r="W35" s="649" t="str">
        <f t="shared" si="15"/>
        <v/>
      </c>
      <c r="Y35" s="649" t="str">
        <f t="shared" si="16"/>
        <v/>
      </c>
      <c r="AA35" s="649" t="str">
        <f t="shared" si="17"/>
        <v/>
      </c>
      <c r="AC35" s="649" t="str">
        <f t="shared" si="18"/>
        <v/>
      </c>
      <c r="AE35" s="649" t="str">
        <f t="shared" si="19"/>
        <v/>
      </c>
      <c r="AG35" s="649" t="str">
        <f t="shared" si="20"/>
        <v/>
      </c>
      <c r="AI35" s="649" t="str">
        <f t="shared" si="21"/>
        <v/>
      </c>
      <c r="AK35" s="649" t="str">
        <f t="shared" si="22"/>
        <v/>
      </c>
      <c r="AM35" s="649" t="str">
        <f t="shared" si="23"/>
        <v/>
      </c>
      <c r="AO35" s="649" t="str">
        <f t="shared" si="24"/>
        <v/>
      </c>
      <c r="AP35" s="653"/>
      <c r="AQ35" s="654"/>
      <c r="AR35" s="653"/>
      <c r="AS35" s="654"/>
      <c r="AT35" s="653"/>
      <c r="AU35" s="654"/>
      <c r="AV35" s="653"/>
      <c r="AW35" s="654"/>
      <c r="AY35" s="649" t="str">
        <f t="shared" si="25"/>
        <v/>
      </c>
    </row>
    <row r="36" spans="5:51">
      <c r="E36" s="649" t="str">
        <f t="shared" si="7"/>
        <v/>
      </c>
      <c r="G36" s="649" t="str">
        <f t="shared" si="7"/>
        <v/>
      </c>
      <c r="I36" s="649" t="str">
        <f t="shared" si="8"/>
        <v/>
      </c>
      <c r="K36" s="649" t="str">
        <f t="shared" si="9"/>
        <v/>
      </c>
      <c r="M36" s="649" t="str">
        <f t="shared" si="10"/>
        <v/>
      </c>
      <c r="O36" s="649" t="str">
        <f t="shared" si="11"/>
        <v/>
      </c>
      <c r="Q36" s="649" t="str">
        <f t="shared" si="12"/>
        <v/>
      </c>
      <c r="S36" s="649" t="str">
        <f t="shared" si="13"/>
        <v/>
      </c>
      <c r="U36" s="649" t="str">
        <f t="shared" si="14"/>
        <v/>
      </c>
      <c r="W36" s="649" t="str">
        <f t="shared" si="15"/>
        <v/>
      </c>
      <c r="Y36" s="649" t="str">
        <f t="shared" si="16"/>
        <v/>
      </c>
      <c r="AA36" s="649" t="str">
        <f t="shared" si="17"/>
        <v/>
      </c>
      <c r="AC36" s="649" t="str">
        <f t="shared" si="18"/>
        <v/>
      </c>
      <c r="AE36" s="649" t="str">
        <f t="shared" si="19"/>
        <v/>
      </c>
      <c r="AG36" s="649" t="str">
        <f t="shared" si="20"/>
        <v/>
      </c>
      <c r="AI36" s="649" t="str">
        <f t="shared" si="21"/>
        <v/>
      </c>
      <c r="AK36" s="649" t="str">
        <f t="shared" si="22"/>
        <v/>
      </c>
      <c r="AM36" s="649" t="str">
        <f t="shared" si="23"/>
        <v/>
      </c>
      <c r="AO36" s="649" t="str">
        <f t="shared" si="24"/>
        <v/>
      </c>
      <c r="AP36" s="653"/>
      <c r="AQ36" s="654"/>
      <c r="AR36" s="653"/>
      <c r="AS36" s="654"/>
      <c r="AT36" s="653"/>
      <c r="AU36" s="654"/>
      <c r="AV36" s="653"/>
      <c r="AW36" s="654"/>
      <c r="AY36" s="649" t="str">
        <f t="shared" si="25"/>
        <v/>
      </c>
    </row>
    <row r="37" spans="5:51">
      <c r="E37" s="649" t="str">
        <f t="shared" si="7"/>
        <v/>
      </c>
      <c r="G37" s="649" t="str">
        <f t="shared" si="7"/>
        <v/>
      </c>
      <c r="I37" s="649" t="str">
        <f t="shared" si="8"/>
        <v/>
      </c>
      <c r="K37" s="649" t="str">
        <f t="shared" si="9"/>
        <v/>
      </c>
      <c r="M37" s="649" t="str">
        <f t="shared" si="10"/>
        <v/>
      </c>
      <c r="O37" s="649" t="str">
        <f t="shared" si="11"/>
        <v/>
      </c>
      <c r="Q37" s="649" t="str">
        <f t="shared" si="12"/>
        <v/>
      </c>
      <c r="S37" s="649" t="str">
        <f t="shared" si="13"/>
        <v/>
      </c>
      <c r="U37" s="649" t="str">
        <f t="shared" si="14"/>
        <v/>
      </c>
      <c r="W37" s="649" t="str">
        <f t="shared" si="15"/>
        <v/>
      </c>
      <c r="Y37" s="649" t="str">
        <f t="shared" si="16"/>
        <v/>
      </c>
      <c r="AA37" s="649" t="str">
        <f t="shared" si="17"/>
        <v/>
      </c>
      <c r="AC37" s="649" t="str">
        <f t="shared" si="18"/>
        <v/>
      </c>
      <c r="AE37" s="649" t="str">
        <f t="shared" si="19"/>
        <v/>
      </c>
      <c r="AG37" s="649" t="str">
        <f t="shared" si="20"/>
        <v/>
      </c>
      <c r="AI37" s="649" t="str">
        <f t="shared" si="21"/>
        <v/>
      </c>
      <c r="AK37" s="649" t="str">
        <f t="shared" si="22"/>
        <v/>
      </c>
      <c r="AM37" s="649" t="str">
        <f t="shared" si="23"/>
        <v/>
      </c>
      <c r="AO37" s="649" t="str">
        <f t="shared" si="24"/>
        <v/>
      </c>
      <c r="AP37" s="653"/>
      <c r="AQ37" s="654"/>
      <c r="AR37" s="653"/>
      <c r="AS37" s="654"/>
      <c r="AT37" s="653"/>
      <c r="AU37" s="654"/>
      <c r="AV37" s="653"/>
      <c r="AW37" s="654"/>
      <c r="AY37" s="649" t="str">
        <f t="shared" si="25"/>
        <v/>
      </c>
    </row>
    <row r="38" spans="5:51">
      <c r="E38" s="649" t="str">
        <f t="shared" si="7"/>
        <v/>
      </c>
      <c r="G38" s="649" t="str">
        <f t="shared" si="7"/>
        <v/>
      </c>
      <c r="I38" s="649" t="str">
        <f t="shared" si="8"/>
        <v/>
      </c>
      <c r="K38" s="649" t="str">
        <f t="shared" si="9"/>
        <v/>
      </c>
      <c r="M38" s="649" t="str">
        <f t="shared" si="10"/>
        <v/>
      </c>
      <c r="O38" s="649" t="str">
        <f t="shared" si="11"/>
        <v/>
      </c>
      <c r="Q38" s="649" t="str">
        <f t="shared" si="12"/>
        <v/>
      </c>
      <c r="S38" s="649" t="str">
        <f t="shared" si="13"/>
        <v/>
      </c>
      <c r="U38" s="649" t="str">
        <f t="shared" si="14"/>
        <v/>
      </c>
      <c r="W38" s="649" t="str">
        <f t="shared" si="15"/>
        <v/>
      </c>
      <c r="Y38" s="649" t="str">
        <f t="shared" si="16"/>
        <v/>
      </c>
      <c r="AA38" s="649" t="str">
        <f t="shared" si="17"/>
        <v/>
      </c>
      <c r="AC38" s="649" t="str">
        <f t="shared" si="18"/>
        <v/>
      </c>
      <c r="AE38" s="649" t="str">
        <f t="shared" si="19"/>
        <v/>
      </c>
      <c r="AG38" s="649" t="str">
        <f t="shared" si="20"/>
        <v/>
      </c>
      <c r="AI38" s="649" t="str">
        <f t="shared" si="21"/>
        <v/>
      </c>
      <c r="AK38" s="649" t="str">
        <f t="shared" si="22"/>
        <v/>
      </c>
      <c r="AM38" s="649" t="str">
        <f t="shared" si="23"/>
        <v/>
      </c>
      <c r="AO38" s="649" t="str">
        <f t="shared" si="24"/>
        <v/>
      </c>
      <c r="AP38" s="653"/>
      <c r="AQ38" s="654"/>
      <c r="AR38" s="653"/>
      <c r="AS38" s="654"/>
      <c r="AT38" s="653"/>
      <c r="AU38" s="654"/>
      <c r="AV38" s="653"/>
      <c r="AW38" s="654"/>
      <c r="AY38" s="649" t="str">
        <f t="shared" si="25"/>
        <v/>
      </c>
    </row>
    <row r="39" spans="5:51">
      <c r="E39" s="649" t="str">
        <f t="shared" si="7"/>
        <v/>
      </c>
      <c r="G39" s="649" t="str">
        <f t="shared" si="7"/>
        <v/>
      </c>
      <c r="I39" s="649" t="str">
        <f t="shared" si="8"/>
        <v/>
      </c>
      <c r="K39" s="649" t="str">
        <f t="shared" si="9"/>
        <v/>
      </c>
      <c r="M39" s="649" t="str">
        <f t="shared" si="10"/>
        <v/>
      </c>
      <c r="O39" s="649" t="str">
        <f t="shared" si="11"/>
        <v/>
      </c>
      <c r="Q39" s="649" t="str">
        <f t="shared" si="12"/>
        <v/>
      </c>
      <c r="S39" s="649" t="str">
        <f t="shared" si="13"/>
        <v/>
      </c>
      <c r="U39" s="649" t="str">
        <f t="shared" si="14"/>
        <v/>
      </c>
      <c r="W39" s="649" t="str">
        <f t="shared" si="15"/>
        <v/>
      </c>
      <c r="Y39" s="649" t="str">
        <f t="shared" si="16"/>
        <v/>
      </c>
      <c r="AA39" s="649" t="str">
        <f t="shared" si="17"/>
        <v/>
      </c>
      <c r="AC39" s="649" t="str">
        <f t="shared" si="18"/>
        <v/>
      </c>
      <c r="AE39" s="649" t="str">
        <f t="shared" si="19"/>
        <v/>
      </c>
      <c r="AG39" s="649" t="str">
        <f t="shared" si="20"/>
        <v/>
      </c>
      <c r="AI39" s="649" t="str">
        <f t="shared" si="21"/>
        <v/>
      </c>
      <c r="AK39" s="649" t="str">
        <f t="shared" si="22"/>
        <v/>
      </c>
      <c r="AM39" s="649" t="str">
        <f t="shared" si="23"/>
        <v/>
      </c>
      <c r="AO39" s="649" t="str">
        <f t="shared" si="24"/>
        <v/>
      </c>
      <c r="AP39" s="653"/>
      <c r="AQ39" s="654"/>
      <c r="AR39" s="653"/>
      <c r="AS39" s="654"/>
      <c r="AT39" s="653"/>
      <c r="AU39" s="654"/>
      <c r="AV39" s="653"/>
      <c r="AW39" s="654"/>
      <c r="AY39" s="649" t="str">
        <f t="shared" si="25"/>
        <v/>
      </c>
    </row>
    <row r="40" spans="5:51">
      <c r="E40" s="649" t="str">
        <f t="shared" si="7"/>
        <v/>
      </c>
      <c r="G40" s="649" t="str">
        <f t="shared" si="7"/>
        <v/>
      </c>
      <c r="I40" s="649" t="str">
        <f t="shared" si="8"/>
        <v/>
      </c>
      <c r="K40" s="649" t="str">
        <f t="shared" si="9"/>
        <v/>
      </c>
      <c r="M40" s="649" t="str">
        <f t="shared" si="10"/>
        <v/>
      </c>
      <c r="O40" s="649" t="str">
        <f t="shared" si="11"/>
        <v/>
      </c>
      <c r="Q40" s="649" t="str">
        <f t="shared" si="12"/>
        <v/>
      </c>
      <c r="S40" s="649" t="str">
        <f t="shared" si="13"/>
        <v/>
      </c>
      <c r="U40" s="649" t="str">
        <f t="shared" si="14"/>
        <v/>
      </c>
      <c r="W40" s="649" t="str">
        <f t="shared" si="15"/>
        <v/>
      </c>
      <c r="Y40" s="649" t="str">
        <f t="shared" si="16"/>
        <v/>
      </c>
      <c r="AA40" s="649" t="str">
        <f t="shared" si="17"/>
        <v/>
      </c>
      <c r="AC40" s="649" t="str">
        <f t="shared" si="18"/>
        <v/>
      </c>
      <c r="AE40" s="649" t="str">
        <f t="shared" si="19"/>
        <v/>
      </c>
      <c r="AG40" s="649" t="str">
        <f t="shared" si="20"/>
        <v/>
      </c>
      <c r="AI40" s="649" t="str">
        <f t="shared" si="21"/>
        <v/>
      </c>
      <c r="AK40" s="649" t="str">
        <f t="shared" si="22"/>
        <v/>
      </c>
      <c r="AM40" s="649" t="str">
        <f t="shared" si="23"/>
        <v/>
      </c>
      <c r="AO40" s="649" t="str">
        <f t="shared" si="24"/>
        <v/>
      </c>
      <c r="AP40" s="653"/>
      <c r="AQ40" s="654"/>
      <c r="AR40" s="653"/>
      <c r="AS40" s="654"/>
      <c r="AT40" s="653"/>
      <c r="AU40" s="654"/>
      <c r="AV40" s="653"/>
      <c r="AW40" s="654"/>
      <c r="AY40" s="649" t="str">
        <f t="shared" si="25"/>
        <v/>
      </c>
    </row>
    <row r="41" spans="5:51">
      <c r="E41" s="649" t="str">
        <f t="shared" si="7"/>
        <v/>
      </c>
      <c r="G41" s="649" t="str">
        <f t="shared" si="7"/>
        <v/>
      </c>
      <c r="I41" s="649" t="str">
        <f t="shared" si="8"/>
        <v/>
      </c>
      <c r="K41" s="649" t="str">
        <f t="shared" si="9"/>
        <v/>
      </c>
      <c r="M41" s="649" t="str">
        <f t="shared" si="10"/>
        <v/>
      </c>
      <c r="O41" s="649" t="str">
        <f t="shared" si="11"/>
        <v/>
      </c>
      <c r="Q41" s="649" t="str">
        <f t="shared" si="12"/>
        <v/>
      </c>
      <c r="S41" s="649" t="str">
        <f t="shared" si="13"/>
        <v/>
      </c>
      <c r="U41" s="649" t="str">
        <f t="shared" si="14"/>
        <v/>
      </c>
      <c r="W41" s="649" t="str">
        <f t="shared" si="15"/>
        <v/>
      </c>
      <c r="Y41" s="649" t="str">
        <f t="shared" si="16"/>
        <v/>
      </c>
      <c r="AA41" s="649" t="str">
        <f t="shared" si="17"/>
        <v/>
      </c>
      <c r="AC41" s="649" t="str">
        <f t="shared" si="18"/>
        <v/>
      </c>
      <c r="AE41" s="649" t="str">
        <f t="shared" si="19"/>
        <v/>
      </c>
      <c r="AG41" s="649" t="str">
        <f t="shared" si="20"/>
        <v/>
      </c>
      <c r="AI41" s="649" t="str">
        <f t="shared" si="21"/>
        <v/>
      </c>
      <c r="AK41" s="649" t="str">
        <f t="shared" si="22"/>
        <v/>
      </c>
      <c r="AM41" s="649" t="str">
        <f t="shared" si="23"/>
        <v/>
      </c>
      <c r="AO41" s="649" t="str">
        <f t="shared" si="24"/>
        <v/>
      </c>
      <c r="AP41" s="653"/>
      <c r="AQ41" s="654"/>
      <c r="AR41" s="653"/>
      <c r="AS41" s="654"/>
      <c r="AT41" s="653"/>
      <c r="AU41" s="654"/>
      <c r="AV41" s="653"/>
      <c r="AW41" s="654"/>
      <c r="AY41" s="649" t="str">
        <f t="shared" si="25"/>
        <v/>
      </c>
    </row>
    <row r="42" spans="5:51">
      <c r="E42" s="649" t="str">
        <f t="shared" si="7"/>
        <v/>
      </c>
      <c r="G42" s="649" t="str">
        <f t="shared" si="7"/>
        <v/>
      </c>
      <c r="I42" s="649" t="str">
        <f t="shared" si="8"/>
        <v/>
      </c>
      <c r="K42" s="649" t="str">
        <f t="shared" si="9"/>
        <v/>
      </c>
      <c r="M42" s="649" t="str">
        <f t="shared" si="10"/>
        <v/>
      </c>
      <c r="O42" s="649" t="str">
        <f t="shared" si="11"/>
        <v/>
      </c>
      <c r="Q42" s="649" t="str">
        <f t="shared" si="12"/>
        <v/>
      </c>
      <c r="S42" s="649" t="str">
        <f t="shared" si="13"/>
        <v/>
      </c>
      <c r="U42" s="649" t="str">
        <f t="shared" si="14"/>
        <v/>
      </c>
      <c r="W42" s="649" t="str">
        <f t="shared" si="15"/>
        <v/>
      </c>
      <c r="Y42" s="649" t="str">
        <f t="shared" si="16"/>
        <v/>
      </c>
      <c r="AA42" s="649" t="str">
        <f t="shared" si="17"/>
        <v/>
      </c>
      <c r="AC42" s="649" t="str">
        <f t="shared" si="18"/>
        <v/>
      </c>
      <c r="AE42" s="649" t="str">
        <f t="shared" si="19"/>
        <v/>
      </c>
      <c r="AG42" s="649" t="str">
        <f t="shared" si="20"/>
        <v/>
      </c>
      <c r="AI42" s="649" t="str">
        <f t="shared" si="21"/>
        <v/>
      </c>
      <c r="AK42" s="649" t="str">
        <f t="shared" si="22"/>
        <v/>
      </c>
      <c r="AM42" s="649" t="str">
        <f t="shared" si="23"/>
        <v/>
      </c>
      <c r="AO42" s="649" t="str">
        <f t="shared" si="24"/>
        <v/>
      </c>
      <c r="AP42" s="653"/>
      <c r="AQ42" s="654"/>
      <c r="AR42" s="653"/>
      <c r="AS42" s="654"/>
      <c r="AT42" s="653"/>
      <c r="AU42" s="654"/>
      <c r="AV42" s="653"/>
      <c r="AW42" s="654"/>
      <c r="AY42" s="649" t="str">
        <f t="shared" si="25"/>
        <v/>
      </c>
    </row>
    <row r="43" spans="5:51">
      <c r="E43" s="649" t="str">
        <f t="shared" si="7"/>
        <v/>
      </c>
      <c r="G43" s="649" t="str">
        <f t="shared" si="7"/>
        <v/>
      </c>
      <c r="I43" s="649" t="str">
        <f t="shared" si="8"/>
        <v/>
      </c>
      <c r="K43" s="649" t="str">
        <f t="shared" si="9"/>
        <v/>
      </c>
      <c r="M43" s="649" t="str">
        <f t="shared" si="10"/>
        <v/>
      </c>
      <c r="O43" s="649" t="str">
        <f t="shared" si="11"/>
        <v/>
      </c>
      <c r="Q43" s="649" t="str">
        <f t="shared" si="12"/>
        <v/>
      </c>
      <c r="S43" s="649" t="str">
        <f t="shared" si="13"/>
        <v/>
      </c>
      <c r="U43" s="649" t="str">
        <f t="shared" si="14"/>
        <v/>
      </c>
      <c r="W43" s="649" t="str">
        <f t="shared" si="15"/>
        <v/>
      </c>
      <c r="Y43" s="649" t="str">
        <f t="shared" si="16"/>
        <v/>
      </c>
      <c r="AA43" s="649" t="str">
        <f t="shared" si="17"/>
        <v/>
      </c>
      <c r="AC43" s="649" t="str">
        <f t="shared" si="18"/>
        <v/>
      </c>
      <c r="AE43" s="649" t="str">
        <f t="shared" si="19"/>
        <v/>
      </c>
      <c r="AG43" s="649" t="str">
        <f t="shared" si="20"/>
        <v/>
      </c>
      <c r="AI43" s="649" t="str">
        <f t="shared" si="21"/>
        <v/>
      </c>
      <c r="AK43" s="649" t="str">
        <f t="shared" si="22"/>
        <v/>
      </c>
      <c r="AM43" s="649" t="str">
        <f t="shared" si="23"/>
        <v/>
      </c>
      <c r="AO43" s="649" t="str">
        <f t="shared" si="24"/>
        <v/>
      </c>
      <c r="AP43" s="653"/>
      <c r="AQ43" s="654"/>
      <c r="AR43" s="653"/>
      <c r="AS43" s="654"/>
      <c r="AT43" s="653"/>
      <c r="AU43" s="654"/>
      <c r="AV43" s="653"/>
      <c r="AW43" s="654"/>
      <c r="AY43" s="649" t="str">
        <f t="shared" si="25"/>
        <v/>
      </c>
    </row>
    <row r="44" spans="5:51">
      <c r="E44" s="649" t="str">
        <f t="shared" si="7"/>
        <v/>
      </c>
      <c r="G44" s="649" t="str">
        <f t="shared" si="7"/>
        <v/>
      </c>
      <c r="I44" s="649" t="str">
        <f t="shared" si="8"/>
        <v/>
      </c>
      <c r="K44" s="649" t="str">
        <f t="shared" si="9"/>
        <v/>
      </c>
      <c r="M44" s="649" t="str">
        <f t="shared" si="10"/>
        <v/>
      </c>
      <c r="O44" s="649" t="str">
        <f t="shared" si="11"/>
        <v/>
      </c>
      <c r="Q44" s="649" t="str">
        <f t="shared" si="12"/>
        <v/>
      </c>
      <c r="S44" s="649" t="str">
        <f t="shared" si="13"/>
        <v/>
      </c>
      <c r="U44" s="649" t="str">
        <f t="shared" si="14"/>
        <v/>
      </c>
      <c r="W44" s="649" t="str">
        <f t="shared" si="15"/>
        <v/>
      </c>
      <c r="Y44" s="649" t="str">
        <f t="shared" si="16"/>
        <v/>
      </c>
      <c r="AA44" s="649" t="str">
        <f t="shared" si="17"/>
        <v/>
      </c>
      <c r="AC44" s="649" t="str">
        <f t="shared" si="18"/>
        <v/>
      </c>
      <c r="AE44" s="649" t="str">
        <f t="shared" si="19"/>
        <v/>
      </c>
      <c r="AG44" s="649" t="str">
        <f t="shared" si="20"/>
        <v/>
      </c>
      <c r="AI44" s="649" t="str">
        <f t="shared" si="21"/>
        <v/>
      </c>
      <c r="AK44" s="649" t="str">
        <f t="shared" si="22"/>
        <v/>
      </c>
      <c r="AM44" s="649" t="str">
        <f t="shared" si="23"/>
        <v/>
      </c>
      <c r="AO44" s="649" t="str">
        <f t="shared" si="24"/>
        <v/>
      </c>
      <c r="AP44" s="653"/>
      <c r="AQ44" s="654"/>
      <c r="AR44" s="653"/>
      <c r="AS44" s="654"/>
      <c r="AT44" s="653"/>
      <c r="AU44" s="654"/>
      <c r="AV44" s="653"/>
      <c r="AW44" s="654"/>
      <c r="AY44" s="649" t="str">
        <f t="shared" si="25"/>
        <v/>
      </c>
    </row>
    <row r="45" spans="5:51">
      <c r="E45" s="649" t="str">
        <f t="shared" si="7"/>
        <v/>
      </c>
      <c r="G45" s="649" t="str">
        <f t="shared" si="7"/>
        <v/>
      </c>
      <c r="I45" s="649" t="str">
        <f t="shared" si="8"/>
        <v/>
      </c>
      <c r="K45" s="649" t="str">
        <f t="shared" si="9"/>
        <v/>
      </c>
      <c r="M45" s="649" t="str">
        <f t="shared" si="10"/>
        <v/>
      </c>
      <c r="O45" s="649" t="str">
        <f t="shared" si="11"/>
        <v/>
      </c>
      <c r="Q45" s="649" t="str">
        <f t="shared" si="12"/>
        <v/>
      </c>
      <c r="S45" s="649" t="str">
        <f t="shared" si="13"/>
        <v/>
      </c>
      <c r="U45" s="649" t="str">
        <f t="shared" si="14"/>
        <v/>
      </c>
      <c r="W45" s="649" t="str">
        <f t="shared" si="15"/>
        <v/>
      </c>
      <c r="Y45" s="649" t="str">
        <f t="shared" si="16"/>
        <v/>
      </c>
      <c r="AA45" s="649" t="str">
        <f t="shared" si="17"/>
        <v/>
      </c>
      <c r="AC45" s="649" t="str">
        <f t="shared" si="18"/>
        <v/>
      </c>
      <c r="AE45" s="649" t="str">
        <f t="shared" si="19"/>
        <v/>
      </c>
      <c r="AG45" s="649" t="str">
        <f t="shared" si="20"/>
        <v/>
      </c>
      <c r="AI45" s="649" t="str">
        <f t="shared" si="21"/>
        <v/>
      </c>
      <c r="AK45" s="649" t="str">
        <f t="shared" si="22"/>
        <v/>
      </c>
      <c r="AM45" s="649" t="str">
        <f t="shared" si="23"/>
        <v/>
      </c>
      <c r="AO45" s="649" t="str">
        <f t="shared" si="24"/>
        <v/>
      </c>
      <c r="AP45" s="653"/>
      <c r="AQ45" s="654"/>
      <c r="AR45" s="653"/>
      <c r="AS45" s="654"/>
      <c r="AT45" s="653"/>
      <c r="AU45" s="654"/>
      <c r="AV45" s="653"/>
      <c r="AW45" s="654"/>
      <c r="AY45" s="649" t="str">
        <f t="shared" si="25"/>
        <v/>
      </c>
    </row>
    <row r="46" spans="5:51">
      <c r="E46" s="649" t="str">
        <f t="shared" si="7"/>
        <v/>
      </c>
      <c r="G46" s="649" t="str">
        <f t="shared" si="7"/>
        <v/>
      </c>
      <c r="I46" s="649" t="str">
        <f t="shared" si="8"/>
        <v/>
      </c>
      <c r="K46" s="649" t="str">
        <f t="shared" si="9"/>
        <v/>
      </c>
      <c r="M46" s="649" t="str">
        <f t="shared" si="10"/>
        <v/>
      </c>
      <c r="O46" s="649" t="str">
        <f t="shared" si="11"/>
        <v/>
      </c>
      <c r="Q46" s="649" t="str">
        <f t="shared" si="12"/>
        <v/>
      </c>
      <c r="S46" s="649" t="str">
        <f t="shared" si="13"/>
        <v/>
      </c>
      <c r="U46" s="649" t="str">
        <f t="shared" si="14"/>
        <v/>
      </c>
      <c r="W46" s="649" t="str">
        <f t="shared" si="15"/>
        <v/>
      </c>
      <c r="Y46" s="649" t="str">
        <f t="shared" si="16"/>
        <v/>
      </c>
      <c r="AA46" s="649" t="str">
        <f t="shared" si="17"/>
        <v/>
      </c>
      <c r="AC46" s="649" t="str">
        <f t="shared" si="18"/>
        <v/>
      </c>
      <c r="AE46" s="649" t="str">
        <f t="shared" si="19"/>
        <v/>
      </c>
      <c r="AG46" s="649" t="str">
        <f t="shared" si="20"/>
        <v/>
      </c>
      <c r="AI46" s="649" t="str">
        <f t="shared" si="21"/>
        <v/>
      </c>
      <c r="AK46" s="649" t="str">
        <f t="shared" si="22"/>
        <v/>
      </c>
      <c r="AM46" s="649" t="str">
        <f t="shared" si="23"/>
        <v/>
      </c>
      <c r="AO46" s="649" t="str">
        <f t="shared" si="24"/>
        <v/>
      </c>
      <c r="AP46" s="653"/>
      <c r="AQ46" s="654"/>
      <c r="AR46" s="653"/>
      <c r="AS46" s="654"/>
      <c r="AT46" s="653"/>
      <c r="AU46" s="654"/>
      <c r="AV46" s="653"/>
      <c r="AW46" s="654"/>
      <c r="AY46" s="649" t="str">
        <f t="shared" si="25"/>
        <v/>
      </c>
    </row>
    <row r="47" spans="5:51">
      <c r="E47" s="649" t="str">
        <f t="shared" si="7"/>
        <v/>
      </c>
      <c r="G47" s="649" t="str">
        <f t="shared" si="7"/>
        <v/>
      </c>
      <c r="I47" s="649" t="str">
        <f t="shared" si="8"/>
        <v/>
      </c>
      <c r="K47" s="649" t="str">
        <f t="shared" si="9"/>
        <v/>
      </c>
      <c r="M47" s="649" t="str">
        <f t="shared" si="10"/>
        <v/>
      </c>
      <c r="O47" s="649" t="str">
        <f t="shared" si="11"/>
        <v/>
      </c>
      <c r="Q47" s="649" t="str">
        <f t="shared" si="12"/>
        <v/>
      </c>
      <c r="S47" s="649" t="str">
        <f t="shared" si="13"/>
        <v/>
      </c>
      <c r="U47" s="649" t="str">
        <f t="shared" si="14"/>
        <v/>
      </c>
      <c r="W47" s="649" t="str">
        <f t="shared" si="15"/>
        <v/>
      </c>
      <c r="Y47" s="649" t="str">
        <f t="shared" si="16"/>
        <v/>
      </c>
      <c r="AA47" s="649" t="str">
        <f t="shared" si="17"/>
        <v/>
      </c>
      <c r="AC47" s="649" t="str">
        <f t="shared" si="18"/>
        <v/>
      </c>
      <c r="AE47" s="649" t="str">
        <f t="shared" si="19"/>
        <v/>
      </c>
      <c r="AG47" s="649" t="str">
        <f t="shared" si="20"/>
        <v/>
      </c>
      <c r="AI47" s="649" t="str">
        <f t="shared" si="21"/>
        <v/>
      </c>
      <c r="AK47" s="649" t="str">
        <f t="shared" si="22"/>
        <v/>
      </c>
      <c r="AM47" s="649" t="str">
        <f t="shared" si="23"/>
        <v/>
      </c>
      <c r="AO47" s="649" t="str">
        <f t="shared" si="24"/>
        <v/>
      </c>
      <c r="AP47" s="653"/>
      <c r="AQ47" s="654"/>
      <c r="AR47" s="653"/>
      <c r="AS47" s="654"/>
      <c r="AT47" s="653"/>
      <c r="AU47" s="654"/>
      <c r="AV47" s="653"/>
      <c r="AW47" s="654"/>
      <c r="AY47" s="649" t="str">
        <f t="shared" si="25"/>
        <v/>
      </c>
    </row>
    <row r="48" spans="5:51">
      <c r="E48" s="649" t="str">
        <f t="shared" si="7"/>
        <v/>
      </c>
      <c r="G48" s="649" t="str">
        <f t="shared" si="7"/>
        <v/>
      </c>
      <c r="I48" s="649" t="str">
        <f t="shared" si="8"/>
        <v/>
      </c>
      <c r="K48" s="649" t="str">
        <f t="shared" si="9"/>
        <v/>
      </c>
      <c r="M48" s="649" t="str">
        <f t="shared" si="10"/>
        <v/>
      </c>
      <c r="O48" s="649" t="str">
        <f t="shared" si="11"/>
        <v/>
      </c>
      <c r="Q48" s="649" t="str">
        <f t="shared" si="12"/>
        <v/>
      </c>
      <c r="S48" s="649" t="str">
        <f t="shared" si="13"/>
        <v/>
      </c>
      <c r="U48" s="649" t="str">
        <f t="shared" si="14"/>
        <v/>
      </c>
      <c r="W48" s="649" t="str">
        <f t="shared" si="15"/>
        <v/>
      </c>
      <c r="Y48" s="649" t="str">
        <f t="shared" si="16"/>
        <v/>
      </c>
      <c r="AA48" s="649" t="str">
        <f t="shared" si="17"/>
        <v/>
      </c>
      <c r="AC48" s="649" t="str">
        <f t="shared" si="18"/>
        <v/>
      </c>
      <c r="AE48" s="649" t="str">
        <f t="shared" si="19"/>
        <v/>
      </c>
      <c r="AG48" s="649" t="str">
        <f t="shared" si="20"/>
        <v/>
      </c>
      <c r="AI48" s="649" t="str">
        <f t="shared" si="21"/>
        <v/>
      </c>
      <c r="AK48" s="649" t="str">
        <f t="shared" si="22"/>
        <v/>
      </c>
      <c r="AM48" s="649" t="str">
        <f t="shared" si="23"/>
        <v/>
      </c>
      <c r="AO48" s="649" t="str">
        <f t="shared" si="24"/>
        <v/>
      </c>
      <c r="AP48" s="653"/>
      <c r="AQ48" s="654"/>
      <c r="AR48" s="653"/>
      <c r="AS48" s="654"/>
      <c r="AT48" s="653"/>
      <c r="AU48" s="654"/>
      <c r="AV48" s="653"/>
      <c r="AW48" s="654"/>
      <c r="AY48" s="649" t="str">
        <f t="shared" si="25"/>
        <v/>
      </c>
    </row>
    <row r="49" spans="5:51">
      <c r="E49" s="649" t="str">
        <f t="shared" si="7"/>
        <v/>
      </c>
      <c r="G49" s="649" t="str">
        <f t="shared" si="7"/>
        <v/>
      </c>
      <c r="I49" s="649" t="str">
        <f t="shared" si="8"/>
        <v/>
      </c>
      <c r="K49" s="649" t="str">
        <f t="shared" si="9"/>
        <v/>
      </c>
      <c r="M49" s="649" t="str">
        <f t="shared" si="10"/>
        <v/>
      </c>
      <c r="O49" s="649" t="str">
        <f t="shared" si="11"/>
        <v/>
      </c>
      <c r="Q49" s="649" t="str">
        <f t="shared" si="12"/>
        <v/>
      </c>
      <c r="S49" s="649" t="str">
        <f t="shared" si="13"/>
        <v/>
      </c>
      <c r="U49" s="649" t="str">
        <f t="shared" si="14"/>
        <v/>
      </c>
      <c r="W49" s="649" t="str">
        <f t="shared" si="15"/>
        <v/>
      </c>
      <c r="Y49" s="649" t="str">
        <f t="shared" si="16"/>
        <v/>
      </c>
      <c r="AA49" s="649" t="str">
        <f t="shared" si="17"/>
        <v/>
      </c>
      <c r="AC49" s="649" t="str">
        <f t="shared" si="18"/>
        <v/>
      </c>
      <c r="AE49" s="649" t="str">
        <f t="shared" si="19"/>
        <v/>
      </c>
      <c r="AG49" s="649" t="str">
        <f t="shared" si="20"/>
        <v/>
      </c>
      <c r="AI49" s="649" t="str">
        <f t="shared" si="21"/>
        <v/>
      </c>
      <c r="AK49" s="649" t="str">
        <f t="shared" si="22"/>
        <v/>
      </c>
      <c r="AM49" s="649" t="str">
        <f t="shared" si="23"/>
        <v/>
      </c>
      <c r="AO49" s="649" t="str">
        <f t="shared" si="24"/>
        <v/>
      </c>
      <c r="AP49" s="653"/>
      <c r="AQ49" s="654"/>
      <c r="AR49" s="653"/>
      <c r="AS49" s="654"/>
      <c r="AT49" s="653"/>
      <c r="AU49" s="654"/>
      <c r="AV49" s="653"/>
      <c r="AW49" s="654"/>
      <c r="AY49" s="649" t="str">
        <f t="shared" si="25"/>
        <v/>
      </c>
    </row>
    <row r="50" spans="5:51">
      <c r="E50" s="649" t="str">
        <f t="shared" si="7"/>
        <v/>
      </c>
      <c r="G50" s="649" t="str">
        <f t="shared" si="7"/>
        <v/>
      </c>
      <c r="I50" s="649" t="str">
        <f t="shared" si="8"/>
        <v/>
      </c>
      <c r="K50" s="649" t="str">
        <f t="shared" si="9"/>
        <v/>
      </c>
      <c r="M50" s="649" t="str">
        <f t="shared" si="10"/>
        <v/>
      </c>
      <c r="O50" s="649" t="str">
        <f t="shared" si="11"/>
        <v/>
      </c>
      <c r="Q50" s="649" t="str">
        <f t="shared" si="12"/>
        <v/>
      </c>
      <c r="S50" s="649" t="str">
        <f t="shared" si="13"/>
        <v/>
      </c>
      <c r="U50" s="649" t="str">
        <f t="shared" si="14"/>
        <v/>
      </c>
      <c r="W50" s="649" t="str">
        <f t="shared" si="15"/>
        <v/>
      </c>
      <c r="Y50" s="649" t="str">
        <f t="shared" si="16"/>
        <v/>
      </c>
      <c r="AA50" s="649" t="str">
        <f t="shared" si="17"/>
        <v/>
      </c>
      <c r="AC50" s="649" t="str">
        <f t="shared" si="18"/>
        <v/>
      </c>
      <c r="AE50" s="649" t="str">
        <f t="shared" si="19"/>
        <v/>
      </c>
      <c r="AG50" s="649" t="str">
        <f t="shared" si="20"/>
        <v/>
      </c>
      <c r="AI50" s="649" t="str">
        <f t="shared" si="21"/>
        <v/>
      </c>
      <c r="AK50" s="649" t="str">
        <f t="shared" si="22"/>
        <v/>
      </c>
      <c r="AM50" s="649" t="str">
        <f t="shared" si="23"/>
        <v/>
      </c>
      <c r="AO50" s="649" t="str">
        <f t="shared" si="24"/>
        <v/>
      </c>
      <c r="AP50" s="653"/>
      <c r="AQ50" s="654"/>
      <c r="AR50" s="653"/>
      <c r="AS50" s="654"/>
      <c r="AT50" s="653"/>
      <c r="AU50" s="654"/>
      <c r="AV50" s="653"/>
      <c r="AW50" s="654"/>
      <c r="AY50" s="649" t="str">
        <f t="shared" si="25"/>
        <v/>
      </c>
    </row>
    <row r="51" spans="5:51">
      <c r="E51" s="649" t="str">
        <f t="shared" si="7"/>
        <v/>
      </c>
      <c r="G51" s="649" t="str">
        <f t="shared" si="7"/>
        <v/>
      </c>
      <c r="I51" s="649" t="str">
        <f t="shared" si="8"/>
        <v/>
      </c>
      <c r="K51" s="649" t="str">
        <f t="shared" si="9"/>
        <v/>
      </c>
      <c r="M51" s="649" t="str">
        <f t="shared" si="10"/>
        <v/>
      </c>
      <c r="O51" s="649" t="str">
        <f t="shared" si="11"/>
        <v/>
      </c>
      <c r="Q51" s="649" t="str">
        <f t="shared" si="12"/>
        <v/>
      </c>
      <c r="S51" s="649" t="str">
        <f t="shared" si="13"/>
        <v/>
      </c>
      <c r="U51" s="649" t="str">
        <f t="shared" si="14"/>
        <v/>
      </c>
      <c r="W51" s="649" t="str">
        <f t="shared" si="15"/>
        <v/>
      </c>
      <c r="Y51" s="649" t="str">
        <f t="shared" si="16"/>
        <v/>
      </c>
      <c r="AA51" s="649" t="str">
        <f t="shared" si="17"/>
        <v/>
      </c>
      <c r="AC51" s="649" t="str">
        <f t="shared" si="18"/>
        <v/>
      </c>
      <c r="AE51" s="649" t="str">
        <f t="shared" si="19"/>
        <v/>
      </c>
      <c r="AG51" s="649" t="str">
        <f t="shared" si="20"/>
        <v/>
      </c>
      <c r="AI51" s="649" t="str">
        <f t="shared" si="21"/>
        <v/>
      </c>
      <c r="AK51" s="649" t="str">
        <f t="shared" si="22"/>
        <v/>
      </c>
      <c r="AM51" s="649" t="str">
        <f t="shared" si="23"/>
        <v/>
      </c>
      <c r="AO51" s="649" t="str">
        <f t="shared" si="24"/>
        <v/>
      </c>
      <c r="AP51" s="653"/>
      <c r="AQ51" s="654"/>
      <c r="AR51" s="653"/>
      <c r="AS51" s="654"/>
      <c r="AT51" s="653"/>
      <c r="AU51" s="654"/>
      <c r="AV51" s="653"/>
      <c r="AW51" s="654"/>
      <c r="AY51" s="649" t="str">
        <f t="shared" si="25"/>
        <v/>
      </c>
    </row>
    <row r="52" spans="5:51">
      <c r="E52" s="649" t="str">
        <f t="shared" si="7"/>
        <v/>
      </c>
      <c r="G52" s="649" t="str">
        <f t="shared" si="7"/>
        <v/>
      </c>
      <c r="I52" s="649" t="str">
        <f t="shared" si="8"/>
        <v/>
      </c>
      <c r="K52" s="649" t="str">
        <f t="shared" si="9"/>
        <v/>
      </c>
      <c r="M52" s="649" t="str">
        <f t="shared" si="10"/>
        <v/>
      </c>
      <c r="O52" s="649" t="str">
        <f t="shared" si="11"/>
        <v/>
      </c>
      <c r="Q52" s="649" t="str">
        <f t="shared" si="12"/>
        <v/>
      </c>
      <c r="S52" s="649" t="str">
        <f t="shared" si="13"/>
        <v/>
      </c>
      <c r="U52" s="649" t="str">
        <f t="shared" si="14"/>
        <v/>
      </c>
      <c r="W52" s="649" t="str">
        <f t="shared" si="15"/>
        <v/>
      </c>
      <c r="Y52" s="649" t="str">
        <f t="shared" si="16"/>
        <v/>
      </c>
      <c r="AA52" s="649" t="str">
        <f t="shared" si="17"/>
        <v/>
      </c>
      <c r="AC52" s="649" t="str">
        <f t="shared" si="18"/>
        <v/>
      </c>
      <c r="AE52" s="649" t="str">
        <f t="shared" si="19"/>
        <v/>
      </c>
      <c r="AG52" s="649" t="str">
        <f t="shared" si="20"/>
        <v/>
      </c>
      <c r="AI52" s="649" t="str">
        <f t="shared" si="21"/>
        <v/>
      </c>
      <c r="AK52" s="649" t="str">
        <f t="shared" si="22"/>
        <v/>
      </c>
      <c r="AM52" s="649" t="str">
        <f t="shared" si="23"/>
        <v/>
      </c>
      <c r="AO52" s="649" t="str">
        <f t="shared" si="24"/>
        <v/>
      </c>
      <c r="AP52" s="653"/>
      <c r="AQ52" s="654"/>
      <c r="AR52" s="653"/>
      <c r="AS52" s="654"/>
      <c r="AT52" s="653"/>
      <c r="AU52" s="654"/>
      <c r="AV52" s="653"/>
      <c r="AW52" s="654"/>
      <c r="AY52" s="649" t="str">
        <f t="shared" si="25"/>
        <v/>
      </c>
    </row>
    <row r="53" spans="5:51">
      <c r="E53" s="649" t="str">
        <f t="shared" si="7"/>
        <v/>
      </c>
      <c r="G53" s="649" t="str">
        <f t="shared" si="7"/>
        <v/>
      </c>
      <c r="I53" s="649" t="str">
        <f t="shared" si="8"/>
        <v/>
      </c>
      <c r="K53" s="649" t="str">
        <f t="shared" si="9"/>
        <v/>
      </c>
      <c r="M53" s="649" t="str">
        <f t="shared" si="10"/>
        <v/>
      </c>
      <c r="O53" s="649" t="str">
        <f t="shared" si="11"/>
        <v/>
      </c>
      <c r="Q53" s="649" t="str">
        <f t="shared" si="12"/>
        <v/>
      </c>
      <c r="S53" s="649" t="str">
        <f t="shared" si="13"/>
        <v/>
      </c>
      <c r="U53" s="649" t="str">
        <f t="shared" si="14"/>
        <v/>
      </c>
      <c r="W53" s="649" t="str">
        <f t="shared" si="15"/>
        <v/>
      </c>
      <c r="Y53" s="649" t="str">
        <f t="shared" si="16"/>
        <v/>
      </c>
      <c r="AA53" s="649" t="str">
        <f t="shared" si="17"/>
        <v/>
      </c>
      <c r="AC53" s="649" t="str">
        <f t="shared" si="18"/>
        <v/>
      </c>
      <c r="AE53" s="649" t="str">
        <f t="shared" si="19"/>
        <v/>
      </c>
      <c r="AG53" s="649" t="str">
        <f t="shared" si="20"/>
        <v/>
      </c>
      <c r="AI53" s="649" t="str">
        <f t="shared" si="21"/>
        <v/>
      </c>
      <c r="AK53" s="649" t="str">
        <f t="shared" si="22"/>
        <v/>
      </c>
      <c r="AM53" s="649" t="str">
        <f t="shared" si="23"/>
        <v/>
      </c>
      <c r="AO53" s="649" t="str">
        <f t="shared" si="24"/>
        <v/>
      </c>
      <c r="AP53" s="653"/>
      <c r="AQ53" s="654"/>
      <c r="AR53" s="653"/>
      <c r="AS53" s="654"/>
      <c r="AT53" s="653"/>
      <c r="AU53" s="654"/>
      <c r="AV53" s="653"/>
      <c r="AW53" s="654"/>
      <c r="AY53" s="649" t="str">
        <f t="shared" si="25"/>
        <v/>
      </c>
    </row>
    <row r="54" spans="5:51">
      <c r="E54" s="649" t="str">
        <f t="shared" si="7"/>
        <v/>
      </c>
      <c r="G54" s="649" t="str">
        <f t="shared" si="7"/>
        <v/>
      </c>
      <c r="I54" s="649" t="str">
        <f t="shared" si="8"/>
        <v/>
      </c>
      <c r="K54" s="649" t="str">
        <f t="shared" si="9"/>
        <v/>
      </c>
      <c r="M54" s="649" t="str">
        <f t="shared" si="10"/>
        <v/>
      </c>
      <c r="O54" s="649" t="str">
        <f t="shared" si="11"/>
        <v/>
      </c>
      <c r="Q54" s="649" t="str">
        <f t="shared" si="12"/>
        <v/>
      </c>
      <c r="S54" s="649" t="str">
        <f t="shared" si="13"/>
        <v/>
      </c>
      <c r="U54" s="649" t="str">
        <f t="shared" si="14"/>
        <v/>
      </c>
      <c r="W54" s="649" t="str">
        <f t="shared" si="15"/>
        <v/>
      </c>
      <c r="Y54" s="649" t="str">
        <f t="shared" si="16"/>
        <v/>
      </c>
      <c r="AA54" s="649" t="str">
        <f t="shared" si="17"/>
        <v/>
      </c>
      <c r="AC54" s="649" t="str">
        <f t="shared" si="18"/>
        <v/>
      </c>
      <c r="AE54" s="649" t="str">
        <f t="shared" si="19"/>
        <v/>
      </c>
      <c r="AG54" s="649" t="str">
        <f t="shared" si="20"/>
        <v/>
      </c>
      <c r="AI54" s="649" t="str">
        <f t="shared" si="21"/>
        <v/>
      </c>
      <c r="AK54" s="649" t="str">
        <f t="shared" si="22"/>
        <v/>
      </c>
      <c r="AM54" s="649" t="str">
        <f t="shared" si="23"/>
        <v/>
      </c>
      <c r="AO54" s="649" t="str">
        <f t="shared" si="24"/>
        <v/>
      </c>
      <c r="AP54" s="653"/>
      <c r="AQ54" s="654"/>
      <c r="AR54" s="653"/>
      <c r="AS54" s="654"/>
      <c r="AT54" s="653"/>
      <c r="AU54" s="654"/>
      <c r="AV54" s="653"/>
      <c r="AW54" s="654"/>
      <c r="AY54" s="649" t="str">
        <f t="shared" si="25"/>
        <v/>
      </c>
    </row>
    <row r="55" spans="5:51">
      <c r="E55" s="649" t="str">
        <f t="shared" si="7"/>
        <v/>
      </c>
      <c r="G55" s="649" t="str">
        <f t="shared" si="7"/>
        <v/>
      </c>
      <c r="I55" s="649" t="str">
        <f t="shared" si="8"/>
        <v/>
      </c>
      <c r="K55" s="649" t="str">
        <f t="shared" si="9"/>
        <v/>
      </c>
      <c r="M55" s="649" t="str">
        <f t="shared" si="10"/>
        <v/>
      </c>
      <c r="O55" s="649" t="str">
        <f t="shared" si="11"/>
        <v/>
      </c>
      <c r="Q55" s="649" t="str">
        <f t="shared" si="12"/>
        <v/>
      </c>
      <c r="S55" s="649" t="str">
        <f t="shared" si="13"/>
        <v/>
      </c>
      <c r="U55" s="649" t="str">
        <f t="shared" si="14"/>
        <v/>
      </c>
      <c r="W55" s="649" t="str">
        <f t="shared" si="15"/>
        <v/>
      </c>
      <c r="Y55" s="649" t="str">
        <f t="shared" si="16"/>
        <v/>
      </c>
      <c r="AA55" s="649" t="str">
        <f t="shared" si="17"/>
        <v/>
      </c>
      <c r="AC55" s="649" t="str">
        <f t="shared" si="18"/>
        <v/>
      </c>
      <c r="AE55" s="649" t="str">
        <f t="shared" si="19"/>
        <v/>
      </c>
      <c r="AG55" s="649" t="str">
        <f t="shared" si="20"/>
        <v/>
      </c>
      <c r="AI55" s="649" t="str">
        <f t="shared" si="21"/>
        <v/>
      </c>
      <c r="AK55" s="649" t="str">
        <f t="shared" si="22"/>
        <v/>
      </c>
      <c r="AM55" s="649" t="str">
        <f t="shared" si="23"/>
        <v/>
      </c>
      <c r="AO55" s="649" t="str">
        <f t="shared" si="24"/>
        <v/>
      </c>
      <c r="AP55" s="653"/>
      <c r="AQ55" s="654"/>
      <c r="AR55" s="653"/>
      <c r="AS55" s="654"/>
      <c r="AT55" s="653"/>
      <c r="AU55" s="654"/>
      <c r="AV55" s="653"/>
      <c r="AW55" s="654"/>
      <c r="AY55" s="649" t="str">
        <f t="shared" si="25"/>
        <v/>
      </c>
    </row>
    <row r="56" spans="5:51">
      <c r="E56" s="649" t="str">
        <f t="shared" si="7"/>
        <v/>
      </c>
      <c r="G56" s="649" t="str">
        <f t="shared" si="7"/>
        <v/>
      </c>
      <c r="I56" s="649" t="str">
        <f t="shared" si="8"/>
        <v/>
      </c>
      <c r="K56" s="649" t="str">
        <f t="shared" si="9"/>
        <v/>
      </c>
      <c r="M56" s="649" t="str">
        <f t="shared" si="10"/>
        <v/>
      </c>
      <c r="O56" s="649" t="str">
        <f t="shared" si="11"/>
        <v/>
      </c>
      <c r="Q56" s="649" t="str">
        <f t="shared" si="12"/>
        <v/>
      </c>
      <c r="S56" s="649" t="str">
        <f t="shared" si="13"/>
        <v/>
      </c>
      <c r="U56" s="649" t="str">
        <f t="shared" si="14"/>
        <v/>
      </c>
      <c r="W56" s="649" t="str">
        <f t="shared" si="15"/>
        <v/>
      </c>
      <c r="Y56" s="649" t="str">
        <f t="shared" si="16"/>
        <v/>
      </c>
      <c r="AA56" s="649" t="str">
        <f t="shared" si="17"/>
        <v/>
      </c>
      <c r="AC56" s="649" t="str">
        <f t="shared" si="18"/>
        <v/>
      </c>
      <c r="AE56" s="649" t="str">
        <f t="shared" si="19"/>
        <v/>
      </c>
      <c r="AG56" s="649" t="str">
        <f t="shared" si="20"/>
        <v/>
      </c>
      <c r="AI56" s="649" t="str">
        <f t="shared" si="21"/>
        <v/>
      </c>
      <c r="AK56" s="649" t="str">
        <f t="shared" si="22"/>
        <v/>
      </c>
      <c r="AM56" s="649" t="str">
        <f t="shared" si="23"/>
        <v/>
      </c>
      <c r="AO56" s="649" t="str">
        <f t="shared" si="24"/>
        <v/>
      </c>
      <c r="AP56" s="653"/>
      <c r="AQ56" s="654"/>
      <c r="AR56" s="653"/>
      <c r="AS56" s="654"/>
      <c r="AT56" s="653"/>
      <c r="AU56" s="654"/>
      <c r="AV56" s="653"/>
      <c r="AW56" s="654"/>
      <c r="AY56" s="649" t="str">
        <f t="shared" si="25"/>
        <v/>
      </c>
    </row>
    <row r="57" spans="5:51">
      <c r="E57" s="649" t="str">
        <f t="shared" si="7"/>
        <v/>
      </c>
      <c r="G57" s="649" t="str">
        <f t="shared" si="7"/>
        <v/>
      </c>
      <c r="I57" s="649" t="str">
        <f t="shared" si="8"/>
        <v/>
      </c>
      <c r="K57" s="649" t="str">
        <f t="shared" si="9"/>
        <v/>
      </c>
      <c r="M57" s="649" t="str">
        <f t="shared" si="10"/>
        <v/>
      </c>
      <c r="O57" s="649" t="str">
        <f t="shared" si="11"/>
        <v/>
      </c>
      <c r="Q57" s="649" t="str">
        <f t="shared" si="12"/>
        <v/>
      </c>
      <c r="S57" s="649" t="str">
        <f t="shared" si="13"/>
        <v/>
      </c>
      <c r="U57" s="649" t="str">
        <f t="shared" si="14"/>
        <v/>
      </c>
      <c r="W57" s="649" t="str">
        <f t="shared" si="15"/>
        <v/>
      </c>
      <c r="Y57" s="649" t="str">
        <f t="shared" si="16"/>
        <v/>
      </c>
      <c r="AA57" s="649" t="str">
        <f t="shared" si="17"/>
        <v/>
      </c>
      <c r="AC57" s="649" t="str">
        <f t="shared" si="18"/>
        <v/>
      </c>
      <c r="AE57" s="649" t="str">
        <f t="shared" si="19"/>
        <v/>
      </c>
      <c r="AG57" s="649" t="str">
        <f t="shared" si="20"/>
        <v/>
      </c>
      <c r="AI57" s="649" t="str">
        <f t="shared" si="21"/>
        <v/>
      </c>
      <c r="AK57" s="649" t="str">
        <f t="shared" si="22"/>
        <v/>
      </c>
      <c r="AM57" s="649" t="str">
        <f t="shared" si="23"/>
        <v/>
      </c>
      <c r="AO57" s="649" t="str">
        <f t="shared" si="24"/>
        <v/>
      </c>
      <c r="AP57" s="653"/>
      <c r="AQ57" s="654"/>
      <c r="AR57" s="653"/>
      <c r="AS57" s="654"/>
      <c r="AT57" s="653"/>
      <c r="AU57" s="654"/>
      <c r="AV57" s="653"/>
      <c r="AW57" s="654"/>
      <c r="AY57" s="649" t="str">
        <f t="shared" si="25"/>
        <v/>
      </c>
    </row>
    <row r="58" spans="5:51">
      <c r="E58" s="649" t="str">
        <f t="shared" si="7"/>
        <v/>
      </c>
      <c r="G58" s="649" t="str">
        <f t="shared" si="7"/>
        <v/>
      </c>
      <c r="I58" s="649" t="str">
        <f t="shared" si="8"/>
        <v/>
      </c>
      <c r="K58" s="649" t="str">
        <f t="shared" si="9"/>
        <v/>
      </c>
      <c r="M58" s="649" t="str">
        <f t="shared" si="10"/>
        <v/>
      </c>
      <c r="O58" s="649" t="str">
        <f t="shared" si="11"/>
        <v/>
      </c>
      <c r="Q58" s="649" t="str">
        <f t="shared" si="12"/>
        <v/>
      </c>
      <c r="S58" s="649" t="str">
        <f t="shared" si="13"/>
        <v/>
      </c>
      <c r="U58" s="649" t="str">
        <f t="shared" si="14"/>
        <v/>
      </c>
      <c r="W58" s="649" t="str">
        <f t="shared" si="15"/>
        <v/>
      </c>
      <c r="Y58" s="649" t="str">
        <f t="shared" si="16"/>
        <v/>
      </c>
      <c r="AA58" s="649" t="str">
        <f t="shared" si="17"/>
        <v/>
      </c>
      <c r="AC58" s="649" t="str">
        <f t="shared" si="18"/>
        <v/>
      </c>
      <c r="AE58" s="649" t="str">
        <f t="shared" si="19"/>
        <v/>
      </c>
      <c r="AG58" s="649" t="str">
        <f t="shared" si="20"/>
        <v/>
      </c>
      <c r="AI58" s="649" t="str">
        <f t="shared" si="21"/>
        <v/>
      </c>
      <c r="AK58" s="649" t="str">
        <f t="shared" si="22"/>
        <v/>
      </c>
      <c r="AM58" s="649" t="str">
        <f t="shared" si="23"/>
        <v/>
      </c>
      <c r="AO58" s="649" t="str">
        <f t="shared" si="24"/>
        <v/>
      </c>
      <c r="AP58" s="653"/>
      <c r="AQ58" s="654"/>
      <c r="AR58" s="653"/>
      <c r="AS58" s="654"/>
      <c r="AT58" s="653"/>
      <c r="AU58" s="654"/>
      <c r="AV58" s="653"/>
      <c r="AW58" s="654"/>
      <c r="AY58" s="649" t="str">
        <f t="shared" si="25"/>
        <v/>
      </c>
    </row>
    <row r="59" spans="5:51">
      <c r="E59" s="649" t="str">
        <f t="shared" si="7"/>
        <v/>
      </c>
      <c r="G59" s="649" t="str">
        <f t="shared" si="7"/>
        <v/>
      </c>
      <c r="I59" s="649" t="str">
        <f t="shared" si="8"/>
        <v/>
      </c>
      <c r="K59" s="649" t="str">
        <f t="shared" si="9"/>
        <v/>
      </c>
      <c r="M59" s="649" t="str">
        <f t="shared" si="10"/>
        <v/>
      </c>
      <c r="O59" s="649" t="str">
        <f t="shared" si="11"/>
        <v/>
      </c>
      <c r="Q59" s="649" t="str">
        <f t="shared" si="12"/>
        <v/>
      </c>
      <c r="S59" s="649" t="str">
        <f t="shared" si="13"/>
        <v/>
      </c>
      <c r="U59" s="649" t="str">
        <f t="shared" si="14"/>
        <v/>
      </c>
      <c r="W59" s="649" t="str">
        <f t="shared" si="15"/>
        <v/>
      </c>
      <c r="Y59" s="649" t="str">
        <f t="shared" si="16"/>
        <v/>
      </c>
      <c r="AA59" s="649" t="str">
        <f t="shared" si="17"/>
        <v/>
      </c>
      <c r="AC59" s="649" t="str">
        <f t="shared" si="18"/>
        <v/>
      </c>
      <c r="AE59" s="649" t="str">
        <f t="shared" si="19"/>
        <v/>
      </c>
      <c r="AG59" s="649" t="str">
        <f t="shared" si="20"/>
        <v/>
      </c>
      <c r="AI59" s="649" t="str">
        <f t="shared" si="21"/>
        <v/>
      </c>
      <c r="AK59" s="649" t="str">
        <f t="shared" si="22"/>
        <v/>
      </c>
      <c r="AM59" s="649" t="str">
        <f t="shared" si="23"/>
        <v/>
      </c>
      <c r="AO59" s="649" t="str">
        <f t="shared" si="24"/>
        <v/>
      </c>
      <c r="AP59" s="653"/>
      <c r="AQ59" s="654"/>
      <c r="AR59" s="653"/>
      <c r="AS59" s="654"/>
      <c r="AT59" s="653"/>
      <c r="AU59" s="654"/>
      <c r="AV59" s="653"/>
      <c r="AW59" s="654"/>
      <c r="AY59" s="649" t="str">
        <f t="shared" si="25"/>
        <v/>
      </c>
    </row>
    <row r="60" spans="5:51">
      <c r="E60" s="649" t="str">
        <f t="shared" si="7"/>
        <v/>
      </c>
      <c r="G60" s="649" t="str">
        <f t="shared" si="7"/>
        <v/>
      </c>
      <c r="I60" s="649" t="str">
        <f t="shared" si="8"/>
        <v/>
      </c>
      <c r="K60" s="649" t="str">
        <f t="shared" si="9"/>
        <v/>
      </c>
      <c r="M60" s="649" t="str">
        <f t="shared" si="10"/>
        <v/>
      </c>
      <c r="O60" s="649" t="str">
        <f t="shared" si="11"/>
        <v/>
      </c>
      <c r="Q60" s="649" t="str">
        <f t="shared" si="12"/>
        <v/>
      </c>
      <c r="S60" s="649" t="str">
        <f t="shared" si="13"/>
        <v/>
      </c>
      <c r="U60" s="649" t="str">
        <f t="shared" si="14"/>
        <v/>
      </c>
      <c r="W60" s="649" t="str">
        <f t="shared" si="15"/>
        <v/>
      </c>
      <c r="Y60" s="649" t="str">
        <f t="shared" si="16"/>
        <v/>
      </c>
      <c r="AA60" s="649" t="str">
        <f t="shared" si="17"/>
        <v/>
      </c>
      <c r="AC60" s="649" t="str">
        <f t="shared" si="18"/>
        <v/>
      </c>
      <c r="AE60" s="649" t="str">
        <f t="shared" si="19"/>
        <v/>
      </c>
      <c r="AG60" s="649" t="str">
        <f t="shared" si="20"/>
        <v/>
      </c>
      <c r="AI60" s="649" t="str">
        <f t="shared" si="21"/>
        <v/>
      </c>
      <c r="AK60" s="649" t="str">
        <f t="shared" si="22"/>
        <v/>
      </c>
      <c r="AM60" s="649" t="str">
        <f t="shared" si="23"/>
        <v/>
      </c>
      <c r="AO60" s="649" t="str">
        <f t="shared" si="24"/>
        <v/>
      </c>
      <c r="AP60" s="653"/>
      <c r="AQ60" s="654"/>
      <c r="AR60" s="653"/>
      <c r="AS60" s="654"/>
      <c r="AT60" s="653"/>
      <c r="AU60" s="654"/>
      <c r="AV60" s="653"/>
      <c r="AW60" s="654"/>
      <c r="AY60" s="649" t="str">
        <f t="shared" si="25"/>
        <v/>
      </c>
    </row>
    <row r="61" spans="5:51">
      <c r="E61" s="649" t="str">
        <f t="shared" si="7"/>
        <v/>
      </c>
      <c r="G61" s="649" t="str">
        <f t="shared" si="7"/>
        <v/>
      </c>
      <c r="I61" s="649" t="str">
        <f t="shared" si="8"/>
        <v/>
      </c>
      <c r="K61" s="649" t="str">
        <f t="shared" si="9"/>
        <v/>
      </c>
      <c r="M61" s="649" t="str">
        <f t="shared" si="10"/>
        <v/>
      </c>
      <c r="O61" s="649" t="str">
        <f t="shared" si="11"/>
        <v/>
      </c>
      <c r="Q61" s="649" t="str">
        <f t="shared" si="12"/>
        <v/>
      </c>
      <c r="S61" s="649" t="str">
        <f t="shared" si="13"/>
        <v/>
      </c>
      <c r="U61" s="649" t="str">
        <f t="shared" si="14"/>
        <v/>
      </c>
      <c r="W61" s="649" t="str">
        <f t="shared" si="15"/>
        <v/>
      </c>
      <c r="Y61" s="649" t="str">
        <f t="shared" si="16"/>
        <v/>
      </c>
      <c r="AA61" s="649" t="str">
        <f t="shared" si="17"/>
        <v/>
      </c>
      <c r="AC61" s="649" t="str">
        <f t="shared" si="18"/>
        <v/>
      </c>
      <c r="AE61" s="649" t="str">
        <f t="shared" si="19"/>
        <v/>
      </c>
      <c r="AG61" s="649" t="str">
        <f t="shared" si="20"/>
        <v/>
      </c>
      <c r="AI61" s="649" t="str">
        <f t="shared" si="21"/>
        <v/>
      </c>
      <c r="AK61" s="649" t="str">
        <f t="shared" si="22"/>
        <v/>
      </c>
      <c r="AM61" s="649" t="str">
        <f t="shared" si="23"/>
        <v/>
      </c>
      <c r="AO61" s="649" t="str">
        <f t="shared" si="24"/>
        <v/>
      </c>
      <c r="AP61" s="653"/>
      <c r="AQ61" s="654"/>
      <c r="AR61" s="653"/>
      <c r="AS61" s="654"/>
      <c r="AT61" s="653"/>
      <c r="AU61" s="654"/>
      <c r="AV61" s="653"/>
      <c r="AW61" s="654"/>
      <c r="AY61" s="649" t="str">
        <f t="shared" si="25"/>
        <v/>
      </c>
    </row>
    <row r="62" spans="5:51">
      <c r="E62" s="649" t="str">
        <f t="shared" si="7"/>
        <v/>
      </c>
      <c r="G62" s="649" t="str">
        <f t="shared" si="7"/>
        <v/>
      </c>
      <c r="I62" s="649" t="str">
        <f t="shared" si="8"/>
        <v/>
      </c>
      <c r="K62" s="649" t="str">
        <f t="shared" si="9"/>
        <v/>
      </c>
      <c r="M62" s="649" t="str">
        <f t="shared" si="10"/>
        <v/>
      </c>
      <c r="O62" s="649" t="str">
        <f t="shared" si="11"/>
        <v/>
      </c>
      <c r="Q62" s="649" t="str">
        <f t="shared" si="12"/>
        <v/>
      </c>
      <c r="S62" s="649" t="str">
        <f t="shared" si="13"/>
        <v/>
      </c>
      <c r="U62" s="649" t="str">
        <f t="shared" si="14"/>
        <v/>
      </c>
      <c r="W62" s="649" t="str">
        <f t="shared" si="15"/>
        <v/>
      </c>
      <c r="Y62" s="649" t="str">
        <f t="shared" si="16"/>
        <v/>
      </c>
      <c r="AA62" s="649" t="str">
        <f t="shared" si="17"/>
        <v/>
      </c>
      <c r="AC62" s="649" t="str">
        <f t="shared" si="18"/>
        <v/>
      </c>
      <c r="AE62" s="649" t="str">
        <f t="shared" si="19"/>
        <v/>
      </c>
      <c r="AG62" s="649" t="str">
        <f t="shared" si="20"/>
        <v/>
      </c>
      <c r="AI62" s="649" t="str">
        <f t="shared" si="21"/>
        <v/>
      </c>
      <c r="AK62" s="649" t="str">
        <f t="shared" si="22"/>
        <v/>
      </c>
      <c r="AM62" s="649" t="str">
        <f t="shared" si="23"/>
        <v/>
      </c>
      <c r="AO62" s="649" t="str">
        <f t="shared" si="24"/>
        <v/>
      </c>
      <c r="AP62" s="653"/>
      <c r="AQ62" s="654"/>
      <c r="AR62" s="653"/>
      <c r="AS62" s="654"/>
      <c r="AT62" s="653"/>
      <c r="AU62" s="654"/>
      <c r="AV62" s="653"/>
      <c r="AW62" s="654"/>
      <c r="AY62" s="649" t="str">
        <f t="shared" si="25"/>
        <v/>
      </c>
    </row>
    <row r="63" spans="5:51">
      <c r="E63" s="649" t="str">
        <f t="shared" si="7"/>
        <v/>
      </c>
      <c r="G63" s="649" t="str">
        <f t="shared" si="7"/>
        <v/>
      </c>
      <c r="I63" s="649" t="str">
        <f t="shared" si="8"/>
        <v/>
      </c>
      <c r="K63" s="649" t="str">
        <f t="shared" si="9"/>
        <v/>
      </c>
      <c r="M63" s="649" t="str">
        <f t="shared" si="10"/>
        <v/>
      </c>
      <c r="O63" s="649" t="str">
        <f t="shared" si="11"/>
        <v/>
      </c>
      <c r="Q63" s="649" t="str">
        <f t="shared" si="12"/>
        <v/>
      </c>
      <c r="S63" s="649" t="str">
        <f t="shared" si="13"/>
        <v/>
      </c>
      <c r="U63" s="649" t="str">
        <f t="shared" si="14"/>
        <v/>
      </c>
      <c r="W63" s="649" t="str">
        <f t="shared" si="15"/>
        <v/>
      </c>
      <c r="Y63" s="649" t="str">
        <f t="shared" si="16"/>
        <v/>
      </c>
      <c r="AA63" s="649" t="str">
        <f t="shared" si="17"/>
        <v/>
      </c>
      <c r="AC63" s="649" t="str">
        <f t="shared" si="18"/>
        <v/>
      </c>
      <c r="AE63" s="649" t="str">
        <f t="shared" si="19"/>
        <v/>
      </c>
      <c r="AG63" s="649" t="str">
        <f t="shared" si="20"/>
        <v/>
      </c>
      <c r="AI63" s="649" t="str">
        <f t="shared" si="21"/>
        <v/>
      </c>
      <c r="AK63" s="649" t="str">
        <f t="shared" si="22"/>
        <v/>
      </c>
      <c r="AM63" s="649" t="str">
        <f t="shared" si="23"/>
        <v/>
      </c>
      <c r="AO63" s="649" t="str">
        <f t="shared" si="24"/>
        <v/>
      </c>
      <c r="AP63" s="653"/>
      <c r="AQ63" s="654"/>
      <c r="AR63" s="653"/>
      <c r="AS63" s="654"/>
      <c r="AT63" s="653"/>
      <c r="AU63" s="654"/>
      <c r="AV63" s="653"/>
      <c r="AW63" s="654"/>
      <c r="AY63" s="649" t="str">
        <f t="shared" si="25"/>
        <v/>
      </c>
    </row>
    <row r="64" spans="5:51">
      <c r="E64" s="649" t="str">
        <f t="shared" si="7"/>
        <v/>
      </c>
      <c r="G64" s="649" t="str">
        <f t="shared" si="7"/>
        <v/>
      </c>
      <c r="I64" s="649" t="str">
        <f t="shared" si="8"/>
        <v/>
      </c>
      <c r="K64" s="649" t="str">
        <f t="shared" si="9"/>
        <v/>
      </c>
      <c r="M64" s="649" t="str">
        <f t="shared" si="10"/>
        <v/>
      </c>
      <c r="O64" s="649" t="str">
        <f t="shared" si="11"/>
        <v/>
      </c>
      <c r="Q64" s="649" t="str">
        <f t="shared" si="12"/>
        <v/>
      </c>
      <c r="S64" s="649" t="str">
        <f t="shared" si="13"/>
        <v/>
      </c>
      <c r="U64" s="649" t="str">
        <f t="shared" si="14"/>
        <v/>
      </c>
      <c r="W64" s="649" t="str">
        <f t="shared" si="15"/>
        <v/>
      </c>
      <c r="Y64" s="649" t="str">
        <f t="shared" si="16"/>
        <v/>
      </c>
      <c r="AA64" s="649" t="str">
        <f t="shared" si="17"/>
        <v/>
      </c>
      <c r="AC64" s="649" t="str">
        <f t="shared" si="18"/>
        <v/>
      </c>
      <c r="AE64" s="649" t="str">
        <f t="shared" si="19"/>
        <v/>
      </c>
      <c r="AG64" s="649" t="str">
        <f t="shared" si="20"/>
        <v/>
      </c>
      <c r="AI64" s="649" t="str">
        <f t="shared" si="21"/>
        <v/>
      </c>
      <c r="AK64" s="649" t="str">
        <f t="shared" si="22"/>
        <v/>
      </c>
      <c r="AM64" s="649" t="str">
        <f t="shared" si="23"/>
        <v/>
      </c>
      <c r="AO64" s="649" t="str">
        <f t="shared" si="24"/>
        <v/>
      </c>
      <c r="AP64" s="653"/>
      <c r="AQ64" s="654"/>
      <c r="AR64" s="653"/>
      <c r="AS64" s="654"/>
      <c r="AT64" s="653"/>
      <c r="AU64" s="654"/>
      <c r="AV64" s="653"/>
      <c r="AW64" s="654"/>
      <c r="AY64" s="649" t="str">
        <f t="shared" si="25"/>
        <v/>
      </c>
    </row>
    <row r="65" spans="5:51">
      <c r="E65" s="649" t="str">
        <f t="shared" si="7"/>
        <v/>
      </c>
      <c r="G65" s="649" t="str">
        <f t="shared" si="7"/>
        <v/>
      </c>
      <c r="I65" s="649" t="str">
        <f t="shared" si="8"/>
        <v/>
      </c>
      <c r="K65" s="649" t="str">
        <f t="shared" si="9"/>
        <v/>
      </c>
      <c r="M65" s="649" t="str">
        <f t="shared" si="10"/>
        <v/>
      </c>
      <c r="O65" s="649" t="str">
        <f t="shared" si="11"/>
        <v/>
      </c>
      <c r="Q65" s="649" t="str">
        <f t="shared" si="12"/>
        <v/>
      </c>
      <c r="S65" s="649" t="str">
        <f t="shared" si="13"/>
        <v/>
      </c>
      <c r="U65" s="649" t="str">
        <f t="shared" si="14"/>
        <v/>
      </c>
      <c r="W65" s="649" t="str">
        <f t="shared" si="15"/>
        <v/>
      </c>
      <c r="Y65" s="649" t="str">
        <f t="shared" si="16"/>
        <v/>
      </c>
      <c r="AA65" s="649" t="str">
        <f t="shared" si="17"/>
        <v/>
      </c>
      <c r="AC65" s="649" t="str">
        <f t="shared" si="18"/>
        <v/>
      </c>
      <c r="AE65" s="649" t="str">
        <f t="shared" si="19"/>
        <v/>
      </c>
      <c r="AG65" s="649" t="str">
        <f t="shared" si="20"/>
        <v/>
      </c>
      <c r="AI65" s="649" t="str">
        <f t="shared" si="21"/>
        <v/>
      </c>
      <c r="AK65" s="649" t="str">
        <f t="shared" si="22"/>
        <v/>
      </c>
      <c r="AM65" s="649" t="str">
        <f t="shared" si="23"/>
        <v/>
      </c>
      <c r="AO65" s="649" t="str">
        <f t="shared" si="24"/>
        <v/>
      </c>
      <c r="AP65" s="653"/>
      <c r="AQ65" s="654"/>
      <c r="AR65" s="653"/>
      <c r="AS65" s="654"/>
      <c r="AT65" s="653"/>
      <c r="AU65" s="654"/>
      <c r="AV65" s="653"/>
      <c r="AW65" s="654"/>
      <c r="AY65" s="649" t="str">
        <f t="shared" si="25"/>
        <v/>
      </c>
    </row>
    <row r="66" spans="5:51">
      <c r="E66" s="649" t="str">
        <f t="shared" si="7"/>
        <v/>
      </c>
      <c r="G66" s="649" t="str">
        <f t="shared" si="7"/>
        <v/>
      </c>
      <c r="I66" s="649" t="str">
        <f t="shared" si="8"/>
        <v/>
      </c>
      <c r="K66" s="649" t="str">
        <f t="shared" si="9"/>
        <v/>
      </c>
      <c r="M66" s="649" t="str">
        <f t="shared" si="10"/>
        <v/>
      </c>
      <c r="O66" s="649" t="str">
        <f t="shared" si="11"/>
        <v/>
      </c>
      <c r="Q66" s="649" t="str">
        <f t="shared" si="12"/>
        <v/>
      </c>
      <c r="S66" s="649" t="str">
        <f t="shared" si="13"/>
        <v/>
      </c>
      <c r="U66" s="649" t="str">
        <f t="shared" si="14"/>
        <v/>
      </c>
      <c r="W66" s="649" t="str">
        <f t="shared" si="15"/>
        <v/>
      </c>
      <c r="Y66" s="649" t="str">
        <f t="shared" si="16"/>
        <v/>
      </c>
      <c r="AA66" s="649" t="str">
        <f t="shared" si="17"/>
        <v/>
      </c>
      <c r="AC66" s="649" t="str">
        <f t="shared" si="18"/>
        <v/>
      </c>
      <c r="AE66" s="649" t="str">
        <f t="shared" si="19"/>
        <v/>
      </c>
      <c r="AG66" s="649" t="str">
        <f t="shared" si="20"/>
        <v/>
      </c>
      <c r="AI66" s="649" t="str">
        <f t="shared" si="21"/>
        <v/>
      </c>
      <c r="AK66" s="649" t="str">
        <f t="shared" si="22"/>
        <v/>
      </c>
      <c r="AM66" s="649" t="str">
        <f t="shared" si="23"/>
        <v/>
      </c>
      <c r="AO66" s="649" t="str">
        <f t="shared" si="24"/>
        <v/>
      </c>
      <c r="AP66" s="653"/>
      <c r="AQ66" s="654"/>
      <c r="AR66" s="653"/>
      <c r="AS66" s="654"/>
      <c r="AT66" s="653"/>
      <c r="AU66" s="654"/>
      <c r="AV66" s="653"/>
      <c r="AW66" s="654"/>
      <c r="AY66" s="649" t="str">
        <f t="shared" si="25"/>
        <v/>
      </c>
    </row>
    <row r="67" spans="5:51">
      <c r="E67" s="649" t="str">
        <f t="shared" si="7"/>
        <v/>
      </c>
      <c r="G67" s="649" t="str">
        <f t="shared" si="7"/>
        <v/>
      </c>
      <c r="I67" s="649" t="str">
        <f t="shared" si="8"/>
        <v/>
      </c>
      <c r="K67" s="649" t="str">
        <f t="shared" si="9"/>
        <v/>
      </c>
      <c r="M67" s="649" t="str">
        <f t="shared" si="10"/>
        <v/>
      </c>
      <c r="O67" s="649" t="str">
        <f t="shared" si="11"/>
        <v/>
      </c>
      <c r="Q67" s="649" t="str">
        <f t="shared" si="12"/>
        <v/>
      </c>
      <c r="S67" s="649" t="str">
        <f t="shared" si="13"/>
        <v/>
      </c>
      <c r="U67" s="649" t="str">
        <f t="shared" si="14"/>
        <v/>
      </c>
      <c r="W67" s="649" t="str">
        <f t="shared" si="15"/>
        <v/>
      </c>
      <c r="Y67" s="649" t="str">
        <f t="shared" si="16"/>
        <v/>
      </c>
      <c r="AA67" s="649" t="str">
        <f t="shared" si="17"/>
        <v/>
      </c>
      <c r="AC67" s="649" t="str">
        <f t="shared" si="18"/>
        <v/>
      </c>
      <c r="AE67" s="649" t="str">
        <f t="shared" si="19"/>
        <v/>
      </c>
      <c r="AG67" s="649" t="str">
        <f t="shared" si="20"/>
        <v/>
      </c>
      <c r="AI67" s="649" t="str">
        <f t="shared" si="21"/>
        <v/>
      </c>
      <c r="AK67" s="649" t="str">
        <f t="shared" si="22"/>
        <v/>
      </c>
      <c r="AM67" s="649" t="str">
        <f t="shared" si="23"/>
        <v/>
      </c>
      <c r="AO67" s="649" t="str">
        <f t="shared" si="24"/>
        <v/>
      </c>
      <c r="AP67" s="653"/>
      <c r="AQ67" s="654"/>
      <c r="AR67" s="653"/>
      <c r="AS67" s="654"/>
      <c r="AT67" s="653"/>
      <c r="AU67" s="654"/>
      <c r="AV67" s="653"/>
      <c r="AW67" s="654"/>
      <c r="AY67" s="649" t="str">
        <f t="shared" si="25"/>
        <v/>
      </c>
    </row>
    <row r="68" spans="5:51">
      <c r="E68" s="649" t="str">
        <f t="shared" si="7"/>
        <v/>
      </c>
      <c r="G68" s="649" t="str">
        <f t="shared" si="7"/>
        <v/>
      </c>
      <c r="I68" s="649" t="str">
        <f t="shared" si="8"/>
        <v/>
      </c>
      <c r="K68" s="649" t="str">
        <f t="shared" si="9"/>
        <v/>
      </c>
      <c r="M68" s="649" t="str">
        <f t="shared" si="10"/>
        <v/>
      </c>
      <c r="O68" s="649" t="str">
        <f t="shared" si="11"/>
        <v/>
      </c>
      <c r="Q68" s="649" t="str">
        <f t="shared" si="12"/>
        <v/>
      </c>
      <c r="S68" s="649" t="str">
        <f t="shared" si="13"/>
        <v/>
      </c>
      <c r="U68" s="649" t="str">
        <f t="shared" si="14"/>
        <v/>
      </c>
      <c r="W68" s="649" t="str">
        <f t="shared" si="15"/>
        <v/>
      </c>
      <c r="Y68" s="649" t="str">
        <f t="shared" si="16"/>
        <v/>
      </c>
      <c r="AA68" s="649" t="str">
        <f t="shared" si="17"/>
        <v/>
      </c>
      <c r="AC68" s="649" t="str">
        <f t="shared" si="18"/>
        <v/>
      </c>
      <c r="AE68" s="649" t="str">
        <f t="shared" si="19"/>
        <v/>
      </c>
      <c r="AG68" s="649" t="str">
        <f t="shared" si="20"/>
        <v/>
      </c>
      <c r="AI68" s="649" t="str">
        <f t="shared" si="21"/>
        <v/>
      </c>
      <c r="AK68" s="649" t="str">
        <f t="shared" si="22"/>
        <v/>
      </c>
      <c r="AM68" s="649" t="str">
        <f t="shared" si="23"/>
        <v/>
      </c>
      <c r="AO68" s="649" t="str">
        <f t="shared" si="24"/>
        <v/>
      </c>
      <c r="AP68" s="653"/>
      <c r="AQ68" s="654"/>
      <c r="AR68" s="653"/>
      <c r="AS68" s="654"/>
      <c r="AT68" s="653"/>
      <c r="AU68" s="654"/>
      <c r="AV68" s="653"/>
      <c r="AW68" s="654"/>
      <c r="AY68" s="649" t="str">
        <f t="shared" si="25"/>
        <v/>
      </c>
    </row>
    <row r="69" spans="5:51">
      <c r="E69" s="649" t="str">
        <f t="shared" si="7"/>
        <v/>
      </c>
      <c r="G69" s="649" t="str">
        <f t="shared" si="7"/>
        <v/>
      </c>
      <c r="I69" s="649" t="str">
        <f t="shared" si="8"/>
        <v/>
      </c>
      <c r="K69" s="649" t="str">
        <f t="shared" si="9"/>
        <v/>
      </c>
      <c r="M69" s="649" t="str">
        <f t="shared" si="10"/>
        <v/>
      </c>
      <c r="O69" s="649" t="str">
        <f t="shared" si="11"/>
        <v/>
      </c>
      <c r="Q69" s="649" t="str">
        <f t="shared" si="12"/>
        <v/>
      </c>
      <c r="S69" s="649" t="str">
        <f t="shared" si="13"/>
        <v/>
      </c>
      <c r="U69" s="649" t="str">
        <f t="shared" si="14"/>
        <v/>
      </c>
      <c r="W69" s="649" t="str">
        <f t="shared" si="15"/>
        <v/>
      </c>
      <c r="Y69" s="649" t="str">
        <f t="shared" si="16"/>
        <v/>
      </c>
      <c r="AA69" s="649" t="str">
        <f t="shared" si="17"/>
        <v/>
      </c>
      <c r="AC69" s="649" t="str">
        <f t="shared" si="18"/>
        <v/>
      </c>
      <c r="AE69" s="649" t="str">
        <f t="shared" si="19"/>
        <v/>
      </c>
      <c r="AG69" s="649" t="str">
        <f t="shared" si="20"/>
        <v/>
      </c>
      <c r="AI69" s="649" t="str">
        <f t="shared" si="21"/>
        <v/>
      </c>
      <c r="AK69" s="649" t="str">
        <f t="shared" si="22"/>
        <v/>
      </c>
      <c r="AM69" s="649" t="str">
        <f t="shared" si="23"/>
        <v/>
      </c>
      <c r="AO69" s="649" t="str">
        <f t="shared" si="24"/>
        <v/>
      </c>
      <c r="AP69" s="653"/>
      <c r="AQ69" s="654"/>
      <c r="AR69" s="653"/>
      <c r="AS69" s="654"/>
      <c r="AT69" s="653"/>
      <c r="AU69" s="654"/>
      <c r="AV69" s="653"/>
      <c r="AW69" s="654"/>
      <c r="AY69" s="649" t="str">
        <f t="shared" si="25"/>
        <v/>
      </c>
    </row>
    <row r="70" spans="5:51">
      <c r="E70" s="649" t="str">
        <f t="shared" si="7"/>
        <v/>
      </c>
      <c r="G70" s="649" t="str">
        <f t="shared" si="7"/>
        <v/>
      </c>
      <c r="I70" s="649" t="str">
        <f t="shared" si="8"/>
        <v/>
      </c>
      <c r="K70" s="649" t="str">
        <f t="shared" si="9"/>
        <v/>
      </c>
      <c r="M70" s="649" t="str">
        <f t="shared" si="10"/>
        <v/>
      </c>
      <c r="O70" s="649" t="str">
        <f t="shared" si="11"/>
        <v/>
      </c>
      <c r="Q70" s="649" t="str">
        <f t="shared" si="12"/>
        <v/>
      </c>
      <c r="S70" s="649" t="str">
        <f t="shared" si="13"/>
        <v/>
      </c>
      <c r="U70" s="649" t="str">
        <f t="shared" si="14"/>
        <v/>
      </c>
      <c r="W70" s="649" t="str">
        <f t="shared" si="15"/>
        <v/>
      </c>
      <c r="Y70" s="649" t="str">
        <f t="shared" si="16"/>
        <v/>
      </c>
      <c r="AA70" s="649" t="str">
        <f t="shared" si="17"/>
        <v/>
      </c>
      <c r="AC70" s="649" t="str">
        <f t="shared" si="18"/>
        <v/>
      </c>
      <c r="AE70" s="649" t="str">
        <f t="shared" si="19"/>
        <v/>
      </c>
      <c r="AG70" s="649" t="str">
        <f t="shared" si="20"/>
        <v/>
      </c>
      <c r="AI70" s="649" t="str">
        <f t="shared" si="21"/>
        <v/>
      </c>
      <c r="AK70" s="649" t="str">
        <f t="shared" si="22"/>
        <v/>
      </c>
      <c r="AM70" s="649" t="str">
        <f t="shared" si="23"/>
        <v/>
      </c>
      <c r="AO70" s="649" t="str">
        <f t="shared" si="24"/>
        <v/>
      </c>
      <c r="AP70" s="653"/>
      <c r="AQ70" s="654"/>
      <c r="AR70" s="653"/>
      <c r="AS70" s="654"/>
      <c r="AT70" s="653"/>
      <c r="AU70" s="654"/>
      <c r="AV70" s="653"/>
      <c r="AW70" s="654"/>
      <c r="AY70" s="649" t="str">
        <f t="shared" si="25"/>
        <v/>
      </c>
    </row>
    <row r="71" spans="5:51">
      <c r="E71" s="649" t="str">
        <f t="shared" si="7"/>
        <v/>
      </c>
      <c r="G71" s="649" t="str">
        <f t="shared" si="7"/>
        <v/>
      </c>
      <c r="I71" s="649" t="str">
        <f t="shared" si="8"/>
        <v/>
      </c>
      <c r="K71" s="649" t="str">
        <f t="shared" si="9"/>
        <v/>
      </c>
      <c r="M71" s="649" t="str">
        <f t="shared" si="10"/>
        <v/>
      </c>
      <c r="O71" s="649" t="str">
        <f t="shared" si="11"/>
        <v/>
      </c>
      <c r="Q71" s="649" t="str">
        <f t="shared" si="12"/>
        <v/>
      </c>
      <c r="S71" s="649" t="str">
        <f t="shared" si="13"/>
        <v/>
      </c>
      <c r="U71" s="649" t="str">
        <f t="shared" si="14"/>
        <v/>
      </c>
      <c r="W71" s="649" t="str">
        <f t="shared" si="15"/>
        <v/>
      </c>
      <c r="Y71" s="649" t="str">
        <f t="shared" si="16"/>
        <v/>
      </c>
      <c r="AA71" s="649" t="str">
        <f t="shared" si="17"/>
        <v/>
      </c>
      <c r="AC71" s="649" t="str">
        <f t="shared" si="18"/>
        <v/>
      </c>
      <c r="AE71" s="649" t="str">
        <f t="shared" si="19"/>
        <v/>
      </c>
      <c r="AG71" s="649" t="str">
        <f t="shared" si="20"/>
        <v/>
      </c>
      <c r="AI71" s="649" t="str">
        <f t="shared" si="21"/>
        <v/>
      </c>
      <c r="AK71" s="649" t="str">
        <f t="shared" si="22"/>
        <v/>
      </c>
      <c r="AM71" s="649" t="str">
        <f t="shared" si="23"/>
        <v/>
      </c>
      <c r="AO71" s="649" t="str">
        <f t="shared" si="24"/>
        <v/>
      </c>
      <c r="AP71" s="653"/>
      <c r="AQ71" s="654"/>
      <c r="AR71" s="653"/>
      <c r="AS71" s="654"/>
      <c r="AT71" s="653"/>
      <c r="AU71" s="654"/>
      <c r="AV71" s="653"/>
      <c r="AW71" s="654"/>
      <c r="AY71" s="649" t="str">
        <f t="shared" si="25"/>
        <v/>
      </c>
    </row>
    <row r="72" spans="5:51">
      <c r="E72" s="649" t="str">
        <f t="shared" si="7"/>
        <v/>
      </c>
      <c r="G72" s="649" t="str">
        <f t="shared" si="7"/>
        <v/>
      </c>
      <c r="I72" s="649" t="str">
        <f t="shared" si="8"/>
        <v/>
      </c>
      <c r="K72" s="649" t="str">
        <f t="shared" si="9"/>
        <v/>
      </c>
      <c r="M72" s="649" t="str">
        <f t="shared" si="10"/>
        <v/>
      </c>
      <c r="O72" s="649" t="str">
        <f t="shared" si="11"/>
        <v/>
      </c>
      <c r="Q72" s="649" t="str">
        <f t="shared" si="12"/>
        <v/>
      </c>
      <c r="S72" s="649" t="str">
        <f t="shared" si="13"/>
        <v/>
      </c>
      <c r="U72" s="649" t="str">
        <f t="shared" si="14"/>
        <v/>
      </c>
      <c r="W72" s="649" t="str">
        <f t="shared" si="15"/>
        <v/>
      </c>
      <c r="Y72" s="649" t="str">
        <f t="shared" si="16"/>
        <v/>
      </c>
      <c r="AA72" s="649" t="str">
        <f t="shared" si="17"/>
        <v/>
      </c>
      <c r="AC72" s="649" t="str">
        <f t="shared" si="18"/>
        <v/>
      </c>
      <c r="AE72" s="649" t="str">
        <f t="shared" si="19"/>
        <v/>
      </c>
      <c r="AG72" s="649" t="str">
        <f t="shared" si="20"/>
        <v/>
      </c>
      <c r="AI72" s="649" t="str">
        <f t="shared" si="21"/>
        <v/>
      </c>
      <c r="AK72" s="649" t="str">
        <f t="shared" si="22"/>
        <v/>
      </c>
      <c r="AM72" s="649" t="str">
        <f t="shared" si="23"/>
        <v/>
      </c>
      <c r="AO72" s="649" t="str">
        <f t="shared" si="24"/>
        <v/>
      </c>
      <c r="AP72" s="653"/>
      <c r="AQ72" s="654"/>
      <c r="AR72" s="653"/>
      <c r="AS72" s="654"/>
      <c r="AT72" s="653"/>
      <c r="AU72" s="654"/>
      <c r="AV72" s="653"/>
      <c r="AW72" s="654"/>
      <c r="AY72" s="649" t="str">
        <f t="shared" si="25"/>
        <v/>
      </c>
    </row>
    <row r="73" spans="5:51">
      <c r="E73" s="649" t="str">
        <f t="shared" si="7"/>
        <v/>
      </c>
      <c r="G73" s="649" t="str">
        <f t="shared" si="7"/>
        <v/>
      </c>
      <c r="I73" s="649" t="str">
        <f t="shared" si="8"/>
        <v/>
      </c>
      <c r="K73" s="649" t="str">
        <f t="shared" si="9"/>
        <v/>
      </c>
      <c r="M73" s="649" t="str">
        <f t="shared" si="10"/>
        <v/>
      </c>
      <c r="O73" s="649" t="str">
        <f t="shared" si="11"/>
        <v/>
      </c>
      <c r="Q73" s="649" t="str">
        <f t="shared" si="12"/>
        <v/>
      </c>
      <c r="S73" s="649" t="str">
        <f t="shared" si="13"/>
        <v/>
      </c>
      <c r="U73" s="649" t="str">
        <f t="shared" si="14"/>
        <v/>
      </c>
      <c r="W73" s="649" t="str">
        <f t="shared" si="15"/>
        <v/>
      </c>
      <c r="Y73" s="649" t="str">
        <f t="shared" si="16"/>
        <v/>
      </c>
      <c r="AA73" s="649" t="str">
        <f t="shared" si="17"/>
        <v/>
      </c>
      <c r="AC73" s="649" t="str">
        <f t="shared" si="18"/>
        <v/>
      </c>
      <c r="AE73" s="649" t="str">
        <f t="shared" si="19"/>
        <v/>
      </c>
      <c r="AG73" s="649" t="str">
        <f t="shared" si="20"/>
        <v/>
      </c>
      <c r="AI73" s="649" t="str">
        <f t="shared" si="21"/>
        <v/>
      </c>
      <c r="AK73" s="649" t="str">
        <f t="shared" si="22"/>
        <v/>
      </c>
      <c r="AM73" s="649" t="str">
        <f t="shared" si="23"/>
        <v/>
      </c>
      <c r="AO73" s="649" t="str">
        <f t="shared" si="24"/>
        <v/>
      </c>
      <c r="AP73" s="653"/>
      <c r="AQ73" s="654"/>
      <c r="AR73" s="653"/>
      <c r="AS73" s="654"/>
      <c r="AT73" s="653"/>
      <c r="AU73" s="654"/>
      <c r="AV73" s="653"/>
      <c r="AW73" s="654"/>
      <c r="AY73" s="649" t="str">
        <f t="shared" si="25"/>
        <v/>
      </c>
    </row>
    <row r="74" spans="5:51">
      <c r="E74" s="649" t="str">
        <f t="shared" si="7"/>
        <v/>
      </c>
      <c r="G74" s="649" t="str">
        <f t="shared" si="7"/>
        <v/>
      </c>
      <c r="I74" s="649" t="str">
        <f t="shared" si="8"/>
        <v/>
      </c>
      <c r="K74" s="649" t="str">
        <f t="shared" si="9"/>
        <v/>
      </c>
      <c r="M74" s="649" t="str">
        <f t="shared" si="10"/>
        <v/>
      </c>
      <c r="O74" s="649" t="str">
        <f t="shared" si="11"/>
        <v/>
      </c>
      <c r="Q74" s="649" t="str">
        <f t="shared" si="12"/>
        <v/>
      </c>
      <c r="S74" s="649" t="str">
        <f t="shared" si="13"/>
        <v/>
      </c>
      <c r="U74" s="649" t="str">
        <f t="shared" si="14"/>
        <v/>
      </c>
      <c r="W74" s="649" t="str">
        <f t="shared" si="15"/>
        <v/>
      </c>
      <c r="Y74" s="649" t="str">
        <f t="shared" si="16"/>
        <v/>
      </c>
      <c r="AA74" s="649" t="str">
        <f t="shared" si="17"/>
        <v/>
      </c>
      <c r="AC74" s="649" t="str">
        <f t="shared" si="18"/>
        <v/>
      </c>
      <c r="AE74" s="649" t="str">
        <f t="shared" si="19"/>
        <v/>
      </c>
      <c r="AG74" s="649" t="str">
        <f t="shared" si="20"/>
        <v/>
      </c>
      <c r="AI74" s="649" t="str">
        <f t="shared" si="21"/>
        <v/>
      </c>
      <c r="AK74" s="649" t="str">
        <f t="shared" si="22"/>
        <v/>
      </c>
      <c r="AM74" s="649" t="str">
        <f t="shared" si="23"/>
        <v/>
      </c>
      <c r="AO74" s="649" t="str">
        <f t="shared" si="24"/>
        <v/>
      </c>
      <c r="AP74" s="653"/>
      <c r="AQ74" s="654"/>
      <c r="AR74" s="653"/>
      <c r="AS74" s="654"/>
      <c r="AT74" s="653"/>
      <c r="AU74" s="654"/>
      <c r="AV74" s="653"/>
      <c r="AW74" s="654"/>
      <c r="AY74" s="649" t="str">
        <f t="shared" si="25"/>
        <v/>
      </c>
    </row>
    <row r="75" spans="5:51">
      <c r="E75" s="649" t="str">
        <f t="shared" si="7"/>
        <v/>
      </c>
      <c r="G75" s="649" t="str">
        <f t="shared" si="7"/>
        <v/>
      </c>
      <c r="I75" s="649" t="str">
        <f t="shared" si="8"/>
        <v/>
      </c>
      <c r="K75" s="649" t="str">
        <f t="shared" si="9"/>
        <v/>
      </c>
      <c r="M75" s="649" t="str">
        <f t="shared" si="10"/>
        <v/>
      </c>
      <c r="O75" s="649" t="str">
        <f t="shared" si="11"/>
        <v/>
      </c>
      <c r="Q75" s="649" t="str">
        <f t="shared" si="12"/>
        <v/>
      </c>
      <c r="S75" s="649" t="str">
        <f t="shared" si="13"/>
        <v/>
      </c>
      <c r="U75" s="649" t="str">
        <f t="shared" si="14"/>
        <v/>
      </c>
      <c r="W75" s="649" t="str">
        <f t="shared" si="15"/>
        <v/>
      </c>
      <c r="Y75" s="649" t="str">
        <f t="shared" si="16"/>
        <v/>
      </c>
      <c r="AA75" s="649" t="str">
        <f t="shared" si="17"/>
        <v/>
      </c>
      <c r="AC75" s="649" t="str">
        <f t="shared" si="18"/>
        <v/>
      </c>
      <c r="AE75" s="649" t="str">
        <f t="shared" si="19"/>
        <v/>
      </c>
      <c r="AG75" s="649" t="str">
        <f t="shared" si="20"/>
        <v/>
      </c>
      <c r="AI75" s="649" t="str">
        <f t="shared" si="21"/>
        <v/>
      </c>
      <c r="AK75" s="649" t="str">
        <f t="shared" si="22"/>
        <v/>
      </c>
      <c r="AM75" s="649" t="str">
        <f t="shared" si="23"/>
        <v/>
      </c>
      <c r="AO75" s="649" t="str">
        <f t="shared" si="24"/>
        <v/>
      </c>
      <c r="AP75" s="653"/>
      <c r="AQ75" s="654"/>
      <c r="AR75" s="653"/>
      <c r="AS75" s="654"/>
      <c r="AT75" s="653"/>
      <c r="AU75" s="654"/>
      <c r="AV75" s="653"/>
      <c r="AW75" s="654"/>
      <c r="AY75" s="649" t="str">
        <f t="shared" si="25"/>
        <v/>
      </c>
    </row>
    <row r="76" spans="5:51">
      <c r="E76" s="649" t="str">
        <f t="shared" si="7"/>
        <v/>
      </c>
      <c r="G76" s="649" t="str">
        <f t="shared" si="7"/>
        <v/>
      </c>
      <c r="I76" s="649" t="str">
        <f t="shared" si="8"/>
        <v/>
      </c>
      <c r="K76" s="649" t="str">
        <f t="shared" si="9"/>
        <v/>
      </c>
      <c r="M76" s="649" t="str">
        <f t="shared" si="10"/>
        <v/>
      </c>
      <c r="O76" s="649" t="str">
        <f t="shared" si="11"/>
        <v/>
      </c>
      <c r="Q76" s="649" t="str">
        <f t="shared" si="12"/>
        <v/>
      </c>
      <c r="S76" s="649" t="str">
        <f t="shared" si="13"/>
        <v/>
      </c>
      <c r="U76" s="649" t="str">
        <f t="shared" si="14"/>
        <v/>
      </c>
      <c r="W76" s="649" t="str">
        <f t="shared" si="15"/>
        <v/>
      </c>
      <c r="Y76" s="649" t="str">
        <f t="shared" si="16"/>
        <v/>
      </c>
      <c r="AA76" s="649" t="str">
        <f t="shared" si="17"/>
        <v/>
      </c>
      <c r="AC76" s="649" t="str">
        <f t="shared" si="18"/>
        <v/>
      </c>
      <c r="AE76" s="649" t="str">
        <f t="shared" si="19"/>
        <v/>
      </c>
      <c r="AG76" s="649" t="str">
        <f t="shared" si="20"/>
        <v/>
      </c>
      <c r="AI76" s="649" t="str">
        <f t="shared" si="21"/>
        <v/>
      </c>
      <c r="AK76" s="649" t="str">
        <f t="shared" si="22"/>
        <v/>
      </c>
      <c r="AM76" s="649" t="str">
        <f t="shared" si="23"/>
        <v/>
      </c>
      <c r="AO76" s="649" t="str">
        <f t="shared" si="24"/>
        <v/>
      </c>
      <c r="AP76" s="653"/>
      <c r="AQ76" s="654"/>
      <c r="AR76" s="653"/>
      <c r="AS76" s="654"/>
      <c r="AT76" s="653"/>
      <c r="AU76" s="654"/>
      <c r="AV76" s="653"/>
      <c r="AW76" s="654"/>
      <c r="AY76" s="649" t="str">
        <f t="shared" si="25"/>
        <v/>
      </c>
    </row>
    <row r="77" spans="5:51">
      <c r="E77" s="649" t="str">
        <f t="shared" ref="E77:G140" si="28">IF(OR($B77=0,D77=0),"",D77/$B77)</f>
        <v/>
      </c>
      <c r="G77" s="649" t="str">
        <f t="shared" si="28"/>
        <v/>
      </c>
      <c r="I77" s="649" t="str">
        <f t="shared" ref="I77:I140" si="29">IF(OR($B77=0,H77=0),"",H77/$B77)</f>
        <v/>
      </c>
      <c r="K77" s="649" t="str">
        <f t="shared" ref="K77:K140" si="30">IF(OR($B77=0,J77=0),"",J77/$B77)</f>
        <v/>
      </c>
      <c r="M77" s="649" t="str">
        <f t="shared" ref="M77:M140" si="31">IF(OR($B77=0,L77=0),"",L77/$B77)</f>
        <v/>
      </c>
      <c r="O77" s="649" t="str">
        <f t="shared" ref="O77:O140" si="32">IF(OR($B77=0,N77=0),"",N77/$B77)</f>
        <v/>
      </c>
      <c r="Q77" s="649" t="str">
        <f t="shared" ref="Q77:Q140" si="33">IF(OR($B77=0,P77=0),"",P77/$B77)</f>
        <v/>
      </c>
      <c r="S77" s="649" t="str">
        <f t="shared" ref="S77:S140" si="34">IF(OR($B77=0,R77=0),"",R77/$B77)</f>
        <v/>
      </c>
      <c r="U77" s="649" t="str">
        <f t="shared" ref="U77:U140" si="35">IF(OR($B77=0,T77=0),"",T77/$B77)</f>
        <v/>
      </c>
      <c r="W77" s="649" t="str">
        <f t="shared" ref="W77:W140" si="36">IF(OR($B77=0,V77=0),"",V77/$B77)</f>
        <v/>
      </c>
      <c r="Y77" s="649" t="str">
        <f t="shared" ref="Y77:Y140" si="37">IF(OR($B77=0,X77=0),"",X77/$B77)</f>
        <v/>
      </c>
      <c r="AA77" s="649" t="str">
        <f t="shared" ref="AA77:AA140" si="38">IF(OR($B77=0,Z77=0),"",Z77/$B77)</f>
        <v/>
      </c>
      <c r="AC77" s="649" t="str">
        <f t="shared" ref="AC77:AC140" si="39">IF(OR($B77=0,AB77=0),"",AB77/$B77)</f>
        <v/>
      </c>
      <c r="AE77" s="649" t="str">
        <f t="shared" ref="AE77:AE140" si="40">IF(OR($B77=0,AD77=0),"",AD77/$B77)</f>
        <v/>
      </c>
      <c r="AG77" s="649" t="str">
        <f t="shared" ref="AG77:AG140" si="41">IF(OR($B77=0,AF77=0),"",AF77/$B77)</f>
        <v/>
      </c>
      <c r="AI77" s="649" t="str">
        <f t="shared" ref="AI77:AI140" si="42">IF(OR($B77=0,AH77=0),"",AH77/$B77)</f>
        <v/>
      </c>
      <c r="AK77" s="649" t="str">
        <f t="shared" ref="AK77:AK140" si="43">IF(OR($B77=0,AJ77=0),"",AJ77/$B77)</f>
        <v/>
      </c>
      <c r="AM77" s="649" t="str">
        <f t="shared" ref="AM77:AM140" si="44">IF(OR($B77=0,AL77=0),"",AL77/$B77)</f>
        <v/>
      </c>
      <c r="AO77" s="649" t="str">
        <f t="shared" ref="AO77:AO140" si="45">IF(OR($B77=0,AN77=0),"",AN77/$B77)</f>
        <v/>
      </c>
      <c r="AP77" s="653"/>
      <c r="AQ77" s="654"/>
      <c r="AR77" s="653"/>
      <c r="AS77" s="654"/>
      <c r="AT77" s="653"/>
      <c r="AU77" s="654"/>
      <c r="AV77" s="653"/>
      <c r="AW77" s="654"/>
      <c r="AY77" s="649" t="str">
        <f t="shared" ref="AY77:AY140" si="46">IF(OR($B77=0,AX77=0),"",AX77/$B77)</f>
        <v/>
      </c>
    </row>
    <row r="78" spans="5:51">
      <c r="E78" s="649" t="str">
        <f t="shared" si="28"/>
        <v/>
      </c>
      <c r="G78" s="649" t="str">
        <f t="shared" si="28"/>
        <v/>
      </c>
      <c r="I78" s="649" t="str">
        <f t="shared" si="29"/>
        <v/>
      </c>
      <c r="K78" s="649" t="str">
        <f t="shared" si="30"/>
        <v/>
      </c>
      <c r="M78" s="649" t="str">
        <f t="shared" si="31"/>
        <v/>
      </c>
      <c r="O78" s="649" t="str">
        <f t="shared" si="32"/>
        <v/>
      </c>
      <c r="Q78" s="649" t="str">
        <f t="shared" si="33"/>
        <v/>
      </c>
      <c r="S78" s="649" t="str">
        <f t="shared" si="34"/>
        <v/>
      </c>
      <c r="U78" s="649" t="str">
        <f t="shared" si="35"/>
        <v/>
      </c>
      <c r="W78" s="649" t="str">
        <f t="shared" si="36"/>
        <v/>
      </c>
      <c r="Y78" s="649" t="str">
        <f t="shared" si="37"/>
        <v/>
      </c>
      <c r="AA78" s="649" t="str">
        <f t="shared" si="38"/>
        <v/>
      </c>
      <c r="AC78" s="649" t="str">
        <f t="shared" si="39"/>
        <v/>
      </c>
      <c r="AE78" s="649" t="str">
        <f t="shared" si="40"/>
        <v/>
      </c>
      <c r="AG78" s="649" t="str">
        <f t="shared" si="41"/>
        <v/>
      </c>
      <c r="AI78" s="649" t="str">
        <f t="shared" si="42"/>
        <v/>
      </c>
      <c r="AK78" s="649" t="str">
        <f t="shared" si="43"/>
        <v/>
      </c>
      <c r="AM78" s="649" t="str">
        <f t="shared" si="44"/>
        <v/>
      </c>
      <c r="AO78" s="649" t="str">
        <f t="shared" si="45"/>
        <v/>
      </c>
      <c r="AP78" s="653"/>
      <c r="AQ78" s="654"/>
      <c r="AR78" s="653"/>
      <c r="AS78" s="654"/>
      <c r="AT78" s="653"/>
      <c r="AU78" s="654"/>
      <c r="AV78" s="653"/>
      <c r="AW78" s="654"/>
      <c r="AY78" s="649" t="str">
        <f t="shared" si="46"/>
        <v/>
      </c>
    </row>
    <row r="79" spans="5:51">
      <c r="E79" s="649" t="str">
        <f t="shared" si="28"/>
        <v/>
      </c>
      <c r="G79" s="649" t="str">
        <f t="shared" si="28"/>
        <v/>
      </c>
      <c r="I79" s="649" t="str">
        <f t="shared" si="29"/>
        <v/>
      </c>
      <c r="K79" s="649" t="str">
        <f t="shared" si="30"/>
        <v/>
      </c>
      <c r="M79" s="649" t="str">
        <f t="shared" si="31"/>
        <v/>
      </c>
      <c r="O79" s="649" t="str">
        <f t="shared" si="32"/>
        <v/>
      </c>
      <c r="Q79" s="649" t="str">
        <f t="shared" si="33"/>
        <v/>
      </c>
      <c r="S79" s="649" t="str">
        <f t="shared" si="34"/>
        <v/>
      </c>
      <c r="U79" s="649" t="str">
        <f t="shared" si="35"/>
        <v/>
      </c>
      <c r="W79" s="649" t="str">
        <f t="shared" si="36"/>
        <v/>
      </c>
      <c r="Y79" s="649" t="str">
        <f t="shared" si="37"/>
        <v/>
      </c>
      <c r="AA79" s="649" t="str">
        <f t="shared" si="38"/>
        <v/>
      </c>
      <c r="AC79" s="649" t="str">
        <f t="shared" si="39"/>
        <v/>
      </c>
      <c r="AE79" s="649" t="str">
        <f t="shared" si="40"/>
        <v/>
      </c>
      <c r="AG79" s="649" t="str">
        <f t="shared" si="41"/>
        <v/>
      </c>
      <c r="AI79" s="649" t="str">
        <f t="shared" si="42"/>
        <v/>
      </c>
      <c r="AK79" s="649" t="str">
        <f t="shared" si="43"/>
        <v/>
      </c>
      <c r="AM79" s="649" t="str">
        <f t="shared" si="44"/>
        <v/>
      </c>
      <c r="AO79" s="649" t="str">
        <f t="shared" si="45"/>
        <v/>
      </c>
      <c r="AP79" s="653"/>
      <c r="AQ79" s="654"/>
      <c r="AR79" s="653"/>
      <c r="AS79" s="654"/>
      <c r="AT79" s="653"/>
      <c r="AU79" s="654"/>
      <c r="AV79" s="653"/>
      <c r="AW79" s="654"/>
      <c r="AY79" s="649" t="str">
        <f t="shared" si="46"/>
        <v/>
      </c>
    </row>
    <row r="80" spans="5:51">
      <c r="E80" s="649" t="str">
        <f t="shared" si="28"/>
        <v/>
      </c>
      <c r="G80" s="649" t="str">
        <f t="shared" si="28"/>
        <v/>
      </c>
      <c r="I80" s="649" t="str">
        <f t="shared" si="29"/>
        <v/>
      </c>
      <c r="K80" s="649" t="str">
        <f t="shared" si="30"/>
        <v/>
      </c>
      <c r="M80" s="649" t="str">
        <f t="shared" si="31"/>
        <v/>
      </c>
      <c r="O80" s="649" t="str">
        <f t="shared" si="32"/>
        <v/>
      </c>
      <c r="Q80" s="649" t="str">
        <f t="shared" si="33"/>
        <v/>
      </c>
      <c r="S80" s="649" t="str">
        <f t="shared" si="34"/>
        <v/>
      </c>
      <c r="U80" s="649" t="str">
        <f t="shared" si="35"/>
        <v/>
      </c>
      <c r="W80" s="649" t="str">
        <f t="shared" si="36"/>
        <v/>
      </c>
      <c r="Y80" s="649" t="str">
        <f t="shared" si="37"/>
        <v/>
      </c>
      <c r="AA80" s="649" t="str">
        <f t="shared" si="38"/>
        <v/>
      </c>
      <c r="AC80" s="649" t="str">
        <f t="shared" si="39"/>
        <v/>
      </c>
      <c r="AE80" s="649" t="str">
        <f t="shared" si="40"/>
        <v/>
      </c>
      <c r="AG80" s="649" t="str">
        <f t="shared" si="41"/>
        <v/>
      </c>
      <c r="AI80" s="649" t="str">
        <f t="shared" si="42"/>
        <v/>
      </c>
      <c r="AK80" s="649" t="str">
        <f t="shared" si="43"/>
        <v/>
      </c>
      <c r="AM80" s="649" t="str">
        <f t="shared" si="44"/>
        <v/>
      </c>
      <c r="AO80" s="649" t="str">
        <f t="shared" si="45"/>
        <v/>
      </c>
      <c r="AP80" s="653"/>
      <c r="AQ80" s="654"/>
      <c r="AR80" s="653"/>
      <c r="AS80" s="654"/>
      <c r="AT80" s="653"/>
      <c r="AU80" s="654"/>
      <c r="AV80" s="653"/>
      <c r="AW80" s="654"/>
      <c r="AY80" s="649" t="str">
        <f t="shared" si="46"/>
        <v/>
      </c>
    </row>
    <row r="81" spans="5:51">
      <c r="E81" s="649" t="str">
        <f t="shared" si="28"/>
        <v/>
      </c>
      <c r="G81" s="649" t="str">
        <f t="shared" si="28"/>
        <v/>
      </c>
      <c r="I81" s="649" t="str">
        <f t="shared" si="29"/>
        <v/>
      </c>
      <c r="K81" s="649" t="str">
        <f t="shared" si="30"/>
        <v/>
      </c>
      <c r="M81" s="649" t="str">
        <f t="shared" si="31"/>
        <v/>
      </c>
      <c r="O81" s="649" t="str">
        <f t="shared" si="32"/>
        <v/>
      </c>
      <c r="Q81" s="649" t="str">
        <f t="shared" si="33"/>
        <v/>
      </c>
      <c r="S81" s="649" t="str">
        <f t="shared" si="34"/>
        <v/>
      </c>
      <c r="U81" s="649" t="str">
        <f t="shared" si="35"/>
        <v/>
      </c>
      <c r="W81" s="649" t="str">
        <f t="shared" si="36"/>
        <v/>
      </c>
      <c r="Y81" s="649" t="str">
        <f t="shared" si="37"/>
        <v/>
      </c>
      <c r="AA81" s="649" t="str">
        <f t="shared" si="38"/>
        <v/>
      </c>
      <c r="AC81" s="649" t="str">
        <f t="shared" si="39"/>
        <v/>
      </c>
      <c r="AE81" s="649" t="str">
        <f t="shared" si="40"/>
        <v/>
      </c>
      <c r="AG81" s="649" t="str">
        <f t="shared" si="41"/>
        <v/>
      </c>
      <c r="AI81" s="649" t="str">
        <f t="shared" si="42"/>
        <v/>
      </c>
      <c r="AK81" s="649" t="str">
        <f t="shared" si="43"/>
        <v/>
      </c>
      <c r="AM81" s="649" t="str">
        <f t="shared" si="44"/>
        <v/>
      </c>
      <c r="AO81" s="649" t="str">
        <f t="shared" si="45"/>
        <v/>
      </c>
      <c r="AP81" s="653"/>
      <c r="AQ81" s="654"/>
      <c r="AR81" s="653"/>
      <c r="AS81" s="654"/>
      <c r="AT81" s="653"/>
      <c r="AU81" s="654"/>
      <c r="AV81" s="653"/>
      <c r="AW81" s="654"/>
      <c r="AY81" s="649" t="str">
        <f t="shared" si="46"/>
        <v/>
      </c>
    </row>
    <row r="82" spans="5:51">
      <c r="E82" s="649" t="str">
        <f t="shared" si="28"/>
        <v/>
      </c>
      <c r="G82" s="649" t="str">
        <f t="shared" si="28"/>
        <v/>
      </c>
      <c r="I82" s="649" t="str">
        <f t="shared" si="29"/>
        <v/>
      </c>
      <c r="K82" s="649" t="str">
        <f t="shared" si="30"/>
        <v/>
      </c>
      <c r="M82" s="649" t="str">
        <f t="shared" si="31"/>
        <v/>
      </c>
      <c r="O82" s="649" t="str">
        <f t="shared" si="32"/>
        <v/>
      </c>
      <c r="Q82" s="649" t="str">
        <f t="shared" si="33"/>
        <v/>
      </c>
      <c r="S82" s="649" t="str">
        <f t="shared" si="34"/>
        <v/>
      </c>
      <c r="U82" s="649" t="str">
        <f t="shared" si="35"/>
        <v/>
      </c>
      <c r="W82" s="649" t="str">
        <f t="shared" si="36"/>
        <v/>
      </c>
      <c r="Y82" s="649" t="str">
        <f t="shared" si="37"/>
        <v/>
      </c>
      <c r="AA82" s="649" t="str">
        <f t="shared" si="38"/>
        <v/>
      </c>
      <c r="AC82" s="649" t="str">
        <f t="shared" si="39"/>
        <v/>
      </c>
      <c r="AE82" s="649" t="str">
        <f t="shared" si="40"/>
        <v/>
      </c>
      <c r="AG82" s="649" t="str">
        <f t="shared" si="41"/>
        <v/>
      </c>
      <c r="AI82" s="649" t="str">
        <f t="shared" si="42"/>
        <v/>
      </c>
      <c r="AK82" s="649" t="str">
        <f t="shared" si="43"/>
        <v/>
      </c>
      <c r="AM82" s="649" t="str">
        <f t="shared" si="44"/>
        <v/>
      </c>
      <c r="AO82" s="649" t="str">
        <f t="shared" si="45"/>
        <v/>
      </c>
      <c r="AP82" s="653"/>
      <c r="AQ82" s="654"/>
      <c r="AR82" s="653"/>
      <c r="AS82" s="654"/>
      <c r="AT82" s="653"/>
      <c r="AU82" s="654"/>
      <c r="AV82" s="653"/>
      <c r="AW82" s="654"/>
      <c r="AY82" s="649" t="str">
        <f t="shared" si="46"/>
        <v/>
      </c>
    </row>
    <row r="83" spans="5:51">
      <c r="E83" s="649" t="str">
        <f t="shared" si="28"/>
        <v/>
      </c>
      <c r="G83" s="649" t="str">
        <f t="shared" si="28"/>
        <v/>
      </c>
      <c r="I83" s="649" t="str">
        <f t="shared" si="29"/>
        <v/>
      </c>
      <c r="K83" s="649" t="str">
        <f t="shared" si="30"/>
        <v/>
      </c>
      <c r="M83" s="649" t="str">
        <f t="shared" si="31"/>
        <v/>
      </c>
      <c r="O83" s="649" t="str">
        <f t="shared" si="32"/>
        <v/>
      </c>
      <c r="Q83" s="649" t="str">
        <f t="shared" si="33"/>
        <v/>
      </c>
      <c r="S83" s="649" t="str">
        <f t="shared" si="34"/>
        <v/>
      </c>
      <c r="U83" s="649" t="str">
        <f t="shared" si="35"/>
        <v/>
      </c>
      <c r="W83" s="649" t="str">
        <f t="shared" si="36"/>
        <v/>
      </c>
      <c r="Y83" s="649" t="str">
        <f t="shared" si="37"/>
        <v/>
      </c>
      <c r="AA83" s="649" t="str">
        <f t="shared" si="38"/>
        <v/>
      </c>
      <c r="AC83" s="649" t="str">
        <f t="shared" si="39"/>
        <v/>
      </c>
      <c r="AE83" s="649" t="str">
        <f t="shared" si="40"/>
        <v/>
      </c>
      <c r="AG83" s="649" t="str">
        <f t="shared" si="41"/>
        <v/>
      </c>
      <c r="AI83" s="649" t="str">
        <f t="shared" si="42"/>
        <v/>
      </c>
      <c r="AK83" s="649" t="str">
        <f t="shared" si="43"/>
        <v/>
      </c>
      <c r="AM83" s="649" t="str">
        <f t="shared" si="44"/>
        <v/>
      </c>
      <c r="AO83" s="649" t="str">
        <f t="shared" si="45"/>
        <v/>
      </c>
      <c r="AP83" s="653"/>
      <c r="AQ83" s="654"/>
      <c r="AR83" s="653"/>
      <c r="AS83" s="654"/>
      <c r="AT83" s="653"/>
      <c r="AU83" s="654"/>
      <c r="AV83" s="653"/>
      <c r="AW83" s="654"/>
      <c r="AY83" s="649" t="str">
        <f t="shared" si="46"/>
        <v/>
      </c>
    </row>
    <row r="84" spans="5:51">
      <c r="E84" s="649" t="str">
        <f t="shared" si="28"/>
        <v/>
      </c>
      <c r="G84" s="649" t="str">
        <f t="shared" si="28"/>
        <v/>
      </c>
      <c r="I84" s="649" t="str">
        <f t="shared" si="29"/>
        <v/>
      </c>
      <c r="K84" s="649" t="str">
        <f t="shared" si="30"/>
        <v/>
      </c>
      <c r="M84" s="649" t="str">
        <f t="shared" si="31"/>
        <v/>
      </c>
      <c r="O84" s="649" t="str">
        <f t="shared" si="32"/>
        <v/>
      </c>
      <c r="Q84" s="649" t="str">
        <f t="shared" si="33"/>
        <v/>
      </c>
      <c r="S84" s="649" t="str">
        <f t="shared" si="34"/>
        <v/>
      </c>
      <c r="U84" s="649" t="str">
        <f t="shared" si="35"/>
        <v/>
      </c>
      <c r="W84" s="649" t="str">
        <f t="shared" si="36"/>
        <v/>
      </c>
      <c r="Y84" s="649" t="str">
        <f t="shared" si="37"/>
        <v/>
      </c>
      <c r="AA84" s="649" t="str">
        <f t="shared" si="38"/>
        <v/>
      </c>
      <c r="AC84" s="649" t="str">
        <f t="shared" si="39"/>
        <v/>
      </c>
      <c r="AE84" s="649" t="str">
        <f t="shared" si="40"/>
        <v/>
      </c>
      <c r="AG84" s="649" t="str">
        <f t="shared" si="41"/>
        <v/>
      </c>
      <c r="AI84" s="649" t="str">
        <f t="shared" si="42"/>
        <v/>
      </c>
      <c r="AK84" s="649" t="str">
        <f t="shared" si="43"/>
        <v/>
      </c>
      <c r="AM84" s="649" t="str">
        <f t="shared" si="44"/>
        <v/>
      </c>
      <c r="AO84" s="649" t="str">
        <f t="shared" si="45"/>
        <v/>
      </c>
      <c r="AP84" s="653"/>
      <c r="AQ84" s="654"/>
      <c r="AR84" s="653"/>
      <c r="AS84" s="654"/>
      <c r="AT84" s="653"/>
      <c r="AU84" s="654"/>
      <c r="AV84" s="653"/>
      <c r="AW84" s="654"/>
      <c r="AY84" s="649" t="str">
        <f t="shared" si="46"/>
        <v/>
      </c>
    </row>
    <row r="85" spans="5:51">
      <c r="E85" s="649" t="str">
        <f t="shared" si="28"/>
        <v/>
      </c>
      <c r="G85" s="649" t="str">
        <f t="shared" si="28"/>
        <v/>
      </c>
      <c r="I85" s="649" t="str">
        <f t="shared" si="29"/>
        <v/>
      </c>
      <c r="K85" s="649" t="str">
        <f t="shared" si="30"/>
        <v/>
      </c>
      <c r="M85" s="649" t="str">
        <f t="shared" si="31"/>
        <v/>
      </c>
      <c r="O85" s="649" t="str">
        <f t="shared" si="32"/>
        <v/>
      </c>
      <c r="Q85" s="649" t="str">
        <f t="shared" si="33"/>
        <v/>
      </c>
      <c r="S85" s="649" t="str">
        <f t="shared" si="34"/>
        <v/>
      </c>
      <c r="U85" s="649" t="str">
        <f t="shared" si="35"/>
        <v/>
      </c>
      <c r="W85" s="649" t="str">
        <f t="shared" si="36"/>
        <v/>
      </c>
      <c r="Y85" s="649" t="str">
        <f t="shared" si="37"/>
        <v/>
      </c>
      <c r="AA85" s="649" t="str">
        <f t="shared" si="38"/>
        <v/>
      </c>
      <c r="AC85" s="649" t="str">
        <f t="shared" si="39"/>
        <v/>
      </c>
      <c r="AE85" s="649" t="str">
        <f t="shared" si="40"/>
        <v/>
      </c>
      <c r="AG85" s="649" t="str">
        <f t="shared" si="41"/>
        <v/>
      </c>
      <c r="AI85" s="649" t="str">
        <f t="shared" si="42"/>
        <v/>
      </c>
      <c r="AK85" s="649" t="str">
        <f t="shared" si="43"/>
        <v/>
      </c>
      <c r="AM85" s="649" t="str">
        <f t="shared" si="44"/>
        <v/>
      </c>
      <c r="AO85" s="649" t="str">
        <f t="shared" si="45"/>
        <v/>
      </c>
      <c r="AP85" s="653"/>
      <c r="AQ85" s="654"/>
      <c r="AR85" s="653"/>
      <c r="AS85" s="654"/>
      <c r="AT85" s="653"/>
      <c r="AU85" s="654"/>
      <c r="AV85" s="653"/>
      <c r="AW85" s="654"/>
      <c r="AY85" s="649" t="str">
        <f t="shared" si="46"/>
        <v/>
      </c>
    </row>
    <row r="86" spans="5:51">
      <c r="E86" s="649" t="str">
        <f t="shared" si="28"/>
        <v/>
      </c>
      <c r="G86" s="649" t="str">
        <f t="shared" si="28"/>
        <v/>
      </c>
      <c r="I86" s="649" t="str">
        <f t="shared" si="29"/>
        <v/>
      </c>
      <c r="K86" s="649" t="str">
        <f t="shared" si="30"/>
        <v/>
      </c>
      <c r="M86" s="649" t="str">
        <f t="shared" si="31"/>
        <v/>
      </c>
      <c r="O86" s="649" t="str">
        <f t="shared" si="32"/>
        <v/>
      </c>
      <c r="Q86" s="649" t="str">
        <f t="shared" si="33"/>
        <v/>
      </c>
      <c r="S86" s="649" t="str">
        <f t="shared" si="34"/>
        <v/>
      </c>
      <c r="U86" s="649" t="str">
        <f t="shared" si="35"/>
        <v/>
      </c>
      <c r="W86" s="649" t="str">
        <f t="shared" si="36"/>
        <v/>
      </c>
      <c r="Y86" s="649" t="str">
        <f t="shared" si="37"/>
        <v/>
      </c>
      <c r="AA86" s="649" t="str">
        <f t="shared" si="38"/>
        <v/>
      </c>
      <c r="AC86" s="649" t="str">
        <f t="shared" si="39"/>
        <v/>
      </c>
      <c r="AE86" s="649" t="str">
        <f t="shared" si="40"/>
        <v/>
      </c>
      <c r="AG86" s="649" t="str">
        <f t="shared" si="41"/>
        <v/>
      </c>
      <c r="AI86" s="649" t="str">
        <f t="shared" si="42"/>
        <v/>
      </c>
      <c r="AK86" s="649" t="str">
        <f t="shared" si="43"/>
        <v/>
      </c>
      <c r="AM86" s="649" t="str">
        <f t="shared" si="44"/>
        <v/>
      </c>
      <c r="AO86" s="649" t="str">
        <f t="shared" si="45"/>
        <v/>
      </c>
      <c r="AP86" s="653"/>
      <c r="AQ86" s="654"/>
      <c r="AR86" s="653"/>
      <c r="AS86" s="654"/>
      <c r="AT86" s="653"/>
      <c r="AU86" s="654"/>
      <c r="AV86" s="653"/>
      <c r="AW86" s="654"/>
      <c r="AY86" s="649" t="str">
        <f t="shared" si="46"/>
        <v/>
      </c>
    </row>
    <row r="87" spans="5:51">
      <c r="E87" s="649" t="str">
        <f t="shared" si="28"/>
        <v/>
      </c>
      <c r="G87" s="649" t="str">
        <f t="shared" si="28"/>
        <v/>
      </c>
      <c r="I87" s="649" t="str">
        <f t="shared" si="29"/>
        <v/>
      </c>
      <c r="K87" s="649" t="str">
        <f t="shared" si="30"/>
        <v/>
      </c>
      <c r="M87" s="649" t="str">
        <f t="shared" si="31"/>
        <v/>
      </c>
      <c r="O87" s="649" t="str">
        <f t="shared" si="32"/>
        <v/>
      </c>
      <c r="Q87" s="649" t="str">
        <f t="shared" si="33"/>
        <v/>
      </c>
      <c r="S87" s="649" t="str">
        <f t="shared" si="34"/>
        <v/>
      </c>
      <c r="U87" s="649" t="str">
        <f t="shared" si="35"/>
        <v/>
      </c>
      <c r="W87" s="649" t="str">
        <f t="shared" si="36"/>
        <v/>
      </c>
      <c r="Y87" s="649" t="str">
        <f t="shared" si="37"/>
        <v/>
      </c>
      <c r="AA87" s="649" t="str">
        <f t="shared" si="38"/>
        <v/>
      </c>
      <c r="AC87" s="649" t="str">
        <f t="shared" si="39"/>
        <v/>
      </c>
      <c r="AE87" s="649" t="str">
        <f t="shared" si="40"/>
        <v/>
      </c>
      <c r="AG87" s="649" t="str">
        <f t="shared" si="41"/>
        <v/>
      </c>
      <c r="AI87" s="649" t="str">
        <f t="shared" si="42"/>
        <v/>
      </c>
      <c r="AK87" s="649" t="str">
        <f t="shared" si="43"/>
        <v/>
      </c>
      <c r="AM87" s="649" t="str">
        <f t="shared" si="44"/>
        <v/>
      </c>
      <c r="AO87" s="649" t="str">
        <f t="shared" si="45"/>
        <v/>
      </c>
      <c r="AP87" s="653"/>
      <c r="AQ87" s="654"/>
      <c r="AR87" s="653"/>
      <c r="AS87" s="654"/>
      <c r="AT87" s="653"/>
      <c r="AU87" s="654"/>
      <c r="AV87" s="653"/>
      <c r="AW87" s="654"/>
      <c r="AY87" s="649" t="str">
        <f t="shared" si="46"/>
        <v/>
      </c>
    </row>
    <row r="88" spans="5:51">
      <c r="E88" s="649" t="str">
        <f t="shared" si="28"/>
        <v/>
      </c>
      <c r="G88" s="649" t="str">
        <f t="shared" si="28"/>
        <v/>
      </c>
      <c r="I88" s="649" t="str">
        <f t="shared" si="29"/>
        <v/>
      </c>
      <c r="K88" s="649" t="str">
        <f t="shared" si="30"/>
        <v/>
      </c>
      <c r="M88" s="649" t="str">
        <f t="shared" si="31"/>
        <v/>
      </c>
      <c r="O88" s="649" t="str">
        <f t="shared" si="32"/>
        <v/>
      </c>
      <c r="Q88" s="649" t="str">
        <f t="shared" si="33"/>
        <v/>
      </c>
      <c r="S88" s="649" t="str">
        <f t="shared" si="34"/>
        <v/>
      </c>
      <c r="U88" s="649" t="str">
        <f t="shared" si="35"/>
        <v/>
      </c>
      <c r="W88" s="649" t="str">
        <f t="shared" si="36"/>
        <v/>
      </c>
      <c r="Y88" s="649" t="str">
        <f t="shared" si="37"/>
        <v/>
      </c>
      <c r="AA88" s="649" t="str">
        <f t="shared" si="38"/>
        <v/>
      </c>
      <c r="AC88" s="649" t="str">
        <f t="shared" si="39"/>
        <v/>
      </c>
      <c r="AE88" s="649" t="str">
        <f t="shared" si="40"/>
        <v/>
      </c>
      <c r="AG88" s="649" t="str">
        <f t="shared" si="41"/>
        <v/>
      </c>
      <c r="AI88" s="649" t="str">
        <f t="shared" si="42"/>
        <v/>
      </c>
      <c r="AK88" s="649" t="str">
        <f t="shared" si="43"/>
        <v/>
      </c>
      <c r="AM88" s="649" t="str">
        <f t="shared" si="44"/>
        <v/>
      </c>
      <c r="AO88" s="649" t="str">
        <f t="shared" si="45"/>
        <v/>
      </c>
      <c r="AP88" s="653"/>
      <c r="AQ88" s="654"/>
      <c r="AR88" s="653"/>
      <c r="AS88" s="654"/>
      <c r="AT88" s="653"/>
      <c r="AU88" s="654"/>
      <c r="AV88" s="653"/>
      <c r="AW88" s="654"/>
      <c r="AY88" s="649" t="str">
        <f t="shared" si="46"/>
        <v/>
      </c>
    </row>
    <row r="89" spans="5:51">
      <c r="E89" s="649" t="str">
        <f t="shared" si="28"/>
        <v/>
      </c>
      <c r="G89" s="649" t="str">
        <f t="shared" si="28"/>
        <v/>
      </c>
      <c r="I89" s="649" t="str">
        <f t="shared" si="29"/>
        <v/>
      </c>
      <c r="K89" s="649" t="str">
        <f t="shared" si="30"/>
        <v/>
      </c>
      <c r="M89" s="649" t="str">
        <f t="shared" si="31"/>
        <v/>
      </c>
      <c r="O89" s="649" t="str">
        <f t="shared" si="32"/>
        <v/>
      </c>
      <c r="Q89" s="649" t="str">
        <f t="shared" si="33"/>
        <v/>
      </c>
      <c r="S89" s="649" t="str">
        <f t="shared" si="34"/>
        <v/>
      </c>
      <c r="U89" s="649" t="str">
        <f t="shared" si="35"/>
        <v/>
      </c>
      <c r="W89" s="649" t="str">
        <f t="shared" si="36"/>
        <v/>
      </c>
      <c r="Y89" s="649" t="str">
        <f t="shared" si="37"/>
        <v/>
      </c>
      <c r="AA89" s="649" t="str">
        <f t="shared" si="38"/>
        <v/>
      </c>
      <c r="AC89" s="649" t="str">
        <f t="shared" si="39"/>
        <v/>
      </c>
      <c r="AE89" s="649" t="str">
        <f t="shared" si="40"/>
        <v/>
      </c>
      <c r="AG89" s="649" t="str">
        <f t="shared" si="41"/>
        <v/>
      </c>
      <c r="AI89" s="649" t="str">
        <f t="shared" si="42"/>
        <v/>
      </c>
      <c r="AK89" s="649" t="str">
        <f t="shared" si="43"/>
        <v/>
      </c>
      <c r="AM89" s="649" t="str">
        <f t="shared" si="44"/>
        <v/>
      </c>
      <c r="AO89" s="649" t="str">
        <f t="shared" si="45"/>
        <v/>
      </c>
      <c r="AP89" s="653"/>
      <c r="AQ89" s="654"/>
      <c r="AR89" s="653"/>
      <c r="AS89" s="654"/>
      <c r="AT89" s="653"/>
      <c r="AU89" s="654"/>
      <c r="AV89" s="653"/>
      <c r="AW89" s="654"/>
      <c r="AY89" s="649" t="str">
        <f t="shared" si="46"/>
        <v/>
      </c>
    </row>
    <row r="90" spans="5:51">
      <c r="E90" s="649" t="str">
        <f t="shared" si="28"/>
        <v/>
      </c>
      <c r="G90" s="649" t="str">
        <f t="shared" si="28"/>
        <v/>
      </c>
      <c r="I90" s="649" t="str">
        <f t="shared" si="29"/>
        <v/>
      </c>
      <c r="K90" s="649" t="str">
        <f t="shared" si="30"/>
        <v/>
      </c>
      <c r="M90" s="649" t="str">
        <f t="shared" si="31"/>
        <v/>
      </c>
      <c r="O90" s="649" t="str">
        <f t="shared" si="32"/>
        <v/>
      </c>
      <c r="Q90" s="649" t="str">
        <f t="shared" si="33"/>
        <v/>
      </c>
      <c r="S90" s="649" t="str">
        <f t="shared" si="34"/>
        <v/>
      </c>
      <c r="U90" s="649" t="str">
        <f t="shared" si="35"/>
        <v/>
      </c>
      <c r="W90" s="649" t="str">
        <f t="shared" si="36"/>
        <v/>
      </c>
      <c r="Y90" s="649" t="str">
        <f t="shared" si="37"/>
        <v/>
      </c>
      <c r="AA90" s="649" t="str">
        <f t="shared" si="38"/>
        <v/>
      </c>
      <c r="AC90" s="649" t="str">
        <f t="shared" si="39"/>
        <v/>
      </c>
      <c r="AE90" s="649" t="str">
        <f t="shared" si="40"/>
        <v/>
      </c>
      <c r="AG90" s="649" t="str">
        <f t="shared" si="41"/>
        <v/>
      </c>
      <c r="AI90" s="649" t="str">
        <f t="shared" si="42"/>
        <v/>
      </c>
      <c r="AK90" s="649" t="str">
        <f t="shared" si="43"/>
        <v/>
      </c>
      <c r="AM90" s="649" t="str">
        <f t="shared" si="44"/>
        <v/>
      </c>
      <c r="AO90" s="649" t="str">
        <f t="shared" si="45"/>
        <v/>
      </c>
      <c r="AP90" s="653"/>
      <c r="AQ90" s="654"/>
      <c r="AR90" s="653"/>
      <c r="AS90" s="654"/>
      <c r="AT90" s="653"/>
      <c r="AU90" s="654"/>
      <c r="AV90" s="653"/>
      <c r="AW90" s="654"/>
      <c r="AY90" s="649" t="str">
        <f t="shared" si="46"/>
        <v/>
      </c>
    </row>
    <row r="91" spans="5:51">
      <c r="E91" s="649" t="str">
        <f t="shared" si="28"/>
        <v/>
      </c>
      <c r="G91" s="649" t="str">
        <f t="shared" si="28"/>
        <v/>
      </c>
      <c r="I91" s="649" t="str">
        <f t="shared" si="29"/>
        <v/>
      </c>
      <c r="K91" s="649" t="str">
        <f t="shared" si="30"/>
        <v/>
      </c>
      <c r="M91" s="649" t="str">
        <f t="shared" si="31"/>
        <v/>
      </c>
      <c r="O91" s="649" t="str">
        <f t="shared" si="32"/>
        <v/>
      </c>
      <c r="Q91" s="649" t="str">
        <f t="shared" si="33"/>
        <v/>
      </c>
      <c r="S91" s="649" t="str">
        <f t="shared" si="34"/>
        <v/>
      </c>
      <c r="U91" s="649" t="str">
        <f t="shared" si="35"/>
        <v/>
      </c>
      <c r="W91" s="649" t="str">
        <f t="shared" si="36"/>
        <v/>
      </c>
      <c r="Y91" s="649" t="str">
        <f t="shared" si="37"/>
        <v/>
      </c>
      <c r="AA91" s="649" t="str">
        <f t="shared" si="38"/>
        <v/>
      </c>
      <c r="AC91" s="649" t="str">
        <f t="shared" si="39"/>
        <v/>
      </c>
      <c r="AE91" s="649" t="str">
        <f t="shared" si="40"/>
        <v/>
      </c>
      <c r="AG91" s="649" t="str">
        <f t="shared" si="41"/>
        <v/>
      </c>
      <c r="AI91" s="649" t="str">
        <f t="shared" si="42"/>
        <v/>
      </c>
      <c r="AK91" s="649" t="str">
        <f t="shared" si="43"/>
        <v/>
      </c>
      <c r="AM91" s="649" t="str">
        <f t="shared" si="44"/>
        <v/>
      </c>
      <c r="AO91" s="649" t="str">
        <f t="shared" si="45"/>
        <v/>
      </c>
      <c r="AP91" s="653"/>
      <c r="AQ91" s="654"/>
      <c r="AR91" s="653"/>
      <c r="AS91" s="654"/>
      <c r="AT91" s="653"/>
      <c r="AU91" s="654"/>
      <c r="AV91" s="653"/>
      <c r="AW91" s="654"/>
      <c r="AY91" s="649" t="str">
        <f t="shared" si="46"/>
        <v/>
      </c>
    </row>
    <row r="92" spans="5:51">
      <c r="E92" s="649" t="str">
        <f t="shared" si="28"/>
        <v/>
      </c>
      <c r="G92" s="649" t="str">
        <f t="shared" si="28"/>
        <v/>
      </c>
      <c r="I92" s="649" t="str">
        <f t="shared" si="29"/>
        <v/>
      </c>
      <c r="K92" s="649" t="str">
        <f t="shared" si="30"/>
        <v/>
      </c>
      <c r="M92" s="649" t="str">
        <f t="shared" si="31"/>
        <v/>
      </c>
      <c r="O92" s="649" t="str">
        <f t="shared" si="32"/>
        <v/>
      </c>
      <c r="Q92" s="649" t="str">
        <f t="shared" si="33"/>
        <v/>
      </c>
      <c r="S92" s="649" t="str">
        <f t="shared" si="34"/>
        <v/>
      </c>
      <c r="U92" s="649" t="str">
        <f t="shared" si="35"/>
        <v/>
      </c>
      <c r="W92" s="649" t="str">
        <f t="shared" si="36"/>
        <v/>
      </c>
      <c r="Y92" s="649" t="str">
        <f t="shared" si="37"/>
        <v/>
      </c>
      <c r="AA92" s="649" t="str">
        <f t="shared" si="38"/>
        <v/>
      </c>
      <c r="AC92" s="649" t="str">
        <f t="shared" si="39"/>
        <v/>
      </c>
      <c r="AE92" s="649" t="str">
        <f t="shared" si="40"/>
        <v/>
      </c>
      <c r="AG92" s="649" t="str">
        <f t="shared" si="41"/>
        <v/>
      </c>
      <c r="AI92" s="649" t="str">
        <f t="shared" si="42"/>
        <v/>
      </c>
      <c r="AK92" s="649" t="str">
        <f t="shared" si="43"/>
        <v/>
      </c>
      <c r="AM92" s="649" t="str">
        <f t="shared" si="44"/>
        <v/>
      </c>
      <c r="AO92" s="649" t="str">
        <f t="shared" si="45"/>
        <v/>
      </c>
      <c r="AP92" s="653"/>
      <c r="AQ92" s="654"/>
      <c r="AR92" s="653"/>
      <c r="AS92" s="654"/>
      <c r="AT92" s="653"/>
      <c r="AU92" s="654"/>
      <c r="AV92" s="653"/>
      <c r="AW92" s="654"/>
      <c r="AY92" s="649" t="str">
        <f t="shared" si="46"/>
        <v/>
      </c>
    </row>
    <row r="93" spans="5:51">
      <c r="E93" s="649" t="str">
        <f t="shared" si="28"/>
        <v/>
      </c>
      <c r="G93" s="649" t="str">
        <f t="shared" si="28"/>
        <v/>
      </c>
      <c r="I93" s="649" t="str">
        <f t="shared" si="29"/>
        <v/>
      </c>
      <c r="K93" s="649" t="str">
        <f t="shared" si="30"/>
        <v/>
      </c>
      <c r="M93" s="649" t="str">
        <f t="shared" si="31"/>
        <v/>
      </c>
      <c r="O93" s="649" t="str">
        <f t="shared" si="32"/>
        <v/>
      </c>
      <c r="Q93" s="649" t="str">
        <f t="shared" si="33"/>
        <v/>
      </c>
      <c r="S93" s="649" t="str">
        <f t="shared" si="34"/>
        <v/>
      </c>
      <c r="U93" s="649" t="str">
        <f t="shared" si="35"/>
        <v/>
      </c>
      <c r="W93" s="649" t="str">
        <f t="shared" si="36"/>
        <v/>
      </c>
      <c r="Y93" s="649" t="str">
        <f t="shared" si="37"/>
        <v/>
      </c>
      <c r="AA93" s="649" t="str">
        <f t="shared" si="38"/>
        <v/>
      </c>
      <c r="AC93" s="649" t="str">
        <f t="shared" si="39"/>
        <v/>
      </c>
      <c r="AE93" s="649" t="str">
        <f t="shared" si="40"/>
        <v/>
      </c>
      <c r="AG93" s="649" t="str">
        <f t="shared" si="41"/>
        <v/>
      </c>
      <c r="AI93" s="649" t="str">
        <f t="shared" si="42"/>
        <v/>
      </c>
      <c r="AK93" s="649" t="str">
        <f t="shared" si="43"/>
        <v/>
      </c>
      <c r="AM93" s="649" t="str">
        <f t="shared" si="44"/>
        <v/>
      </c>
      <c r="AO93" s="649" t="str">
        <f t="shared" si="45"/>
        <v/>
      </c>
      <c r="AP93" s="653"/>
      <c r="AQ93" s="654"/>
      <c r="AR93" s="653"/>
      <c r="AS93" s="654"/>
      <c r="AT93" s="653"/>
      <c r="AU93" s="654"/>
      <c r="AV93" s="653"/>
      <c r="AW93" s="654"/>
      <c r="AY93" s="649" t="str">
        <f t="shared" si="46"/>
        <v/>
      </c>
    </row>
    <row r="94" spans="5:51">
      <c r="E94" s="649" t="str">
        <f t="shared" si="28"/>
        <v/>
      </c>
      <c r="G94" s="649" t="str">
        <f t="shared" si="28"/>
        <v/>
      </c>
      <c r="I94" s="649" t="str">
        <f t="shared" si="29"/>
        <v/>
      </c>
      <c r="K94" s="649" t="str">
        <f t="shared" si="30"/>
        <v/>
      </c>
      <c r="M94" s="649" t="str">
        <f t="shared" si="31"/>
        <v/>
      </c>
      <c r="O94" s="649" t="str">
        <f t="shared" si="32"/>
        <v/>
      </c>
      <c r="Q94" s="649" t="str">
        <f t="shared" si="33"/>
        <v/>
      </c>
      <c r="S94" s="649" t="str">
        <f t="shared" si="34"/>
        <v/>
      </c>
      <c r="U94" s="649" t="str">
        <f t="shared" si="35"/>
        <v/>
      </c>
      <c r="W94" s="649" t="str">
        <f t="shared" si="36"/>
        <v/>
      </c>
      <c r="Y94" s="649" t="str">
        <f t="shared" si="37"/>
        <v/>
      </c>
      <c r="AA94" s="649" t="str">
        <f t="shared" si="38"/>
        <v/>
      </c>
      <c r="AC94" s="649" t="str">
        <f t="shared" si="39"/>
        <v/>
      </c>
      <c r="AE94" s="649" t="str">
        <f t="shared" si="40"/>
        <v/>
      </c>
      <c r="AG94" s="649" t="str">
        <f t="shared" si="41"/>
        <v/>
      </c>
      <c r="AI94" s="649" t="str">
        <f t="shared" si="42"/>
        <v/>
      </c>
      <c r="AK94" s="649" t="str">
        <f t="shared" si="43"/>
        <v/>
      </c>
      <c r="AM94" s="649" t="str">
        <f t="shared" si="44"/>
        <v/>
      </c>
      <c r="AO94" s="649" t="str">
        <f t="shared" si="45"/>
        <v/>
      </c>
      <c r="AP94" s="653"/>
      <c r="AQ94" s="654"/>
      <c r="AR94" s="653"/>
      <c r="AS94" s="654"/>
      <c r="AT94" s="653"/>
      <c r="AU94" s="654"/>
      <c r="AV94" s="653"/>
      <c r="AW94" s="654"/>
      <c r="AY94" s="649" t="str">
        <f t="shared" si="46"/>
        <v/>
      </c>
    </row>
    <row r="95" spans="5:51">
      <c r="E95" s="649" t="str">
        <f t="shared" si="28"/>
        <v/>
      </c>
      <c r="G95" s="649" t="str">
        <f t="shared" si="28"/>
        <v/>
      </c>
      <c r="I95" s="649" t="str">
        <f t="shared" si="29"/>
        <v/>
      </c>
      <c r="K95" s="649" t="str">
        <f t="shared" si="30"/>
        <v/>
      </c>
      <c r="M95" s="649" t="str">
        <f t="shared" si="31"/>
        <v/>
      </c>
      <c r="O95" s="649" t="str">
        <f t="shared" si="32"/>
        <v/>
      </c>
      <c r="Q95" s="649" t="str">
        <f t="shared" si="33"/>
        <v/>
      </c>
      <c r="S95" s="649" t="str">
        <f t="shared" si="34"/>
        <v/>
      </c>
      <c r="U95" s="649" t="str">
        <f t="shared" si="35"/>
        <v/>
      </c>
      <c r="W95" s="649" t="str">
        <f t="shared" si="36"/>
        <v/>
      </c>
      <c r="Y95" s="649" t="str">
        <f t="shared" si="37"/>
        <v/>
      </c>
      <c r="AA95" s="649" t="str">
        <f t="shared" si="38"/>
        <v/>
      </c>
      <c r="AC95" s="649" t="str">
        <f t="shared" si="39"/>
        <v/>
      </c>
      <c r="AE95" s="649" t="str">
        <f t="shared" si="40"/>
        <v/>
      </c>
      <c r="AG95" s="649" t="str">
        <f t="shared" si="41"/>
        <v/>
      </c>
      <c r="AI95" s="649" t="str">
        <f t="shared" si="42"/>
        <v/>
      </c>
      <c r="AK95" s="649" t="str">
        <f t="shared" si="43"/>
        <v/>
      </c>
      <c r="AM95" s="649" t="str">
        <f t="shared" si="44"/>
        <v/>
      </c>
      <c r="AO95" s="649" t="str">
        <f t="shared" si="45"/>
        <v/>
      </c>
      <c r="AP95" s="653"/>
      <c r="AQ95" s="654"/>
      <c r="AR95" s="653"/>
      <c r="AS95" s="654"/>
      <c r="AT95" s="653"/>
      <c r="AU95" s="654"/>
      <c r="AV95" s="653"/>
      <c r="AW95" s="654"/>
      <c r="AY95" s="649" t="str">
        <f t="shared" si="46"/>
        <v/>
      </c>
    </row>
    <row r="96" spans="5:51">
      <c r="E96" s="649" t="str">
        <f t="shared" si="28"/>
        <v/>
      </c>
      <c r="G96" s="649" t="str">
        <f t="shared" si="28"/>
        <v/>
      </c>
      <c r="I96" s="649" t="str">
        <f t="shared" si="29"/>
        <v/>
      </c>
      <c r="K96" s="649" t="str">
        <f t="shared" si="30"/>
        <v/>
      </c>
      <c r="M96" s="649" t="str">
        <f t="shared" si="31"/>
        <v/>
      </c>
      <c r="O96" s="649" t="str">
        <f t="shared" si="32"/>
        <v/>
      </c>
      <c r="Q96" s="649" t="str">
        <f t="shared" si="33"/>
        <v/>
      </c>
      <c r="S96" s="649" t="str">
        <f t="shared" si="34"/>
        <v/>
      </c>
      <c r="U96" s="649" t="str">
        <f t="shared" si="35"/>
        <v/>
      </c>
      <c r="W96" s="649" t="str">
        <f t="shared" si="36"/>
        <v/>
      </c>
      <c r="Y96" s="649" t="str">
        <f t="shared" si="37"/>
        <v/>
      </c>
      <c r="AA96" s="649" t="str">
        <f t="shared" si="38"/>
        <v/>
      </c>
      <c r="AC96" s="649" t="str">
        <f t="shared" si="39"/>
        <v/>
      </c>
      <c r="AE96" s="649" t="str">
        <f t="shared" si="40"/>
        <v/>
      </c>
      <c r="AG96" s="649" t="str">
        <f t="shared" si="41"/>
        <v/>
      </c>
      <c r="AI96" s="649" t="str">
        <f t="shared" si="42"/>
        <v/>
      </c>
      <c r="AK96" s="649" t="str">
        <f t="shared" si="43"/>
        <v/>
      </c>
      <c r="AM96" s="649" t="str">
        <f t="shared" si="44"/>
        <v/>
      </c>
      <c r="AO96" s="649" t="str">
        <f t="shared" si="45"/>
        <v/>
      </c>
      <c r="AP96" s="653"/>
      <c r="AQ96" s="654"/>
      <c r="AR96" s="653"/>
      <c r="AS96" s="654"/>
      <c r="AT96" s="653"/>
      <c r="AU96" s="654"/>
      <c r="AV96" s="653"/>
      <c r="AW96" s="654"/>
      <c r="AY96" s="649" t="str">
        <f t="shared" si="46"/>
        <v/>
      </c>
    </row>
    <row r="97" spans="5:51">
      <c r="E97" s="649" t="str">
        <f t="shared" si="28"/>
        <v/>
      </c>
      <c r="G97" s="649" t="str">
        <f t="shared" si="28"/>
        <v/>
      </c>
      <c r="I97" s="649" t="str">
        <f t="shared" si="29"/>
        <v/>
      </c>
      <c r="K97" s="649" t="str">
        <f t="shared" si="30"/>
        <v/>
      </c>
      <c r="M97" s="649" t="str">
        <f t="shared" si="31"/>
        <v/>
      </c>
      <c r="O97" s="649" t="str">
        <f t="shared" si="32"/>
        <v/>
      </c>
      <c r="Q97" s="649" t="str">
        <f t="shared" si="33"/>
        <v/>
      </c>
      <c r="S97" s="649" t="str">
        <f t="shared" si="34"/>
        <v/>
      </c>
      <c r="U97" s="649" t="str">
        <f t="shared" si="35"/>
        <v/>
      </c>
      <c r="W97" s="649" t="str">
        <f t="shared" si="36"/>
        <v/>
      </c>
      <c r="Y97" s="649" t="str">
        <f t="shared" si="37"/>
        <v/>
      </c>
      <c r="AA97" s="649" t="str">
        <f t="shared" si="38"/>
        <v/>
      </c>
      <c r="AC97" s="649" t="str">
        <f t="shared" si="39"/>
        <v/>
      </c>
      <c r="AE97" s="649" t="str">
        <f t="shared" si="40"/>
        <v/>
      </c>
      <c r="AG97" s="649" t="str">
        <f t="shared" si="41"/>
        <v/>
      </c>
      <c r="AI97" s="649" t="str">
        <f t="shared" si="42"/>
        <v/>
      </c>
      <c r="AK97" s="649" t="str">
        <f t="shared" si="43"/>
        <v/>
      </c>
      <c r="AM97" s="649" t="str">
        <f t="shared" si="44"/>
        <v/>
      </c>
      <c r="AO97" s="649" t="str">
        <f t="shared" si="45"/>
        <v/>
      </c>
      <c r="AP97" s="653"/>
      <c r="AQ97" s="654"/>
      <c r="AR97" s="653"/>
      <c r="AS97" s="654"/>
      <c r="AT97" s="653"/>
      <c r="AU97" s="654"/>
      <c r="AV97" s="653"/>
      <c r="AW97" s="654"/>
      <c r="AY97" s="649" t="str">
        <f t="shared" si="46"/>
        <v/>
      </c>
    </row>
    <row r="98" spans="5:51">
      <c r="E98" s="649" t="str">
        <f t="shared" si="28"/>
        <v/>
      </c>
      <c r="G98" s="649" t="str">
        <f t="shared" si="28"/>
        <v/>
      </c>
      <c r="I98" s="649" t="str">
        <f t="shared" si="29"/>
        <v/>
      </c>
      <c r="K98" s="649" t="str">
        <f t="shared" si="30"/>
        <v/>
      </c>
      <c r="M98" s="649" t="str">
        <f t="shared" si="31"/>
        <v/>
      </c>
      <c r="O98" s="649" t="str">
        <f t="shared" si="32"/>
        <v/>
      </c>
      <c r="Q98" s="649" t="str">
        <f t="shared" si="33"/>
        <v/>
      </c>
      <c r="S98" s="649" t="str">
        <f t="shared" si="34"/>
        <v/>
      </c>
      <c r="U98" s="649" t="str">
        <f t="shared" si="35"/>
        <v/>
      </c>
      <c r="W98" s="649" t="str">
        <f t="shared" si="36"/>
        <v/>
      </c>
      <c r="Y98" s="649" t="str">
        <f t="shared" si="37"/>
        <v/>
      </c>
      <c r="AA98" s="649" t="str">
        <f t="shared" si="38"/>
        <v/>
      </c>
      <c r="AC98" s="649" t="str">
        <f t="shared" si="39"/>
        <v/>
      </c>
      <c r="AE98" s="649" t="str">
        <f t="shared" si="40"/>
        <v/>
      </c>
      <c r="AG98" s="649" t="str">
        <f t="shared" si="41"/>
        <v/>
      </c>
      <c r="AI98" s="649" t="str">
        <f t="shared" si="42"/>
        <v/>
      </c>
      <c r="AK98" s="649" t="str">
        <f t="shared" si="43"/>
        <v/>
      </c>
      <c r="AM98" s="649" t="str">
        <f t="shared" si="44"/>
        <v/>
      </c>
      <c r="AO98" s="649" t="str">
        <f t="shared" si="45"/>
        <v/>
      </c>
      <c r="AP98" s="653"/>
      <c r="AQ98" s="654"/>
      <c r="AR98" s="653"/>
      <c r="AS98" s="654"/>
      <c r="AT98" s="653"/>
      <c r="AU98" s="654"/>
      <c r="AV98" s="653"/>
      <c r="AW98" s="654"/>
      <c r="AY98" s="649" t="str">
        <f t="shared" si="46"/>
        <v/>
      </c>
    </row>
    <row r="99" spans="5:51">
      <c r="E99" s="649" t="str">
        <f t="shared" si="28"/>
        <v/>
      </c>
      <c r="G99" s="649" t="str">
        <f t="shared" si="28"/>
        <v/>
      </c>
      <c r="I99" s="649" t="str">
        <f t="shared" si="29"/>
        <v/>
      </c>
      <c r="K99" s="649" t="str">
        <f t="shared" si="30"/>
        <v/>
      </c>
      <c r="M99" s="649" t="str">
        <f t="shared" si="31"/>
        <v/>
      </c>
      <c r="O99" s="649" t="str">
        <f t="shared" si="32"/>
        <v/>
      </c>
      <c r="Q99" s="649" t="str">
        <f t="shared" si="33"/>
        <v/>
      </c>
      <c r="S99" s="649" t="str">
        <f t="shared" si="34"/>
        <v/>
      </c>
      <c r="U99" s="649" t="str">
        <f t="shared" si="35"/>
        <v/>
      </c>
      <c r="W99" s="649" t="str">
        <f t="shared" si="36"/>
        <v/>
      </c>
      <c r="Y99" s="649" t="str">
        <f t="shared" si="37"/>
        <v/>
      </c>
      <c r="AA99" s="649" t="str">
        <f t="shared" si="38"/>
        <v/>
      </c>
      <c r="AC99" s="649" t="str">
        <f t="shared" si="39"/>
        <v/>
      </c>
      <c r="AE99" s="649" t="str">
        <f t="shared" si="40"/>
        <v/>
      </c>
      <c r="AG99" s="649" t="str">
        <f t="shared" si="41"/>
        <v/>
      </c>
      <c r="AI99" s="649" t="str">
        <f t="shared" si="42"/>
        <v/>
      </c>
      <c r="AK99" s="649" t="str">
        <f t="shared" si="43"/>
        <v/>
      </c>
      <c r="AM99" s="649" t="str">
        <f t="shared" si="44"/>
        <v/>
      </c>
      <c r="AO99" s="649" t="str">
        <f t="shared" si="45"/>
        <v/>
      </c>
      <c r="AP99" s="653"/>
      <c r="AQ99" s="654"/>
      <c r="AR99" s="653"/>
      <c r="AS99" s="654"/>
      <c r="AT99" s="653"/>
      <c r="AU99" s="654"/>
      <c r="AV99" s="653"/>
      <c r="AW99" s="654"/>
      <c r="AY99" s="649" t="str">
        <f t="shared" si="46"/>
        <v/>
      </c>
    </row>
    <row r="100" spans="5:51">
      <c r="E100" s="649" t="str">
        <f t="shared" si="28"/>
        <v/>
      </c>
      <c r="G100" s="649" t="str">
        <f t="shared" si="28"/>
        <v/>
      </c>
      <c r="I100" s="649" t="str">
        <f t="shared" si="29"/>
        <v/>
      </c>
      <c r="K100" s="649" t="str">
        <f t="shared" si="30"/>
        <v/>
      </c>
      <c r="M100" s="649" t="str">
        <f t="shared" si="31"/>
        <v/>
      </c>
      <c r="O100" s="649" t="str">
        <f t="shared" si="32"/>
        <v/>
      </c>
      <c r="Q100" s="649" t="str">
        <f t="shared" si="33"/>
        <v/>
      </c>
      <c r="S100" s="649" t="str">
        <f t="shared" si="34"/>
        <v/>
      </c>
      <c r="U100" s="649" t="str">
        <f t="shared" si="35"/>
        <v/>
      </c>
      <c r="W100" s="649" t="str">
        <f t="shared" si="36"/>
        <v/>
      </c>
      <c r="Y100" s="649" t="str">
        <f t="shared" si="37"/>
        <v/>
      </c>
      <c r="AA100" s="649" t="str">
        <f t="shared" si="38"/>
        <v/>
      </c>
      <c r="AC100" s="649" t="str">
        <f t="shared" si="39"/>
        <v/>
      </c>
      <c r="AE100" s="649" t="str">
        <f t="shared" si="40"/>
        <v/>
      </c>
      <c r="AG100" s="649" t="str">
        <f t="shared" si="41"/>
        <v/>
      </c>
      <c r="AI100" s="649" t="str">
        <f t="shared" si="42"/>
        <v/>
      </c>
      <c r="AK100" s="649" t="str">
        <f t="shared" si="43"/>
        <v/>
      </c>
      <c r="AM100" s="649" t="str">
        <f t="shared" si="44"/>
        <v/>
      </c>
      <c r="AO100" s="649" t="str">
        <f t="shared" si="45"/>
        <v/>
      </c>
      <c r="AP100" s="653"/>
      <c r="AQ100" s="654"/>
      <c r="AR100" s="653"/>
      <c r="AS100" s="654"/>
      <c r="AT100" s="653"/>
      <c r="AU100" s="654"/>
      <c r="AV100" s="653"/>
      <c r="AW100" s="654"/>
      <c r="AY100" s="649" t="str">
        <f t="shared" si="46"/>
        <v/>
      </c>
    </row>
    <row r="101" spans="5:51">
      <c r="E101" s="649" t="str">
        <f t="shared" si="28"/>
        <v/>
      </c>
      <c r="G101" s="649" t="str">
        <f t="shared" si="28"/>
        <v/>
      </c>
      <c r="I101" s="649" t="str">
        <f t="shared" si="29"/>
        <v/>
      </c>
      <c r="K101" s="649" t="str">
        <f t="shared" si="30"/>
        <v/>
      </c>
      <c r="M101" s="649" t="str">
        <f t="shared" si="31"/>
        <v/>
      </c>
      <c r="O101" s="649" t="str">
        <f t="shared" si="32"/>
        <v/>
      </c>
      <c r="Q101" s="649" t="str">
        <f t="shared" si="33"/>
        <v/>
      </c>
      <c r="S101" s="649" t="str">
        <f t="shared" si="34"/>
        <v/>
      </c>
      <c r="U101" s="649" t="str">
        <f t="shared" si="35"/>
        <v/>
      </c>
      <c r="W101" s="649" t="str">
        <f t="shared" si="36"/>
        <v/>
      </c>
      <c r="Y101" s="649" t="str">
        <f t="shared" si="37"/>
        <v/>
      </c>
      <c r="AA101" s="649" t="str">
        <f t="shared" si="38"/>
        <v/>
      </c>
      <c r="AC101" s="649" t="str">
        <f t="shared" si="39"/>
        <v/>
      </c>
      <c r="AE101" s="649" t="str">
        <f t="shared" si="40"/>
        <v/>
      </c>
      <c r="AG101" s="649" t="str">
        <f t="shared" si="41"/>
        <v/>
      </c>
      <c r="AI101" s="649" t="str">
        <f t="shared" si="42"/>
        <v/>
      </c>
      <c r="AK101" s="649" t="str">
        <f t="shared" si="43"/>
        <v/>
      </c>
      <c r="AM101" s="649" t="str">
        <f t="shared" si="44"/>
        <v/>
      </c>
      <c r="AO101" s="649" t="str">
        <f t="shared" si="45"/>
        <v/>
      </c>
      <c r="AP101" s="653"/>
      <c r="AQ101" s="654"/>
      <c r="AR101" s="653"/>
      <c r="AS101" s="654"/>
      <c r="AT101" s="653"/>
      <c r="AU101" s="654"/>
      <c r="AV101" s="653"/>
      <c r="AW101" s="654"/>
      <c r="AY101" s="649" t="str">
        <f t="shared" si="46"/>
        <v/>
      </c>
    </row>
    <row r="102" spans="5:51">
      <c r="E102" s="649" t="str">
        <f t="shared" si="28"/>
        <v/>
      </c>
      <c r="G102" s="649" t="str">
        <f t="shared" si="28"/>
        <v/>
      </c>
      <c r="I102" s="649" t="str">
        <f t="shared" si="29"/>
        <v/>
      </c>
      <c r="K102" s="649" t="str">
        <f t="shared" si="30"/>
        <v/>
      </c>
      <c r="M102" s="649" t="str">
        <f t="shared" si="31"/>
        <v/>
      </c>
      <c r="O102" s="649" t="str">
        <f t="shared" si="32"/>
        <v/>
      </c>
      <c r="Q102" s="649" t="str">
        <f t="shared" si="33"/>
        <v/>
      </c>
      <c r="S102" s="649" t="str">
        <f t="shared" si="34"/>
        <v/>
      </c>
      <c r="U102" s="649" t="str">
        <f t="shared" si="35"/>
        <v/>
      </c>
      <c r="W102" s="649" t="str">
        <f t="shared" si="36"/>
        <v/>
      </c>
      <c r="Y102" s="649" t="str">
        <f t="shared" si="37"/>
        <v/>
      </c>
      <c r="AA102" s="649" t="str">
        <f t="shared" si="38"/>
        <v/>
      </c>
      <c r="AC102" s="649" t="str">
        <f t="shared" si="39"/>
        <v/>
      </c>
      <c r="AE102" s="649" t="str">
        <f t="shared" si="40"/>
        <v/>
      </c>
      <c r="AG102" s="649" t="str">
        <f t="shared" si="41"/>
        <v/>
      </c>
      <c r="AI102" s="649" t="str">
        <f t="shared" si="42"/>
        <v/>
      </c>
      <c r="AK102" s="649" t="str">
        <f t="shared" si="43"/>
        <v/>
      </c>
      <c r="AM102" s="649" t="str">
        <f t="shared" si="44"/>
        <v/>
      </c>
      <c r="AO102" s="649" t="str">
        <f t="shared" si="45"/>
        <v/>
      </c>
      <c r="AP102" s="653"/>
      <c r="AQ102" s="654"/>
      <c r="AR102" s="653"/>
      <c r="AS102" s="654"/>
      <c r="AT102" s="653"/>
      <c r="AU102" s="654"/>
      <c r="AV102" s="653"/>
      <c r="AW102" s="654"/>
      <c r="AY102" s="649" t="str">
        <f t="shared" si="46"/>
        <v/>
      </c>
    </row>
    <row r="103" spans="5:51">
      <c r="E103" s="649" t="str">
        <f t="shared" si="28"/>
        <v/>
      </c>
      <c r="G103" s="649" t="str">
        <f t="shared" si="28"/>
        <v/>
      </c>
      <c r="I103" s="649" t="str">
        <f t="shared" si="29"/>
        <v/>
      </c>
      <c r="K103" s="649" t="str">
        <f t="shared" si="30"/>
        <v/>
      </c>
      <c r="M103" s="649" t="str">
        <f t="shared" si="31"/>
        <v/>
      </c>
      <c r="O103" s="649" t="str">
        <f t="shared" si="32"/>
        <v/>
      </c>
      <c r="Q103" s="649" t="str">
        <f t="shared" si="33"/>
        <v/>
      </c>
      <c r="S103" s="649" t="str">
        <f t="shared" si="34"/>
        <v/>
      </c>
      <c r="U103" s="649" t="str">
        <f t="shared" si="35"/>
        <v/>
      </c>
      <c r="W103" s="649" t="str">
        <f t="shared" si="36"/>
        <v/>
      </c>
      <c r="Y103" s="649" t="str">
        <f t="shared" si="37"/>
        <v/>
      </c>
      <c r="AA103" s="649" t="str">
        <f t="shared" si="38"/>
        <v/>
      </c>
      <c r="AC103" s="649" t="str">
        <f t="shared" si="39"/>
        <v/>
      </c>
      <c r="AE103" s="649" t="str">
        <f t="shared" si="40"/>
        <v/>
      </c>
      <c r="AG103" s="649" t="str">
        <f t="shared" si="41"/>
        <v/>
      </c>
      <c r="AI103" s="649" t="str">
        <f t="shared" si="42"/>
        <v/>
      </c>
      <c r="AK103" s="649" t="str">
        <f t="shared" si="43"/>
        <v/>
      </c>
      <c r="AM103" s="649" t="str">
        <f t="shared" si="44"/>
        <v/>
      </c>
      <c r="AO103" s="649" t="str">
        <f t="shared" si="45"/>
        <v/>
      </c>
      <c r="AP103" s="653"/>
      <c r="AQ103" s="654"/>
      <c r="AR103" s="653"/>
      <c r="AS103" s="654"/>
      <c r="AT103" s="653"/>
      <c r="AU103" s="654"/>
      <c r="AV103" s="653"/>
      <c r="AW103" s="654"/>
      <c r="AY103" s="649" t="str">
        <f t="shared" si="46"/>
        <v/>
      </c>
    </row>
    <row r="104" spans="5:51">
      <c r="E104" s="649" t="str">
        <f t="shared" si="28"/>
        <v/>
      </c>
      <c r="G104" s="649" t="str">
        <f t="shared" si="28"/>
        <v/>
      </c>
      <c r="I104" s="649" t="str">
        <f t="shared" si="29"/>
        <v/>
      </c>
      <c r="K104" s="649" t="str">
        <f t="shared" si="30"/>
        <v/>
      </c>
      <c r="M104" s="649" t="str">
        <f t="shared" si="31"/>
        <v/>
      </c>
      <c r="O104" s="649" t="str">
        <f t="shared" si="32"/>
        <v/>
      </c>
      <c r="Q104" s="649" t="str">
        <f t="shared" si="33"/>
        <v/>
      </c>
      <c r="S104" s="649" t="str">
        <f t="shared" si="34"/>
        <v/>
      </c>
      <c r="U104" s="649" t="str">
        <f t="shared" si="35"/>
        <v/>
      </c>
      <c r="W104" s="649" t="str">
        <f t="shared" si="36"/>
        <v/>
      </c>
      <c r="Y104" s="649" t="str">
        <f t="shared" si="37"/>
        <v/>
      </c>
      <c r="AA104" s="649" t="str">
        <f t="shared" si="38"/>
        <v/>
      </c>
      <c r="AC104" s="649" t="str">
        <f t="shared" si="39"/>
        <v/>
      </c>
      <c r="AE104" s="649" t="str">
        <f t="shared" si="40"/>
        <v/>
      </c>
      <c r="AG104" s="649" t="str">
        <f t="shared" si="41"/>
        <v/>
      </c>
      <c r="AI104" s="649" t="str">
        <f t="shared" si="42"/>
        <v/>
      </c>
      <c r="AK104" s="649" t="str">
        <f t="shared" si="43"/>
        <v/>
      </c>
      <c r="AM104" s="649" t="str">
        <f t="shared" si="44"/>
        <v/>
      </c>
      <c r="AO104" s="649" t="str">
        <f t="shared" si="45"/>
        <v/>
      </c>
      <c r="AP104" s="653"/>
      <c r="AQ104" s="654"/>
      <c r="AR104" s="653"/>
      <c r="AS104" s="654"/>
      <c r="AT104" s="653"/>
      <c r="AU104" s="654"/>
      <c r="AV104" s="653"/>
      <c r="AW104" s="654"/>
      <c r="AY104" s="649" t="str">
        <f t="shared" si="46"/>
        <v/>
      </c>
    </row>
    <row r="105" spans="5:51">
      <c r="E105" s="649" t="str">
        <f t="shared" si="28"/>
        <v/>
      </c>
      <c r="G105" s="649" t="str">
        <f t="shared" si="28"/>
        <v/>
      </c>
      <c r="I105" s="649" t="str">
        <f t="shared" si="29"/>
        <v/>
      </c>
      <c r="K105" s="649" t="str">
        <f t="shared" si="30"/>
        <v/>
      </c>
      <c r="M105" s="649" t="str">
        <f t="shared" si="31"/>
        <v/>
      </c>
      <c r="O105" s="649" t="str">
        <f t="shared" si="32"/>
        <v/>
      </c>
      <c r="Q105" s="649" t="str">
        <f t="shared" si="33"/>
        <v/>
      </c>
      <c r="S105" s="649" t="str">
        <f t="shared" si="34"/>
        <v/>
      </c>
      <c r="U105" s="649" t="str">
        <f t="shared" si="35"/>
        <v/>
      </c>
      <c r="W105" s="649" t="str">
        <f t="shared" si="36"/>
        <v/>
      </c>
      <c r="Y105" s="649" t="str">
        <f t="shared" si="37"/>
        <v/>
      </c>
      <c r="AA105" s="649" t="str">
        <f t="shared" si="38"/>
        <v/>
      </c>
      <c r="AC105" s="649" t="str">
        <f t="shared" si="39"/>
        <v/>
      </c>
      <c r="AE105" s="649" t="str">
        <f t="shared" si="40"/>
        <v/>
      </c>
      <c r="AG105" s="649" t="str">
        <f t="shared" si="41"/>
        <v/>
      </c>
      <c r="AI105" s="649" t="str">
        <f t="shared" si="42"/>
        <v/>
      </c>
      <c r="AK105" s="649" t="str">
        <f t="shared" si="43"/>
        <v/>
      </c>
      <c r="AM105" s="649" t="str">
        <f t="shared" si="44"/>
        <v/>
      </c>
      <c r="AO105" s="649" t="str">
        <f t="shared" si="45"/>
        <v/>
      </c>
      <c r="AP105" s="653"/>
      <c r="AQ105" s="654"/>
      <c r="AR105" s="653"/>
      <c r="AS105" s="654"/>
      <c r="AT105" s="653"/>
      <c r="AU105" s="654"/>
      <c r="AV105" s="653"/>
      <c r="AW105" s="654"/>
      <c r="AY105" s="649" t="str">
        <f t="shared" si="46"/>
        <v/>
      </c>
    </row>
    <row r="106" spans="5:51">
      <c r="E106" s="649" t="str">
        <f t="shared" si="28"/>
        <v/>
      </c>
      <c r="G106" s="649" t="str">
        <f t="shared" si="28"/>
        <v/>
      </c>
      <c r="I106" s="649" t="str">
        <f t="shared" si="29"/>
        <v/>
      </c>
      <c r="K106" s="649" t="str">
        <f t="shared" si="30"/>
        <v/>
      </c>
      <c r="M106" s="649" t="str">
        <f t="shared" si="31"/>
        <v/>
      </c>
      <c r="O106" s="649" t="str">
        <f t="shared" si="32"/>
        <v/>
      </c>
      <c r="Q106" s="649" t="str">
        <f t="shared" si="33"/>
        <v/>
      </c>
      <c r="S106" s="649" t="str">
        <f t="shared" si="34"/>
        <v/>
      </c>
      <c r="U106" s="649" t="str">
        <f t="shared" si="35"/>
        <v/>
      </c>
      <c r="W106" s="649" t="str">
        <f t="shared" si="36"/>
        <v/>
      </c>
      <c r="Y106" s="649" t="str">
        <f t="shared" si="37"/>
        <v/>
      </c>
      <c r="AA106" s="649" t="str">
        <f t="shared" si="38"/>
        <v/>
      </c>
      <c r="AC106" s="649" t="str">
        <f t="shared" si="39"/>
        <v/>
      </c>
      <c r="AE106" s="649" t="str">
        <f t="shared" si="40"/>
        <v/>
      </c>
      <c r="AG106" s="649" t="str">
        <f t="shared" si="41"/>
        <v/>
      </c>
      <c r="AI106" s="649" t="str">
        <f t="shared" si="42"/>
        <v/>
      </c>
      <c r="AK106" s="649" t="str">
        <f t="shared" si="43"/>
        <v/>
      </c>
      <c r="AM106" s="649" t="str">
        <f t="shared" si="44"/>
        <v/>
      </c>
      <c r="AO106" s="649" t="str">
        <f t="shared" si="45"/>
        <v/>
      </c>
      <c r="AP106" s="653"/>
      <c r="AQ106" s="654"/>
      <c r="AR106" s="653"/>
      <c r="AS106" s="654"/>
      <c r="AT106" s="653"/>
      <c r="AU106" s="654"/>
      <c r="AV106" s="653"/>
      <c r="AW106" s="654"/>
      <c r="AY106" s="649" t="str">
        <f t="shared" si="46"/>
        <v/>
      </c>
    </row>
    <row r="107" spans="5:51">
      <c r="E107" s="649" t="str">
        <f t="shared" si="28"/>
        <v/>
      </c>
      <c r="G107" s="649" t="str">
        <f t="shared" si="28"/>
        <v/>
      </c>
      <c r="I107" s="649" t="str">
        <f t="shared" si="29"/>
        <v/>
      </c>
      <c r="K107" s="649" t="str">
        <f t="shared" si="30"/>
        <v/>
      </c>
      <c r="M107" s="649" t="str">
        <f t="shared" si="31"/>
        <v/>
      </c>
      <c r="O107" s="649" t="str">
        <f t="shared" si="32"/>
        <v/>
      </c>
      <c r="Q107" s="649" t="str">
        <f t="shared" si="33"/>
        <v/>
      </c>
      <c r="S107" s="649" t="str">
        <f t="shared" si="34"/>
        <v/>
      </c>
      <c r="U107" s="649" t="str">
        <f t="shared" si="35"/>
        <v/>
      </c>
      <c r="W107" s="649" t="str">
        <f t="shared" si="36"/>
        <v/>
      </c>
      <c r="Y107" s="649" t="str">
        <f t="shared" si="37"/>
        <v/>
      </c>
      <c r="AA107" s="649" t="str">
        <f t="shared" si="38"/>
        <v/>
      </c>
      <c r="AC107" s="649" t="str">
        <f t="shared" si="39"/>
        <v/>
      </c>
      <c r="AE107" s="649" t="str">
        <f t="shared" si="40"/>
        <v/>
      </c>
      <c r="AG107" s="649" t="str">
        <f t="shared" si="41"/>
        <v/>
      </c>
      <c r="AI107" s="649" t="str">
        <f t="shared" si="42"/>
        <v/>
      </c>
      <c r="AK107" s="649" t="str">
        <f t="shared" si="43"/>
        <v/>
      </c>
      <c r="AM107" s="649" t="str">
        <f t="shared" si="44"/>
        <v/>
      </c>
      <c r="AO107" s="649" t="str">
        <f t="shared" si="45"/>
        <v/>
      </c>
      <c r="AP107" s="653"/>
      <c r="AQ107" s="654"/>
      <c r="AR107" s="653"/>
      <c r="AS107" s="654"/>
      <c r="AT107" s="653"/>
      <c r="AU107" s="654"/>
      <c r="AV107" s="653"/>
      <c r="AW107" s="654"/>
      <c r="AY107" s="649" t="str">
        <f t="shared" si="46"/>
        <v/>
      </c>
    </row>
    <row r="108" spans="5:51">
      <c r="E108" s="649" t="str">
        <f t="shared" si="28"/>
        <v/>
      </c>
      <c r="G108" s="649" t="str">
        <f t="shared" si="28"/>
        <v/>
      </c>
      <c r="I108" s="649" t="str">
        <f t="shared" si="29"/>
        <v/>
      </c>
      <c r="K108" s="649" t="str">
        <f t="shared" si="30"/>
        <v/>
      </c>
      <c r="M108" s="649" t="str">
        <f t="shared" si="31"/>
        <v/>
      </c>
      <c r="O108" s="649" t="str">
        <f t="shared" si="32"/>
        <v/>
      </c>
      <c r="Q108" s="649" t="str">
        <f t="shared" si="33"/>
        <v/>
      </c>
      <c r="S108" s="649" t="str">
        <f t="shared" si="34"/>
        <v/>
      </c>
      <c r="U108" s="649" t="str">
        <f t="shared" si="35"/>
        <v/>
      </c>
      <c r="W108" s="649" t="str">
        <f t="shared" si="36"/>
        <v/>
      </c>
      <c r="Y108" s="649" t="str">
        <f t="shared" si="37"/>
        <v/>
      </c>
      <c r="AA108" s="649" t="str">
        <f t="shared" si="38"/>
        <v/>
      </c>
      <c r="AC108" s="649" t="str">
        <f t="shared" si="39"/>
        <v/>
      </c>
      <c r="AE108" s="649" t="str">
        <f t="shared" si="40"/>
        <v/>
      </c>
      <c r="AG108" s="649" t="str">
        <f t="shared" si="41"/>
        <v/>
      </c>
      <c r="AI108" s="649" t="str">
        <f t="shared" si="42"/>
        <v/>
      </c>
      <c r="AK108" s="649" t="str">
        <f t="shared" si="43"/>
        <v/>
      </c>
      <c r="AM108" s="649" t="str">
        <f t="shared" si="44"/>
        <v/>
      </c>
      <c r="AO108" s="649" t="str">
        <f t="shared" si="45"/>
        <v/>
      </c>
      <c r="AP108" s="653"/>
      <c r="AQ108" s="654"/>
      <c r="AR108" s="653"/>
      <c r="AS108" s="654"/>
      <c r="AT108" s="653"/>
      <c r="AU108" s="654"/>
      <c r="AV108" s="653"/>
      <c r="AW108" s="654"/>
      <c r="AY108" s="649" t="str">
        <f t="shared" si="46"/>
        <v/>
      </c>
    </row>
    <row r="109" spans="5:51">
      <c r="E109" s="649" t="str">
        <f t="shared" si="28"/>
        <v/>
      </c>
      <c r="G109" s="649" t="str">
        <f t="shared" si="28"/>
        <v/>
      </c>
      <c r="I109" s="649" t="str">
        <f t="shared" si="29"/>
        <v/>
      </c>
      <c r="K109" s="649" t="str">
        <f t="shared" si="30"/>
        <v/>
      </c>
      <c r="M109" s="649" t="str">
        <f t="shared" si="31"/>
        <v/>
      </c>
      <c r="O109" s="649" t="str">
        <f t="shared" si="32"/>
        <v/>
      </c>
      <c r="Q109" s="649" t="str">
        <f t="shared" si="33"/>
        <v/>
      </c>
      <c r="S109" s="649" t="str">
        <f t="shared" si="34"/>
        <v/>
      </c>
      <c r="U109" s="649" t="str">
        <f t="shared" si="35"/>
        <v/>
      </c>
      <c r="W109" s="649" t="str">
        <f t="shared" si="36"/>
        <v/>
      </c>
      <c r="Y109" s="649" t="str">
        <f t="shared" si="37"/>
        <v/>
      </c>
      <c r="AA109" s="649" t="str">
        <f t="shared" si="38"/>
        <v/>
      </c>
      <c r="AC109" s="649" t="str">
        <f t="shared" si="39"/>
        <v/>
      </c>
      <c r="AE109" s="649" t="str">
        <f t="shared" si="40"/>
        <v/>
      </c>
      <c r="AG109" s="649" t="str">
        <f t="shared" si="41"/>
        <v/>
      </c>
      <c r="AI109" s="649" t="str">
        <f t="shared" si="42"/>
        <v/>
      </c>
      <c r="AK109" s="649" t="str">
        <f t="shared" si="43"/>
        <v/>
      </c>
      <c r="AM109" s="649" t="str">
        <f t="shared" si="44"/>
        <v/>
      </c>
      <c r="AO109" s="649" t="str">
        <f t="shared" si="45"/>
        <v/>
      </c>
      <c r="AP109" s="653"/>
      <c r="AQ109" s="654"/>
      <c r="AR109" s="653"/>
      <c r="AS109" s="654"/>
      <c r="AT109" s="653"/>
      <c r="AU109" s="654"/>
      <c r="AV109" s="653"/>
      <c r="AW109" s="654"/>
      <c r="AY109" s="649" t="str">
        <f t="shared" si="46"/>
        <v/>
      </c>
    </row>
    <row r="110" spans="5:51">
      <c r="E110" s="649" t="str">
        <f t="shared" si="28"/>
        <v/>
      </c>
      <c r="G110" s="649" t="str">
        <f t="shared" si="28"/>
        <v/>
      </c>
      <c r="I110" s="649" t="str">
        <f t="shared" si="29"/>
        <v/>
      </c>
      <c r="K110" s="649" t="str">
        <f t="shared" si="30"/>
        <v/>
      </c>
      <c r="M110" s="649" t="str">
        <f t="shared" si="31"/>
        <v/>
      </c>
      <c r="O110" s="649" t="str">
        <f t="shared" si="32"/>
        <v/>
      </c>
      <c r="Q110" s="649" t="str">
        <f t="shared" si="33"/>
        <v/>
      </c>
      <c r="S110" s="649" t="str">
        <f t="shared" si="34"/>
        <v/>
      </c>
      <c r="U110" s="649" t="str">
        <f t="shared" si="35"/>
        <v/>
      </c>
      <c r="W110" s="649" t="str">
        <f t="shared" si="36"/>
        <v/>
      </c>
      <c r="Y110" s="649" t="str">
        <f t="shared" si="37"/>
        <v/>
      </c>
      <c r="AA110" s="649" t="str">
        <f t="shared" si="38"/>
        <v/>
      </c>
      <c r="AC110" s="649" t="str">
        <f t="shared" si="39"/>
        <v/>
      </c>
      <c r="AE110" s="649" t="str">
        <f t="shared" si="40"/>
        <v/>
      </c>
      <c r="AG110" s="649" t="str">
        <f t="shared" si="41"/>
        <v/>
      </c>
      <c r="AI110" s="649" t="str">
        <f t="shared" si="42"/>
        <v/>
      </c>
      <c r="AK110" s="649" t="str">
        <f t="shared" si="43"/>
        <v/>
      </c>
      <c r="AM110" s="649" t="str">
        <f t="shared" si="44"/>
        <v/>
      </c>
      <c r="AO110" s="649" t="str">
        <f t="shared" si="45"/>
        <v/>
      </c>
      <c r="AP110" s="653"/>
      <c r="AQ110" s="654"/>
      <c r="AR110" s="653"/>
      <c r="AS110" s="654"/>
      <c r="AT110" s="653"/>
      <c r="AU110" s="654"/>
      <c r="AV110" s="653"/>
      <c r="AW110" s="654"/>
      <c r="AY110" s="649" t="str">
        <f t="shared" si="46"/>
        <v/>
      </c>
    </row>
    <row r="111" spans="5:51">
      <c r="E111" s="649" t="str">
        <f t="shared" si="28"/>
        <v/>
      </c>
      <c r="G111" s="649" t="str">
        <f t="shared" si="28"/>
        <v/>
      </c>
      <c r="I111" s="649" t="str">
        <f t="shared" si="29"/>
        <v/>
      </c>
      <c r="K111" s="649" t="str">
        <f t="shared" si="30"/>
        <v/>
      </c>
      <c r="M111" s="649" t="str">
        <f t="shared" si="31"/>
        <v/>
      </c>
      <c r="O111" s="649" t="str">
        <f t="shared" si="32"/>
        <v/>
      </c>
      <c r="Q111" s="649" t="str">
        <f t="shared" si="33"/>
        <v/>
      </c>
      <c r="S111" s="649" t="str">
        <f t="shared" si="34"/>
        <v/>
      </c>
      <c r="U111" s="649" t="str">
        <f t="shared" si="35"/>
        <v/>
      </c>
      <c r="W111" s="649" t="str">
        <f t="shared" si="36"/>
        <v/>
      </c>
      <c r="Y111" s="649" t="str">
        <f t="shared" si="37"/>
        <v/>
      </c>
      <c r="AA111" s="649" t="str">
        <f t="shared" si="38"/>
        <v/>
      </c>
      <c r="AC111" s="649" t="str">
        <f t="shared" si="39"/>
        <v/>
      </c>
      <c r="AE111" s="649" t="str">
        <f t="shared" si="40"/>
        <v/>
      </c>
      <c r="AG111" s="649" t="str">
        <f t="shared" si="41"/>
        <v/>
      </c>
      <c r="AI111" s="649" t="str">
        <f t="shared" si="42"/>
        <v/>
      </c>
      <c r="AK111" s="649" t="str">
        <f t="shared" si="43"/>
        <v/>
      </c>
      <c r="AM111" s="649" t="str">
        <f t="shared" si="44"/>
        <v/>
      </c>
      <c r="AO111" s="649" t="str">
        <f t="shared" si="45"/>
        <v/>
      </c>
      <c r="AP111" s="653"/>
      <c r="AQ111" s="654"/>
      <c r="AR111" s="653"/>
      <c r="AS111" s="654"/>
      <c r="AT111" s="653"/>
      <c r="AU111" s="654"/>
      <c r="AV111" s="653"/>
      <c r="AW111" s="654"/>
      <c r="AY111" s="649" t="str">
        <f t="shared" si="46"/>
        <v/>
      </c>
    </row>
    <row r="112" spans="5:51">
      <c r="E112" s="649" t="str">
        <f t="shared" si="28"/>
        <v/>
      </c>
      <c r="G112" s="649" t="str">
        <f t="shared" si="28"/>
        <v/>
      </c>
      <c r="I112" s="649" t="str">
        <f t="shared" si="29"/>
        <v/>
      </c>
      <c r="K112" s="649" t="str">
        <f t="shared" si="30"/>
        <v/>
      </c>
      <c r="M112" s="649" t="str">
        <f t="shared" si="31"/>
        <v/>
      </c>
      <c r="O112" s="649" t="str">
        <f t="shared" si="32"/>
        <v/>
      </c>
      <c r="Q112" s="649" t="str">
        <f t="shared" si="33"/>
        <v/>
      </c>
      <c r="S112" s="649" t="str">
        <f t="shared" si="34"/>
        <v/>
      </c>
      <c r="U112" s="649" t="str">
        <f t="shared" si="35"/>
        <v/>
      </c>
      <c r="W112" s="649" t="str">
        <f t="shared" si="36"/>
        <v/>
      </c>
      <c r="Y112" s="649" t="str">
        <f t="shared" si="37"/>
        <v/>
      </c>
      <c r="AA112" s="649" t="str">
        <f t="shared" si="38"/>
        <v/>
      </c>
      <c r="AC112" s="649" t="str">
        <f t="shared" si="39"/>
        <v/>
      </c>
      <c r="AE112" s="649" t="str">
        <f t="shared" si="40"/>
        <v/>
      </c>
      <c r="AG112" s="649" t="str">
        <f t="shared" si="41"/>
        <v/>
      </c>
      <c r="AI112" s="649" t="str">
        <f t="shared" si="42"/>
        <v/>
      </c>
      <c r="AK112" s="649" t="str">
        <f t="shared" si="43"/>
        <v/>
      </c>
      <c r="AM112" s="649" t="str">
        <f t="shared" si="44"/>
        <v/>
      </c>
      <c r="AO112" s="649" t="str">
        <f t="shared" si="45"/>
        <v/>
      </c>
      <c r="AP112" s="653"/>
      <c r="AQ112" s="654"/>
      <c r="AR112" s="653"/>
      <c r="AS112" s="654"/>
      <c r="AT112" s="653"/>
      <c r="AU112" s="654"/>
      <c r="AV112" s="653"/>
      <c r="AW112" s="654"/>
      <c r="AY112" s="649" t="str">
        <f t="shared" si="46"/>
        <v/>
      </c>
    </row>
    <row r="113" spans="5:51">
      <c r="E113" s="649" t="str">
        <f t="shared" si="28"/>
        <v/>
      </c>
      <c r="G113" s="649" t="str">
        <f t="shared" si="28"/>
        <v/>
      </c>
      <c r="I113" s="649" t="str">
        <f t="shared" si="29"/>
        <v/>
      </c>
      <c r="K113" s="649" t="str">
        <f t="shared" si="30"/>
        <v/>
      </c>
      <c r="M113" s="649" t="str">
        <f t="shared" si="31"/>
        <v/>
      </c>
      <c r="O113" s="649" t="str">
        <f t="shared" si="32"/>
        <v/>
      </c>
      <c r="Q113" s="649" t="str">
        <f t="shared" si="33"/>
        <v/>
      </c>
      <c r="S113" s="649" t="str">
        <f t="shared" si="34"/>
        <v/>
      </c>
      <c r="U113" s="649" t="str">
        <f t="shared" si="35"/>
        <v/>
      </c>
      <c r="W113" s="649" t="str">
        <f t="shared" si="36"/>
        <v/>
      </c>
      <c r="Y113" s="649" t="str">
        <f t="shared" si="37"/>
        <v/>
      </c>
      <c r="AA113" s="649" t="str">
        <f t="shared" si="38"/>
        <v/>
      </c>
      <c r="AC113" s="649" t="str">
        <f t="shared" si="39"/>
        <v/>
      </c>
      <c r="AE113" s="649" t="str">
        <f t="shared" si="40"/>
        <v/>
      </c>
      <c r="AG113" s="649" t="str">
        <f t="shared" si="41"/>
        <v/>
      </c>
      <c r="AI113" s="649" t="str">
        <f t="shared" si="42"/>
        <v/>
      </c>
      <c r="AK113" s="649" t="str">
        <f t="shared" si="43"/>
        <v/>
      </c>
      <c r="AM113" s="649" t="str">
        <f t="shared" si="44"/>
        <v/>
      </c>
      <c r="AO113" s="649" t="str">
        <f t="shared" si="45"/>
        <v/>
      </c>
      <c r="AP113" s="653"/>
      <c r="AQ113" s="654"/>
      <c r="AR113" s="653"/>
      <c r="AS113" s="654"/>
      <c r="AT113" s="653"/>
      <c r="AU113" s="654"/>
      <c r="AV113" s="653"/>
      <c r="AW113" s="654"/>
      <c r="AY113" s="649" t="str">
        <f t="shared" si="46"/>
        <v/>
      </c>
    </row>
    <row r="114" spans="5:51">
      <c r="E114" s="649" t="str">
        <f t="shared" si="28"/>
        <v/>
      </c>
      <c r="G114" s="649" t="str">
        <f t="shared" si="28"/>
        <v/>
      </c>
      <c r="I114" s="649" t="str">
        <f t="shared" si="29"/>
        <v/>
      </c>
      <c r="K114" s="649" t="str">
        <f t="shared" si="30"/>
        <v/>
      </c>
      <c r="M114" s="649" t="str">
        <f t="shared" si="31"/>
        <v/>
      </c>
      <c r="O114" s="649" t="str">
        <f t="shared" si="32"/>
        <v/>
      </c>
      <c r="Q114" s="649" t="str">
        <f t="shared" si="33"/>
        <v/>
      </c>
      <c r="S114" s="649" t="str">
        <f t="shared" si="34"/>
        <v/>
      </c>
      <c r="U114" s="649" t="str">
        <f t="shared" si="35"/>
        <v/>
      </c>
      <c r="W114" s="649" t="str">
        <f t="shared" si="36"/>
        <v/>
      </c>
      <c r="Y114" s="649" t="str">
        <f t="shared" si="37"/>
        <v/>
      </c>
      <c r="AA114" s="649" t="str">
        <f t="shared" si="38"/>
        <v/>
      </c>
      <c r="AC114" s="649" t="str">
        <f t="shared" si="39"/>
        <v/>
      </c>
      <c r="AE114" s="649" t="str">
        <f t="shared" si="40"/>
        <v/>
      </c>
      <c r="AG114" s="649" t="str">
        <f t="shared" si="41"/>
        <v/>
      </c>
      <c r="AI114" s="649" t="str">
        <f t="shared" si="42"/>
        <v/>
      </c>
      <c r="AK114" s="649" t="str">
        <f t="shared" si="43"/>
        <v/>
      </c>
      <c r="AM114" s="649" t="str">
        <f t="shared" si="44"/>
        <v/>
      </c>
      <c r="AO114" s="649" t="str">
        <f t="shared" si="45"/>
        <v/>
      </c>
      <c r="AP114" s="653"/>
      <c r="AQ114" s="654"/>
      <c r="AR114" s="653"/>
      <c r="AS114" s="654"/>
      <c r="AT114" s="653"/>
      <c r="AU114" s="654"/>
      <c r="AV114" s="653"/>
      <c r="AW114" s="654"/>
      <c r="AY114" s="649" t="str">
        <f t="shared" si="46"/>
        <v/>
      </c>
    </row>
    <row r="115" spans="5:51">
      <c r="E115" s="649" t="str">
        <f t="shared" si="28"/>
        <v/>
      </c>
      <c r="G115" s="649" t="str">
        <f t="shared" si="28"/>
        <v/>
      </c>
      <c r="I115" s="649" t="str">
        <f t="shared" si="29"/>
        <v/>
      </c>
      <c r="K115" s="649" t="str">
        <f t="shared" si="30"/>
        <v/>
      </c>
      <c r="M115" s="649" t="str">
        <f t="shared" si="31"/>
        <v/>
      </c>
      <c r="O115" s="649" t="str">
        <f t="shared" si="32"/>
        <v/>
      </c>
      <c r="Q115" s="649" t="str">
        <f t="shared" si="33"/>
        <v/>
      </c>
      <c r="S115" s="649" t="str">
        <f t="shared" si="34"/>
        <v/>
      </c>
      <c r="U115" s="649" t="str">
        <f t="shared" si="35"/>
        <v/>
      </c>
      <c r="W115" s="649" t="str">
        <f t="shared" si="36"/>
        <v/>
      </c>
      <c r="Y115" s="649" t="str">
        <f t="shared" si="37"/>
        <v/>
      </c>
      <c r="AA115" s="649" t="str">
        <f t="shared" si="38"/>
        <v/>
      </c>
      <c r="AC115" s="649" t="str">
        <f t="shared" si="39"/>
        <v/>
      </c>
      <c r="AE115" s="649" t="str">
        <f t="shared" si="40"/>
        <v/>
      </c>
      <c r="AG115" s="649" t="str">
        <f t="shared" si="41"/>
        <v/>
      </c>
      <c r="AI115" s="649" t="str">
        <f t="shared" si="42"/>
        <v/>
      </c>
      <c r="AK115" s="649" t="str">
        <f t="shared" si="43"/>
        <v/>
      </c>
      <c r="AM115" s="649" t="str">
        <f t="shared" si="44"/>
        <v/>
      </c>
      <c r="AO115" s="649" t="str">
        <f t="shared" si="45"/>
        <v/>
      </c>
      <c r="AP115" s="653"/>
      <c r="AQ115" s="654"/>
      <c r="AR115" s="653"/>
      <c r="AS115" s="654"/>
      <c r="AT115" s="653"/>
      <c r="AU115" s="654"/>
      <c r="AV115" s="653"/>
      <c r="AW115" s="654"/>
      <c r="AY115" s="649" t="str">
        <f t="shared" si="46"/>
        <v/>
      </c>
    </row>
    <row r="116" spans="5:51">
      <c r="E116" s="649" t="str">
        <f t="shared" si="28"/>
        <v/>
      </c>
      <c r="G116" s="649" t="str">
        <f t="shared" si="28"/>
        <v/>
      </c>
      <c r="I116" s="649" t="str">
        <f t="shared" si="29"/>
        <v/>
      </c>
      <c r="K116" s="649" t="str">
        <f t="shared" si="30"/>
        <v/>
      </c>
      <c r="M116" s="649" t="str">
        <f t="shared" si="31"/>
        <v/>
      </c>
      <c r="O116" s="649" t="str">
        <f t="shared" si="32"/>
        <v/>
      </c>
      <c r="Q116" s="649" t="str">
        <f t="shared" si="33"/>
        <v/>
      </c>
      <c r="S116" s="649" t="str">
        <f t="shared" si="34"/>
        <v/>
      </c>
      <c r="U116" s="649" t="str">
        <f t="shared" si="35"/>
        <v/>
      </c>
      <c r="W116" s="649" t="str">
        <f t="shared" si="36"/>
        <v/>
      </c>
      <c r="Y116" s="649" t="str">
        <f t="shared" si="37"/>
        <v/>
      </c>
      <c r="AA116" s="649" t="str">
        <f t="shared" si="38"/>
        <v/>
      </c>
      <c r="AC116" s="649" t="str">
        <f t="shared" si="39"/>
        <v/>
      </c>
      <c r="AE116" s="649" t="str">
        <f t="shared" si="40"/>
        <v/>
      </c>
      <c r="AG116" s="649" t="str">
        <f t="shared" si="41"/>
        <v/>
      </c>
      <c r="AI116" s="649" t="str">
        <f t="shared" si="42"/>
        <v/>
      </c>
      <c r="AK116" s="649" t="str">
        <f t="shared" si="43"/>
        <v/>
      </c>
      <c r="AM116" s="649" t="str">
        <f t="shared" si="44"/>
        <v/>
      </c>
      <c r="AO116" s="649" t="str">
        <f t="shared" si="45"/>
        <v/>
      </c>
      <c r="AP116" s="653"/>
      <c r="AQ116" s="654"/>
      <c r="AR116" s="653"/>
      <c r="AS116" s="654"/>
      <c r="AT116" s="653"/>
      <c r="AU116" s="654"/>
      <c r="AV116" s="653"/>
      <c r="AW116" s="654"/>
      <c r="AY116" s="649" t="str">
        <f t="shared" si="46"/>
        <v/>
      </c>
    </row>
    <row r="117" spans="5:51">
      <c r="E117" s="649" t="str">
        <f t="shared" si="28"/>
        <v/>
      </c>
      <c r="G117" s="649" t="str">
        <f t="shared" si="28"/>
        <v/>
      </c>
      <c r="I117" s="649" t="str">
        <f t="shared" si="29"/>
        <v/>
      </c>
      <c r="K117" s="649" t="str">
        <f t="shared" si="30"/>
        <v/>
      </c>
      <c r="M117" s="649" t="str">
        <f t="shared" si="31"/>
        <v/>
      </c>
      <c r="O117" s="649" t="str">
        <f t="shared" si="32"/>
        <v/>
      </c>
      <c r="Q117" s="649" t="str">
        <f t="shared" si="33"/>
        <v/>
      </c>
      <c r="S117" s="649" t="str">
        <f t="shared" si="34"/>
        <v/>
      </c>
      <c r="U117" s="649" t="str">
        <f t="shared" si="35"/>
        <v/>
      </c>
      <c r="W117" s="649" t="str">
        <f t="shared" si="36"/>
        <v/>
      </c>
      <c r="Y117" s="649" t="str">
        <f t="shared" si="37"/>
        <v/>
      </c>
      <c r="AA117" s="649" t="str">
        <f t="shared" si="38"/>
        <v/>
      </c>
      <c r="AC117" s="649" t="str">
        <f t="shared" si="39"/>
        <v/>
      </c>
      <c r="AE117" s="649" t="str">
        <f t="shared" si="40"/>
        <v/>
      </c>
      <c r="AG117" s="649" t="str">
        <f t="shared" si="41"/>
        <v/>
      </c>
      <c r="AI117" s="649" t="str">
        <f t="shared" si="42"/>
        <v/>
      </c>
      <c r="AK117" s="649" t="str">
        <f t="shared" si="43"/>
        <v/>
      </c>
      <c r="AM117" s="649" t="str">
        <f t="shared" si="44"/>
        <v/>
      </c>
      <c r="AO117" s="649" t="str">
        <f t="shared" si="45"/>
        <v/>
      </c>
      <c r="AP117" s="653"/>
      <c r="AQ117" s="654"/>
      <c r="AR117" s="653"/>
      <c r="AS117" s="654"/>
      <c r="AT117" s="653"/>
      <c r="AU117" s="654"/>
      <c r="AV117" s="653"/>
      <c r="AW117" s="654"/>
      <c r="AY117" s="649" t="str">
        <f t="shared" si="46"/>
        <v/>
      </c>
    </row>
    <row r="118" spans="5:51">
      <c r="E118" s="649" t="str">
        <f t="shared" si="28"/>
        <v/>
      </c>
      <c r="G118" s="649" t="str">
        <f t="shared" si="28"/>
        <v/>
      </c>
      <c r="I118" s="649" t="str">
        <f t="shared" si="29"/>
        <v/>
      </c>
      <c r="K118" s="649" t="str">
        <f t="shared" si="30"/>
        <v/>
      </c>
      <c r="M118" s="649" t="str">
        <f t="shared" si="31"/>
        <v/>
      </c>
      <c r="O118" s="649" t="str">
        <f t="shared" si="32"/>
        <v/>
      </c>
      <c r="Q118" s="649" t="str">
        <f t="shared" si="33"/>
        <v/>
      </c>
      <c r="S118" s="649" t="str">
        <f t="shared" si="34"/>
        <v/>
      </c>
      <c r="U118" s="649" t="str">
        <f t="shared" si="35"/>
        <v/>
      </c>
      <c r="W118" s="649" t="str">
        <f t="shared" si="36"/>
        <v/>
      </c>
      <c r="Y118" s="649" t="str">
        <f t="shared" si="37"/>
        <v/>
      </c>
      <c r="AA118" s="649" t="str">
        <f t="shared" si="38"/>
        <v/>
      </c>
      <c r="AC118" s="649" t="str">
        <f t="shared" si="39"/>
        <v/>
      </c>
      <c r="AE118" s="649" t="str">
        <f t="shared" si="40"/>
        <v/>
      </c>
      <c r="AG118" s="649" t="str">
        <f t="shared" si="41"/>
        <v/>
      </c>
      <c r="AI118" s="649" t="str">
        <f t="shared" si="42"/>
        <v/>
      </c>
      <c r="AK118" s="649" t="str">
        <f t="shared" si="43"/>
        <v/>
      </c>
      <c r="AM118" s="649" t="str">
        <f t="shared" si="44"/>
        <v/>
      </c>
      <c r="AO118" s="649" t="str">
        <f t="shared" si="45"/>
        <v/>
      </c>
      <c r="AP118" s="653"/>
      <c r="AQ118" s="654"/>
      <c r="AR118" s="653"/>
      <c r="AS118" s="654"/>
      <c r="AT118" s="653"/>
      <c r="AU118" s="654"/>
      <c r="AV118" s="653"/>
      <c r="AW118" s="654"/>
      <c r="AY118" s="649" t="str">
        <f t="shared" si="46"/>
        <v/>
      </c>
    </row>
    <row r="119" spans="5:51">
      <c r="E119" s="649" t="str">
        <f t="shared" si="28"/>
        <v/>
      </c>
      <c r="G119" s="649" t="str">
        <f t="shared" si="28"/>
        <v/>
      </c>
      <c r="I119" s="649" t="str">
        <f t="shared" si="29"/>
        <v/>
      </c>
      <c r="K119" s="649" t="str">
        <f t="shared" si="30"/>
        <v/>
      </c>
      <c r="M119" s="649" t="str">
        <f t="shared" si="31"/>
        <v/>
      </c>
      <c r="O119" s="649" t="str">
        <f t="shared" si="32"/>
        <v/>
      </c>
      <c r="Q119" s="649" t="str">
        <f t="shared" si="33"/>
        <v/>
      </c>
      <c r="S119" s="649" t="str">
        <f t="shared" si="34"/>
        <v/>
      </c>
      <c r="U119" s="649" t="str">
        <f t="shared" si="35"/>
        <v/>
      </c>
      <c r="W119" s="649" t="str">
        <f t="shared" si="36"/>
        <v/>
      </c>
      <c r="Y119" s="649" t="str">
        <f t="shared" si="37"/>
        <v/>
      </c>
      <c r="AA119" s="649" t="str">
        <f t="shared" si="38"/>
        <v/>
      </c>
      <c r="AC119" s="649" t="str">
        <f t="shared" si="39"/>
        <v/>
      </c>
      <c r="AE119" s="649" t="str">
        <f t="shared" si="40"/>
        <v/>
      </c>
      <c r="AG119" s="649" t="str">
        <f t="shared" si="41"/>
        <v/>
      </c>
      <c r="AI119" s="649" t="str">
        <f t="shared" si="42"/>
        <v/>
      </c>
      <c r="AK119" s="649" t="str">
        <f t="shared" si="43"/>
        <v/>
      </c>
      <c r="AM119" s="649" t="str">
        <f t="shared" si="44"/>
        <v/>
      </c>
      <c r="AO119" s="649" t="str">
        <f t="shared" si="45"/>
        <v/>
      </c>
      <c r="AP119" s="653"/>
      <c r="AQ119" s="654"/>
      <c r="AR119" s="653"/>
      <c r="AS119" s="654"/>
      <c r="AT119" s="653"/>
      <c r="AU119" s="654"/>
      <c r="AV119" s="653"/>
      <c r="AW119" s="654"/>
      <c r="AY119" s="649" t="str">
        <f t="shared" si="46"/>
        <v/>
      </c>
    </row>
    <row r="120" spans="5:51">
      <c r="E120" s="649" t="str">
        <f t="shared" si="28"/>
        <v/>
      </c>
      <c r="G120" s="649" t="str">
        <f t="shared" si="28"/>
        <v/>
      </c>
      <c r="I120" s="649" t="str">
        <f t="shared" si="29"/>
        <v/>
      </c>
      <c r="K120" s="649" t="str">
        <f t="shared" si="30"/>
        <v/>
      </c>
      <c r="M120" s="649" t="str">
        <f t="shared" si="31"/>
        <v/>
      </c>
      <c r="O120" s="649" t="str">
        <f t="shared" si="32"/>
        <v/>
      </c>
      <c r="Q120" s="649" t="str">
        <f t="shared" si="33"/>
        <v/>
      </c>
      <c r="S120" s="649" t="str">
        <f t="shared" si="34"/>
        <v/>
      </c>
      <c r="U120" s="649" t="str">
        <f t="shared" si="35"/>
        <v/>
      </c>
      <c r="W120" s="649" t="str">
        <f t="shared" si="36"/>
        <v/>
      </c>
      <c r="Y120" s="649" t="str">
        <f t="shared" si="37"/>
        <v/>
      </c>
      <c r="AA120" s="649" t="str">
        <f t="shared" si="38"/>
        <v/>
      </c>
      <c r="AC120" s="649" t="str">
        <f t="shared" si="39"/>
        <v/>
      </c>
      <c r="AE120" s="649" t="str">
        <f t="shared" si="40"/>
        <v/>
      </c>
      <c r="AG120" s="649" t="str">
        <f t="shared" si="41"/>
        <v/>
      </c>
      <c r="AI120" s="649" t="str">
        <f t="shared" si="42"/>
        <v/>
      </c>
      <c r="AK120" s="649" t="str">
        <f t="shared" si="43"/>
        <v/>
      </c>
      <c r="AM120" s="649" t="str">
        <f t="shared" si="44"/>
        <v/>
      </c>
      <c r="AO120" s="649" t="str">
        <f t="shared" si="45"/>
        <v/>
      </c>
      <c r="AP120" s="653"/>
      <c r="AQ120" s="654"/>
      <c r="AR120" s="653"/>
      <c r="AS120" s="654"/>
      <c r="AT120" s="653"/>
      <c r="AU120" s="654"/>
      <c r="AV120" s="653"/>
      <c r="AW120" s="654"/>
      <c r="AY120" s="649" t="str">
        <f t="shared" si="46"/>
        <v/>
      </c>
    </row>
    <row r="121" spans="5:51">
      <c r="E121" s="649" t="str">
        <f t="shared" si="28"/>
        <v/>
      </c>
      <c r="G121" s="649" t="str">
        <f t="shared" si="28"/>
        <v/>
      </c>
      <c r="I121" s="649" t="str">
        <f t="shared" si="29"/>
        <v/>
      </c>
      <c r="K121" s="649" t="str">
        <f t="shared" si="30"/>
        <v/>
      </c>
      <c r="M121" s="649" t="str">
        <f t="shared" si="31"/>
        <v/>
      </c>
      <c r="O121" s="649" t="str">
        <f t="shared" si="32"/>
        <v/>
      </c>
      <c r="Q121" s="649" t="str">
        <f t="shared" si="33"/>
        <v/>
      </c>
      <c r="S121" s="649" t="str">
        <f t="shared" si="34"/>
        <v/>
      </c>
      <c r="U121" s="649" t="str">
        <f t="shared" si="35"/>
        <v/>
      </c>
      <c r="W121" s="649" t="str">
        <f t="shared" si="36"/>
        <v/>
      </c>
      <c r="Y121" s="649" t="str">
        <f t="shared" si="37"/>
        <v/>
      </c>
      <c r="AA121" s="649" t="str">
        <f t="shared" si="38"/>
        <v/>
      </c>
      <c r="AC121" s="649" t="str">
        <f t="shared" si="39"/>
        <v/>
      </c>
      <c r="AE121" s="649" t="str">
        <f t="shared" si="40"/>
        <v/>
      </c>
      <c r="AG121" s="649" t="str">
        <f t="shared" si="41"/>
        <v/>
      </c>
      <c r="AI121" s="649" t="str">
        <f t="shared" si="42"/>
        <v/>
      </c>
      <c r="AK121" s="649" t="str">
        <f t="shared" si="43"/>
        <v/>
      </c>
      <c r="AM121" s="649" t="str">
        <f t="shared" si="44"/>
        <v/>
      </c>
      <c r="AO121" s="649" t="str">
        <f t="shared" si="45"/>
        <v/>
      </c>
      <c r="AP121" s="653"/>
      <c r="AQ121" s="654"/>
      <c r="AR121" s="653"/>
      <c r="AS121" s="654"/>
      <c r="AT121" s="653"/>
      <c r="AU121" s="654"/>
      <c r="AV121" s="653"/>
      <c r="AW121" s="654"/>
      <c r="AY121" s="649" t="str">
        <f t="shared" si="46"/>
        <v/>
      </c>
    </row>
    <row r="122" spans="5:51">
      <c r="E122" s="649" t="str">
        <f t="shared" si="28"/>
        <v/>
      </c>
      <c r="G122" s="649" t="str">
        <f t="shared" si="28"/>
        <v/>
      </c>
      <c r="I122" s="649" t="str">
        <f t="shared" si="29"/>
        <v/>
      </c>
      <c r="K122" s="649" t="str">
        <f t="shared" si="30"/>
        <v/>
      </c>
      <c r="M122" s="649" t="str">
        <f t="shared" si="31"/>
        <v/>
      </c>
      <c r="O122" s="649" t="str">
        <f t="shared" si="32"/>
        <v/>
      </c>
      <c r="Q122" s="649" t="str">
        <f t="shared" si="33"/>
        <v/>
      </c>
      <c r="S122" s="649" t="str">
        <f t="shared" si="34"/>
        <v/>
      </c>
      <c r="U122" s="649" t="str">
        <f t="shared" si="35"/>
        <v/>
      </c>
      <c r="W122" s="649" t="str">
        <f t="shared" si="36"/>
        <v/>
      </c>
      <c r="Y122" s="649" t="str">
        <f t="shared" si="37"/>
        <v/>
      </c>
      <c r="AA122" s="649" t="str">
        <f t="shared" si="38"/>
        <v/>
      </c>
      <c r="AC122" s="649" t="str">
        <f t="shared" si="39"/>
        <v/>
      </c>
      <c r="AE122" s="649" t="str">
        <f t="shared" si="40"/>
        <v/>
      </c>
      <c r="AG122" s="649" t="str">
        <f t="shared" si="41"/>
        <v/>
      </c>
      <c r="AI122" s="649" t="str">
        <f t="shared" si="42"/>
        <v/>
      </c>
      <c r="AK122" s="649" t="str">
        <f t="shared" si="43"/>
        <v/>
      </c>
      <c r="AM122" s="649" t="str">
        <f t="shared" si="44"/>
        <v/>
      </c>
      <c r="AO122" s="649" t="str">
        <f t="shared" si="45"/>
        <v/>
      </c>
      <c r="AP122" s="653"/>
      <c r="AQ122" s="654"/>
      <c r="AR122" s="653"/>
      <c r="AS122" s="654"/>
      <c r="AT122" s="653"/>
      <c r="AU122" s="654"/>
      <c r="AV122" s="653"/>
      <c r="AW122" s="654"/>
      <c r="AY122" s="649" t="str">
        <f t="shared" si="46"/>
        <v/>
      </c>
    </row>
    <row r="123" spans="5:51">
      <c r="E123" s="649" t="str">
        <f t="shared" si="28"/>
        <v/>
      </c>
      <c r="G123" s="649" t="str">
        <f t="shared" si="28"/>
        <v/>
      </c>
      <c r="I123" s="649" t="str">
        <f t="shared" si="29"/>
        <v/>
      </c>
      <c r="K123" s="649" t="str">
        <f t="shared" si="30"/>
        <v/>
      </c>
      <c r="M123" s="649" t="str">
        <f t="shared" si="31"/>
        <v/>
      </c>
      <c r="O123" s="649" t="str">
        <f t="shared" si="32"/>
        <v/>
      </c>
      <c r="Q123" s="649" t="str">
        <f t="shared" si="33"/>
        <v/>
      </c>
      <c r="S123" s="649" t="str">
        <f t="shared" si="34"/>
        <v/>
      </c>
      <c r="U123" s="649" t="str">
        <f t="shared" si="35"/>
        <v/>
      </c>
      <c r="W123" s="649" t="str">
        <f t="shared" si="36"/>
        <v/>
      </c>
      <c r="Y123" s="649" t="str">
        <f t="shared" si="37"/>
        <v/>
      </c>
      <c r="AA123" s="649" t="str">
        <f t="shared" si="38"/>
        <v/>
      </c>
      <c r="AC123" s="649" t="str">
        <f t="shared" si="39"/>
        <v/>
      </c>
      <c r="AE123" s="649" t="str">
        <f t="shared" si="40"/>
        <v/>
      </c>
      <c r="AG123" s="649" t="str">
        <f t="shared" si="41"/>
        <v/>
      </c>
      <c r="AI123" s="649" t="str">
        <f t="shared" si="42"/>
        <v/>
      </c>
      <c r="AK123" s="649" t="str">
        <f t="shared" si="43"/>
        <v/>
      </c>
      <c r="AM123" s="649" t="str">
        <f t="shared" si="44"/>
        <v/>
      </c>
      <c r="AO123" s="649" t="str">
        <f t="shared" si="45"/>
        <v/>
      </c>
      <c r="AP123" s="653"/>
      <c r="AQ123" s="654"/>
      <c r="AR123" s="653"/>
      <c r="AS123" s="654"/>
      <c r="AT123" s="653"/>
      <c r="AU123" s="654"/>
      <c r="AV123" s="653"/>
      <c r="AW123" s="654"/>
      <c r="AY123" s="649" t="str">
        <f t="shared" si="46"/>
        <v/>
      </c>
    </row>
    <row r="124" spans="5:51">
      <c r="E124" s="649" t="str">
        <f t="shared" si="28"/>
        <v/>
      </c>
      <c r="G124" s="649" t="str">
        <f t="shared" si="28"/>
        <v/>
      </c>
      <c r="I124" s="649" t="str">
        <f t="shared" si="29"/>
        <v/>
      </c>
      <c r="K124" s="649" t="str">
        <f t="shared" si="30"/>
        <v/>
      </c>
      <c r="M124" s="649" t="str">
        <f t="shared" si="31"/>
        <v/>
      </c>
      <c r="O124" s="649" t="str">
        <f t="shared" si="32"/>
        <v/>
      </c>
      <c r="Q124" s="649" t="str">
        <f t="shared" si="33"/>
        <v/>
      </c>
      <c r="S124" s="649" t="str">
        <f t="shared" si="34"/>
        <v/>
      </c>
      <c r="U124" s="649" t="str">
        <f t="shared" si="35"/>
        <v/>
      </c>
      <c r="W124" s="649" t="str">
        <f t="shared" si="36"/>
        <v/>
      </c>
      <c r="Y124" s="649" t="str">
        <f t="shared" si="37"/>
        <v/>
      </c>
      <c r="AA124" s="649" t="str">
        <f t="shared" si="38"/>
        <v/>
      </c>
      <c r="AC124" s="649" t="str">
        <f t="shared" si="39"/>
        <v/>
      </c>
      <c r="AE124" s="649" t="str">
        <f t="shared" si="40"/>
        <v/>
      </c>
      <c r="AG124" s="649" t="str">
        <f t="shared" si="41"/>
        <v/>
      </c>
      <c r="AI124" s="649" t="str">
        <f t="shared" si="42"/>
        <v/>
      </c>
      <c r="AK124" s="649" t="str">
        <f t="shared" si="43"/>
        <v/>
      </c>
      <c r="AM124" s="649" t="str">
        <f t="shared" si="44"/>
        <v/>
      </c>
      <c r="AO124" s="649" t="str">
        <f t="shared" si="45"/>
        <v/>
      </c>
      <c r="AP124" s="653"/>
      <c r="AQ124" s="654"/>
      <c r="AR124" s="653"/>
      <c r="AS124" s="654"/>
      <c r="AT124" s="653"/>
      <c r="AU124" s="654"/>
      <c r="AV124" s="653"/>
      <c r="AW124" s="654"/>
      <c r="AY124" s="649" t="str">
        <f t="shared" si="46"/>
        <v/>
      </c>
    </row>
    <row r="125" spans="5:51">
      <c r="E125" s="649" t="str">
        <f t="shared" si="28"/>
        <v/>
      </c>
      <c r="G125" s="649" t="str">
        <f t="shared" si="28"/>
        <v/>
      </c>
      <c r="I125" s="649" t="str">
        <f t="shared" si="29"/>
        <v/>
      </c>
      <c r="K125" s="649" t="str">
        <f t="shared" si="30"/>
        <v/>
      </c>
      <c r="M125" s="649" t="str">
        <f t="shared" si="31"/>
        <v/>
      </c>
      <c r="O125" s="649" t="str">
        <f t="shared" si="32"/>
        <v/>
      </c>
      <c r="Q125" s="649" t="str">
        <f t="shared" si="33"/>
        <v/>
      </c>
      <c r="S125" s="649" t="str">
        <f t="shared" si="34"/>
        <v/>
      </c>
      <c r="U125" s="649" t="str">
        <f t="shared" si="35"/>
        <v/>
      </c>
      <c r="W125" s="649" t="str">
        <f t="shared" si="36"/>
        <v/>
      </c>
      <c r="Y125" s="649" t="str">
        <f t="shared" si="37"/>
        <v/>
      </c>
      <c r="AA125" s="649" t="str">
        <f t="shared" si="38"/>
        <v/>
      </c>
      <c r="AC125" s="649" t="str">
        <f t="shared" si="39"/>
        <v/>
      </c>
      <c r="AE125" s="649" t="str">
        <f t="shared" si="40"/>
        <v/>
      </c>
      <c r="AG125" s="649" t="str">
        <f t="shared" si="41"/>
        <v/>
      </c>
      <c r="AI125" s="649" t="str">
        <f t="shared" si="42"/>
        <v/>
      </c>
      <c r="AK125" s="649" t="str">
        <f t="shared" si="43"/>
        <v/>
      </c>
      <c r="AM125" s="649" t="str">
        <f t="shared" si="44"/>
        <v/>
      </c>
      <c r="AO125" s="649" t="str">
        <f t="shared" si="45"/>
        <v/>
      </c>
      <c r="AP125" s="653"/>
      <c r="AQ125" s="654"/>
      <c r="AR125" s="653"/>
      <c r="AS125" s="654"/>
      <c r="AT125" s="653"/>
      <c r="AU125" s="654"/>
      <c r="AV125" s="653"/>
      <c r="AW125" s="654"/>
      <c r="AY125" s="649" t="str">
        <f t="shared" si="46"/>
        <v/>
      </c>
    </row>
    <row r="126" spans="5:51">
      <c r="E126" s="649" t="str">
        <f t="shared" si="28"/>
        <v/>
      </c>
      <c r="G126" s="649" t="str">
        <f t="shared" si="28"/>
        <v/>
      </c>
      <c r="I126" s="649" t="str">
        <f t="shared" si="29"/>
        <v/>
      </c>
      <c r="K126" s="649" t="str">
        <f t="shared" si="30"/>
        <v/>
      </c>
      <c r="M126" s="649" t="str">
        <f t="shared" si="31"/>
        <v/>
      </c>
      <c r="O126" s="649" t="str">
        <f t="shared" si="32"/>
        <v/>
      </c>
      <c r="Q126" s="649" t="str">
        <f t="shared" si="33"/>
        <v/>
      </c>
      <c r="S126" s="649" t="str">
        <f t="shared" si="34"/>
        <v/>
      </c>
      <c r="U126" s="649" t="str">
        <f t="shared" si="35"/>
        <v/>
      </c>
      <c r="W126" s="649" t="str">
        <f t="shared" si="36"/>
        <v/>
      </c>
      <c r="Y126" s="649" t="str">
        <f t="shared" si="37"/>
        <v/>
      </c>
      <c r="AA126" s="649" t="str">
        <f t="shared" si="38"/>
        <v/>
      </c>
      <c r="AC126" s="649" t="str">
        <f t="shared" si="39"/>
        <v/>
      </c>
      <c r="AE126" s="649" t="str">
        <f t="shared" si="40"/>
        <v/>
      </c>
      <c r="AG126" s="649" t="str">
        <f t="shared" si="41"/>
        <v/>
      </c>
      <c r="AI126" s="649" t="str">
        <f t="shared" si="42"/>
        <v/>
      </c>
      <c r="AK126" s="649" t="str">
        <f t="shared" si="43"/>
        <v/>
      </c>
      <c r="AM126" s="649" t="str">
        <f t="shared" si="44"/>
        <v/>
      </c>
      <c r="AO126" s="649" t="str">
        <f t="shared" si="45"/>
        <v/>
      </c>
      <c r="AP126" s="653"/>
      <c r="AQ126" s="654"/>
      <c r="AR126" s="653"/>
      <c r="AS126" s="654"/>
      <c r="AT126" s="653"/>
      <c r="AU126" s="654"/>
      <c r="AV126" s="653"/>
      <c r="AW126" s="654"/>
      <c r="AY126" s="649" t="str">
        <f t="shared" si="46"/>
        <v/>
      </c>
    </row>
    <row r="127" spans="5:51">
      <c r="E127" s="649" t="str">
        <f t="shared" si="28"/>
        <v/>
      </c>
      <c r="G127" s="649" t="str">
        <f t="shared" si="28"/>
        <v/>
      </c>
      <c r="I127" s="649" t="str">
        <f t="shared" si="29"/>
        <v/>
      </c>
      <c r="K127" s="649" t="str">
        <f t="shared" si="30"/>
        <v/>
      </c>
      <c r="M127" s="649" t="str">
        <f t="shared" si="31"/>
        <v/>
      </c>
      <c r="O127" s="649" t="str">
        <f t="shared" si="32"/>
        <v/>
      </c>
      <c r="Q127" s="649" t="str">
        <f t="shared" si="33"/>
        <v/>
      </c>
      <c r="S127" s="649" t="str">
        <f t="shared" si="34"/>
        <v/>
      </c>
      <c r="U127" s="649" t="str">
        <f t="shared" si="35"/>
        <v/>
      </c>
      <c r="W127" s="649" t="str">
        <f t="shared" si="36"/>
        <v/>
      </c>
      <c r="Y127" s="649" t="str">
        <f t="shared" si="37"/>
        <v/>
      </c>
      <c r="AA127" s="649" t="str">
        <f t="shared" si="38"/>
        <v/>
      </c>
      <c r="AC127" s="649" t="str">
        <f t="shared" si="39"/>
        <v/>
      </c>
      <c r="AE127" s="649" t="str">
        <f t="shared" si="40"/>
        <v/>
      </c>
      <c r="AG127" s="649" t="str">
        <f t="shared" si="41"/>
        <v/>
      </c>
      <c r="AI127" s="649" t="str">
        <f t="shared" si="42"/>
        <v/>
      </c>
      <c r="AK127" s="649" t="str">
        <f t="shared" si="43"/>
        <v/>
      </c>
      <c r="AM127" s="649" t="str">
        <f t="shared" si="44"/>
        <v/>
      </c>
      <c r="AO127" s="649" t="str">
        <f t="shared" si="45"/>
        <v/>
      </c>
      <c r="AP127" s="653"/>
      <c r="AQ127" s="654"/>
      <c r="AR127" s="653"/>
      <c r="AS127" s="654"/>
      <c r="AT127" s="653"/>
      <c r="AU127" s="654"/>
      <c r="AV127" s="653"/>
      <c r="AW127" s="654"/>
      <c r="AY127" s="649" t="str">
        <f t="shared" si="46"/>
        <v/>
      </c>
    </row>
    <row r="128" spans="5:51">
      <c r="E128" s="649" t="str">
        <f t="shared" si="28"/>
        <v/>
      </c>
      <c r="G128" s="649" t="str">
        <f t="shared" si="28"/>
        <v/>
      </c>
      <c r="I128" s="649" t="str">
        <f t="shared" si="29"/>
        <v/>
      </c>
      <c r="K128" s="649" t="str">
        <f t="shared" si="30"/>
        <v/>
      </c>
      <c r="M128" s="649" t="str">
        <f t="shared" si="31"/>
        <v/>
      </c>
      <c r="O128" s="649" t="str">
        <f t="shared" si="32"/>
        <v/>
      </c>
      <c r="Q128" s="649" t="str">
        <f t="shared" si="33"/>
        <v/>
      </c>
      <c r="S128" s="649" t="str">
        <f t="shared" si="34"/>
        <v/>
      </c>
      <c r="U128" s="649" t="str">
        <f t="shared" si="35"/>
        <v/>
      </c>
      <c r="W128" s="649" t="str">
        <f t="shared" si="36"/>
        <v/>
      </c>
      <c r="Y128" s="649" t="str">
        <f t="shared" si="37"/>
        <v/>
      </c>
      <c r="AA128" s="649" t="str">
        <f t="shared" si="38"/>
        <v/>
      </c>
      <c r="AC128" s="649" t="str">
        <f t="shared" si="39"/>
        <v/>
      </c>
      <c r="AE128" s="649" t="str">
        <f t="shared" si="40"/>
        <v/>
      </c>
      <c r="AG128" s="649" t="str">
        <f t="shared" si="41"/>
        <v/>
      </c>
      <c r="AI128" s="649" t="str">
        <f t="shared" si="42"/>
        <v/>
      </c>
      <c r="AK128" s="649" t="str">
        <f t="shared" si="43"/>
        <v/>
      </c>
      <c r="AM128" s="649" t="str">
        <f t="shared" si="44"/>
        <v/>
      </c>
      <c r="AO128" s="649" t="str">
        <f t="shared" si="45"/>
        <v/>
      </c>
      <c r="AP128" s="653"/>
      <c r="AQ128" s="654"/>
      <c r="AR128" s="653"/>
      <c r="AS128" s="654"/>
      <c r="AT128" s="653"/>
      <c r="AU128" s="654"/>
      <c r="AV128" s="653"/>
      <c r="AW128" s="654"/>
      <c r="AY128" s="649" t="str">
        <f t="shared" si="46"/>
        <v/>
      </c>
    </row>
    <row r="129" spans="5:51">
      <c r="E129" s="649" t="str">
        <f t="shared" si="28"/>
        <v/>
      </c>
      <c r="G129" s="649" t="str">
        <f t="shared" si="28"/>
        <v/>
      </c>
      <c r="I129" s="649" t="str">
        <f t="shared" si="29"/>
        <v/>
      </c>
      <c r="K129" s="649" t="str">
        <f t="shared" si="30"/>
        <v/>
      </c>
      <c r="M129" s="649" t="str">
        <f t="shared" si="31"/>
        <v/>
      </c>
      <c r="O129" s="649" t="str">
        <f t="shared" si="32"/>
        <v/>
      </c>
      <c r="Q129" s="649" t="str">
        <f t="shared" si="33"/>
        <v/>
      </c>
      <c r="S129" s="649" t="str">
        <f t="shared" si="34"/>
        <v/>
      </c>
      <c r="U129" s="649" t="str">
        <f t="shared" si="35"/>
        <v/>
      </c>
      <c r="W129" s="649" t="str">
        <f t="shared" si="36"/>
        <v/>
      </c>
      <c r="Y129" s="649" t="str">
        <f t="shared" si="37"/>
        <v/>
      </c>
      <c r="AA129" s="649" t="str">
        <f t="shared" si="38"/>
        <v/>
      </c>
      <c r="AC129" s="649" t="str">
        <f t="shared" si="39"/>
        <v/>
      </c>
      <c r="AE129" s="649" t="str">
        <f t="shared" si="40"/>
        <v/>
      </c>
      <c r="AG129" s="649" t="str">
        <f t="shared" si="41"/>
        <v/>
      </c>
      <c r="AI129" s="649" t="str">
        <f t="shared" si="42"/>
        <v/>
      </c>
      <c r="AK129" s="649" t="str">
        <f t="shared" si="43"/>
        <v/>
      </c>
      <c r="AM129" s="649" t="str">
        <f t="shared" si="44"/>
        <v/>
      </c>
      <c r="AO129" s="649" t="str">
        <f t="shared" si="45"/>
        <v/>
      </c>
      <c r="AP129" s="653"/>
      <c r="AQ129" s="654"/>
      <c r="AR129" s="653"/>
      <c r="AS129" s="654"/>
      <c r="AT129" s="653"/>
      <c r="AU129" s="654"/>
      <c r="AV129" s="653"/>
      <c r="AW129" s="654"/>
      <c r="AY129" s="649" t="str">
        <f t="shared" si="46"/>
        <v/>
      </c>
    </row>
    <row r="130" spans="5:51">
      <c r="E130" s="649" t="str">
        <f t="shared" si="28"/>
        <v/>
      </c>
      <c r="G130" s="649" t="str">
        <f t="shared" si="28"/>
        <v/>
      </c>
      <c r="I130" s="649" t="str">
        <f t="shared" si="29"/>
        <v/>
      </c>
      <c r="K130" s="649" t="str">
        <f t="shared" si="30"/>
        <v/>
      </c>
      <c r="M130" s="649" t="str">
        <f t="shared" si="31"/>
        <v/>
      </c>
      <c r="O130" s="649" t="str">
        <f t="shared" si="32"/>
        <v/>
      </c>
      <c r="Q130" s="649" t="str">
        <f t="shared" si="33"/>
        <v/>
      </c>
      <c r="S130" s="649" t="str">
        <f t="shared" si="34"/>
        <v/>
      </c>
      <c r="U130" s="649" t="str">
        <f t="shared" si="35"/>
        <v/>
      </c>
      <c r="W130" s="649" t="str">
        <f t="shared" si="36"/>
        <v/>
      </c>
      <c r="Y130" s="649" t="str">
        <f t="shared" si="37"/>
        <v/>
      </c>
      <c r="AA130" s="649" t="str">
        <f t="shared" si="38"/>
        <v/>
      </c>
      <c r="AC130" s="649" t="str">
        <f t="shared" si="39"/>
        <v/>
      </c>
      <c r="AE130" s="649" t="str">
        <f t="shared" si="40"/>
        <v/>
      </c>
      <c r="AG130" s="649" t="str">
        <f t="shared" si="41"/>
        <v/>
      </c>
      <c r="AI130" s="649" t="str">
        <f t="shared" si="42"/>
        <v/>
      </c>
      <c r="AK130" s="649" t="str">
        <f t="shared" si="43"/>
        <v/>
      </c>
      <c r="AM130" s="649" t="str">
        <f t="shared" si="44"/>
        <v/>
      </c>
      <c r="AO130" s="649" t="str">
        <f t="shared" si="45"/>
        <v/>
      </c>
      <c r="AP130" s="653"/>
      <c r="AQ130" s="654"/>
      <c r="AR130" s="653"/>
      <c r="AS130" s="654"/>
      <c r="AT130" s="653"/>
      <c r="AU130" s="654"/>
      <c r="AV130" s="653"/>
      <c r="AW130" s="654"/>
      <c r="AY130" s="649" t="str">
        <f t="shared" si="46"/>
        <v/>
      </c>
    </row>
    <row r="131" spans="5:51">
      <c r="E131" s="649" t="str">
        <f t="shared" si="28"/>
        <v/>
      </c>
      <c r="G131" s="649" t="str">
        <f t="shared" si="28"/>
        <v/>
      </c>
      <c r="I131" s="649" t="str">
        <f t="shared" si="29"/>
        <v/>
      </c>
      <c r="K131" s="649" t="str">
        <f t="shared" si="30"/>
        <v/>
      </c>
      <c r="M131" s="649" t="str">
        <f t="shared" si="31"/>
        <v/>
      </c>
      <c r="O131" s="649" t="str">
        <f t="shared" si="32"/>
        <v/>
      </c>
      <c r="Q131" s="649" t="str">
        <f t="shared" si="33"/>
        <v/>
      </c>
      <c r="S131" s="649" t="str">
        <f t="shared" si="34"/>
        <v/>
      </c>
      <c r="U131" s="649" t="str">
        <f t="shared" si="35"/>
        <v/>
      </c>
      <c r="W131" s="649" t="str">
        <f t="shared" si="36"/>
        <v/>
      </c>
      <c r="Y131" s="649" t="str">
        <f t="shared" si="37"/>
        <v/>
      </c>
      <c r="AA131" s="649" t="str">
        <f t="shared" si="38"/>
        <v/>
      </c>
      <c r="AC131" s="649" t="str">
        <f t="shared" si="39"/>
        <v/>
      </c>
      <c r="AE131" s="649" t="str">
        <f t="shared" si="40"/>
        <v/>
      </c>
      <c r="AG131" s="649" t="str">
        <f t="shared" si="41"/>
        <v/>
      </c>
      <c r="AI131" s="649" t="str">
        <f t="shared" si="42"/>
        <v/>
      </c>
      <c r="AK131" s="649" t="str">
        <f t="shared" si="43"/>
        <v/>
      </c>
      <c r="AM131" s="649" t="str">
        <f t="shared" si="44"/>
        <v/>
      </c>
      <c r="AO131" s="649" t="str">
        <f t="shared" si="45"/>
        <v/>
      </c>
      <c r="AP131" s="653"/>
      <c r="AQ131" s="654"/>
      <c r="AR131" s="653"/>
      <c r="AS131" s="654"/>
      <c r="AT131" s="653"/>
      <c r="AU131" s="654"/>
      <c r="AV131" s="653"/>
      <c r="AW131" s="654"/>
      <c r="AY131" s="649" t="str">
        <f t="shared" si="46"/>
        <v/>
      </c>
    </row>
    <row r="132" spans="5:51">
      <c r="E132" s="649" t="str">
        <f t="shared" si="28"/>
        <v/>
      </c>
      <c r="G132" s="649" t="str">
        <f t="shared" si="28"/>
        <v/>
      </c>
      <c r="I132" s="649" t="str">
        <f t="shared" si="29"/>
        <v/>
      </c>
      <c r="K132" s="649" t="str">
        <f t="shared" si="30"/>
        <v/>
      </c>
      <c r="M132" s="649" t="str">
        <f t="shared" si="31"/>
        <v/>
      </c>
      <c r="O132" s="649" t="str">
        <f t="shared" si="32"/>
        <v/>
      </c>
      <c r="Q132" s="649" t="str">
        <f t="shared" si="33"/>
        <v/>
      </c>
      <c r="S132" s="649" t="str">
        <f t="shared" si="34"/>
        <v/>
      </c>
      <c r="U132" s="649" t="str">
        <f t="shared" si="35"/>
        <v/>
      </c>
      <c r="W132" s="649" t="str">
        <f t="shared" si="36"/>
        <v/>
      </c>
      <c r="Y132" s="649" t="str">
        <f t="shared" si="37"/>
        <v/>
      </c>
      <c r="AA132" s="649" t="str">
        <f t="shared" si="38"/>
        <v/>
      </c>
      <c r="AC132" s="649" t="str">
        <f t="shared" si="39"/>
        <v/>
      </c>
      <c r="AE132" s="649" t="str">
        <f t="shared" si="40"/>
        <v/>
      </c>
      <c r="AG132" s="649" t="str">
        <f t="shared" si="41"/>
        <v/>
      </c>
      <c r="AI132" s="649" t="str">
        <f t="shared" si="42"/>
        <v/>
      </c>
      <c r="AK132" s="649" t="str">
        <f t="shared" si="43"/>
        <v/>
      </c>
      <c r="AM132" s="649" t="str">
        <f t="shared" si="44"/>
        <v/>
      </c>
      <c r="AO132" s="649" t="str">
        <f t="shared" si="45"/>
        <v/>
      </c>
      <c r="AP132" s="653"/>
      <c r="AQ132" s="654"/>
      <c r="AR132" s="653"/>
      <c r="AS132" s="654"/>
      <c r="AT132" s="653"/>
      <c r="AU132" s="654"/>
      <c r="AV132" s="653"/>
      <c r="AW132" s="654"/>
      <c r="AY132" s="649" t="str">
        <f t="shared" si="46"/>
        <v/>
      </c>
    </row>
    <row r="133" spans="5:51">
      <c r="E133" s="649" t="str">
        <f t="shared" si="28"/>
        <v/>
      </c>
      <c r="G133" s="649" t="str">
        <f t="shared" si="28"/>
        <v/>
      </c>
      <c r="I133" s="649" t="str">
        <f t="shared" si="29"/>
        <v/>
      </c>
      <c r="K133" s="649" t="str">
        <f t="shared" si="30"/>
        <v/>
      </c>
      <c r="M133" s="649" t="str">
        <f t="shared" si="31"/>
        <v/>
      </c>
      <c r="O133" s="649" t="str">
        <f t="shared" si="32"/>
        <v/>
      </c>
      <c r="Q133" s="649" t="str">
        <f t="shared" si="33"/>
        <v/>
      </c>
      <c r="S133" s="649" t="str">
        <f t="shared" si="34"/>
        <v/>
      </c>
      <c r="U133" s="649" t="str">
        <f t="shared" si="35"/>
        <v/>
      </c>
      <c r="W133" s="649" t="str">
        <f t="shared" si="36"/>
        <v/>
      </c>
      <c r="Y133" s="649" t="str">
        <f t="shared" si="37"/>
        <v/>
      </c>
      <c r="AA133" s="649" t="str">
        <f t="shared" si="38"/>
        <v/>
      </c>
      <c r="AC133" s="649" t="str">
        <f t="shared" si="39"/>
        <v/>
      </c>
      <c r="AE133" s="649" t="str">
        <f t="shared" si="40"/>
        <v/>
      </c>
      <c r="AG133" s="649" t="str">
        <f t="shared" si="41"/>
        <v/>
      </c>
      <c r="AI133" s="649" t="str">
        <f t="shared" si="42"/>
        <v/>
      </c>
      <c r="AK133" s="649" t="str">
        <f t="shared" si="43"/>
        <v/>
      </c>
      <c r="AM133" s="649" t="str">
        <f t="shared" si="44"/>
        <v/>
      </c>
      <c r="AO133" s="649" t="str">
        <f t="shared" si="45"/>
        <v/>
      </c>
      <c r="AP133" s="653"/>
      <c r="AQ133" s="654"/>
      <c r="AR133" s="653"/>
      <c r="AS133" s="654"/>
      <c r="AT133" s="653"/>
      <c r="AU133" s="654"/>
      <c r="AV133" s="653"/>
      <c r="AW133" s="654"/>
      <c r="AY133" s="649" t="str">
        <f t="shared" si="46"/>
        <v/>
      </c>
    </row>
    <row r="134" spans="5:51">
      <c r="E134" s="649" t="str">
        <f t="shared" si="28"/>
        <v/>
      </c>
      <c r="G134" s="649" t="str">
        <f t="shared" si="28"/>
        <v/>
      </c>
      <c r="I134" s="649" t="str">
        <f t="shared" si="29"/>
        <v/>
      </c>
      <c r="K134" s="649" t="str">
        <f t="shared" si="30"/>
        <v/>
      </c>
      <c r="M134" s="649" t="str">
        <f t="shared" si="31"/>
        <v/>
      </c>
      <c r="O134" s="649" t="str">
        <f t="shared" si="32"/>
        <v/>
      </c>
      <c r="Q134" s="649" t="str">
        <f t="shared" si="33"/>
        <v/>
      </c>
      <c r="S134" s="649" t="str">
        <f t="shared" si="34"/>
        <v/>
      </c>
      <c r="U134" s="649" t="str">
        <f t="shared" si="35"/>
        <v/>
      </c>
      <c r="W134" s="649" t="str">
        <f t="shared" si="36"/>
        <v/>
      </c>
      <c r="Y134" s="649" t="str">
        <f t="shared" si="37"/>
        <v/>
      </c>
      <c r="AA134" s="649" t="str">
        <f t="shared" si="38"/>
        <v/>
      </c>
      <c r="AC134" s="649" t="str">
        <f t="shared" si="39"/>
        <v/>
      </c>
      <c r="AE134" s="649" t="str">
        <f t="shared" si="40"/>
        <v/>
      </c>
      <c r="AG134" s="649" t="str">
        <f t="shared" si="41"/>
        <v/>
      </c>
      <c r="AI134" s="649" t="str">
        <f t="shared" si="42"/>
        <v/>
      </c>
      <c r="AK134" s="649" t="str">
        <f t="shared" si="43"/>
        <v/>
      </c>
      <c r="AM134" s="649" t="str">
        <f t="shared" si="44"/>
        <v/>
      </c>
      <c r="AO134" s="649" t="str">
        <f t="shared" si="45"/>
        <v/>
      </c>
      <c r="AP134" s="653"/>
      <c r="AQ134" s="654"/>
      <c r="AR134" s="653"/>
      <c r="AS134" s="654"/>
      <c r="AT134" s="653"/>
      <c r="AU134" s="654"/>
      <c r="AV134" s="653"/>
      <c r="AW134" s="654"/>
      <c r="AY134" s="649" t="str">
        <f t="shared" si="46"/>
        <v/>
      </c>
    </row>
    <row r="135" spans="5:51">
      <c r="E135" s="649" t="str">
        <f t="shared" si="28"/>
        <v/>
      </c>
      <c r="G135" s="649" t="str">
        <f t="shared" si="28"/>
        <v/>
      </c>
      <c r="I135" s="649" t="str">
        <f t="shared" si="29"/>
        <v/>
      </c>
      <c r="K135" s="649" t="str">
        <f t="shared" si="30"/>
        <v/>
      </c>
      <c r="M135" s="649" t="str">
        <f t="shared" si="31"/>
        <v/>
      </c>
      <c r="O135" s="649" t="str">
        <f t="shared" si="32"/>
        <v/>
      </c>
      <c r="Q135" s="649" t="str">
        <f t="shared" si="33"/>
        <v/>
      </c>
      <c r="S135" s="649" t="str">
        <f t="shared" si="34"/>
        <v/>
      </c>
      <c r="U135" s="649" t="str">
        <f t="shared" si="35"/>
        <v/>
      </c>
      <c r="W135" s="649" t="str">
        <f t="shared" si="36"/>
        <v/>
      </c>
      <c r="Y135" s="649" t="str">
        <f t="shared" si="37"/>
        <v/>
      </c>
      <c r="AA135" s="649" t="str">
        <f t="shared" si="38"/>
        <v/>
      </c>
      <c r="AC135" s="649" t="str">
        <f t="shared" si="39"/>
        <v/>
      </c>
      <c r="AE135" s="649" t="str">
        <f t="shared" si="40"/>
        <v/>
      </c>
      <c r="AG135" s="649" t="str">
        <f t="shared" si="41"/>
        <v/>
      </c>
      <c r="AI135" s="649" t="str">
        <f t="shared" si="42"/>
        <v/>
      </c>
      <c r="AK135" s="649" t="str">
        <f t="shared" si="43"/>
        <v/>
      </c>
      <c r="AM135" s="649" t="str">
        <f t="shared" si="44"/>
        <v/>
      </c>
      <c r="AO135" s="649" t="str">
        <f t="shared" si="45"/>
        <v/>
      </c>
      <c r="AP135" s="653"/>
      <c r="AQ135" s="654"/>
      <c r="AR135" s="653"/>
      <c r="AS135" s="654"/>
      <c r="AT135" s="653"/>
      <c r="AU135" s="654"/>
      <c r="AV135" s="653"/>
      <c r="AW135" s="654"/>
      <c r="AY135" s="649" t="str">
        <f t="shared" si="46"/>
        <v/>
      </c>
    </row>
    <row r="136" spans="5:51">
      <c r="E136" s="649" t="str">
        <f t="shared" si="28"/>
        <v/>
      </c>
      <c r="G136" s="649" t="str">
        <f t="shared" si="28"/>
        <v/>
      </c>
      <c r="I136" s="649" t="str">
        <f t="shared" si="29"/>
        <v/>
      </c>
      <c r="K136" s="649" t="str">
        <f t="shared" si="30"/>
        <v/>
      </c>
      <c r="M136" s="649" t="str">
        <f t="shared" si="31"/>
        <v/>
      </c>
      <c r="O136" s="649" t="str">
        <f t="shared" si="32"/>
        <v/>
      </c>
      <c r="Q136" s="649" t="str">
        <f t="shared" si="33"/>
        <v/>
      </c>
      <c r="S136" s="649" t="str">
        <f t="shared" si="34"/>
        <v/>
      </c>
      <c r="U136" s="649" t="str">
        <f t="shared" si="35"/>
        <v/>
      </c>
      <c r="W136" s="649" t="str">
        <f t="shared" si="36"/>
        <v/>
      </c>
      <c r="Y136" s="649" t="str">
        <f t="shared" si="37"/>
        <v/>
      </c>
      <c r="AA136" s="649" t="str">
        <f t="shared" si="38"/>
        <v/>
      </c>
      <c r="AC136" s="649" t="str">
        <f t="shared" si="39"/>
        <v/>
      </c>
      <c r="AE136" s="649" t="str">
        <f t="shared" si="40"/>
        <v/>
      </c>
      <c r="AG136" s="649" t="str">
        <f t="shared" si="41"/>
        <v/>
      </c>
      <c r="AI136" s="649" t="str">
        <f t="shared" si="42"/>
        <v/>
      </c>
      <c r="AK136" s="649" t="str">
        <f t="shared" si="43"/>
        <v/>
      </c>
      <c r="AM136" s="649" t="str">
        <f t="shared" si="44"/>
        <v/>
      </c>
      <c r="AO136" s="649" t="str">
        <f t="shared" si="45"/>
        <v/>
      </c>
      <c r="AP136" s="653"/>
      <c r="AQ136" s="654"/>
      <c r="AR136" s="653"/>
      <c r="AS136" s="654"/>
      <c r="AT136" s="653"/>
      <c r="AU136" s="654"/>
      <c r="AV136" s="653"/>
      <c r="AW136" s="654"/>
      <c r="AY136" s="649" t="str">
        <f t="shared" si="46"/>
        <v/>
      </c>
    </row>
    <row r="137" spans="5:51">
      <c r="E137" s="649" t="str">
        <f t="shared" si="28"/>
        <v/>
      </c>
      <c r="G137" s="649" t="str">
        <f t="shared" si="28"/>
        <v/>
      </c>
      <c r="I137" s="649" t="str">
        <f t="shared" si="29"/>
        <v/>
      </c>
      <c r="K137" s="649" t="str">
        <f t="shared" si="30"/>
        <v/>
      </c>
      <c r="M137" s="649" t="str">
        <f t="shared" si="31"/>
        <v/>
      </c>
      <c r="O137" s="649" t="str">
        <f t="shared" si="32"/>
        <v/>
      </c>
      <c r="Q137" s="649" t="str">
        <f t="shared" si="33"/>
        <v/>
      </c>
      <c r="S137" s="649" t="str">
        <f t="shared" si="34"/>
        <v/>
      </c>
      <c r="U137" s="649" t="str">
        <f t="shared" si="35"/>
        <v/>
      </c>
      <c r="W137" s="649" t="str">
        <f t="shared" si="36"/>
        <v/>
      </c>
      <c r="Y137" s="649" t="str">
        <f t="shared" si="37"/>
        <v/>
      </c>
      <c r="AA137" s="649" t="str">
        <f t="shared" si="38"/>
        <v/>
      </c>
      <c r="AC137" s="649" t="str">
        <f t="shared" si="39"/>
        <v/>
      </c>
      <c r="AE137" s="649" t="str">
        <f t="shared" si="40"/>
        <v/>
      </c>
      <c r="AG137" s="649" t="str">
        <f t="shared" si="41"/>
        <v/>
      </c>
      <c r="AI137" s="649" t="str">
        <f t="shared" si="42"/>
        <v/>
      </c>
      <c r="AK137" s="649" t="str">
        <f t="shared" si="43"/>
        <v/>
      </c>
      <c r="AM137" s="649" t="str">
        <f t="shared" si="44"/>
        <v/>
      </c>
      <c r="AO137" s="649" t="str">
        <f t="shared" si="45"/>
        <v/>
      </c>
      <c r="AP137" s="653"/>
      <c r="AQ137" s="654"/>
      <c r="AR137" s="653"/>
      <c r="AS137" s="654"/>
      <c r="AT137" s="653"/>
      <c r="AU137" s="654"/>
      <c r="AV137" s="653"/>
      <c r="AW137" s="654"/>
      <c r="AY137" s="649" t="str">
        <f t="shared" si="46"/>
        <v/>
      </c>
    </row>
    <row r="138" spans="5:51">
      <c r="E138" s="649" t="str">
        <f t="shared" si="28"/>
        <v/>
      </c>
      <c r="G138" s="649" t="str">
        <f t="shared" si="28"/>
        <v/>
      </c>
      <c r="I138" s="649" t="str">
        <f t="shared" si="29"/>
        <v/>
      </c>
      <c r="K138" s="649" t="str">
        <f t="shared" si="30"/>
        <v/>
      </c>
      <c r="M138" s="649" t="str">
        <f t="shared" si="31"/>
        <v/>
      </c>
      <c r="O138" s="649" t="str">
        <f t="shared" si="32"/>
        <v/>
      </c>
      <c r="Q138" s="649" t="str">
        <f t="shared" si="33"/>
        <v/>
      </c>
      <c r="S138" s="649" t="str">
        <f t="shared" si="34"/>
        <v/>
      </c>
      <c r="U138" s="649" t="str">
        <f t="shared" si="35"/>
        <v/>
      </c>
      <c r="W138" s="649" t="str">
        <f t="shared" si="36"/>
        <v/>
      </c>
      <c r="Y138" s="649" t="str">
        <f t="shared" si="37"/>
        <v/>
      </c>
      <c r="AA138" s="649" t="str">
        <f t="shared" si="38"/>
        <v/>
      </c>
      <c r="AC138" s="649" t="str">
        <f t="shared" si="39"/>
        <v/>
      </c>
      <c r="AE138" s="649" t="str">
        <f t="shared" si="40"/>
        <v/>
      </c>
      <c r="AG138" s="649" t="str">
        <f t="shared" si="41"/>
        <v/>
      </c>
      <c r="AI138" s="649" t="str">
        <f t="shared" si="42"/>
        <v/>
      </c>
      <c r="AK138" s="649" t="str">
        <f t="shared" si="43"/>
        <v/>
      </c>
      <c r="AM138" s="649" t="str">
        <f t="shared" si="44"/>
        <v/>
      </c>
      <c r="AO138" s="649" t="str">
        <f t="shared" si="45"/>
        <v/>
      </c>
      <c r="AP138" s="653"/>
      <c r="AQ138" s="654"/>
      <c r="AR138" s="653"/>
      <c r="AS138" s="654"/>
      <c r="AT138" s="653"/>
      <c r="AU138" s="654"/>
      <c r="AV138" s="653"/>
      <c r="AW138" s="654"/>
      <c r="AY138" s="649" t="str">
        <f t="shared" si="46"/>
        <v/>
      </c>
    </row>
    <row r="139" spans="5:51">
      <c r="E139" s="649" t="str">
        <f t="shared" si="28"/>
        <v/>
      </c>
      <c r="G139" s="649" t="str">
        <f t="shared" si="28"/>
        <v/>
      </c>
      <c r="I139" s="649" t="str">
        <f t="shared" si="29"/>
        <v/>
      </c>
      <c r="K139" s="649" t="str">
        <f t="shared" si="30"/>
        <v/>
      </c>
      <c r="M139" s="649" t="str">
        <f t="shared" si="31"/>
        <v/>
      </c>
      <c r="O139" s="649" t="str">
        <f t="shared" si="32"/>
        <v/>
      </c>
      <c r="Q139" s="649" t="str">
        <f t="shared" si="33"/>
        <v/>
      </c>
      <c r="S139" s="649" t="str">
        <f t="shared" si="34"/>
        <v/>
      </c>
      <c r="U139" s="649" t="str">
        <f t="shared" si="35"/>
        <v/>
      </c>
      <c r="W139" s="649" t="str">
        <f t="shared" si="36"/>
        <v/>
      </c>
      <c r="Y139" s="649" t="str">
        <f t="shared" si="37"/>
        <v/>
      </c>
      <c r="AA139" s="649" t="str">
        <f t="shared" si="38"/>
        <v/>
      </c>
      <c r="AC139" s="649" t="str">
        <f t="shared" si="39"/>
        <v/>
      </c>
      <c r="AE139" s="649" t="str">
        <f t="shared" si="40"/>
        <v/>
      </c>
      <c r="AG139" s="649" t="str">
        <f t="shared" si="41"/>
        <v/>
      </c>
      <c r="AI139" s="649" t="str">
        <f t="shared" si="42"/>
        <v/>
      </c>
      <c r="AK139" s="649" t="str">
        <f t="shared" si="43"/>
        <v/>
      </c>
      <c r="AM139" s="649" t="str">
        <f t="shared" si="44"/>
        <v/>
      </c>
      <c r="AO139" s="649" t="str">
        <f t="shared" si="45"/>
        <v/>
      </c>
      <c r="AP139" s="653"/>
      <c r="AQ139" s="654"/>
      <c r="AR139" s="653"/>
      <c r="AS139" s="654"/>
      <c r="AT139" s="653"/>
      <c r="AU139" s="654"/>
      <c r="AV139" s="653"/>
      <c r="AW139" s="654"/>
      <c r="AY139" s="649" t="str">
        <f t="shared" si="46"/>
        <v/>
      </c>
    </row>
    <row r="140" spans="5:51">
      <c r="E140" s="649" t="str">
        <f t="shared" si="28"/>
        <v/>
      </c>
      <c r="G140" s="649" t="str">
        <f t="shared" si="28"/>
        <v/>
      </c>
      <c r="I140" s="649" t="str">
        <f t="shared" si="29"/>
        <v/>
      </c>
      <c r="K140" s="649" t="str">
        <f t="shared" si="30"/>
        <v/>
      </c>
      <c r="M140" s="649" t="str">
        <f t="shared" si="31"/>
        <v/>
      </c>
      <c r="O140" s="649" t="str">
        <f t="shared" si="32"/>
        <v/>
      </c>
      <c r="Q140" s="649" t="str">
        <f t="shared" si="33"/>
        <v/>
      </c>
      <c r="S140" s="649" t="str">
        <f t="shared" si="34"/>
        <v/>
      </c>
      <c r="U140" s="649" t="str">
        <f t="shared" si="35"/>
        <v/>
      </c>
      <c r="W140" s="649" t="str">
        <f t="shared" si="36"/>
        <v/>
      </c>
      <c r="Y140" s="649" t="str">
        <f t="shared" si="37"/>
        <v/>
      </c>
      <c r="AA140" s="649" t="str">
        <f t="shared" si="38"/>
        <v/>
      </c>
      <c r="AC140" s="649" t="str">
        <f t="shared" si="39"/>
        <v/>
      </c>
      <c r="AE140" s="649" t="str">
        <f t="shared" si="40"/>
        <v/>
      </c>
      <c r="AG140" s="649" t="str">
        <f t="shared" si="41"/>
        <v/>
      </c>
      <c r="AI140" s="649" t="str">
        <f t="shared" si="42"/>
        <v/>
      </c>
      <c r="AK140" s="649" t="str">
        <f t="shared" si="43"/>
        <v/>
      </c>
      <c r="AM140" s="649" t="str">
        <f t="shared" si="44"/>
        <v/>
      </c>
      <c r="AO140" s="649" t="str">
        <f t="shared" si="45"/>
        <v/>
      </c>
      <c r="AP140" s="653"/>
      <c r="AQ140" s="654"/>
      <c r="AR140" s="653"/>
      <c r="AS140" s="654"/>
      <c r="AT140" s="653"/>
      <c r="AU140" s="654"/>
      <c r="AV140" s="653"/>
      <c r="AW140" s="654"/>
      <c r="AY140" s="649" t="str">
        <f t="shared" si="46"/>
        <v/>
      </c>
    </row>
    <row r="141" spans="5:51">
      <c r="E141" s="649" t="str">
        <f t="shared" ref="E141:G204" si="47">IF(OR($B141=0,D141=0),"",D141/$B141)</f>
        <v/>
      </c>
      <c r="G141" s="649" t="str">
        <f t="shared" si="47"/>
        <v/>
      </c>
      <c r="I141" s="649" t="str">
        <f t="shared" ref="I141:I204" si="48">IF(OR($B141=0,H141=0),"",H141/$B141)</f>
        <v/>
      </c>
      <c r="K141" s="649" t="str">
        <f t="shared" ref="K141:K204" si="49">IF(OR($B141=0,J141=0),"",J141/$B141)</f>
        <v/>
      </c>
      <c r="M141" s="649" t="str">
        <f t="shared" ref="M141:M204" si="50">IF(OR($B141=0,L141=0),"",L141/$B141)</f>
        <v/>
      </c>
      <c r="O141" s="649" t="str">
        <f t="shared" ref="O141:O204" si="51">IF(OR($B141=0,N141=0),"",N141/$B141)</f>
        <v/>
      </c>
      <c r="Q141" s="649" t="str">
        <f t="shared" ref="Q141:Q204" si="52">IF(OR($B141=0,P141=0),"",P141/$B141)</f>
        <v/>
      </c>
      <c r="S141" s="649" t="str">
        <f t="shared" ref="S141:S204" si="53">IF(OR($B141=0,R141=0),"",R141/$B141)</f>
        <v/>
      </c>
      <c r="U141" s="649" t="str">
        <f t="shared" ref="U141:U204" si="54">IF(OR($B141=0,T141=0),"",T141/$B141)</f>
        <v/>
      </c>
      <c r="W141" s="649" t="str">
        <f t="shared" ref="W141:W204" si="55">IF(OR($B141=0,V141=0),"",V141/$B141)</f>
        <v/>
      </c>
      <c r="Y141" s="649" t="str">
        <f t="shared" ref="Y141:Y204" si="56">IF(OR($B141=0,X141=0),"",X141/$B141)</f>
        <v/>
      </c>
      <c r="AA141" s="649" t="str">
        <f t="shared" ref="AA141:AA204" si="57">IF(OR($B141=0,Z141=0),"",Z141/$B141)</f>
        <v/>
      </c>
      <c r="AC141" s="649" t="str">
        <f t="shared" ref="AC141:AC204" si="58">IF(OR($B141=0,AB141=0),"",AB141/$B141)</f>
        <v/>
      </c>
      <c r="AE141" s="649" t="str">
        <f t="shared" ref="AE141:AE204" si="59">IF(OR($B141=0,AD141=0),"",AD141/$B141)</f>
        <v/>
      </c>
      <c r="AG141" s="649" t="str">
        <f t="shared" ref="AG141:AG204" si="60">IF(OR($B141=0,AF141=0),"",AF141/$B141)</f>
        <v/>
      </c>
      <c r="AI141" s="649" t="str">
        <f t="shared" ref="AI141:AI204" si="61">IF(OR($B141=0,AH141=0),"",AH141/$B141)</f>
        <v/>
      </c>
      <c r="AK141" s="649" t="str">
        <f t="shared" ref="AK141:AK204" si="62">IF(OR($B141=0,AJ141=0),"",AJ141/$B141)</f>
        <v/>
      </c>
      <c r="AM141" s="649" t="str">
        <f t="shared" ref="AM141:AM204" si="63">IF(OR($B141=0,AL141=0),"",AL141/$B141)</f>
        <v/>
      </c>
      <c r="AO141" s="649" t="str">
        <f t="shared" ref="AO141:AO204" si="64">IF(OR($B141=0,AN141=0),"",AN141/$B141)</f>
        <v/>
      </c>
      <c r="AP141" s="653"/>
      <c r="AQ141" s="654"/>
      <c r="AR141" s="653"/>
      <c r="AS141" s="654"/>
      <c r="AT141" s="653"/>
      <c r="AU141" s="654"/>
      <c r="AV141" s="653"/>
      <c r="AW141" s="654"/>
      <c r="AY141" s="649" t="str">
        <f t="shared" ref="AY141:AY204" si="65">IF(OR($B141=0,AX141=0),"",AX141/$B141)</f>
        <v/>
      </c>
    </row>
    <row r="142" spans="5:51">
      <c r="E142" s="649" t="str">
        <f t="shared" si="47"/>
        <v/>
      </c>
      <c r="G142" s="649" t="str">
        <f t="shared" si="47"/>
        <v/>
      </c>
      <c r="I142" s="649" t="str">
        <f t="shared" si="48"/>
        <v/>
      </c>
      <c r="K142" s="649" t="str">
        <f t="shared" si="49"/>
        <v/>
      </c>
      <c r="M142" s="649" t="str">
        <f t="shared" si="50"/>
        <v/>
      </c>
      <c r="O142" s="649" t="str">
        <f t="shared" si="51"/>
        <v/>
      </c>
      <c r="Q142" s="649" t="str">
        <f t="shared" si="52"/>
        <v/>
      </c>
      <c r="S142" s="649" t="str">
        <f t="shared" si="53"/>
        <v/>
      </c>
      <c r="U142" s="649" t="str">
        <f t="shared" si="54"/>
        <v/>
      </c>
      <c r="W142" s="649" t="str">
        <f t="shared" si="55"/>
        <v/>
      </c>
      <c r="Y142" s="649" t="str">
        <f t="shared" si="56"/>
        <v/>
      </c>
      <c r="AA142" s="649" t="str">
        <f t="shared" si="57"/>
        <v/>
      </c>
      <c r="AC142" s="649" t="str">
        <f t="shared" si="58"/>
        <v/>
      </c>
      <c r="AE142" s="649" t="str">
        <f t="shared" si="59"/>
        <v/>
      </c>
      <c r="AG142" s="649" t="str">
        <f t="shared" si="60"/>
        <v/>
      </c>
      <c r="AI142" s="649" t="str">
        <f t="shared" si="61"/>
        <v/>
      </c>
      <c r="AK142" s="649" t="str">
        <f t="shared" si="62"/>
        <v/>
      </c>
      <c r="AM142" s="649" t="str">
        <f t="shared" si="63"/>
        <v/>
      </c>
      <c r="AO142" s="649" t="str">
        <f t="shared" si="64"/>
        <v/>
      </c>
      <c r="AP142" s="653"/>
      <c r="AQ142" s="654"/>
      <c r="AR142" s="653"/>
      <c r="AS142" s="654"/>
      <c r="AT142" s="653"/>
      <c r="AU142" s="654"/>
      <c r="AV142" s="653"/>
      <c r="AW142" s="654"/>
      <c r="AY142" s="649" t="str">
        <f t="shared" si="65"/>
        <v/>
      </c>
    </row>
    <row r="143" spans="5:51">
      <c r="E143" s="649" t="str">
        <f t="shared" si="47"/>
        <v/>
      </c>
      <c r="G143" s="649" t="str">
        <f t="shared" si="47"/>
        <v/>
      </c>
      <c r="I143" s="649" t="str">
        <f t="shared" si="48"/>
        <v/>
      </c>
      <c r="K143" s="649" t="str">
        <f t="shared" si="49"/>
        <v/>
      </c>
      <c r="M143" s="649" t="str">
        <f t="shared" si="50"/>
        <v/>
      </c>
      <c r="O143" s="649" t="str">
        <f t="shared" si="51"/>
        <v/>
      </c>
      <c r="Q143" s="649" t="str">
        <f t="shared" si="52"/>
        <v/>
      </c>
      <c r="S143" s="649" t="str">
        <f t="shared" si="53"/>
        <v/>
      </c>
      <c r="U143" s="649" t="str">
        <f t="shared" si="54"/>
        <v/>
      </c>
      <c r="W143" s="649" t="str">
        <f t="shared" si="55"/>
        <v/>
      </c>
      <c r="Y143" s="649" t="str">
        <f t="shared" si="56"/>
        <v/>
      </c>
      <c r="AA143" s="649" t="str">
        <f t="shared" si="57"/>
        <v/>
      </c>
      <c r="AC143" s="649" t="str">
        <f t="shared" si="58"/>
        <v/>
      </c>
      <c r="AE143" s="649" t="str">
        <f t="shared" si="59"/>
        <v/>
      </c>
      <c r="AG143" s="649" t="str">
        <f t="shared" si="60"/>
        <v/>
      </c>
      <c r="AI143" s="649" t="str">
        <f t="shared" si="61"/>
        <v/>
      </c>
      <c r="AK143" s="649" t="str">
        <f t="shared" si="62"/>
        <v/>
      </c>
      <c r="AM143" s="649" t="str">
        <f t="shared" si="63"/>
        <v/>
      </c>
      <c r="AO143" s="649" t="str">
        <f t="shared" si="64"/>
        <v/>
      </c>
      <c r="AP143" s="653"/>
      <c r="AQ143" s="654"/>
      <c r="AR143" s="653"/>
      <c r="AS143" s="654"/>
      <c r="AT143" s="653"/>
      <c r="AU143" s="654"/>
      <c r="AV143" s="653"/>
      <c r="AW143" s="654"/>
      <c r="AY143" s="649" t="str">
        <f t="shared" si="65"/>
        <v/>
      </c>
    </row>
    <row r="144" spans="5:51">
      <c r="E144" s="649" t="str">
        <f t="shared" si="47"/>
        <v/>
      </c>
      <c r="G144" s="649" t="str">
        <f t="shared" si="47"/>
        <v/>
      </c>
      <c r="I144" s="649" t="str">
        <f t="shared" si="48"/>
        <v/>
      </c>
      <c r="K144" s="649" t="str">
        <f t="shared" si="49"/>
        <v/>
      </c>
      <c r="M144" s="649" t="str">
        <f t="shared" si="50"/>
        <v/>
      </c>
      <c r="O144" s="649" t="str">
        <f t="shared" si="51"/>
        <v/>
      </c>
      <c r="Q144" s="649" t="str">
        <f t="shared" si="52"/>
        <v/>
      </c>
      <c r="S144" s="649" t="str">
        <f t="shared" si="53"/>
        <v/>
      </c>
      <c r="U144" s="649" t="str">
        <f t="shared" si="54"/>
        <v/>
      </c>
      <c r="W144" s="649" t="str">
        <f t="shared" si="55"/>
        <v/>
      </c>
      <c r="Y144" s="649" t="str">
        <f t="shared" si="56"/>
        <v/>
      </c>
      <c r="AA144" s="649" t="str">
        <f t="shared" si="57"/>
        <v/>
      </c>
      <c r="AC144" s="649" t="str">
        <f t="shared" si="58"/>
        <v/>
      </c>
      <c r="AE144" s="649" t="str">
        <f t="shared" si="59"/>
        <v/>
      </c>
      <c r="AG144" s="649" t="str">
        <f t="shared" si="60"/>
        <v/>
      </c>
      <c r="AI144" s="649" t="str">
        <f t="shared" si="61"/>
        <v/>
      </c>
      <c r="AK144" s="649" t="str">
        <f t="shared" si="62"/>
        <v/>
      </c>
      <c r="AM144" s="649" t="str">
        <f t="shared" si="63"/>
        <v/>
      </c>
      <c r="AO144" s="649" t="str">
        <f t="shared" si="64"/>
        <v/>
      </c>
      <c r="AP144" s="653"/>
      <c r="AQ144" s="654"/>
      <c r="AR144" s="653"/>
      <c r="AS144" s="654"/>
      <c r="AT144" s="653"/>
      <c r="AU144" s="654"/>
      <c r="AV144" s="653"/>
      <c r="AW144" s="654"/>
      <c r="AY144" s="649" t="str">
        <f t="shared" si="65"/>
        <v/>
      </c>
    </row>
    <row r="145" spans="5:51">
      <c r="E145" s="649" t="str">
        <f t="shared" si="47"/>
        <v/>
      </c>
      <c r="G145" s="649" t="str">
        <f t="shared" si="47"/>
        <v/>
      </c>
      <c r="I145" s="649" t="str">
        <f t="shared" si="48"/>
        <v/>
      </c>
      <c r="K145" s="649" t="str">
        <f t="shared" si="49"/>
        <v/>
      </c>
      <c r="M145" s="649" t="str">
        <f t="shared" si="50"/>
        <v/>
      </c>
      <c r="O145" s="649" t="str">
        <f t="shared" si="51"/>
        <v/>
      </c>
      <c r="Q145" s="649" t="str">
        <f t="shared" si="52"/>
        <v/>
      </c>
      <c r="S145" s="649" t="str">
        <f t="shared" si="53"/>
        <v/>
      </c>
      <c r="U145" s="649" t="str">
        <f t="shared" si="54"/>
        <v/>
      </c>
      <c r="W145" s="649" t="str">
        <f t="shared" si="55"/>
        <v/>
      </c>
      <c r="Y145" s="649" t="str">
        <f t="shared" si="56"/>
        <v/>
      </c>
      <c r="AA145" s="649" t="str">
        <f t="shared" si="57"/>
        <v/>
      </c>
      <c r="AC145" s="649" t="str">
        <f t="shared" si="58"/>
        <v/>
      </c>
      <c r="AE145" s="649" t="str">
        <f t="shared" si="59"/>
        <v/>
      </c>
      <c r="AG145" s="649" t="str">
        <f t="shared" si="60"/>
        <v/>
      </c>
      <c r="AI145" s="649" t="str">
        <f t="shared" si="61"/>
        <v/>
      </c>
      <c r="AK145" s="649" t="str">
        <f t="shared" si="62"/>
        <v/>
      </c>
      <c r="AM145" s="649" t="str">
        <f t="shared" si="63"/>
        <v/>
      </c>
      <c r="AO145" s="649" t="str">
        <f t="shared" si="64"/>
        <v/>
      </c>
      <c r="AP145" s="653"/>
      <c r="AQ145" s="654"/>
      <c r="AR145" s="653"/>
      <c r="AS145" s="654"/>
      <c r="AT145" s="653"/>
      <c r="AU145" s="654"/>
      <c r="AV145" s="653"/>
      <c r="AW145" s="654"/>
      <c r="AY145" s="649" t="str">
        <f t="shared" si="65"/>
        <v/>
      </c>
    </row>
    <row r="146" spans="5:51">
      <c r="E146" s="649" t="str">
        <f t="shared" si="47"/>
        <v/>
      </c>
      <c r="G146" s="649" t="str">
        <f t="shared" si="47"/>
        <v/>
      </c>
      <c r="I146" s="649" t="str">
        <f t="shared" si="48"/>
        <v/>
      </c>
      <c r="K146" s="649" t="str">
        <f t="shared" si="49"/>
        <v/>
      </c>
      <c r="M146" s="649" t="str">
        <f t="shared" si="50"/>
        <v/>
      </c>
      <c r="O146" s="649" t="str">
        <f t="shared" si="51"/>
        <v/>
      </c>
      <c r="Q146" s="649" t="str">
        <f t="shared" si="52"/>
        <v/>
      </c>
      <c r="S146" s="649" t="str">
        <f t="shared" si="53"/>
        <v/>
      </c>
      <c r="U146" s="649" t="str">
        <f t="shared" si="54"/>
        <v/>
      </c>
      <c r="W146" s="649" t="str">
        <f t="shared" si="55"/>
        <v/>
      </c>
      <c r="Y146" s="649" t="str">
        <f t="shared" si="56"/>
        <v/>
      </c>
      <c r="AA146" s="649" t="str">
        <f t="shared" si="57"/>
        <v/>
      </c>
      <c r="AC146" s="649" t="str">
        <f t="shared" si="58"/>
        <v/>
      </c>
      <c r="AE146" s="649" t="str">
        <f t="shared" si="59"/>
        <v/>
      </c>
      <c r="AG146" s="649" t="str">
        <f t="shared" si="60"/>
        <v/>
      </c>
      <c r="AI146" s="649" t="str">
        <f t="shared" si="61"/>
        <v/>
      </c>
      <c r="AK146" s="649" t="str">
        <f t="shared" si="62"/>
        <v/>
      </c>
      <c r="AM146" s="649" t="str">
        <f t="shared" si="63"/>
        <v/>
      </c>
      <c r="AO146" s="649" t="str">
        <f t="shared" si="64"/>
        <v/>
      </c>
      <c r="AP146" s="653"/>
      <c r="AQ146" s="654"/>
      <c r="AR146" s="653"/>
      <c r="AS146" s="654"/>
      <c r="AT146" s="653"/>
      <c r="AU146" s="654"/>
      <c r="AV146" s="653"/>
      <c r="AW146" s="654"/>
      <c r="AY146" s="649" t="str">
        <f t="shared" si="65"/>
        <v/>
      </c>
    </row>
    <row r="147" spans="5:51">
      <c r="E147" s="649" t="str">
        <f t="shared" si="47"/>
        <v/>
      </c>
      <c r="G147" s="649" t="str">
        <f t="shared" si="47"/>
        <v/>
      </c>
      <c r="I147" s="649" t="str">
        <f t="shared" si="48"/>
        <v/>
      </c>
      <c r="K147" s="649" t="str">
        <f t="shared" si="49"/>
        <v/>
      </c>
      <c r="M147" s="649" t="str">
        <f t="shared" si="50"/>
        <v/>
      </c>
      <c r="O147" s="649" t="str">
        <f t="shared" si="51"/>
        <v/>
      </c>
      <c r="Q147" s="649" t="str">
        <f t="shared" si="52"/>
        <v/>
      </c>
      <c r="S147" s="649" t="str">
        <f t="shared" si="53"/>
        <v/>
      </c>
      <c r="U147" s="649" t="str">
        <f t="shared" si="54"/>
        <v/>
      </c>
      <c r="W147" s="649" t="str">
        <f t="shared" si="55"/>
        <v/>
      </c>
      <c r="Y147" s="649" t="str">
        <f t="shared" si="56"/>
        <v/>
      </c>
      <c r="AA147" s="649" t="str">
        <f t="shared" si="57"/>
        <v/>
      </c>
      <c r="AC147" s="649" t="str">
        <f t="shared" si="58"/>
        <v/>
      </c>
      <c r="AE147" s="649" t="str">
        <f t="shared" si="59"/>
        <v/>
      </c>
      <c r="AG147" s="649" t="str">
        <f t="shared" si="60"/>
        <v/>
      </c>
      <c r="AI147" s="649" t="str">
        <f t="shared" si="61"/>
        <v/>
      </c>
      <c r="AK147" s="649" t="str">
        <f t="shared" si="62"/>
        <v/>
      </c>
      <c r="AM147" s="649" t="str">
        <f t="shared" si="63"/>
        <v/>
      </c>
      <c r="AO147" s="649" t="str">
        <f t="shared" si="64"/>
        <v/>
      </c>
      <c r="AP147" s="653"/>
      <c r="AQ147" s="654"/>
      <c r="AR147" s="653"/>
      <c r="AS147" s="654"/>
      <c r="AT147" s="653"/>
      <c r="AU147" s="654"/>
      <c r="AV147" s="653"/>
      <c r="AW147" s="654"/>
      <c r="AY147" s="649" t="str">
        <f t="shared" si="65"/>
        <v/>
      </c>
    </row>
    <row r="148" spans="5:51">
      <c r="E148" s="649" t="str">
        <f t="shared" si="47"/>
        <v/>
      </c>
      <c r="G148" s="649" t="str">
        <f t="shared" si="47"/>
        <v/>
      </c>
      <c r="I148" s="649" t="str">
        <f t="shared" si="48"/>
        <v/>
      </c>
      <c r="K148" s="649" t="str">
        <f t="shared" si="49"/>
        <v/>
      </c>
      <c r="M148" s="649" t="str">
        <f t="shared" si="50"/>
        <v/>
      </c>
      <c r="O148" s="649" t="str">
        <f t="shared" si="51"/>
        <v/>
      </c>
      <c r="Q148" s="649" t="str">
        <f t="shared" si="52"/>
        <v/>
      </c>
      <c r="S148" s="649" t="str">
        <f t="shared" si="53"/>
        <v/>
      </c>
      <c r="U148" s="649" t="str">
        <f t="shared" si="54"/>
        <v/>
      </c>
      <c r="W148" s="649" t="str">
        <f t="shared" si="55"/>
        <v/>
      </c>
      <c r="Y148" s="649" t="str">
        <f t="shared" si="56"/>
        <v/>
      </c>
      <c r="AA148" s="649" t="str">
        <f t="shared" si="57"/>
        <v/>
      </c>
      <c r="AC148" s="649" t="str">
        <f t="shared" si="58"/>
        <v/>
      </c>
      <c r="AE148" s="649" t="str">
        <f t="shared" si="59"/>
        <v/>
      </c>
      <c r="AG148" s="649" t="str">
        <f t="shared" si="60"/>
        <v/>
      </c>
      <c r="AI148" s="649" t="str">
        <f t="shared" si="61"/>
        <v/>
      </c>
      <c r="AK148" s="649" t="str">
        <f t="shared" si="62"/>
        <v/>
      </c>
      <c r="AM148" s="649" t="str">
        <f t="shared" si="63"/>
        <v/>
      </c>
      <c r="AO148" s="649" t="str">
        <f t="shared" si="64"/>
        <v/>
      </c>
      <c r="AP148" s="653"/>
      <c r="AQ148" s="654"/>
      <c r="AR148" s="653"/>
      <c r="AS148" s="654"/>
      <c r="AT148" s="653"/>
      <c r="AU148" s="654"/>
      <c r="AV148" s="653"/>
      <c r="AW148" s="654"/>
      <c r="AY148" s="649" t="str">
        <f t="shared" si="65"/>
        <v/>
      </c>
    </row>
    <row r="149" spans="5:51">
      <c r="E149" s="649" t="str">
        <f t="shared" si="47"/>
        <v/>
      </c>
      <c r="G149" s="649" t="str">
        <f t="shared" si="47"/>
        <v/>
      </c>
      <c r="I149" s="649" t="str">
        <f t="shared" si="48"/>
        <v/>
      </c>
      <c r="K149" s="649" t="str">
        <f t="shared" si="49"/>
        <v/>
      </c>
      <c r="M149" s="649" t="str">
        <f t="shared" si="50"/>
        <v/>
      </c>
      <c r="O149" s="649" t="str">
        <f t="shared" si="51"/>
        <v/>
      </c>
      <c r="Q149" s="649" t="str">
        <f t="shared" si="52"/>
        <v/>
      </c>
      <c r="S149" s="649" t="str">
        <f t="shared" si="53"/>
        <v/>
      </c>
      <c r="U149" s="649" t="str">
        <f t="shared" si="54"/>
        <v/>
      </c>
      <c r="W149" s="649" t="str">
        <f t="shared" si="55"/>
        <v/>
      </c>
      <c r="Y149" s="649" t="str">
        <f t="shared" si="56"/>
        <v/>
      </c>
      <c r="AA149" s="649" t="str">
        <f t="shared" si="57"/>
        <v/>
      </c>
      <c r="AC149" s="649" t="str">
        <f t="shared" si="58"/>
        <v/>
      </c>
      <c r="AE149" s="649" t="str">
        <f t="shared" si="59"/>
        <v/>
      </c>
      <c r="AG149" s="649" t="str">
        <f t="shared" si="60"/>
        <v/>
      </c>
      <c r="AI149" s="649" t="str">
        <f t="shared" si="61"/>
        <v/>
      </c>
      <c r="AK149" s="649" t="str">
        <f t="shared" si="62"/>
        <v/>
      </c>
      <c r="AM149" s="649" t="str">
        <f t="shared" si="63"/>
        <v/>
      </c>
      <c r="AO149" s="649" t="str">
        <f t="shared" si="64"/>
        <v/>
      </c>
      <c r="AP149" s="653"/>
      <c r="AQ149" s="654"/>
      <c r="AR149" s="653"/>
      <c r="AS149" s="654"/>
      <c r="AT149" s="653"/>
      <c r="AU149" s="654"/>
      <c r="AV149" s="653"/>
      <c r="AW149" s="654"/>
      <c r="AY149" s="649" t="str">
        <f t="shared" si="65"/>
        <v/>
      </c>
    </row>
    <row r="150" spans="5:51">
      <c r="E150" s="649" t="str">
        <f t="shared" si="47"/>
        <v/>
      </c>
      <c r="G150" s="649" t="str">
        <f t="shared" si="47"/>
        <v/>
      </c>
      <c r="I150" s="649" t="str">
        <f t="shared" si="48"/>
        <v/>
      </c>
      <c r="K150" s="649" t="str">
        <f t="shared" si="49"/>
        <v/>
      </c>
      <c r="M150" s="649" t="str">
        <f t="shared" si="50"/>
        <v/>
      </c>
      <c r="O150" s="649" t="str">
        <f t="shared" si="51"/>
        <v/>
      </c>
      <c r="Q150" s="649" t="str">
        <f t="shared" si="52"/>
        <v/>
      </c>
      <c r="S150" s="649" t="str">
        <f t="shared" si="53"/>
        <v/>
      </c>
      <c r="U150" s="649" t="str">
        <f t="shared" si="54"/>
        <v/>
      </c>
      <c r="W150" s="649" t="str">
        <f t="shared" si="55"/>
        <v/>
      </c>
      <c r="Y150" s="649" t="str">
        <f t="shared" si="56"/>
        <v/>
      </c>
      <c r="AA150" s="649" t="str">
        <f t="shared" si="57"/>
        <v/>
      </c>
      <c r="AC150" s="649" t="str">
        <f t="shared" si="58"/>
        <v/>
      </c>
      <c r="AE150" s="649" t="str">
        <f t="shared" si="59"/>
        <v/>
      </c>
      <c r="AG150" s="649" t="str">
        <f t="shared" si="60"/>
        <v/>
      </c>
      <c r="AI150" s="649" t="str">
        <f t="shared" si="61"/>
        <v/>
      </c>
      <c r="AK150" s="649" t="str">
        <f t="shared" si="62"/>
        <v/>
      </c>
      <c r="AM150" s="649" t="str">
        <f t="shared" si="63"/>
        <v/>
      </c>
      <c r="AO150" s="649" t="str">
        <f t="shared" si="64"/>
        <v/>
      </c>
      <c r="AP150" s="653"/>
      <c r="AQ150" s="654"/>
      <c r="AR150" s="653"/>
      <c r="AS150" s="654"/>
      <c r="AT150" s="653"/>
      <c r="AU150" s="654"/>
      <c r="AV150" s="653"/>
      <c r="AW150" s="654"/>
      <c r="AY150" s="649" t="str">
        <f t="shared" si="65"/>
        <v/>
      </c>
    </row>
    <row r="151" spans="5:51">
      <c r="E151" s="649" t="str">
        <f t="shared" si="47"/>
        <v/>
      </c>
      <c r="G151" s="649" t="str">
        <f t="shared" si="47"/>
        <v/>
      </c>
      <c r="I151" s="649" t="str">
        <f t="shared" si="48"/>
        <v/>
      </c>
      <c r="K151" s="649" t="str">
        <f t="shared" si="49"/>
        <v/>
      </c>
      <c r="M151" s="649" t="str">
        <f t="shared" si="50"/>
        <v/>
      </c>
      <c r="O151" s="649" t="str">
        <f t="shared" si="51"/>
        <v/>
      </c>
      <c r="Q151" s="649" t="str">
        <f t="shared" si="52"/>
        <v/>
      </c>
      <c r="S151" s="649" t="str">
        <f t="shared" si="53"/>
        <v/>
      </c>
      <c r="U151" s="649" t="str">
        <f t="shared" si="54"/>
        <v/>
      </c>
      <c r="W151" s="649" t="str">
        <f t="shared" si="55"/>
        <v/>
      </c>
      <c r="Y151" s="649" t="str">
        <f t="shared" si="56"/>
        <v/>
      </c>
      <c r="AA151" s="649" t="str">
        <f t="shared" si="57"/>
        <v/>
      </c>
      <c r="AC151" s="649" t="str">
        <f t="shared" si="58"/>
        <v/>
      </c>
      <c r="AE151" s="649" t="str">
        <f t="shared" si="59"/>
        <v/>
      </c>
      <c r="AG151" s="649" t="str">
        <f t="shared" si="60"/>
        <v/>
      </c>
      <c r="AI151" s="649" t="str">
        <f t="shared" si="61"/>
        <v/>
      </c>
      <c r="AK151" s="649" t="str">
        <f t="shared" si="62"/>
        <v/>
      </c>
      <c r="AM151" s="649" t="str">
        <f t="shared" si="63"/>
        <v/>
      </c>
      <c r="AO151" s="649" t="str">
        <f t="shared" si="64"/>
        <v/>
      </c>
      <c r="AP151" s="653"/>
      <c r="AQ151" s="654"/>
      <c r="AR151" s="653"/>
      <c r="AS151" s="654"/>
      <c r="AT151" s="653"/>
      <c r="AU151" s="654"/>
      <c r="AV151" s="653"/>
      <c r="AW151" s="654"/>
      <c r="AY151" s="649" t="str">
        <f t="shared" si="65"/>
        <v/>
      </c>
    </row>
    <row r="152" spans="5:51">
      <c r="E152" s="649" t="str">
        <f t="shared" si="47"/>
        <v/>
      </c>
      <c r="G152" s="649" t="str">
        <f t="shared" si="47"/>
        <v/>
      </c>
      <c r="I152" s="649" t="str">
        <f t="shared" si="48"/>
        <v/>
      </c>
      <c r="K152" s="649" t="str">
        <f t="shared" si="49"/>
        <v/>
      </c>
      <c r="M152" s="649" t="str">
        <f t="shared" si="50"/>
        <v/>
      </c>
      <c r="O152" s="649" t="str">
        <f t="shared" si="51"/>
        <v/>
      </c>
      <c r="Q152" s="649" t="str">
        <f t="shared" si="52"/>
        <v/>
      </c>
      <c r="S152" s="649" t="str">
        <f t="shared" si="53"/>
        <v/>
      </c>
      <c r="U152" s="649" t="str">
        <f t="shared" si="54"/>
        <v/>
      </c>
      <c r="W152" s="649" t="str">
        <f t="shared" si="55"/>
        <v/>
      </c>
      <c r="Y152" s="649" t="str">
        <f t="shared" si="56"/>
        <v/>
      </c>
      <c r="AA152" s="649" t="str">
        <f t="shared" si="57"/>
        <v/>
      </c>
      <c r="AC152" s="649" t="str">
        <f t="shared" si="58"/>
        <v/>
      </c>
      <c r="AE152" s="649" t="str">
        <f t="shared" si="59"/>
        <v/>
      </c>
      <c r="AG152" s="649" t="str">
        <f t="shared" si="60"/>
        <v/>
      </c>
      <c r="AI152" s="649" t="str">
        <f t="shared" si="61"/>
        <v/>
      </c>
      <c r="AK152" s="649" t="str">
        <f t="shared" si="62"/>
        <v/>
      </c>
      <c r="AM152" s="649" t="str">
        <f t="shared" si="63"/>
        <v/>
      </c>
      <c r="AO152" s="649" t="str">
        <f t="shared" si="64"/>
        <v/>
      </c>
      <c r="AP152" s="653"/>
      <c r="AQ152" s="654"/>
      <c r="AR152" s="653"/>
      <c r="AS152" s="654"/>
      <c r="AT152" s="653"/>
      <c r="AU152" s="654"/>
      <c r="AV152" s="653"/>
      <c r="AW152" s="654"/>
      <c r="AY152" s="649" t="str">
        <f t="shared" si="65"/>
        <v/>
      </c>
    </row>
    <row r="153" spans="5:51">
      <c r="E153" s="649" t="str">
        <f t="shared" si="47"/>
        <v/>
      </c>
      <c r="G153" s="649" t="str">
        <f t="shared" si="47"/>
        <v/>
      </c>
      <c r="I153" s="649" t="str">
        <f t="shared" si="48"/>
        <v/>
      </c>
      <c r="K153" s="649" t="str">
        <f t="shared" si="49"/>
        <v/>
      </c>
      <c r="M153" s="649" t="str">
        <f t="shared" si="50"/>
        <v/>
      </c>
      <c r="O153" s="649" t="str">
        <f t="shared" si="51"/>
        <v/>
      </c>
      <c r="Q153" s="649" t="str">
        <f t="shared" si="52"/>
        <v/>
      </c>
      <c r="S153" s="649" t="str">
        <f t="shared" si="53"/>
        <v/>
      </c>
      <c r="U153" s="649" t="str">
        <f t="shared" si="54"/>
        <v/>
      </c>
      <c r="W153" s="649" t="str">
        <f t="shared" si="55"/>
        <v/>
      </c>
      <c r="Y153" s="649" t="str">
        <f t="shared" si="56"/>
        <v/>
      </c>
      <c r="AA153" s="649" t="str">
        <f t="shared" si="57"/>
        <v/>
      </c>
      <c r="AC153" s="649" t="str">
        <f t="shared" si="58"/>
        <v/>
      </c>
      <c r="AE153" s="649" t="str">
        <f t="shared" si="59"/>
        <v/>
      </c>
      <c r="AG153" s="649" t="str">
        <f t="shared" si="60"/>
        <v/>
      </c>
      <c r="AI153" s="649" t="str">
        <f t="shared" si="61"/>
        <v/>
      </c>
      <c r="AK153" s="649" t="str">
        <f t="shared" si="62"/>
        <v/>
      </c>
      <c r="AM153" s="649" t="str">
        <f t="shared" si="63"/>
        <v/>
      </c>
      <c r="AO153" s="649" t="str">
        <f t="shared" si="64"/>
        <v/>
      </c>
      <c r="AP153" s="653"/>
      <c r="AQ153" s="654"/>
      <c r="AR153" s="653"/>
      <c r="AS153" s="654"/>
      <c r="AT153" s="653"/>
      <c r="AU153" s="654"/>
      <c r="AV153" s="653"/>
      <c r="AW153" s="654"/>
      <c r="AY153" s="649" t="str">
        <f t="shared" si="65"/>
        <v/>
      </c>
    </row>
    <row r="154" spans="5:51">
      <c r="E154" s="649" t="str">
        <f t="shared" si="47"/>
        <v/>
      </c>
      <c r="G154" s="649" t="str">
        <f t="shared" si="47"/>
        <v/>
      </c>
      <c r="I154" s="649" t="str">
        <f t="shared" si="48"/>
        <v/>
      </c>
      <c r="K154" s="649" t="str">
        <f t="shared" si="49"/>
        <v/>
      </c>
      <c r="M154" s="649" t="str">
        <f t="shared" si="50"/>
        <v/>
      </c>
      <c r="O154" s="649" t="str">
        <f t="shared" si="51"/>
        <v/>
      </c>
      <c r="Q154" s="649" t="str">
        <f t="shared" si="52"/>
        <v/>
      </c>
      <c r="S154" s="649" t="str">
        <f t="shared" si="53"/>
        <v/>
      </c>
      <c r="U154" s="649" t="str">
        <f t="shared" si="54"/>
        <v/>
      </c>
      <c r="W154" s="649" t="str">
        <f t="shared" si="55"/>
        <v/>
      </c>
      <c r="Y154" s="649" t="str">
        <f t="shared" si="56"/>
        <v/>
      </c>
      <c r="AA154" s="649" t="str">
        <f t="shared" si="57"/>
        <v/>
      </c>
      <c r="AC154" s="649" t="str">
        <f t="shared" si="58"/>
        <v/>
      </c>
      <c r="AE154" s="649" t="str">
        <f t="shared" si="59"/>
        <v/>
      </c>
      <c r="AG154" s="649" t="str">
        <f t="shared" si="60"/>
        <v/>
      </c>
      <c r="AI154" s="649" t="str">
        <f t="shared" si="61"/>
        <v/>
      </c>
      <c r="AK154" s="649" t="str">
        <f t="shared" si="62"/>
        <v/>
      </c>
      <c r="AM154" s="649" t="str">
        <f t="shared" si="63"/>
        <v/>
      </c>
      <c r="AO154" s="649" t="str">
        <f t="shared" si="64"/>
        <v/>
      </c>
      <c r="AP154" s="653"/>
      <c r="AQ154" s="654"/>
      <c r="AR154" s="653"/>
      <c r="AS154" s="654"/>
      <c r="AT154" s="653"/>
      <c r="AU154" s="654"/>
      <c r="AV154" s="653"/>
      <c r="AW154" s="654"/>
      <c r="AY154" s="649" t="str">
        <f t="shared" si="65"/>
        <v/>
      </c>
    </row>
    <row r="155" spans="5:51">
      <c r="E155" s="649" t="str">
        <f t="shared" si="47"/>
        <v/>
      </c>
      <c r="G155" s="649" t="str">
        <f t="shared" si="47"/>
        <v/>
      </c>
      <c r="I155" s="649" t="str">
        <f t="shared" si="48"/>
        <v/>
      </c>
      <c r="K155" s="649" t="str">
        <f t="shared" si="49"/>
        <v/>
      </c>
      <c r="M155" s="649" t="str">
        <f t="shared" si="50"/>
        <v/>
      </c>
      <c r="O155" s="649" t="str">
        <f t="shared" si="51"/>
        <v/>
      </c>
      <c r="Q155" s="649" t="str">
        <f t="shared" si="52"/>
        <v/>
      </c>
      <c r="S155" s="649" t="str">
        <f t="shared" si="53"/>
        <v/>
      </c>
      <c r="U155" s="649" t="str">
        <f t="shared" si="54"/>
        <v/>
      </c>
      <c r="W155" s="649" t="str">
        <f t="shared" si="55"/>
        <v/>
      </c>
      <c r="Y155" s="649" t="str">
        <f t="shared" si="56"/>
        <v/>
      </c>
      <c r="AA155" s="649" t="str">
        <f t="shared" si="57"/>
        <v/>
      </c>
      <c r="AC155" s="649" t="str">
        <f t="shared" si="58"/>
        <v/>
      </c>
      <c r="AE155" s="649" t="str">
        <f t="shared" si="59"/>
        <v/>
      </c>
      <c r="AG155" s="649" t="str">
        <f t="shared" si="60"/>
        <v/>
      </c>
      <c r="AI155" s="649" t="str">
        <f t="shared" si="61"/>
        <v/>
      </c>
      <c r="AK155" s="649" t="str">
        <f t="shared" si="62"/>
        <v/>
      </c>
      <c r="AM155" s="649" t="str">
        <f t="shared" si="63"/>
        <v/>
      </c>
      <c r="AO155" s="649" t="str">
        <f t="shared" si="64"/>
        <v/>
      </c>
      <c r="AP155" s="653"/>
      <c r="AQ155" s="654"/>
      <c r="AR155" s="653"/>
      <c r="AS155" s="654"/>
      <c r="AT155" s="653"/>
      <c r="AU155" s="654"/>
      <c r="AV155" s="653"/>
      <c r="AW155" s="654"/>
      <c r="AY155" s="649" t="str">
        <f t="shared" si="65"/>
        <v/>
      </c>
    </row>
    <row r="156" spans="5:51">
      <c r="E156" s="649" t="str">
        <f t="shared" si="47"/>
        <v/>
      </c>
      <c r="G156" s="649" t="str">
        <f t="shared" si="47"/>
        <v/>
      </c>
      <c r="I156" s="649" t="str">
        <f t="shared" si="48"/>
        <v/>
      </c>
      <c r="K156" s="649" t="str">
        <f t="shared" si="49"/>
        <v/>
      </c>
      <c r="M156" s="649" t="str">
        <f t="shared" si="50"/>
        <v/>
      </c>
      <c r="O156" s="649" t="str">
        <f t="shared" si="51"/>
        <v/>
      </c>
      <c r="Q156" s="649" t="str">
        <f t="shared" si="52"/>
        <v/>
      </c>
      <c r="S156" s="649" t="str">
        <f t="shared" si="53"/>
        <v/>
      </c>
      <c r="U156" s="649" t="str">
        <f t="shared" si="54"/>
        <v/>
      </c>
      <c r="W156" s="649" t="str">
        <f t="shared" si="55"/>
        <v/>
      </c>
      <c r="Y156" s="649" t="str">
        <f t="shared" si="56"/>
        <v/>
      </c>
      <c r="AA156" s="649" t="str">
        <f t="shared" si="57"/>
        <v/>
      </c>
      <c r="AC156" s="649" t="str">
        <f t="shared" si="58"/>
        <v/>
      </c>
      <c r="AE156" s="649" t="str">
        <f t="shared" si="59"/>
        <v/>
      </c>
      <c r="AG156" s="649" t="str">
        <f t="shared" si="60"/>
        <v/>
      </c>
      <c r="AI156" s="649" t="str">
        <f t="shared" si="61"/>
        <v/>
      </c>
      <c r="AK156" s="649" t="str">
        <f t="shared" si="62"/>
        <v/>
      </c>
      <c r="AM156" s="649" t="str">
        <f t="shared" si="63"/>
        <v/>
      </c>
      <c r="AO156" s="649" t="str">
        <f t="shared" si="64"/>
        <v/>
      </c>
      <c r="AP156" s="653"/>
      <c r="AQ156" s="654"/>
      <c r="AR156" s="653"/>
      <c r="AS156" s="654"/>
      <c r="AT156" s="653"/>
      <c r="AU156" s="654"/>
      <c r="AV156" s="653"/>
      <c r="AW156" s="654"/>
      <c r="AY156" s="649" t="str">
        <f t="shared" si="65"/>
        <v/>
      </c>
    </row>
    <row r="157" spans="5:51">
      <c r="E157" s="649" t="str">
        <f t="shared" si="47"/>
        <v/>
      </c>
      <c r="G157" s="649" t="str">
        <f t="shared" si="47"/>
        <v/>
      </c>
      <c r="I157" s="649" t="str">
        <f t="shared" si="48"/>
        <v/>
      </c>
      <c r="K157" s="649" t="str">
        <f t="shared" si="49"/>
        <v/>
      </c>
      <c r="M157" s="649" t="str">
        <f t="shared" si="50"/>
        <v/>
      </c>
      <c r="O157" s="649" t="str">
        <f t="shared" si="51"/>
        <v/>
      </c>
      <c r="Q157" s="649" t="str">
        <f t="shared" si="52"/>
        <v/>
      </c>
      <c r="S157" s="649" t="str">
        <f t="shared" si="53"/>
        <v/>
      </c>
      <c r="U157" s="649" t="str">
        <f t="shared" si="54"/>
        <v/>
      </c>
      <c r="W157" s="649" t="str">
        <f t="shared" si="55"/>
        <v/>
      </c>
      <c r="Y157" s="649" t="str">
        <f t="shared" si="56"/>
        <v/>
      </c>
      <c r="AA157" s="649" t="str">
        <f t="shared" si="57"/>
        <v/>
      </c>
      <c r="AC157" s="649" t="str">
        <f t="shared" si="58"/>
        <v/>
      </c>
      <c r="AE157" s="649" t="str">
        <f t="shared" si="59"/>
        <v/>
      </c>
      <c r="AG157" s="649" t="str">
        <f t="shared" si="60"/>
        <v/>
      </c>
      <c r="AI157" s="649" t="str">
        <f t="shared" si="61"/>
        <v/>
      </c>
      <c r="AK157" s="649" t="str">
        <f t="shared" si="62"/>
        <v/>
      </c>
      <c r="AM157" s="649" t="str">
        <f t="shared" si="63"/>
        <v/>
      </c>
      <c r="AO157" s="649" t="str">
        <f t="shared" si="64"/>
        <v/>
      </c>
      <c r="AP157" s="653"/>
      <c r="AQ157" s="654"/>
      <c r="AR157" s="653"/>
      <c r="AS157" s="654"/>
      <c r="AT157" s="653"/>
      <c r="AU157" s="654"/>
      <c r="AV157" s="653"/>
      <c r="AW157" s="654"/>
      <c r="AY157" s="649" t="str">
        <f t="shared" si="65"/>
        <v/>
      </c>
    </row>
    <row r="158" spans="5:51">
      <c r="E158" s="649" t="str">
        <f t="shared" si="47"/>
        <v/>
      </c>
      <c r="G158" s="649" t="str">
        <f t="shared" si="47"/>
        <v/>
      </c>
      <c r="I158" s="649" t="str">
        <f t="shared" si="48"/>
        <v/>
      </c>
      <c r="K158" s="649" t="str">
        <f t="shared" si="49"/>
        <v/>
      </c>
      <c r="M158" s="649" t="str">
        <f t="shared" si="50"/>
        <v/>
      </c>
      <c r="O158" s="649" t="str">
        <f t="shared" si="51"/>
        <v/>
      </c>
      <c r="Q158" s="649" t="str">
        <f t="shared" si="52"/>
        <v/>
      </c>
      <c r="S158" s="649" t="str">
        <f t="shared" si="53"/>
        <v/>
      </c>
      <c r="U158" s="649" t="str">
        <f t="shared" si="54"/>
        <v/>
      </c>
      <c r="W158" s="649" t="str">
        <f t="shared" si="55"/>
        <v/>
      </c>
      <c r="Y158" s="649" t="str">
        <f t="shared" si="56"/>
        <v/>
      </c>
      <c r="AA158" s="649" t="str">
        <f t="shared" si="57"/>
        <v/>
      </c>
      <c r="AC158" s="649" t="str">
        <f t="shared" si="58"/>
        <v/>
      </c>
      <c r="AE158" s="649" t="str">
        <f t="shared" si="59"/>
        <v/>
      </c>
      <c r="AG158" s="649" t="str">
        <f t="shared" si="60"/>
        <v/>
      </c>
      <c r="AI158" s="649" t="str">
        <f t="shared" si="61"/>
        <v/>
      </c>
      <c r="AK158" s="649" t="str">
        <f t="shared" si="62"/>
        <v/>
      </c>
      <c r="AM158" s="649" t="str">
        <f t="shared" si="63"/>
        <v/>
      </c>
      <c r="AO158" s="649" t="str">
        <f t="shared" si="64"/>
        <v/>
      </c>
      <c r="AP158" s="653"/>
      <c r="AQ158" s="654"/>
      <c r="AR158" s="653"/>
      <c r="AS158" s="654"/>
      <c r="AT158" s="653"/>
      <c r="AU158" s="654"/>
      <c r="AV158" s="653"/>
      <c r="AW158" s="654"/>
      <c r="AY158" s="649" t="str">
        <f t="shared" si="65"/>
        <v/>
      </c>
    </row>
    <row r="159" spans="5:51">
      <c r="E159" s="649" t="str">
        <f t="shared" si="47"/>
        <v/>
      </c>
      <c r="G159" s="649" t="str">
        <f t="shared" si="47"/>
        <v/>
      </c>
      <c r="I159" s="649" t="str">
        <f t="shared" si="48"/>
        <v/>
      </c>
      <c r="K159" s="649" t="str">
        <f t="shared" si="49"/>
        <v/>
      </c>
      <c r="M159" s="649" t="str">
        <f t="shared" si="50"/>
        <v/>
      </c>
      <c r="O159" s="649" t="str">
        <f t="shared" si="51"/>
        <v/>
      </c>
      <c r="Q159" s="649" t="str">
        <f t="shared" si="52"/>
        <v/>
      </c>
      <c r="S159" s="649" t="str">
        <f t="shared" si="53"/>
        <v/>
      </c>
      <c r="U159" s="649" t="str">
        <f t="shared" si="54"/>
        <v/>
      </c>
      <c r="W159" s="649" t="str">
        <f t="shared" si="55"/>
        <v/>
      </c>
      <c r="Y159" s="649" t="str">
        <f t="shared" si="56"/>
        <v/>
      </c>
      <c r="AA159" s="649" t="str">
        <f t="shared" si="57"/>
        <v/>
      </c>
      <c r="AC159" s="649" t="str">
        <f t="shared" si="58"/>
        <v/>
      </c>
      <c r="AE159" s="649" t="str">
        <f t="shared" si="59"/>
        <v/>
      </c>
      <c r="AG159" s="649" t="str">
        <f t="shared" si="60"/>
        <v/>
      </c>
      <c r="AI159" s="649" t="str">
        <f t="shared" si="61"/>
        <v/>
      </c>
      <c r="AK159" s="649" t="str">
        <f t="shared" si="62"/>
        <v/>
      </c>
      <c r="AM159" s="649" t="str">
        <f t="shared" si="63"/>
        <v/>
      </c>
      <c r="AO159" s="649" t="str">
        <f t="shared" si="64"/>
        <v/>
      </c>
      <c r="AP159" s="653"/>
      <c r="AQ159" s="654"/>
      <c r="AR159" s="653"/>
      <c r="AS159" s="654"/>
      <c r="AT159" s="653"/>
      <c r="AU159" s="654"/>
      <c r="AV159" s="653"/>
      <c r="AW159" s="654"/>
      <c r="AY159" s="649" t="str">
        <f t="shared" si="65"/>
        <v/>
      </c>
    </row>
    <row r="160" spans="5:51">
      <c r="E160" s="649" t="str">
        <f t="shared" si="47"/>
        <v/>
      </c>
      <c r="G160" s="649" t="str">
        <f t="shared" si="47"/>
        <v/>
      </c>
      <c r="I160" s="649" t="str">
        <f t="shared" si="48"/>
        <v/>
      </c>
      <c r="K160" s="649" t="str">
        <f t="shared" si="49"/>
        <v/>
      </c>
      <c r="M160" s="649" t="str">
        <f t="shared" si="50"/>
        <v/>
      </c>
      <c r="O160" s="649" t="str">
        <f t="shared" si="51"/>
        <v/>
      </c>
      <c r="Q160" s="649" t="str">
        <f t="shared" si="52"/>
        <v/>
      </c>
      <c r="S160" s="649" t="str">
        <f t="shared" si="53"/>
        <v/>
      </c>
      <c r="U160" s="649" t="str">
        <f t="shared" si="54"/>
        <v/>
      </c>
      <c r="W160" s="649" t="str">
        <f t="shared" si="55"/>
        <v/>
      </c>
      <c r="Y160" s="649" t="str">
        <f t="shared" si="56"/>
        <v/>
      </c>
      <c r="AA160" s="649" t="str">
        <f t="shared" si="57"/>
        <v/>
      </c>
      <c r="AC160" s="649" t="str">
        <f t="shared" si="58"/>
        <v/>
      </c>
      <c r="AE160" s="649" t="str">
        <f t="shared" si="59"/>
        <v/>
      </c>
      <c r="AG160" s="649" t="str">
        <f t="shared" si="60"/>
        <v/>
      </c>
      <c r="AI160" s="649" t="str">
        <f t="shared" si="61"/>
        <v/>
      </c>
      <c r="AK160" s="649" t="str">
        <f t="shared" si="62"/>
        <v/>
      </c>
      <c r="AM160" s="649" t="str">
        <f t="shared" si="63"/>
        <v/>
      </c>
      <c r="AO160" s="649" t="str">
        <f t="shared" si="64"/>
        <v/>
      </c>
      <c r="AP160" s="653"/>
      <c r="AQ160" s="654"/>
      <c r="AR160" s="653"/>
      <c r="AS160" s="654"/>
      <c r="AT160" s="653"/>
      <c r="AU160" s="654"/>
      <c r="AV160" s="653"/>
      <c r="AW160" s="654"/>
      <c r="AY160" s="649" t="str">
        <f t="shared" si="65"/>
        <v/>
      </c>
    </row>
    <row r="161" spans="5:51">
      <c r="E161" s="649" t="str">
        <f t="shared" si="47"/>
        <v/>
      </c>
      <c r="G161" s="649" t="str">
        <f t="shared" si="47"/>
        <v/>
      </c>
      <c r="I161" s="649" t="str">
        <f t="shared" si="48"/>
        <v/>
      </c>
      <c r="K161" s="649" t="str">
        <f t="shared" si="49"/>
        <v/>
      </c>
      <c r="M161" s="649" t="str">
        <f t="shared" si="50"/>
        <v/>
      </c>
      <c r="O161" s="649" t="str">
        <f t="shared" si="51"/>
        <v/>
      </c>
      <c r="Q161" s="649" t="str">
        <f t="shared" si="52"/>
        <v/>
      </c>
      <c r="S161" s="649" t="str">
        <f t="shared" si="53"/>
        <v/>
      </c>
      <c r="U161" s="649" t="str">
        <f t="shared" si="54"/>
        <v/>
      </c>
      <c r="W161" s="649" t="str">
        <f t="shared" si="55"/>
        <v/>
      </c>
      <c r="Y161" s="649" t="str">
        <f t="shared" si="56"/>
        <v/>
      </c>
      <c r="AA161" s="649" t="str">
        <f t="shared" si="57"/>
        <v/>
      </c>
      <c r="AC161" s="649" t="str">
        <f t="shared" si="58"/>
        <v/>
      </c>
      <c r="AE161" s="649" t="str">
        <f t="shared" si="59"/>
        <v/>
      </c>
      <c r="AG161" s="649" t="str">
        <f t="shared" si="60"/>
        <v/>
      </c>
      <c r="AI161" s="649" t="str">
        <f t="shared" si="61"/>
        <v/>
      </c>
      <c r="AK161" s="649" t="str">
        <f t="shared" si="62"/>
        <v/>
      </c>
      <c r="AM161" s="649" t="str">
        <f t="shared" si="63"/>
        <v/>
      </c>
      <c r="AO161" s="649" t="str">
        <f t="shared" si="64"/>
        <v/>
      </c>
      <c r="AP161" s="653"/>
      <c r="AQ161" s="654"/>
      <c r="AR161" s="653"/>
      <c r="AS161" s="654"/>
      <c r="AT161" s="653"/>
      <c r="AU161" s="654"/>
      <c r="AV161" s="653"/>
      <c r="AW161" s="654"/>
      <c r="AY161" s="649" t="str">
        <f t="shared" si="65"/>
        <v/>
      </c>
    </row>
    <row r="162" spans="5:51">
      <c r="E162" s="649" t="str">
        <f t="shared" si="47"/>
        <v/>
      </c>
      <c r="G162" s="649" t="str">
        <f t="shared" si="47"/>
        <v/>
      </c>
      <c r="I162" s="649" t="str">
        <f t="shared" si="48"/>
        <v/>
      </c>
      <c r="K162" s="649" t="str">
        <f t="shared" si="49"/>
        <v/>
      </c>
      <c r="M162" s="649" t="str">
        <f t="shared" si="50"/>
        <v/>
      </c>
      <c r="O162" s="649" t="str">
        <f t="shared" si="51"/>
        <v/>
      </c>
      <c r="Q162" s="649" t="str">
        <f t="shared" si="52"/>
        <v/>
      </c>
      <c r="S162" s="649" t="str">
        <f t="shared" si="53"/>
        <v/>
      </c>
      <c r="U162" s="649" t="str">
        <f t="shared" si="54"/>
        <v/>
      </c>
      <c r="W162" s="649" t="str">
        <f t="shared" si="55"/>
        <v/>
      </c>
      <c r="Y162" s="649" t="str">
        <f t="shared" si="56"/>
        <v/>
      </c>
      <c r="AA162" s="649" t="str">
        <f t="shared" si="57"/>
        <v/>
      </c>
      <c r="AC162" s="649" t="str">
        <f t="shared" si="58"/>
        <v/>
      </c>
      <c r="AE162" s="649" t="str">
        <f t="shared" si="59"/>
        <v/>
      </c>
      <c r="AG162" s="649" t="str">
        <f t="shared" si="60"/>
        <v/>
      </c>
      <c r="AI162" s="649" t="str">
        <f t="shared" si="61"/>
        <v/>
      </c>
      <c r="AK162" s="649" t="str">
        <f t="shared" si="62"/>
        <v/>
      </c>
      <c r="AM162" s="649" t="str">
        <f t="shared" si="63"/>
        <v/>
      </c>
      <c r="AO162" s="649" t="str">
        <f t="shared" si="64"/>
        <v/>
      </c>
      <c r="AP162" s="653"/>
      <c r="AQ162" s="654"/>
      <c r="AR162" s="653"/>
      <c r="AS162" s="654"/>
      <c r="AT162" s="653"/>
      <c r="AU162" s="654"/>
      <c r="AV162" s="653"/>
      <c r="AW162" s="654"/>
      <c r="AY162" s="649" t="str">
        <f t="shared" si="65"/>
        <v/>
      </c>
    </row>
    <row r="163" spans="5:51">
      <c r="E163" s="649" t="str">
        <f t="shared" si="47"/>
        <v/>
      </c>
      <c r="G163" s="649" t="str">
        <f t="shared" si="47"/>
        <v/>
      </c>
      <c r="I163" s="649" t="str">
        <f t="shared" si="48"/>
        <v/>
      </c>
      <c r="K163" s="649" t="str">
        <f t="shared" si="49"/>
        <v/>
      </c>
      <c r="M163" s="649" t="str">
        <f t="shared" si="50"/>
        <v/>
      </c>
      <c r="O163" s="649" t="str">
        <f t="shared" si="51"/>
        <v/>
      </c>
      <c r="Q163" s="649" t="str">
        <f t="shared" si="52"/>
        <v/>
      </c>
      <c r="S163" s="649" t="str">
        <f t="shared" si="53"/>
        <v/>
      </c>
      <c r="U163" s="649" t="str">
        <f t="shared" si="54"/>
        <v/>
      </c>
      <c r="W163" s="649" t="str">
        <f t="shared" si="55"/>
        <v/>
      </c>
      <c r="Y163" s="649" t="str">
        <f t="shared" si="56"/>
        <v/>
      </c>
      <c r="AA163" s="649" t="str">
        <f t="shared" si="57"/>
        <v/>
      </c>
      <c r="AC163" s="649" t="str">
        <f t="shared" si="58"/>
        <v/>
      </c>
      <c r="AE163" s="649" t="str">
        <f t="shared" si="59"/>
        <v/>
      </c>
      <c r="AG163" s="649" t="str">
        <f t="shared" si="60"/>
        <v/>
      </c>
      <c r="AI163" s="649" t="str">
        <f t="shared" si="61"/>
        <v/>
      </c>
      <c r="AK163" s="649" t="str">
        <f t="shared" si="62"/>
        <v/>
      </c>
      <c r="AM163" s="649" t="str">
        <f t="shared" si="63"/>
        <v/>
      </c>
      <c r="AO163" s="649" t="str">
        <f t="shared" si="64"/>
        <v/>
      </c>
      <c r="AP163" s="653"/>
      <c r="AQ163" s="654"/>
      <c r="AR163" s="653"/>
      <c r="AS163" s="654"/>
      <c r="AT163" s="653"/>
      <c r="AU163" s="654"/>
      <c r="AV163" s="653"/>
      <c r="AW163" s="654"/>
      <c r="AY163" s="649" t="str">
        <f t="shared" si="65"/>
        <v/>
      </c>
    </row>
    <row r="164" spans="5:51">
      <c r="E164" s="649" t="str">
        <f t="shared" si="47"/>
        <v/>
      </c>
      <c r="G164" s="649" t="str">
        <f t="shared" si="47"/>
        <v/>
      </c>
      <c r="I164" s="649" t="str">
        <f t="shared" si="48"/>
        <v/>
      </c>
      <c r="K164" s="649" t="str">
        <f t="shared" si="49"/>
        <v/>
      </c>
      <c r="M164" s="649" t="str">
        <f t="shared" si="50"/>
        <v/>
      </c>
      <c r="O164" s="649" t="str">
        <f t="shared" si="51"/>
        <v/>
      </c>
      <c r="Q164" s="649" t="str">
        <f t="shared" si="52"/>
        <v/>
      </c>
      <c r="S164" s="649" t="str">
        <f t="shared" si="53"/>
        <v/>
      </c>
      <c r="U164" s="649" t="str">
        <f t="shared" si="54"/>
        <v/>
      </c>
      <c r="W164" s="649" t="str">
        <f t="shared" si="55"/>
        <v/>
      </c>
      <c r="Y164" s="649" t="str">
        <f t="shared" si="56"/>
        <v/>
      </c>
      <c r="AA164" s="649" t="str">
        <f t="shared" si="57"/>
        <v/>
      </c>
      <c r="AC164" s="649" t="str">
        <f t="shared" si="58"/>
        <v/>
      </c>
      <c r="AE164" s="649" t="str">
        <f t="shared" si="59"/>
        <v/>
      </c>
      <c r="AG164" s="649" t="str">
        <f t="shared" si="60"/>
        <v/>
      </c>
      <c r="AI164" s="649" t="str">
        <f t="shared" si="61"/>
        <v/>
      </c>
      <c r="AK164" s="649" t="str">
        <f t="shared" si="62"/>
        <v/>
      </c>
      <c r="AM164" s="649" t="str">
        <f t="shared" si="63"/>
        <v/>
      </c>
      <c r="AO164" s="649" t="str">
        <f t="shared" si="64"/>
        <v/>
      </c>
      <c r="AP164" s="653"/>
      <c r="AQ164" s="654"/>
      <c r="AR164" s="653"/>
      <c r="AS164" s="654"/>
      <c r="AT164" s="653"/>
      <c r="AU164" s="654"/>
      <c r="AV164" s="653"/>
      <c r="AW164" s="654"/>
      <c r="AY164" s="649" t="str">
        <f t="shared" si="65"/>
        <v/>
      </c>
    </row>
    <row r="165" spans="5:51">
      <c r="E165" s="649" t="str">
        <f t="shared" si="47"/>
        <v/>
      </c>
      <c r="G165" s="649" t="str">
        <f t="shared" si="47"/>
        <v/>
      </c>
      <c r="I165" s="649" t="str">
        <f t="shared" si="48"/>
        <v/>
      </c>
      <c r="K165" s="649" t="str">
        <f t="shared" si="49"/>
        <v/>
      </c>
      <c r="M165" s="649" t="str">
        <f t="shared" si="50"/>
        <v/>
      </c>
      <c r="O165" s="649" t="str">
        <f t="shared" si="51"/>
        <v/>
      </c>
      <c r="Q165" s="649" t="str">
        <f t="shared" si="52"/>
        <v/>
      </c>
      <c r="S165" s="649" t="str">
        <f t="shared" si="53"/>
        <v/>
      </c>
      <c r="U165" s="649" t="str">
        <f t="shared" si="54"/>
        <v/>
      </c>
      <c r="W165" s="649" t="str">
        <f t="shared" si="55"/>
        <v/>
      </c>
      <c r="Y165" s="649" t="str">
        <f t="shared" si="56"/>
        <v/>
      </c>
      <c r="AA165" s="649" t="str">
        <f t="shared" si="57"/>
        <v/>
      </c>
      <c r="AC165" s="649" t="str">
        <f t="shared" si="58"/>
        <v/>
      </c>
      <c r="AE165" s="649" t="str">
        <f t="shared" si="59"/>
        <v/>
      </c>
      <c r="AG165" s="649" t="str">
        <f t="shared" si="60"/>
        <v/>
      </c>
      <c r="AI165" s="649" t="str">
        <f t="shared" si="61"/>
        <v/>
      </c>
      <c r="AK165" s="649" t="str">
        <f t="shared" si="62"/>
        <v/>
      </c>
      <c r="AM165" s="649" t="str">
        <f t="shared" si="63"/>
        <v/>
      </c>
      <c r="AO165" s="649" t="str">
        <f t="shared" si="64"/>
        <v/>
      </c>
      <c r="AP165" s="653"/>
      <c r="AQ165" s="654"/>
      <c r="AR165" s="653"/>
      <c r="AS165" s="654"/>
      <c r="AT165" s="653"/>
      <c r="AU165" s="654"/>
      <c r="AV165" s="653"/>
      <c r="AW165" s="654"/>
      <c r="AY165" s="649" t="str">
        <f t="shared" si="65"/>
        <v/>
      </c>
    </row>
    <row r="166" spans="5:51">
      <c r="E166" s="649" t="str">
        <f t="shared" si="47"/>
        <v/>
      </c>
      <c r="G166" s="649" t="str">
        <f t="shared" si="47"/>
        <v/>
      </c>
      <c r="I166" s="649" t="str">
        <f t="shared" si="48"/>
        <v/>
      </c>
      <c r="K166" s="649" t="str">
        <f t="shared" si="49"/>
        <v/>
      </c>
      <c r="M166" s="649" t="str">
        <f t="shared" si="50"/>
        <v/>
      </c>
      <c r="O166" s="649" t="str">
        <f t="shared" si="51"/>
        <v/>
      </c>
      <c r="Q166" s="649" t="str">
        <f t="shared" si="52"/>
        <v/>
      </c>
      <c r="S166" s="649" t="str">
        <f t="shared" si="53"/>
        <v/>
      </c>
      <c r="U166" s="649" t="str">
        <f t="shared" si="54"/>
        <v/>
      </c>
      <c r="W166" s="649" t="str">
        <f t="shared" si="55"/>
        <v/>
      </c>
      <c r="Y166" s="649" t="str">
        <f t="shared" si="56"/>
        <v/>
      </c>
      <c r="AA166" s="649" t="str">
        <f t="shared" si="57"/>
        <v/>
      </c>
      <c r="AC166" s="649" t="str">
        <f t="shared" si="58"/>
        <v/>
      </c>
      <c r="AE166" s="649" t="str">
        <f t="shared" si="59"/>
        <v/>
      </c>
      <c r="AG166" s="649" t="str">
        <f t="shared" si="60"/>
        <v/>
      </c>
      <c r="AI166" s="649" t="str">
        <f t="shared" si="61"/>
        <v/>
      </c>
      <c r="AK166" s="649" t="str">
        <f t="shared" si="62"/>
        <v/>
      </c>
      <c r="AM166" s="649" t="str">
        <f t="shared" si="63"/>
        <v/>
      </c>
      <c r="AO166" s="649" t="str">
        <f t="shared" si="64"/>
        <v/>
      </c>
      <c r="AP166" s="653"/>
      <c r="AQ166" s="654"/>
      <c r="AR166" s="653"/>
      <c r="AS166" s="654"/>
      <c r="AT166" s="653"/>
      <c r="AU166" s="654"/>
      <c r="AV166" s="653"/>
      <c r="AW166" s="654"/>
      <c r="AY166" s="649" t="str">
        <f t="shared" si="65"/>
        <v/>
      </c>
    </row>
    <row r="167" spans="5:51">
      <c r="E167" s="649" t="str">
        <f t="shared" si="47"/>
        <v/>
      </c>
      <c r="G167" s="649" t="str">
        <f t="shared" si="47"/>
        <v/>
      </c>
      <c r="I167" s="649" t="str">
        <f t="shared" si="48"/>
        <v/>
      </c>
      <c r="K167" s="649" t="str">
        <f t="shared" si="49"/>
        <v/>
      </c>
      <c r="M167" s="649" t="str">
        <f t="shared" si="50"/>
        <v/>
      </c>
      <c r="O167" s="649" t="str">
        <f t="shared" si="51"/>
        <v/>
      </c>
      <c r="Q167" s="649" t="str">
        <f t="shared" si="52"/>
        <v/>
      </c>
      <c r="S167" s="649" t="str">
        <f t="shared" si="53"/>
        <v/>
      </c>
      <c r="U167" s="649" t="str">
        <f t="shared" si="54"/>
        <v/>
      </c>
      <c r="W167" s="649" t="str">
        <f t="shared" si="55"/>
        <v/>
      </c>
      <c r="Y167" s="649" t="str">
        <f t="shared" si="56"/>
        <v/>
      </c>
      <c r="AA167" s="649" t="str">
        <f t="shared" si="57"/>
        <v/>
      </c>
      <c r="AC167" s="649" t="str">
        <f t="shared" si="58"/>
        <v/>
      </c>
      <c r="AE167" s="649" t="str">
        <f t="shared" si="59"/>
        <v/>
      </c>
      <c r="AG167" s="649" t="str">
        <f t="shared" si="60"/>
        <v/>
      </c>
      <c r="AI167" s="649" t="str">
        <f t="shared" si="61"/>
        <v/>
      </c>
      <c r="AK167" s="649" t="str">
        <f t="shared" si="62"/>
        <v/>
      </c>
      <c r="AM167" s="649" t="str">
        <f t="shared" si="63"/>
        <v/>
      </c>
      <c r="AO167" s="649" t="str">
        <f t="shared" si="64"/>
        <v/>
      </c>
      <c r="AP167" s="653"/>
      <c r="AQ167" s="654"/>
      <c r="AR167" s="653"/>
      <c r="AS167" s="654"/>
      <c r="AT167" s="653"/>
      <c r="AU167" s="654"/>
      <c r="AV167" s="653"/>
      <c r="AW167" s="654"/>
      <c r="AY167" s="649" t="str">
        <f t="shared" si="65"/>
        <v/>
      </c>
    </row>
    <row r="168" spans="5:51">
      <c r="E168" s="649" t="str">
        <f t="shared" si="47"/>
        <v/>
      </c>
      <c r="G168" s="649" t="str">
        <f t="shared" si="47"/>
        <v/>
      </c>
      <c r="I168" s="649" t="str">
        <f t="shared" si="48"/>
        <v/>
      </c>
      <c r="K168" s="649" t="str">
        <f t="shared" si="49"/>
        <v/>
      </c>
      <c r="M168" s="649" t="str">
        <f t="shared" si="50"/>
        <v/>
      </c>
      <c r="O168" s="649" t="str">
        <f t="shared" si="51"/>
        <v/>
      </c>
      <c r="Q168" s="649" t="str">
        <f t="shared" si="52"/>
        <v/>
      </c>
      <c r="S168" s="649" t="str">
        <f t="shared" si="53"/>
        <v/>
      </c>
      <c r="U168" s="649" t="str">
        <f t="shared" si="54"/>
        <v/>
      </c>
      <c r="W168" s="649" t="str">
        <f t="shared" si="55"/>
        <v/>
      </c>
      <c r="Y168" s="649" t="str">
        <f t="shared" si="56"/>
        <v/>
      </c>
      <c r="AA168" s="649" t="str">
        <f t="shared" si="57"/>
        <v/>
      </c>
      <c r="AC168" s="649" t="str">
        <f t="shared" si="58"/>
        <v/>
      </c>
      <c r="AE168" s="649" t="str">
        <f t="shared" si="59"/>
        <v/>
      </c>
      <c r="AG168" s="649" t="str">
        <f t="shared" si="60"/>
        <v/>
      </c>
      <c r="AI168" s="649" t="str">
        <f t="shared" si="61"/>
        <v/>
      </c>
      <c r="AK168" s="649" t="str">
        <f t="shared" si="62"/>
        <v/>
      </c>
      <c r="AM168" s="649" t="str">
        <f t="shared" si="63"/>
        <v/>
      </c>
      <c r="AO168" s="649" t="str">
        <f t="shared" si="64"/>
        <v/>
      </c>
      <c r="AP168" s="653"/>
      <c r="AQ168" s="654"/>
      <c r="AR168" s="653"/>
      <c r="AS168" s="654"/>
      <c r="AT168" s="653"/>
      <c r="AU168" s="654"/>
      <c r="AV168" s="653"/>
      <c r="AW168" s="654"/>
      <c r="AY168" s="649" t="str">
        <f t="shared" si="65"/>
        <v/>
      </c>
    </row>
    <row r="169" spans="5:51">
      <c r="E169" s="649" t="str">
        <f t="shared" si="47"/>
        <v/>
      </c>
      <c r="G169" s="649" t="str">
        <f t="shared" si="47"/>
        <v/>
      </c>
      <c r="I169" s="649" t="str">
        <f t="shared" si="48"/>
        <v/>
      </c>
      <c r="K169" s="649" t="str">
        <f t="shared" si="49"/>
        <v/>
      </c>
      <c r="M169" s="649" t="str">
        <f t="shared" si="50"/>
        <v/>
      </c>
      <c r="O169" s="649" t="str">
        <f t="shared" si="51"/>
        <v/>
      </c>
      <c r="Q169" s="649" t="str">
        <f t="shared" si="52"/>
        <v/>
      </c>
      <c r="S169" s="649" t="str">
        <f t="shared" si="53"/>
        <v/>
      </c>
      <c r="U169" s="649" t="str">
        <f t="shared" si="54"/>
        <v/>
      </c>
      <c r="W169" s="649" t="str">
        <f t="shared" si="55"/>
        <v/>
      </c>
      <c r="Y169" s="649" t="str">
        <f t="shared" si="56"/>
        <v/>
      </c>
      <c r="AA169" s="649" t="str">
        <f t="shared" si="57"/>
        <v/>
      </c>
      <c r="AC169" s="649" t="str">
        <f t="shared" si="58"/>
        <v/>
      </c>
      <c r="AE169" s="649" t="str">
        <f t="shared" si="59"/>
        <v/>
      </c>
      <c r="AG169" s="649" t="str">
        <f t="shared" si="60"/>
        <v/>
      </c>
      <c r="AI169" s="649" t="str">
        <f t="shared" si="61"/>
        <v/>
      </c>
      <c r="AK169" s="649" t="str">
        <f t="shared" si="62"/>
        <v/>
      </c>
      <c r="AM169" s="649" t="str">
        <f t="shared" si="63"/>
        <v/>
      </c>
      <c r="AO169" s="649" t="str">
        <f t="shared" si="64"/>
        <v/>
      </c>
      <c r="AP169" s="653"/>
      <c r="AQ169" s="654"/>
      <c r="AR169" s="653"/>
      <c r="AS169" s="654"/>
      <c r="AT169" s="653"/>
      <c r="AU169" s="654"/>
      <c r="AV169" s="653"/>
      <c r="AW169" s="654"/>
      <c r="AY169" s="649" t="str">
        <f t="shared" si="65"/>
        <v/>
      </c>
    </row>
    <row r="170" spans="5:51">
      <c r="E170" s="649" t="str">
        <f t="shared" si="47"/>
        <v/>
      </c>
      <c r="G170" s="649" t="str">
        <f t="shared" si="47"/>
        <v/>
      </c>
      <c r="I170" s="649" t="str">
        <f t="shared" si="48"/>
        <v/>
      </c>
      <c r="K170" s="649" t="str">
        <f t="shared" si="49"/>
        <v/>
      </c>
      <c r="M170" s="649" t="str">
        <f t="shared" si="50"/>
        <v/>
      </c>
      <c r="O170" s="649" t="str">
        <f t="shared" si="51"/>
        <v/>
      </c>
      <c r="Q170" s="649" t="str">
        <f t="shared" si="52"/>
        <v/>
      </c>
      <c r="S170" s="649" t="str">
        <f t="shared" si="53"/>
        <v/>
      </c>
      <c r="U170" s="649" t="str">
        <f t="shared" si="54"/>
        <v/>
      </c>
      <c r="W170" s="649" t="str">
        <f t="shared" si="55"/>
        <v/>
      </c>
      <c r="Y170" s="649" t="str">
        <f t="shared" si="56"/>
        <v/>
      </c>
      <c r="AA170" s="649" t="str">
        <f t="shared" si="57"/>
        <v/>
      </c>
      <c r="AC170" s="649" t="str">
        <f t="shared" si="58"/>
        <v/>
      </c>
      <c r="AE170" s="649" t="str">
        <f t="shared" si="59"/>
        <v/>
      </c>
      <c r="AG170" s="649" t="str">
        <f t="shared" si="60"/>
        <v/>
      </c>
      <c r="AI170" s="649" t="str">
        <f t="shared" si="61"/>
        <v/>
      </c>
      <c r="AK170" s="649" t="str">
        <f t="shared" si="62"/>
        <v/>
      </c>
      <c r="AM170" s="649" t="str">
        <f t="shared" si="63"/>
        <v/>
      </c>
      <c r="AO170" s="649" t="str">
        <f t="shared" si="64"/>
        <v/>
      </c>
      <c r="AP170" s="653"/>
      <c r="AQ170" s="654"/>
      <c r="AR170" s="653"/>
      <c r="AS170" s="654"/>
      <c r="AT170" s="653"/>
      <c r="AU170" s="654"/>
      <c r="AV170" s="653"/>
      <c r="AW170" s="654"/>
      <c r="AY170" s="649" t="str">
        <f t="shared" si="65"/>
        <v/>
      </c>
    </row>
    <row r="171" spans="5:51">
      <c r="E171" s="649" t="str">
        <f t="shared" si="47"/>
        <v/>
      </c>
      <c r="G171" s="649" t="str">
        <f t="shared" si="47"/>
        <v/>
      </c>
      <c r="I171" s="649" t="str">
        <f t="shared" si="48"/>
        <v/>
      </c>
      <c r="K171" s="649" t="str">
        <f t="shared" si="49"/>
        <v/>
      </c>
      <c r="M171" s="649" t="str">
        <f t="shared" si="50"/>
        <v/>
      </c>
      <c r="O171" s="649" t="str">
        <f t="shared" si="51"/>
        <v/>
      </c>
      <c r="Q171" s="649" t="str">
        <f t="shared" si="52"/>
        <v/>
      </c>
      <c r="S171" s="649" t="str">
        <f t="shared" si="53"/>
        <v/>
      </c>
      <c r="U171" s="649" t="str">
        <f t="shared" si="54"/>
        <v/>
      </c>
      <c r="W171" s="649" t="str">
        <f t="shared" si="55"/>
        <v/>
      </c>
      <c r="Y171" s="649" t="str">
        <f t="shared" si="56"/>
        <v/>
      </c>
      <c r="AA171" s="649" t="str">
        <f t="shared" si="57"/>
        <v/>
      </c>
      <c r="AC171" s="649" t="str">
        <f t="shared" si="58"/>
        <v/>
      </c>
      <c r="AE171" s="649" t="str">
        <f t="shared" si="59"/>
        <v/>
      </c>
      <c r="AG171" s="649" t="str">
        <f t="shared" si="60"/>
        <v/>
      </c>
      <c r="AI171" s="649" t="str">
        <f t="shared" si="61"/>
        <v/>
      </c>
      <c r="AK171" s="649" t="str">
        <f t="shared" si="62"/>
        <v/>
      </c>
      <c r="AM171" s="649" t="str">
        <f t="shared" si="63"/>
        <v/>
      </c>
      <c r="AO171" s="649" t="str">
        <f t="shared" si="64"/>
        <v/>
      </c>
      <c r="AP171" s="653"/>
      <c r="AQ171" s="654"/>
      <c r="AR171" s="653"/>
      <c r="AS171" s="654"/>
      <c r="AT171" s="653"/>
      <c r="AU171" s="654"/>
      <c r="AV171" s="653"/>
      <c r="AW171" s="654"/>
      <c r="AY171" s="649" t="str">
        <f t="shared" si="65"/>
        <v/>
      </c>
    </row>
    <row r="172" spans="5:51">
      <c r="E172" s="649" t="str">
        <f t="shared" si="47"/>
        <v/>
      </c>
      <c r="G172" s="649" t="str">
        <f t="shared" si="47"/>
        <v/>
      </c>
      <c r="I172" s="649" t="str">
        <f t="shared" si="48"/>
        <v/>
      </c>
      <c r="K172" s="649" t="str">
        <f t="shared" si="49"/>
        <v/>
      </c>
      <c r="M172" s="649" t="str">
        <f t="shared" si="50"/>
        <v/>
      </c>
      <c r="O172" s="649" t="str">
        <f t="shared" si="51"/>
        <v/>
      </c>
      <c r="Q172" s="649" t="str">
        <f t="shared" si="52"/>
        <v/>
      </c>
      <c r="S172" s="649" t="str">
        <f t="shared" si="53"/>
        <v/>
      </c>
      <c r="U172" s="649" t="str">
        <f t="shared" si="54"/>
        <v/>
      </c>
      <c r="W172" s="649" t="str">
        <f t="shared" si="55"/>
        <v/>
      </c>
      <c r="Y172" s="649" t="str">
        <f t="shared" si="56"/>
        <v/>
      </c>
      <c r="AA172" s="649" t="str">
        <f t="shared" si="57"/>
        <v/>
      </c>
      <c r="AC172" s="649" t="str">
        <f t="shared" si="58"/>
        <v/>
      </c>
      <c r="AE172" s="649" t="str">
        <f t="shared" si="59"/>
        <v/>
      </c>
      <c r="AG172" s="649" t="str">
        <f t="shared" si="60"/>
        <v/>
      </c>
      <c r="AI172" s="649" t="str">
        <f t="shared" si="61"/>
        <v/>
      </c>
      <c r="AK172" s="649" t="str">
        <f t="shared" si="62"/>
        <v/>
      </c>
      <c r="AM172" s="649" t="str">
        <f t="shared" si="63"/>
        <v/>
      </c>
      <c r="AO172" s="649" t="str">
        <f t="shared" si="64"/>
        <v/>
      </c>
      <c r="AP172" s="653"/>
      <c r="AQ172" s="654"/>
      <c r="AR172" s="653"/>
      <c r="AS172" s="654"/>
      <c r="AT172" s="653"/>
      <c r="AU172" s="654"/>
      <c r="AV172" s="653"/>
      <c r="AW172" s="654"/>
      <c r="AY172" s="649" t="str">
        <f t="shared" si="65"/>
        <v/>
      </c>
    </row>
    <row r="173" spans="5:51">
      <c r="E173" s="649" t="str">
        <f t="shared" si="47"/>
        <v/>
      </c>
      <c r="G173" s="649" t="str">
        <f t="shared" si="47"/>
        <v/>
      </c>
      <c r="I173" s="649" t="str">
        <f t="shared" si="48"/>
        <v/>
      </c>
      <c r="K173" s="649" t="str">
        <f t="shared" si="49"/>
        <v/>
      </c>
      <c r="M173" s="649" t="str">
        <f t="shared" si="50"/>
        <v/>
      </c>
      <c r="O173" s="649" t="str">
        <f t="shared" si="51"/>
        <v/>
      </c>
      <c r="Q173" s="649" t="str">
        <f t="shared" si="52"/>
        <v/>
      </c>
      <c r="S173" s="649" t="str">
        <f t="shared" si="53"/>
        <v/>
      </c>
      <c r="U173" s="649" t="str">
        <f t="shared" si="54"/>
        <v/>
      </c>
      <c r="W173" s="649" t="str">
        <f t="shared" si="55"/>
        <v/>
      </c>
      <c r="Y173" s="649" t="str">
        <f t="shared" si="56"/>
        <v/>
      </c>
      <c r="AA173" s="649" t="str">
        <f t="shared" si="57"/>
        <v/>
      </c>
      <c r="AC173" s="649" t="str">
        <f t="shared" si="58"/>
        <v/>
      </c>
      <c r="AE173" s="649" t="str">
        <f t="shared" si="59"/>
        <v/>
      </c>
      <c r="AG173" s="649" t="str">
        <f t="shared" si="60"/>
        <v/>
      </c>
      <c r="AI173" s="649" t="str">
        <f t="shared" si="61"/>
        <v/>
      </c>
      <c r="AK173" s="649" t="str">
        <f t="shared" si="62"/>
        <v/>
      </c>
      <c r="AM173" s="649" t="str">
        <f t="shared" si="63"/>
        <v/>
      </c>
      <c r="AO173" s="649" t="str">
        <f t="shared" si="64"/>
        <v/>
      </c>
      <c r="AP173" s="653"/>
      <c r="AQ173" s="654"/>
      <c r="AR173" s="653"/>
      <c r="AS173" s="654"/>
      <c r="AT173" s="653"/>
      <c r="AU173" s="654"/>
      <c r="AV173" s="653"/>
      <c r="AW173" s="654"/>
      <c r="AY173" s="649" t="str">
        <f t="shared" si="65"/>
        <v/>
      </c>
    </row>
    <row r="174" spans="5:51">
      <c r="E174" s="649" t="str">
        <f t="shared" si="47"/>
        <v/>
      </c>
      <c r="G174" s="649" t="str">
        <f t="shared" si="47"/>
        <v/>
      </c>
      <c r="I174" s="649" t="str">
        <f t="shared" si="48"/>
        <v/>
      </c>
      <c r="K174" s="649" t="str">
        <f t="shared" si="49"/>
        <v/>
      </c>
      <c r="M174" s="649" t="str">
        <f t="shared" si="50"/>
        <v/>
      </c>
      <c r="O174" s="649" t="str">
        <f t="shared" si="51"/>
        <v/>
      </c>
      <c r="Q174" s="649" t="str">
        <f t="shared" si="52"/>
        <v/>
      </c>
      <c r="S174" s="649" t="str">
        <f t="shared" si="53"/>
        <v/>
      </c>
      <c r="U174" s="649" t="str">
        <f t="shared" si="54"/>
        <v/>
      </c>
      <c r="W174" s="649" t="str">
        <f t="shared" si="55"/>
        <v/>
      </c>
      <c r="Y174" s="649" t="str">
        <f t="shared" si="56"/>
        <v/>
      </c>
      <c r="AA174" s="649" t="str">
        <f t="shared" si="57"/>
        <v/>
      </c>
      <c r="AC174" s="649" t="str">
        <f t="shared" si="58"/>
        <v/>
      </c>
      <c r="AE174" s="649" t="str">
        <f t="shared" si="59"/>
        <v/>
      </c>
      <c r="AG174" s="649" t="str">
        <f t="shared" si="60"/>
        <v/>
      </c>
      <c r="AI174" s="649" t="str">
        <f t="shared" si="61"/>
        <v/>
      </c>
      <c r="AK174" s="649" t="str">
        <f t="shared" si="62"/>
        <v/>
      </c>
      <c r="AM174" s="649" t="str">
        <f t="shared" si="63"/>
        <v/>
      </c>
      <c r="AO174" s="649" t="str">
        <f t="shared" si="64"/>
        <v/>
      </c>
      <c r="AP174" s="653"/>
      <c r="AQ174" s="654"/>
      <c r="AR174" s="653"/>
      <c r="AS174" s="654"/>
      <c r="AT174" s="653"/>
      <c r="AU174" s="654"/>
      <c r="AV174" s="653"/>
      <c r="AW174" s="654"/>
      <c r="AY174" s="649" t="str">
        <f t="shared" si="65"/>
        <v/>
      </c>
    </row>
    <row r="175" spans="5:51">
      <c r="E175" s="649" t="str">
        <f t="shared" si="47"/>
        <v/>
      </c>
      <c r="G175" s="649" t="str">
        <f t="shared" si="47"/>
        <v/>
      </c>
      <c r="I175" s="649" t="str">
        <f t="shared" si="48"/>
        <v/>
      </c>
      <c r="K175" s="649" t="str">
        <f t="shared" si="49"/>
        <v/>
      </c>
      <c r="M175" s="649" t="str">
        <f t="shared" si="50"/>
        <v/>
      </c>
      <c r="O175" s="649" t="str">
        <f t="shared" si="51"/>
        <v/>
      </c>
      <c r="Q175" s="649" t="str">
        <f t="shared" si="52"/>
        <v/>
      </c>
      <c r="S175" s="649" t="str">
        <f t="shared" si="53"/>
        <v/>
      </c>
      <c r="U175" s="649" t="str">
        <f t="shared" si="54"/>
        <v/>
      </c>
      <c r="W175" s="649" t="str">
        <f t="shared" si="55"/>
        <v/>
      </c>
      <c r="Y175" s="649" t="str">
        <f t="shared" si="56"/>
        <v/>
      </c>
      <c r="AA175" s="649" t="str">
        <f t="shared" si="57"/>
        <v/>
      </c>
      <c r="AC175" s="649" t="str">
        <f t="shared" si="58"/>
        <v/>
      </c>
      <c r="AE175" s="649" t="str">
        <f t="shared" si="59"/>
        <v/>
      </c>
      <c r="AG175" s="649" t="str">
        <f t="shared" si="60"/>
        <v/>
      </c>
      <c r="AI175" s="649" t="str">
        <f t="shared" si="61"/>
        <v/>
      </c>
      <c r="AK175" s="649" t="str">
        <f t="shared" si="62"/>
        <v/>
      </c>
      <c r="AM175" s="649" t="str">
        <f t="shared" si="63"/>
        <v/>
      </c>
      <c r="AO175" s="649" t="str">
        <f t="shared" si="64"/>
        <v/>
      </c>
      <c r="AP175" s="653"/>
      <c r="AQ175" s="654"/>
      <c r="AR175" s="653"/>
      <c r="AS175" s="654"/>
      <c r="AT175" s="653"/>
      <c r="AU175" s="654"/>
      <c r="AV175" s="653"/>
      <c r="AW175" s="654"/>
      <c r="AY175" s="649" t="str">
        <f t="shared" si="65"/>
        <v/>
      </c>
    </row>
    <row r="176" spans="5:51">
      <c r="E176" s="649" t="str">
        <f t="shared" si="47"/>
        <v/>
      </c>
      <c r="G176" s="649" t="str">
        <f t="shared" si="47"/>
        <v/>
      </c>
      <c r="I176" s="649" t="str">
        <f t="shared" si="48"/>
        <v/>
      </c>
      <c r="K176" s="649" t="str">
        <f t="shared" si="49"/>
        <v/>
      </c>
      <c r="M176" s="649" t="str">
        <f t="shared" si="50"/>
        <v/>
      </c>
      <c r="O176" s="649" t="str">
        <f t="shared" si="51"/>
        <v/>
      </c>
      <c r="Q176" s="649" t="str">
        <f t="shared" si="52"/>
        <v/>
      </c>
      <c r="S176" s="649" t="str">
        <f t="shared" si="53"/>
        <v/>
      </c>
      <c r="U176" s="649" t="str">
        <f t="shared" si="54"/>
        <v/>
      </c>
      <c r="W176" s="649" t="str">
        <f t="shared" si="55"/>
        <v/>
      </c>
      <c r="Y176" s="649" t="str">
        <f t="shared" si="56"/>
        <v/>
      </c>
      <c r="AA176" s="649" t="str">
        <f t="shared" si="57"/>
        <v/>
      </c>
      <c r="AC176" s="649" t="str">
        <f t="shared" si="58"/>
        <v/>
      </c>
      <c r="AE176" s="649" t="str">
        <f t="shared" si="59"/>
        <v/>
      </c>
      <c r="AG176" s="649" t="str">
        <f t="shared" si="60"/>
        <v/>
      </c>
      <c r="AI176" s="649" t="str">
        <f t="shared" si="61"/>
        <v/>
      </c>
      <c r="AK176" s="649" t="str">
        <f t="shared" si="62"/>
        <v/>
      </c>
      <c r="AM176" s="649" t="str">
        <f t="shared" si="63"/>
        <v/>
      </c>
      <c r="AO176" s="649" t="str">
        <f t="shared" si="64"/>
        <v/>
      </c>
      <c r="AP176" s="653"/>
      <c r="AQ176" s="654"/>
      <c r="AR176" s="653"/>
      <c r="AS176" s="654"/>
      <c r="AT176" s="653"/>
      <c r="AU176" s="654"/>
      <c r="AV176" s="653"/>
      <c r="AW176" s="654"/>
      <c r="AY176" s="649" t="str">
        <f t="shared" si="65"/>
        <v/>
      </c>
    </row>
    <row r="177" spans="5:51">
      <c r="E177" s="649" t="str">
        <f t="shared" si="47"/>
        <v/>
      </c>
      <c r="G177" s="649" t="str">
        <f t="shared" si="47"/>
        <v/>
      </c>
      <c r="I177" s="649" t="str">
        <f t="shared" si="48"/>
        <v/>
      </c>
      <c r="K177" s="649" t="str">
        <f t="shared" si="49"/>
        <v/>
      </c>
      <c r="M177" s="649" t="str">
        <f t="shared" si="50"/>
        <v/>
      </c>
      <c r="O177" s="649" t="str">
        <f t="shared" si="51"/>
        <v/>
      </c>
      <c r="Q177" s="649" t="str">
        <f t="shared" si="52"/>
        <v/>
      </c>
      <c r="S177" s="649" t="str">
        <f t="shared" si="53"/>
        <v/>
      </c>
      <c r="U177" s="649" t="str">
        <f t="shared" si="54"/>
        <v/>
      </c>
      <c r="W177" s="649" t="str">
        <f t="shared" si="55"/>
        <v/>
      </c>
      <c r="Y177" s="649" t="str">
        <f t="shared" si="56"/>
        <v/>
      </c>
      <c r="AA177" s="649" t="str">
        <f t="shared" si="57"/>
        <v/>
      </c>
      <c r="AC177" s="649" t="str">
        <f t="shared" si="58"/>
        <v/>
      </c>
      <c r="AE177" s="649" t="str">
        <f t="shared" si="59"/>
        <v/>
      </c>
      <c r="AG177" s="649" t="str">
        <f t="shared" si="60"/>
        <v/>
      </c>
      <c r="AI177" s="649" t="str">
        <f t="shared" si="61"/>
        <v/>
      </c>
      <c r="AK177" s="649" t="str">
        <f t="shared" si="62"/>
        <v/>
      </c>
      <c r="AM177" s="649" t="str">
        <f t="shared" si="63"/>
        <v/>
      </c>
      <c r="AO177" s="649" t="str">
        <f t="shared" si="64"/>
        <v/>
      </c>
      <c r="AP177" s="653"/>
      <c r="AQ177" s="654"/>
      <c r="AR177" s="653"/>
      <c r="AS177" s="654"/>
      <c r="AT177" s="653"/>
      <c r="AU177" s="654"/>
      <c r="AV177" s="653"/>
      <c r="AW177" s="654"/>
      <c r="AY177" s="649" t="str">
        <f t="shared" si="65"/>
        <v/>
      </c>
    </row>
    <row r="178" spans="5:51">
      <c r="E178" s="649" t="str">
        <f t="shared" si="47"/>
        <v/>
      </c>
      <c r="G178" s="649" t="str">
        <f t="shared" si="47"/>
        <v/>
      </c>
      <c r="I178" s="649" t="str">
        <f t="shared" si="48"/>
        <v/>
      </c>
      <c r="K178" s="649" t="str">
        <f t="shared" si="49"/>
        <v/>
      </c>
      <c r="M178" s="649" t="str">
        <f t="shared" si="50"/>
        <v/>
      </c>
      <c r="O178" s="649" t="str">
        <f t="shared" si="51"/>
        <v/>
      </c>
      <c r="Q178" s="649" t="str">
        <f t="shared" si="52"/>
        <v/>
      </c>
      <c r="S178" s="649" t="str">
        <f t="shared" si="53"/>
        <v/>
      </c>
      <c r="U178" s="649" t="str">
        <f t="shared" si="54"/>
        <v/>
      </c>
      <c r="W178" s="649" t="str">
        <f t="shared" si="55"/>
        <v/>
      </c>
      <c r="Y178" s="649" t="str">
        <f t="shared" si="56"/>
        <v/>
      </c>
      <c r="AA178" s="649" t="str">
        <f t="shared" si="57"/>
        <v/>
      </c>
      <c r="AC178" s="649" t="str">
        <f t="shared" si="58"/>
        <v/>
      </c>
      <c r="AE178" s="649" t="str">
        <f t="shared" si="59"/>
        <v/>
      </c>
      <c r="AG178" s="649" t="str">
        <f t="shared" si="60"/>
        <v/>
      </c>
      <c r="AI178" s="649" t="str">
        <f t="shared" si="61"/>
        <v/>
      </c>
      <c r="AK178" s="649" t="str">
        <f t="shared" si="62"/>
        <v/>
      </c>
      <c r="AM178" s="649" t="str">
        <f t="shared" si="63"/>
        <v/>
      </c>
      <c r="AO178" s="649" t="str">
        <f t="shared" si="64"/>
        <v/>
      </c>
      <c r="AP178" s="653"/>
      <c r="AQ178" s="654"/>
      <c r="AR178" s="653"/>
      <c r="AS178" s="654"/>
      <c r="AT178" s="653"/>
      <c r="AU178" s="654"/>
      <c r="AV178" s="653"/>
      <c r="AW178" s="654"/>
      <c r="AY178" s="649" t="str">
        <f t="shared" si="65"/>
        <v/>
      </c>
    </row>
    <row r="179" spans="5:51">
      <c r="E179" s="649" t="str">
        <f t="shared" si="47"/>
        <v/>
      </c>
      <c r="G179" s="649" t="str">
        <f t="shared" si="47"/>
        <v/>
      </c>
      <c r="I179" s="649" t="str">
        <f t="shared" si="48"/>
        <v/>
      </c>
      <c r="K179" s="649" t="str">
        <f t="shared" si="49"/>
        <v/>
      </c>
      <c r="M179" s="649" t="str">
        <f t="shared" si="50"/>
        <v/>
      </c>
      <c r="O179" s="649" t="str">
        <f t="shared" si="51"/>
        <v/>
      </c>
      <c r="Q179" s="649" t="str">
        <f t="shared" si="52"/>
        <v/>
      </c>
      <c r="S179" s="649" t="str">
        <f t="shared" si="53"/>
        <v/>
      </c>
      <c r="U179" s="649" t="str">
        <f t="shared" si="54"/>
        <v/>
      </c>
      <c r="W179" s="649" t="str">
        <f t="shared" si="55"/>
        <v/>
      </c>
      <c r="Y179" s="649" t="str">
        <f t="shared" si="56"/>
        <v/>
      </c>
      <c r="AA179" s="649" t="str">
        <f t="shared" si="57"/>
        <v/>
      </c>
      <c r="AC179" s="649" t="str">
        <f t="shared" si="58"/>
        <v/>
      </c>
      <c r="AE179" s="649" t="str">
        <f t="shared" si="59"/>
        <v/>
      </c>
      <c r="AG179" s="649" t="str">
        <f t="shared" si="60"/>
        <v/>
      </c>
      <c r="AI179" s="649" t="str">
        <f t="shared" si="61"/>
        <v/>
      </c>
      <c r="AK179" s="649" t="str">
        <f t="shared" si="62"/>
        <v/>
      </c>
      <c r="AM179" s="649" t="str">
        <f t="shared" si="63"/>
        <v/>
      </c>
      <c r="AO179" s="649" t="str">
        <f t="shared" si="64"/>
        <v/>
      </c>
      <c r="AP179" s="653"/>
      <c r="AQ179" s="654"/>
      <c r="AR179" s="653"/>
      <c r="AS179" s="654"/>
      <c r="AT179" s="653"/>
      <c r="AU179" s="654"/>
      <c r="AV179" s="653"/>
      <c r="AW179" s="654"/>
      <c r="AY179" s="649" t="str">
        <f t="shared" si="65"/>
        <v/>
      </c>
    </row>
    <row r="180" spans="5:51">
      <c r="E180" s="649" t="str">
        <f t="shared" si="47"/>
        <v/>
      </c>
      <c r="G180" s="649" t="str">
        <f t="shared" si="47"/>
        <v/>
      </c>
      <c r="I180" s="649" t="str">
        <f t="shared" si="48"/>
        <v/>
      </c>
      <c r="K180" s="649" t="str">
        <f t="shared" si="49"/>
        <v/>
      </c>
      <c r="M180" s="649" t="str">
        <f t="shared" si="50"/>
        <v/>
      </c>
      <c r="O180" s="649" t="str">
        <f t="shared" si="51"/>
        <v/>
      </c>
      <c r="Q180" s="649" t="str">
        <f t="shared" si="52"/>
        <v/>
      </c>
      <c r="S180" s="649" t="str">
        <f t="shared" si="53"/>
        <v/>
      </c>
      <c r="U180" s="649" t="str">
        <f t="shared" si="54"/>
        <v/>
      </c>
      <c r="W180" s="649" t="str">
        <f t="shared" si="55"/>
        <v/>
      </c>
      <c r="Y180" s="649" t="str">
        <f t="shared" si="56"/>
        <v/>
      </c>
      <c r="AA180" s="649" t="str">
        <f t="shared" si="57"/>
        <v/>
      </c>
      <c r="AC180" s="649" t="str">
        <f t="shared" si="58"/>
        <v/>
      </c>
      <c r="AE180" s="649" t="str">
        <f t="shared" si="59"/>
        <v/>
      </c>
      <c r="AG180" s="649" t="str">
        <f t="shared" si="60"/>
        <v/>
      </c>
      <c r="AI180" s="649" t="str">
        <f t="shared" si="61"/>
        <v/>
      </c>
      <c r="AK180" s="649" t="str">
        <f t="shared" si="62"/>
        <v/>
      </c>
      <c r="AM180" s="649" t="str">
        <f t="shared" si="63"/>
        <v/>
      </c>
      <c r="AO180" s="649" t="str">
        <f t="shared" si="64"/>
        <v/>
      </c>
      <c r="AP180" s="653"/>
      <c r="AQ180" s="654"/>
      <c r="AR180" s="653"/>
      <c r="AS180" s="654"/>
      <c r="AT180" s="653"/>
      <c r="AU180" s="654"/>
      <c r="AV180" s="653"/>
      <c r="AW180" s="654"/>
      <c r="AY180" s="649" t="str">
        <f t="shared" si="65"/>
        <v/>
      </c>
    </row>
    <row r="181" spans="5:51">
      <c r="E181" s="649" t="str">
        <f t="shared" si="47"/>
        <v/>
      </c>
      <c r="G181" s="649" t="str">
        <f t="shared" si="47"/>
        <v/>
      </c>
      <c r="I181" s="649" t="str">
        <f t="shared" si="48"/>
        <v/>
      </c>
      <c r="K181" s="649" t="str">
        <f t="shared" si="49"/>
        <v/>
      </c>
      <c r="M181" s="649" t="str">
        <f t="shared" si="50"/>
        <v/>
      </c>
      <c r="O181" s="649" t="str">
        <f t="shared" si="51"/>
        <v/>
      </c>
      <c r="Q181" s="649" t="str">
        <f t="shared" si="52"/>
        <v/>
      </c>
      <c r="S181" s="649" t="str">
        <f t="shared" si="53"/>
        <v/>
      </c>
      <c r="U181" s="649" t="str">
        <f t="shared" si="54"/>
        <v/>
      </c>
      <c r="W181" s="649" t="str">
        <f t="shared" si="55"/>
        <v/>
      </c>
      <c r="Y181" s="649" t="str">
        <f t="shared" si="56"/>
        <v/>
      </c>
      <c r="AA181" s="649" t="str">
        <f t="shared" si="57"/>
        <v/>
      </c>
      <c r="AC181" s="649" t="str">
        <f t="shared" si="58"/>
        <v/>
      </c>
      <c r="AE181" s="649" t="str">
        <f t="shared" si="59"/>
        <v/>
      </c>
      <c r="AG181" s="649" t="str">
        <f t="shared" si="60"/>
        <v/>
      </c>
      <c r="AI181" s="649" t="str">
        <f t="shared" si="61"/>
        <v/>
      </c>
      <c r="AK181" s="649" t="str">
        <f t="shared" si="62"/>
        <v/>
      </c>
      <c r="AM181" s="649" t="str">
        <f t="shared" si="63"/>
        <v/>
      </c>
      <c r="AO181" s="649" t="str">
        <f t="shared" si="64"/>
        <v/>
      </c>
      <c r="AP181" s="653"/>
      <c r="AQ181" s="654"/>
      <c r="AR181" s="653"/>
      <c r="AS181" s="654"/>
      <c r="AT181" s="653"/>
      <c r="AU181" s="654"/>
      <c r="AV181" s="653"/>
      <c r="AW181" s="654"/>
      <c r="AY181" s="649" t="str">
        <f t="shared" si="65"/>
        <v/>
      </c>
    </row>
    <row r="182" spans="5:51">
      <c r="E182" s="649" t="str">
        <f t="shared" si="47"/>
        <v/>
      </c>
      <c r="G182" s="649" t="str">
        <f t="shared" si="47"/>
        <v/>
      </c>
      <c r="I182" s="649" t="str">
        <f t="shared" si="48"/>
        <v/>
      </c>
      <c r="K182" s="649" t="str">
        <f t="shared" si="49"/>
        <v/>
      </c>
      <c r="M182" s="649" t="str">
        <f t="shared" si="50"/>
        <v/>
      </c>
      <c r="O182" s="649" t="str">
        <f t="shared" si="51"/>
        <v/>
      </c>
      <c r="Q182" s="649" t="str">
        <f t="shared" si="52"/>
        <v/>
      </c>
      <c r="S182" s="649" t="str">
        <f t="shared" si="53"/>
        <v/>
      </c>
      <c r="U182" s="649" t="str">
        <f t="shared" si="54"/>
        <v/>
      </c>
      <c r="W182" s="649" t="str">
        <f t="shared" si="55"/>
        <v/>
      </c>
      <c r="Y182" s="649" t="str">
        <f t="shared" si="56"/>
        <v/>
      </c>
      <c r="AA182" s="649" t="str">
        <f t="shared" si="57"/>
        <v/>
      </c>
      <c r="AC182" s="649" t="str">
        <f t="shared" si="58"/>
        <v/>
      </c>
      <c r="AE182" s="649" t="str">
        <f t="shared" si="59"/>
        <v/>
      </c>
      <c r="AG182" s="649" t="str">
        <f t="shared" si="60"/>
        <v/>
      </c>
      <c r="AI182" s="649" t="str">
        <f t="shared" si="61"/>
        <v/>
      </c>
      <c r="AK182" s="649" t="str">
        <f t="shared" si="62"/>
        <v/>
      </c>
      <c r="AM182" s="649" t="str">
        <f t="shared" si="63"/>
        <v/>
      </c>
      <c r="AO182" s="649" t="str">
        <f t="shared" si="64"/>
        <v/>
      </c>
      <c r="AP182" s="653"/>
      <c r="AQ182" s="654"/>
      <c r="AR182" s="653"/>
      <c r="AS182" s="654"/>
      <c r="AT182" s="653"/>
      <c r="AU182" s="654"/>
      <c r="AV182" s="653"/>
      <c r="AW182" s="654"/>
      <c r="AY182" s="649" t="str">
        <f t="shared" si="65"/>
        <v/>
      </c>
    </row>
    <row r="183" spans="5:51">
      <c r="E183" s="649" t="str">
        <f t="shared" si="47"/>
        <v/>
      </c>
      <c r="G183" s="649" t="str">
        <f t="shared" si="47"/>
        <v/>
      </c>
      <c r="I183" s="649" t="str">
        <f t="shared" si="48"/>
        <v/>
      </c>
      <c r="K183" s="649" t="str">
        <f t="shared" si="49"/>
        <v/>
      </c>
      <c r="M183" s="649" t="str">
        <f t="shared" si="50"/>
        <v/>
      </c>
      <c r="O183" s="649" t="str">
        <f t="shared" si="51"/>
        <v/>
      </c>
      <c r="Q183" s="649" t="str">
        <f t="shared" si="52"/>
        <v/>
      </c>
      <c r="S183" s="649" t="str">
        <f t="shared" si="53"/>
        <v/>
      </c>
      <c r="U183" s="649" t="str">
        <f t="shared" si="54"/>
        <v/>
      </c>
      <c r="W183" s="649" t="str">
        <f t="shared" si="55"/>
        <v/>
      </c>
      <c r="Y183" s="649" t="str">
        <f t="shared" si="56"/>
        <v/>
      </c>
      <c r="AA183" s="649" t="str">
        <f t="shared" si="57"/>
        <v/>
      </c>
      <c r="AC183" s="649" t="str">
        <f t="shared" si="58"/>
        <v/>
      </c>
      <c r="AE183" s="649" t="str">
        <f t="shared" si="59"/>
        <v/>
      </c>
      <c r="AG183" s="649" t="str">
        <f t="shared" si="60"/>
        <v/>
      </c>
      <c r="AI183" s="649" t="str">
        <f t="shared" si="61"/>
        <v/>
      </c>
      <c r="AK183" s="649" t="str">
        <f t="shared" si="62"/>
        <v/>
      </c>
      <c r="AM183" s="649" t="str">
        <f t="shared" si="63"/>
        <v/>
      </c>
      <c r="AO183" s="649" t="str">
        <f t="shared" si="64"/>
        <v/>
      </c>
      <c r="AP183" s="653"/>
      <c r="AQ183" s="654"/>
      <c r="AR183" s="653"/>
      <c r="AS183" s="654"/>
      <c r="AT183" s="653"/>
      <c r="AU183" s="654"/>
      <c r="AV183" s="653"/>
      <c r="AW183" s="654"/>
      <c r="AY183" s="649" t="str">
        <f t="shared" si="65"/>
        <v/>
      </c>
    </row>
    <row r="184" spans="5:51">
      <c r="E184" s="649" t="str">
        <f t="shared" si="47"/>
        <v/>
      </c>
      <c r="G184" s="649" t="str">
        <f t="shared" si="47"/>
        <v/>
      </c>
      <c r="I184" s="649" t="str">
        <f t="shared" si="48"/>
        <v/>
      </c>
      <c r="K184" s="649" t="str">
        <f t="shared" si="49"/>
        <v/>
      </c>
      <c r="M184" s="649" t="str">
        <f t="shared" si="50"/>
        <v/>
      </c>
      <c r="O184" s="649" t="str">
        <f t="shared" si="51"/>
        <v/>
      </c>
      <c r="Q184" s="649" t="str">
        <f t="shared" si="52"/>
        <v/>
      </c>
      <c r="S184" s="649" t="str">
        <f t="shared" si="53"/>
        <v/>
      </c>
      <c r="U184" s="649" t="str">
        <f t="shared" si="54"/>
        <v/>
      </c>
      <c r="W184" s="649" t="str">
        <f t="shared" si="55"/>
        <v/>
      </c>
      <c r="Y184" s="649" t="str">
        <f t="shared" si="56"/>
        <v/>
      </c>
      <c r="AA184" s="649" t="str">
        <f t="shared" si="57"/>
        <v/>
      </c>
      <c r="AC184" s="649" t="str">
        <f t="shared" si="58"/>
        <v/>
      </c>
      <c r="AE184" s="649" t="str">
        <f t="shared" si="59"/>
        <v/>
      </c>
      <c r="AG184" s="649" t="str">
        <f t="shared" si="60"/>
        <v/>
      </c>
      <c r="AI184" s="649" t="str">
        <f t="shared" si="61"/>
        <v/>
      </c>
      <c r="AK184" s="649" t="str">
        <f t="shared" si="62"/>
        <v/>
      </c>
      <c r="AM184" s="649" t="str">
        <f t="shared" si="63"/>
        <v/>
      </c>
      <c r="AO184" s="649" t="str">
        <f t="shared" si="64"/>
        <v/>
      </c>
      <c r="AP184" s="653"/>
      <c r="AQ184" s="654"/>
      <c r="AR184" s="653"/>
      <c r="AS184" s="654"/>
      <c r="AT184" s="653"/>
      <c r="AU184" s="654"/>
      <c r="AV184" s="653"/>
      <c r="AW184" s="654"/>
      <c r="AY184" s="649" t="str">
        <f t="shared" si="65"/>
        <v/>
      </c>
    </row>
    <row r="185" spans="5:51">
      <c r="E185" s="649" t="str">
        <f t="shared" si="47"/>
        <v/>
      </c>
      <c r="G185" s="649" t="str">
        <f t="shared" si="47"/>
        <v/>
      </c>
      <c r="I185" s="649" t="str">
        <f t="shared" si="48"/>
        <v/>
      </c>
      <c r="K185" s="649" t="str">
        <f t="shared" si="49"/>
        <v/>
      </c>
      <c r="M185" s="649" t="str">
        <f t="shared" si="50"/>
        <v/>
      </c>
      <c r="O185" s="649" t="str">
        <f t="shared" si="51"/>
        <v/>
      </c>
      <c r="Q185" s="649" t="str">
        <f t="shared" si="52"/>
        <v/>
      </c>
      <c r="S185" s="649" t="str">
        <f t="shared" si="53"/>
        <v/>
      </c>
      <c r="U185" s="649" t="str">
        <f t="shared" si="54"/>
        <v/>
      </c>
      <c r="W185" s="649" t="str">
        <f t="shared" si="55"/>
        <v/>
      </c>
      <c r="Y185" s="649" t="str">
        <f t="shared" si="56"/>
        <v/>
      </c>
      <c r="AA185" s="649" t="str">
        <f t="shared" si="57"/>
        <v/>
      </c>
      <c r="AC185" s="649" t="str">
        <f t="shared" si="58"/>
        <v/>
      </c>
      <c r="AE185" s="649" t="str">
        <f t="shared" si="59"/>
        <v/>
      </c>
      <c r="AG185" s="649" t="str">
        <f t="shared" si="60"/>
        <v/>
      </c>
      <c r="AI185" s="649" t="str">
        <f t="shared" si="61"/>
        <v/>
      </c>
      <c r="AK185" s="649" t="str">
        <f t="shared" si="62"/>
        <v/>
      </c>
      <c r="AM185" s="649" t="str">
        <f t="shared" si="63"/>
        <v/>
      </c>
      <c r="AO185" s="649" t="str">
        <f t="shared" si="64"/>
        <v/>
      </c>
      <c r="AP185" s="653"/>
      <c r="AQ185" s="654"/>
      <c r="AR185" s="653"/>
      <c r="AS185" s="654"/>
      <c r="AT185" s="653"/>
      <c r="AU185" s="654"/>
      <c r="AV185" s="653"/>
      <c r="AW185" s="654"/>
      <c r="AY185" s="649" t="str">
        <f t="shared" si="65"/>
        <v/>
      </c>
    </row>
    <row r="186" spans="5:51">
      <c r="E186" s="649" t="str">
        <f t="shared" si="47"/>
        <v/>
      </c>
      <c r="G186" s="649" t="str">
        <f t="shared" si="47"/>
        <v/>
      </c>
      <c r="I186" s="649" t="str">
        <f t="shared" si="48"/>
        <v/>
      </c>
      <c r="K186" s="649" t="str">
        <f t="shared" si="49"/>
        <v/>
      </c>
      <c r="M186" s="649" t="str">
        <f t="shared" si="50"/>
        <v/>
      </c>
      <c r="O186" s="649" t="str">
        <f t="shared" si="51"/>
        <v/>
      </c>
      <c r="Q186" s="649" t="str">
        <f t="shared" si="52"/>
        <v/>
      </c>
      <c r="S186" s="649" t="str">
        <f t="shared" si="53"/>
        <v/>
      </c>
      <c r="U186" s="649" t="str">
        <f t="shared" si="54"/>
        <v/>
      </c>
      <c r="W186" s="649" t="str">
        <f t="shared" si="55"/>
        <v/>
      </c>
      <c r="Y186" s="649" t="str">
        <f t="shared" si="56"/>
        <v/>
      </c>
      <c r="AA186" s="649" t="str">
        <f t="shared" si="57"/>
        <v/>
      </c>
      <c r="AC186" s="649" t="str">
        <f t="shared" si="58"/>
        <v/>
      </c>
      <c r="AE186" s="649" t="str">
        <f t="shared" si="59"/>
        <v/>
      </c>
      <c r="AG186" s="649" t="str">
        <f t="shared" si="60"/>
        <v/>
      </c>
      <c r="AI186" s="649" t="str">
        <f t="shared" si="61"/>
        <v/>
      </c>
      <c r="AK186" s="649" t="str">
        <f t="shared" si="62"/>
        <v/>
      </c>
      <c r="AM186" s="649" t="str">
        <f t="shared" si="63"/>
        <v/>
      </c>
      <c r="AO186" s="649" t="str">
        <f t="shared" si="64"/>
        <v/>
      </c>
      <c r="AP186" s="653"/>
      <c r="AQ186" s="654"/>
      <c r="AR186" s="653"/>
      <c r="AS186" s="654"/>
      <c r="AT186" s="653"/>
      <c r="AU186" s="654"/>
      <c r="AV186" s="653"/>
      <c r="AW186" s="654"/>
      <c r="AY186" s="649" t="str">
        <f t="shared" si="65"/>
        <v/>
      </c>
    </row>
    <row r="187" spans="5:51">
      <c r="E187" s="649" t="str">
        <f t="shared" si="47"/>
        <v/>
      </c>
      <c r="G187" s="649" t="str">
        <f t="shared" si="47"/>
        <v/>
      </c>
      <c r="I187" s="649" t="str">
        <f t="shared" si="48"/>
        <v/>
      </c>
      <c r="K187" s="649" t="str">
        <f t="shared" si="49"/>
        <v/>
      </c>
      <c r="M187" s="649" t="str">
        <f t="shared" si="50"/>
        <v/>
      </c>
      <c r="O187" s="649" t="str">
        <f t="shared" si="51"/>
        <v/>
      </c>
      <c r="Q187" s="649" t="str">
        <f t="shared" si="52"/>
        <v/>
      </c>
      <c r="S187" s="649" t="str">
        <f t="shared" si="53"/>
        <v/>
      </c>
      <c r="U187" s="649" t="str">
        <f t="shared" si="54"/>
        <v/>
      </c>
      <c r="W187" s="649" t="str">
        <f t="shared" si="55"/>
        <v/>
      </c>
      <c r="Y187" s="649" t="str">
        <f t="shared" si="56"/>
        <v/>
      </c>
      <c r="AA187" s="649" t="str">
        <f t="shared" si="57"/>
        <v/>
      </c>
      <c r="AC187" s="649" t="str">
        <f t="shared" si="58"/>
        <v/>
      </c>
      <c r="AE187" s="649" t="str">
        <f t="shared" si="59"/>
        <v/>
      </c>
      <c r="AG187" s="649" t="str">
        <f t="shared" si="60"/>
        <v/>
      </c>
      <c r="AI187" s="649" t="str">
        <f t="shared" si="61"/>
        <v/>
      </c>
      <c r="AK187" s="649" t="str">
        <f t="shared" si="62"/>
        <v/>
      </c>
      <c r="AM187" s="649" t="str">
        <f t="shared" si="63"/>
        <v/>
      </c>
      <c r="AO187" s="649" t="str">
        <f t="shared" si="64"/>
        <v/>
      </c>
      <c r="AP187" s="653"/>
      <c r="AQ187" s="654"/>
      <c r="AR187" s="653"/>
      <c r="AS187" s="654"/>
      <c r="AT187" s="653"/>
      <c r="AU187" s="654"/>
      <c r="AV187" s="653"/>
      <c r="AW187" s="654"/>
      <c r="AY187" s="649" t="str">
        <f t="shared" si="65"/>
        <v/>
      </c>
    </row>
    <row r="188" spans="5:51">
      <c r="E188" s="649" t="str">
        <f t="shared" si="47"/>
        <v/>
      </c>
      <c r="G188" s="649" t="str">
        <f t="shared" si="47"/>
        <v/>
      </c>
      <c r="I188" s="649" t="str">
        <f t="shared" si="48"/>
        <v/>
      </c>
      <c r="K188" s="649" t="str">
        <f t="shared" si="49"/>
        <v/>
      </c>
      <c r="M188" s="649" t="str">
        <f t="shared" si="50"/>
        <v/>
      </c>
      <c r="O188" s="649" t="str">
        <f t="shared" si="51"/>
        <v/>
      </c>
      <c r="Q188" s="649" t="str">
        <f t="shared" si="52"/>
        <v/>
      </c>
      <c r="S188" s="649" t="str">
        <f t="shared" si="53"/>
        <v/>
      </c>
      <c r="U188" s="649" t="str">
        <f t="shared" si="54"/>
        <v/>
      </c>
      <c r="W188" s="649" t="str">
        <f t="shared" si="55"/>
        <v/>
      </c>
      <c r="Y188" s="649" t="str">
        <f t="shared" si="56"/>
        <v/>
      </c>
      <c r="AA188" s="649" t="str">
        <f t="shared" si="57"/>
        <v/>
      </c>
      <c r="AC188" s="649" t="str">
        <f t="shared" si="58"/>
        <v/>
      </c>
      <c r="AE188" s="649" t="str">
        <f t="shared" si="59"/>
        <v/>
      </c>
      <c r="AG188" s="649" t="str">
        <f t="shared" si="60"/>
        <v/>
      </c>
      <c r="AI188" s="649" t="str">
        <f t="shared" si="61"/>
        <v/>
      </c>
      <c r="AK188" s="649" t="str">
        <f t="shared" si="62"/>
        <v/>
      </c>
      <c r="AM188" s="649" t="str">
        <f t="shared" si="63"/>
        <v/>
      </c>
      <c r="AO188" s="649" t="str">
        <f t="shared" si="64"/>
        <v/>
      </c>
      <c r="AP188" s="653"/>
      <c r="AQ188" s="654"/>
      <c r="AR188" s="653"/>
      <c r="AS188" s="654"/>
      <c r="AT188" s="653"/>
      <c r="AU188" s="654"/>
      <c r="AV188" s="653"/>
      <c r="AW188" s="654"/>
      <c r="AY188" s="649" t="str">
        <f t="shared" si="65"/>
        <v/>
      </c>
    </row>
    <row r="189" spans="5:51">
      <c r="E189" s="649" t="str">
        <f t="shared" si="47"/>
        <v/>
      </c>
      <c r="G189" s="649" t="str">
        <f t="shared" si="47"/>
        <v/>
      </c>
      <c r="I189" s="649" t="str">
        <f t="shared" si="48"/>
        <v/>
      </c>
      <c r="K189" s="649" t="str">
        <f t="shared" si="49"/>
        <v/>
      </c>
      <c r="M189" s="649" t="str">
        <f t="shared" si="50"/>
        <v/>
      </c>
      <c r="O189" s="649" t="str">
        <f t="shared" si="51"/>
        <v/>
      </c>
      <c r="Q189" s="649" t="str">
        <f t="shared" si="52"/>
        <v/>
      </c>
      <c r="S189" s="649" t="str">
        <f t="shared" si="53"/>
        <v/>
      </c>
      <c r="U189" s="649" t="str">
        <f t="shared" si="54"/>
        <v/>
      </c>
      <c r="W189" s="649" t="str">
        <f t="shared" si="55"/>
        <v/>
      </c>
      <c r="Y189" s="649" t="str">
        <f t="shared" si="56"/>
        <v/>
      </c>
      <c r="AA189" s="649" t="str">
        <f t="shared" si="57"/>
        <v/>
      </c>
      <c r="AC189" s="649" t="str">
        <f t="shared" si="58"/>
        <v/>
      </c>
      <c r="AE189" s="649" t="str">
        <f t="shared" si="59"/>
        <v/>
      </c>
      <c r="AG189" s="649" t="str">
        <f t="shared" si="60"/>
        <v/>
      </c>
      <c r="AI189" s="649" t="str">
        <f t="shared" si="61"/>
        <v/>
      </c>
      <c r="AK189" s="649" t="str">
        <f t="shared" si="62"/>
        <v/>
      </c>
      <c r="AM189" s="649" t="str">
        <f t="shared" si="63"/>
        <v/>
      </c>
      <c r="AO189" s="649" t="str">
        <f t="shared" si="64"/>
        <v/>
      </c>
      <c r="AP189" s="653"/>
      <c r="AQ189" s="654"/>
      <c r="AR189" s="653"/>
      <c r="AS189" s="654"/>
      <c r="AT189" s="653"/>
      <c r="AU189" s="654"/>
      <c r="AV189" s="653"/>
      <c r="AW189" s="654"/>
      <c r="AY189" s="649" t="str">
        <f t="shared" si="65"/>
        <v/>
      </c>
    </row>
    <row r="190" spans="5:51">
      <c r="E190" s="649" t="str">
        <f t="shared" si="47"/>
        <v/>
      </c>
      <c r="G190" s="649" t="str">
        <f t="shared" si="47"/>
        <v/>
      </c>
      <c r="I190" s="649" t="str">
        <f t="shared" si="48"/>
        <v/>
      </c>
      <c r="K190" s="649" t="str">
        <f t="shared" si="49"/>
        <v/>
      </c>
      <c r="M190" s="649" t="str">
        <f t="shared" si="50"/>
        <v/>
      </c>
      <c r="O190" s="649" t="str">
        <f t="shared" si="51"/>
        <v/>
      </c>
      <c r="Q190" s="649" t="str">
        <f t="shared" si="52"/>
        <v/>
      </c>
      <c r="S190" s="649" t="str">
        <f t="shared" si="53"/>
        <v/>
      </c>
      <c r="U190" s="649" t="str">
        <f t="shared" si="54"/>
        <v/>
      </c>
      <c r="W190" s="649" t="str">
        <f t="shared" si="55"/>
        <v/>
      </c>
      <c r="Y190" s="649" t="str">
        <f t="shared" si="56"/>
        <v/>
      </c>
      <c r="AA190" s="649" t="str">
        <f t="shared" si="57"/>
        <v/>
      </c>
      <c r="AC190" s="649" t="str">
        <f t="shared" si="58"/>
        <v/>
      </c>
      <c r="AE190" s="649" t="str">
        <f t="shared" si="59"/>
        <v/>
      </c>
      <c r="AG190" s="649" t="str">
        <f t="shared" si="60"/>
        <v/>
      </c>
      <c r="AI190" s="649" t="str">
        <f t="shared" si="61"/>
        <v/>
      </c>
      <c r="AK190" s="649" t="str">
        <f t="shared" si="62"/>
        <v/>
      </c>
      <c r="AM190" s="649" t="str">
        <f t="shared" si="63"/>
        <v/>
      </c>
      <c r="AO190" s="649" t="str">
        <f t="shared" si="64"/>
        <v/>
      </c>
      <c r="AP190" s="653"/>
      <c r="AQ190" s="654"/>
      <c r="AR190" s="653"/>
      <c r="AS190" s="654"/>
      <c r="AT190" s="653"/>
      <c r="AU190" s="654"/>
      <c r="AV190" s="653"/>
      <c r="AW190" s="654"/>
      <c r="AY190" s="649" t="str">
        <f t="shared" si="65"/>
        <v/>
      </c>
    </row>
    <row r="191" spans="5:51">
      <c r="E191" s="649" t="str">
        <f t="shared" si="47"/>
        <v/>
      </c>
      <c r="G191" s="649" t="str">
        <f t="shared" si="47"/>
        <v/>
      </c>
      <c r="I191" s="649" t="str">
        <f t="shared" si="48"/>
        <v/>
      </c>
      <c r="K191" s="649" t="str">
        <f t="shared" si="49"/>
        <v/>
      </c>
      <c r="M191" s="649" t="str">
        <f t="shared" si="50"/>
        <v/>
      </c>
      <c r="O191" s="649" t="str">
        <f t="shared" si="51"/>
        <v/>
      </c>
      <c r="Q191" s="649" t="str">
        <f t="shared" si="52"/>
        <v/>
      </c>
      <c r="S191" s="649" t="str">
        <f t="shared" si="53"/>
        <v/>
      </c>
      <c r="U191" s="649" t="str">
        <f t="shared" si="54"/>
        <v/>
      </c>
      <c r="W191" s="649" t="str">
        <f t="shared" si="55"/>
        <v/>
      </c>
      <c r="Y191" s="649" t="str">
        <f t="shared" si="56"/>
        <v/>
      </c>
      <c r="AA191" s="649" t="str">
        <f t="shared" si="57"/>
        <v/>
      </c>
      <c r="AC191" s="649" t="str">
        <f t="shared" si="58"/>
        <v/>
      </c>
      <c r="AE191" s="649" t="str">
        <f t="shared" si="59"/>
        <v/>
      </c>
      <c r="AG191" s="649" t="str">
        <f t="shared" si="60"/>
        <v/>
      </c>
      <c r="AI191" s="649" t="str">
        <f t="shared" si="61"/>
        <v/>
      </c>
      <c r="AK191" s="649" t="str">
        <f t="shared" si="62"/>
        <v/>
      </c>
      <c r="AM191" s="649" t="str">
        <f t="shared" si="63"/>
        <v/>
      </c>
      <c r="AO191" s="649" t="str">
        <f t="shared" si="64"/>
        <v/>
      </c>
      <c r="AP191" s="653"/>
      <c r="AQ191" s="654"/>
      <c r="AR191" s="653"/>
      <c r="AS191" s="654"/>
      <c r="AT191" s="653"/>
      <c r="AU191" s="654"/>
      <c r="AV191" s="653"/>
      <c r="AW191" s="654"/>
      <c r="AY191" s="649" t="str">
        <f t="shared" si="65"/>
        <v/>
      </c>
    </row>
    <row r="192" spans="5:51">
      <c r="E192" s="649" t="str">
        <f t="shared" si="47"/>
        <v/>
      </c>
      <c r="G192" s="649" t="str">
        <f t="shared" si="47"/>
        <v/>
      </c>
      <c r="I192" s="649" t="str">
        <f t="shared" si="48"/>
        <v/>
      </c>
      <c r="K192" s="649" t="str">
        <f t="shared" si="49"/>
        <v/>
      </c>
      <c r="M192" s="649" t="str">
        <f t="shared" si="50"/>
        <v/>
      </c>
      <c r="O192" s="649" t="str">
        <f t="shared" si="51"/>
        <v/>
      </c>
      <c r="Q192" s="649" t="str">
        <f t="shared" si="52"/>
        <v/>
      </c>
      <c r="S192" s="649" t="str">
        <f t="shared" si="53"/>
        <v/>
      </c>
      <c r="U192" s="649" t="str">
        <f t="shared" si="54"/>
        <v/>
      </c>
      <c r="W192" s="649" t="str">
        <f t="shared" si="55"/>
        <v/>
      </c>
      <c r="Y192" s="649" t="str">
        <f t="shared" si="56"/>
        <v/>
      </c>
      <c r="AA192" s="649" t="str">
        <f t="shared" si="57"/>
        <v/>
      </c>
      <c r="AC192" s="649" t="str">
        <f t="shared" si="58"/>
        <v/>
      </c>
      <c r="AE192" s="649" t="str">
        <f t="shared" si="59"/>
        <v/>
      </c>
      <c r="AG192" s="649" t="str">
        <f t="shared" si="60"/>
        <v/>
      </c>
      <c r="AI192" s="649" t="str">
        <f t="shared" si="61"/>
        <v/>
      </c>
      <c r="AK192" s="649" t="str">
        <f t="shared" si="62"/>
        <v/>
      </c>
      <c r="AM192" s="649" t="str">
        <f t="shared" si="63"/>
        <v/>
      </c>
      <c r="AO192" s="649" t="str">
        <f t="shared" si="64"/>
        <v/>
      </c>
      <c r="AP192" s="653"/>
      <c r="AQ192" s="654"/>
      <c r="AR192" s="653"/>
      <c r="AS192" s="654"/>
      <c r="AT192" s="653"/>
      <c r="AU192" s="654"/>
      <c r="AV192" s="653"/>
      <c r="AW192" s="654"/>
      <c r="AY192" s="649" t="str">
        <f t="shared" si="65"/>
        <v/>
      </c>
    </row>
    <row r="193" spans="5:51">
      <c r="E193" s="649" t="str">
        <f t="shared" si="47"/>
        <v/>
      </c>
      <c r="G193" s="649" t="str">
        <f t="shared" si="47"/>
        <v/>
      </c>
      <c r="I193" s="649" t="str">
        <f t="shared" si="48"/>
        <v/>
      </c>
      <c r="K193" s="649" t="str">
        <f t="shared" si="49"/>
        <v/>
      </c>
      <c r="M193" s="649" t="str">
        <f t="shared" si="50"/>
        <v/>
      </c>
      <c r="O193" s="649" t="str">
        <f t="shared" si="51"/>
        <v/>
      </c>
      <c r="Q193" s="649" t="str">
        <f t="shared" si="52"/>
        <v/>
      </c>
      <c r="S193" s="649" t="str">
        <f t="shared" si="53"/>
        <v/>
      </c>
      <c r="U193" s="649" t="str">
        <f t="shared" si="54"/>
        <v/>
      </c>
      <c r="W193" s="649" t="str">
        <f t="shared" si="55"/>
        <v/>
      </c>
      <c r="Y193" s="649" t="str">
        <f t="shared" si="56"/>
        <v/>
      </c>
      <c r="AA193" s="649" t="str">
        <f t="shared" si="57"/>
        <v/>
      </c>
      <c r="AC193" s="649" t="str">
        <f t="shared" si="58"/>
        <v/>
      </c>
      <c r="AE193" s="649" t="str">
        <f t="shared" si="59"/>
        <v/>
      </c>
      <c r="AG193" s="649" t="str">
        <f t="shared" si="60"/>
        <v/>
      </c>
      <c r="AI193" s="649" t="str">
        <f t="shared" si="61"/>
        <v/>
      </c>
      <c r="AK193" s="649" t="str">
        <f t="shared" si="62"/>
        <v/>
      </c>
      <c r="AM193" s="649" t="str">
        <f t="shared" si="63"/>
        <v/>
      </c>
      <c r="AO193" s="649" t="str">
        <f t="shared" si="64"/>
        <v/>
      </c>
      <c r="AP193" s="653"/>
      <c r="AQ193" s="654"/>
      <c r="AR193" s="653"/>
      <c r="AS193" s="654"/>
      <c r="AT193" s="653"/>
      <c r="AU193" s="654"/>
      <c r="AV193" s="653"/>
      <c r="AW193" s="654"/>
      <c r="AY193" s="649" t="str">
        <f t="shared" si="65"/>
        <v/>
      </c>
    </row>
    <row r="194" spans="5:51">
      <c r="E194" s="649" t="str">
        <f t="shared" si="47"/>
        <v/>
      </c>
      <c r="G194" s="649" t="str">
        <f t="shared" si="47"/>
        <v/>
      </c>
      <c r="I194" s="649" t="str">
        <f t="shared" si="48"/>
        <v/>
      </c>
      <c r="K194" s="649" t="str">
        <f t="shared" si="49"/>
        <v/>
      </c>
      <c r="M194" s="649" t="str">
        <f t="shared" si="50"/>
        <v/>
      </c>
      <c r="O194" s="649" t="str">
        <f t="shared" si="51"/>
        <v/>
      </c>
      <c r="Q194" s="649" t="str">
        <f t="shared" si="52"/>
        <v/>
      </c>
      <c r="S194" s="649" t="str">
        <f t="shared" si="53"/>
        <v/>
      </c>
      <c r="U194" s="649" t="str">
        <f t="shared" si="54"/>
        <v/>
      </c>
      <c r="W194" s="649" t="str">
        <f t="shared" si="55"/>
        <v/>
      </c>
      <c r="Y194" s="649" t="str">
        <f t="shared" si="56"/>
        <v/>
      </c>
      <c r="AA194" s="649" t="str">
        <f t="shared" si="57"/>
        <v/>
      </c>
      <c r="AC194" s="649" t="str">
        <f t="shared" si="58"/>
        <v/>
      </c>
      <c r="AE194" s="649" t="str">
        <f t="shared" si="59"/>
        <v/>
      </c>
      <c r="AG194" s="649" t="str">
        <f t="shared" si="60"/>
        <v/>
      </c>
      <c r="AI194" s="649" t="str">
        <f t="shared" si="61"/>
        <v/>
      </c>
      <c r="AK194" s="649" t="str">
        <f t="shared" si="62"/>
        <v/>
      </c>
      <c r="AM194" s="649" t="str">
        <f t="shared" si="63"/>
        <v/>
      </c>
      <c r="AO194" s="649" t="str">
        <f t="shared" si="64"/>
        <v/>
      </c>
      <c r="AP194" s="653"/>
      <c r="AQ194" s="654"/>
      <c r="AR194" s="653"/>
      <c r="AS194" s="654"/>
      <c r="AT194" s="653"/>
      <c r="AU194" s="654"/>
      <c r="AV194" s="653"/>
      <c r="AW194" s="654"/>
      <c r="AY194" s="649" t="str">
        <f t="shared" si="65"/>
        <v/>
      </c>
    </row>
    <row r="195" spans="5:51">
      <c r="E195" s="649" t="str">
        <f t="shared" si="47"/>
        <v/>
      </c>
      <c r="G195" s="649" t="str">
        <f t="shared" si="47"/>
        <v/>
      </c>
      <c r="I195" s="649" t="str">
        <f t="shared" si="48"/>
        <v/>
      </c>
      <c r="K195" s="649" t="str">
        <f t="shared" si="49"/>
        <v/>
      </c>
      <c r="M195" s="649" t="str">
        <f t="shared" si="50"/>
        <v/>
      </c>
      <c r="O195" s="649" t="str">
        <f t="shared" si="51"/>
        <v/>
      </c>
      <c r="Q195" s="649" t="str">
        <f t="shared" si="52"/>
        <v/>
      </c>
      <c r="S195" s="649" t="str">
        <f t="shared" si="53"/>
        <v/>
      </c>
      <c r="U195" s="649" t="str">
        <f t="shared" si="54"/>
        <v/>
      </c>
      <c r="W195" s="649" t="str">
        <f t="shared" si="55"/>
        <v/>
      </c>
      <c r="Y195" s="649" t="str">
        <f t="shared" si="56"/>
        <v/>
      </c>
      <c r="AA195" s="649" t="str">
        <f t="shared" si="57"/>
        <v/>
      </c>
      <c r="AC195" s="649" t="str">
        <f t="shared" si="58"/>
        <v/>
      </c>
      <c r="AE195" s="649" t="str">
        <f t="shared" si="59"/>
        <v/>
      </c>
      <c r="AG195" s="649" t="str">
        <f t="shared" si="60"/>
        <v/>
      </c>
      <c r="AI195" s="649" t="str">
        <f t="shared" si="61"/>
        <v/>
      </c>
      <c r="AK195" s="649" t="str">
        <f t="shared" si="62"/>
        <v/>
      </c>
      <c r="AM195" s="649" t="str">
        <f t="shared" si="63"/>
        <v/>
      </c>
      <c r="AO195" s="649" t="str">
        <f t="shared" si="64"/>
        <v/>
      </c>
      <c r="AP195" s="653"/>
      <c r="AQ195" s="654"/>
      <c r="AR195" s="653"/>
      <c r="AS195" s="654"/>
      <c r="AT195" s="653"/>
      <c r="AU195" s="654"/>
      <c r="AV195" s="653"/>
      <c r="AW195" s="654"/>
      <c r="AY195" s="649" t="str">
        <f t="shared" si="65"/>
        <v/>
      </c>
    </row>
    <row r="196" spans="5:51">
      <c r="E196" s="649" t="str">
        <f t="shared" si="47"/>
        <v/>
      </c>
      <c r="G196" s="649" t="str">
        <f t="shared" si="47"/>
        <v/>
      </c>
      <c r="I196" s="649" t="str">
        <f t="shared" si="48"/>
        <v/>
      </c>
      <c r="K196" s="649" t="str">
        <f t="shared" si="49"/>
        <v/>
      </c>
      <c r="M196" s="649" t="str">
        <f t="shared" si="50"/>
        <v/>
      </c>
      <c r="O196" s="649" t="str">
        <f t="shared" si="51"/>
        <v/>
      </c>
      <c r="Q196" s="649" t="str">
        <f t="shared" si="52"/>
        <v/>
      </c>
      <c r="S196" s="649" t="str">
        <f t="shared" si="53"/>
        <v/>
      </c>
      <c r="U196" s="649" t="str">
        <f t="shared" si="54"/>
        <v/>
      </c>
      <c r="W196" s="649" t="str">
        <f t="shared" si="55"/>
        <v/>
      </c>
      <c r="Y196" s="649" t="str">
        <f t="shared" si="56"/>
        <v/>
      </c>
      <c r="AA196" s="649" t="str">
        <f t="shared" si="57"/>
        <v/>
      </c>
      <c r="AC196" s="649" t="str">
        <f t="shared" si="58"/>
        <v/>
      </c>
      <c r="AE196" s="649" t="str">
        <f t="shared" si="59"/>
        <v/>
      </c>
      <c r="AG196" s="649" t="str">
        <f t="shared" si="60"/>
        <v/>
      </c>
      <c r="AI196" s="649" t="str">
        <f t="shared" si="61"/>
        <v/>
      </c>
      <c r="AK196" s="649" t="str">
        <f t="shared" si="62"/>
        <v/>
      </c>
      <c r="AM196" s="649" t="str">
        <f t="shared" si="63"/>
        <v/>
      </c>
      <c r="AO196" s="649" t="str">
        <f t="shared" si="64"/>
        <v/>
      </c>
      <c r="AP196" s="653"/>
      <c r="AQ196" s="654"/>
      <c r="AR196" s="653"/>
      <c r="AS196" s="654"/>
      <c r="AT196" s="653"/>
      <c r="AU196" s="654"/>
      <c r="AV196" s="653"/>
      <c r="AW196" s="654"/>
      <c r="AY196" s="649" t="str">
        <f t="shared" si="65"/>
        <v/>
      </c>
    </row>
    <row r="197" spans="5:51">
      <c r="E197" s="649" t="str">
        <f t="shared" si="47"/>
        <v/>
      </c>
      <c r="G197" s="649" t="str">
        <f t="shared" si="47"/>
        <v/>
      </c>
      <c r="I197" s="649" t="str">
        <f t="shared" si="48"/>
        <v/>
      </c>
      <c r="K197" s="649" t="str">
        <f t="shared" si="49"/>
        <v/>
      </c>
      <c r="M197" s="649" t="str">
        <f t="shared" si="50"/>
        <v/>
      </c>
      <c r="O197" s="649" t="str">
        <f t="shared" si="51"/>
        <v/>
      </c>
      <c r="Q197" s="649" t="str">
        <f t="shared" si="52"/>
        <v/>
      </c>
      <c r="S197" s="649" t="str">
        <f t="shared" si="53"/>
        <v/>
      </c>
      <c r="U197" s="649" t="str">
        <f t="shared" si="54"/>
        <v/>
      </c>
      <c r="W197" s="649" t="str">
        <f t="shared" si="55"/>
        <v/>
      </c>
      <c r="Y197" s="649" t="str">
        <f t="shared" si="56"/>
        <v/>
      </c>
      <c r="AA197" s="649" t="str">
        <f t="shared" si="57"/>
        <v/>
      </c>
      <c r="AC197" s="649" t="str">
        <f t="shared" si="58"/>
        <v/>
      </c>
      <c r="AE197" s="649" t="str">
        <f t="shared" si="59"/>
        <v/>
      </c>
      <c r="AG197" s="649" t="str">
        <f t="shared" si="60"/>
        <v/>
      </c>
      <c r="AI197" s="649" t="str">
        <f t="shared" si="61"/>
        <v/>
      </c>
      <c r="AK197" s="649" t="str">
        <f t="shared" si="62"/>
        <v/>
      </c>
      <c r="AM197" s="649" t="str">
        <f t="shared" si="63"/>
        <v/>
      </c>
      <c r="AO197" s="649" t="str">
        <f t="shared" si="64"/>
        <v/>
      </c>
      <c r="AP197" s="653"/>
      <c r="AQ197" s="654"/>
      <c r="AR197" s="653"/>
      <c r="AS197" s="654"/>
      <c r="AT197" s="653"/>
      <c r="AU197" s="654"/>
      <c r="AV197" s="653"/>
      <c r="AW197" s="654"/>
      <c r="AY197" s="649" t="str">
        <f t="shared" si="65"/>
        <v/>
      </c>
    </row>
    <row r="198" spans="5:51">
      <c r="E198" s="649" t="str">
        <f t="shared" si="47"/>
        <v/>
      </c>
      <c r="G198" s="649" t="str">
        <f t="shared" si="47"/>
        <v/>
      </c>
      <c r="I198" s="649" t="str">
        <f t="shared" si="48"/>
        <v/>
      </c>
      <c r="K198" s="649" t="str">
        <f t="shared" si="49"/>
        <v/>
      </c>
      <c r="M198" s="649" t="str">
        <f t="shared" si="50"/>
        <v/>
      </c>
      <c r="O198" s="649" t="str">
        <f t="shared" si="51"/>
        <v/>
      </c>
      <c r="Q198" s="649" t="str">
        <f t="shared" si="52"/>
        <v/>
      </c>
      <c r="S198" s="649" t="str">
        <f t="shared" si="53"/>
        <v/>
      </c>
      <c r="U198" s="649" t="str">
        <f t="shared" si="54"/>
        <v/>
      </c>
      <c r="W198" s="649" t="str">
        <f t="shared" si="55"/>
        <v/>
      </c>
      <c r="Y198" s="649" t="str">
        <f t="shared" si="56"/>
        <v/>
      </c>
      <c r="AA198" s="649" t="str">
        <f t="shared" si="57"/>
        <v/>
      </c>
      <c r="AC198" s="649" t="str">
        <f t="shared" si="58"/>
        <v/>
      </c>
      <c r="AE198" s="649" t="str">
        <f t="shared" si="59"/>
        <v/>
      </c>
      <c r="AG198" s="649" t="str">
        <f t="shared" si="60"/>
        <v/>
      </c>
      <c r="AI198" s="649" t="str">
        <f t="shared" si="61"/>
        <v/>
      </c>
      <c r="AK198" s="649" t="str">
        <f t="shared" si="62"/>
        <v/>
      </c>
      <c r="AM198" s="649" t="str">
        <f t="shared" si="63"/>
        <v/>
      </c>
      <c r="AO198" s="649" t="str">
        <f t="shared" si="64"/>
        <v/>
      </c>
      <c r="AP198" s="653"/>
      <c r="AQ198" s="654"/>
      <c r="AR198" s="653"/>
      <c r="AS198" s="654"/>
      <c r="AT198" s="653"/>
      <c r="AU198" s="654"/>
      <c r="AV198" s="653"/>
      <c r="AW198" s="654"/>
      <c r="AY198" s="649" t="str">
        <f t="shared" si="65"/>
        <v/>
      </c>
    </row>
    <row r="199" spans="5:51">
      <c r="E199" s="649" t="str">
        <f t="shared" si="47"/>
        <v/>
      </c>
      <c r="G199" s="649" t="str">
        <f t="shared" si="47"/>
        <v/>
      </c>
      <c r="I199" s="649" t="str">
        <f t="shared" si="48"/>
        <v/>
      </c>
      <c r="K199" s="649" t="str">
        <f t="shared" si="49"/>
        <v/>
      </c>
      <c r="M199" s="649" t="str">
        <f t="shared" si="50"/>
        <v/>
      </c>
      <c r="O199" s="649" t="str">
        <f t="shared" si="51"/>
        <v/>
      </c>
      <c r="Q199" s="649" t="str">
        <f t="shared" si="52"/>
        <v/>
      </c>
      <c r="S199" s="649" t="str">
        <f t="shared" si="53"/>
        <v/>
      </c>
      <c r="U199" s="649" t="str">
        <f t="shared" si="54"/>
        <v/>
      </c>
      <c r="W199" s="649" t="str">
        <f t="shared" si="55"/>
        <v/>
      </c>
      <c r="Y199" s="649" t="str">
        <f t="shared" si="56"/>
        <v/>
      </c>
      <c r="AA199" s="649" t="str">
        <f t="shared" si="57"/>
        <v/>
      </c>
      <c r="AC199" s="649" t="str">
        <f t="shared" si="58"/>
        <v/>
      </c>
      <c r="AE199" s="649" t="str">
        <f t="shared" si="59"/>
        <v/>
      </c>
      <c r="AG199" s="649" t="str">
        <f t="shared" si="60"/>
        <v/>
      </c>
      <c r="AI199" s="649" t="str">
        <f t="shared" si="61"/>
        <v/>
      </c>
      <c r="AK199" s="649" t="str">
        <f t="shared" si="62"/>
        <v/>
      </c>
      <c r="AM199" s="649" t="str">
        <f t="shared" si="63"/>
        <v/>
      </c>
      <c r="AO199" s="649" t="str">
        <f t="shared" si="64"/>
        <v/>
      </c>
      <c r="AP199" s="653"/>
      <c r="AQ199" s="654"/>
      <c r="AR199" s="653"/>
      <c r="AS199" s="654"/>
      <c r="AT199" s="653"/>
      <c r="AU199" s="654"/>
      <c r="AV199" s="653"/>
      <c r="AW199" s="654"/>
      <c r="AY199" s="649" t="str">
        <f t="shared" si="65"/>
        <v/>
      </c>
    </row>
    <row r="200" spans="5:51">
      <c r="E200" s="649" t="str">
        <f t="shared" si="47"/>
        <v/>
      </c>
      <c r="G200" s="649" t="str">
        <f t="shared" si="47"/>
        <v/>
      </c>
      <c r="I200" s="649" t="str">
        <f t="shared" si="48"/>
        <v/>
      </c>
      <c r="K200" s="649" t="str">
        <f t="shared" si="49"/>
        <v/>
      </c>
      <c r="M200" s="649" t="str">
        <f t="shared" si="50"/>
        <v/>
      </c>
      <c r="O200" s="649" t="str">
        <f t="shared" si="51"/>
        <v/>
      </c>
      <c r="Q200" s="649" t="str">
        <f t="shared" si="52"/>
        <v/>
      </c>
      <c r="S200" s="649" t="str">
        <f t="shared" si="53"/>
        <v/>
      </c>
      <c r="U200" s="649" t="str">
        <f t="shared" si="54"/>
        <v/>
      </c>
      <c r="W200" s="649" t="str">
        <f t="shared" si="55"/>
        <v/>
      </c>
      <c r="Y200" s="649" t="str">
        <f t="shared" si="56"/>
        <v/>
      </c>
      <c r="AA200" s="649" t="str">
        <f t="shared" si="57"/>
        <v/>
      </c>
      <c r="AC200" s="649" t="str">
        <f t="shared" si="58"/>
        <v/>
      </c>
      <c r="AE200" s="649" t="str">
        <f t="shared" si="59"/>
        <v/>
      </c>
      <c r="AG200" s="649" t="str">
        <f t="shared" si="60"/>
        <v/>
      </c>
      <c r="AI200" s="649" t="str">
        <f t="shared" si="61"/>
        <v/>
      </c>
      <c r="AK200" s="649" t="str">
        <f t="shared" si="62"/>
        <v/>
      </c>
      <c r="AM200" s="649" t="str">
        <f t="shared" si="63"/>
        <v/>
      </c>
      <c r="AO200" s="649" t="str">
        <f t="shared" si="64"/>
        <v/>
      </c>
      <c r="AP200" s="653"/>
      <c r="AQ200" s="654"/>
      <c r="AR200" s="653"/>
      <c r="AS200" s="654"/>
      <c r="AT200" s="653"/>
      <c r="AU200" s="654"/>
      <c r="AV200" s="653"/>
      <c r="AW200" s="654"/>
      <c r="AY200" s="649" t="str">
        <f t="shared" si="65"/>
        <v/>
      </c>
    </row>
    <row r="201" spans="5:51">
      <c r="E201" s="649" t="str">
        <f t="shared" si="47"/>
        <v/>
      </c>
      <c r="G201" s="649" t="str">
        <f t="shared" si="47"/>
        <v/>
      </c>
      <c r="I201" s="649" t="str">
        <f t="shared" si="48"/>
        <v/>
      </c>
      <c r="K201" s="649" t="str">
        <f t="shared" si="49"/>
        <v/>
      </c>
      <c r="M201" s="649" t="str">
        <f t="shared" si="50"/>
        <v/>
      </c>
      <c r="O201" s="649" t="str">
        <f t="shared" si="51"/>
        <v/>
      </c>
      <c r="Q201" s="649" t="str">
        <f t="shared" si="52"/>
        <v/>
      </c>
      <c r="S201" s="649" t="str">
        <f t="shared" si="53"/>
        <v/>
      </c>
      <c r="U201" s="649" t="str">
        <f t="shared" si="54"/>
        <v/>
      </c>
      <c r="W201" s="649" t="str">
        <f t="shared" si="55"/>
        <v/>
      </c>
      <c r="Y201" s="649" t="str">
        <f t="shared" si="56"/>
        <v/>
      </c>
      <c r="AA201" s="649" t="str">
        <f t="shared" si="57"/>
        <v/>
      </c>
      <c r="AC201" s="649" t="str">
        <f t="shared" si="58"/>
        <v/>
      </c>
      <c r="AE201" s="649" t="str">
        <f t="shared" si="59"/>
        <v/>
      </c>
      <c r="AG201" s="649" t="str">
        <f t="shared" si="60"/>
        <v/>
      </c>
      <c r="AI201" s="649" t="str">
        <f t="shared" si="61"/>
        <v/>
      </c>
      <c r="AK201" s="649" t="str">
        <f t="shared" si="62"/>
        <v/>
      </c>
      <c r="AM201" s="649" t="str">
        <f t="shared" si="63"/>
        <v/>
      </c>
      <c r="AO201" s="649" t="str">
        <f t="shared" si="64"/>
        <v/>
      </c>
      <c r="AP201" s="653"/>
      <c r="AQ201" s="654"/>
      <c r="AR201" s="653"/>
      <c r="AS201" s="654"/>
      <c r="AT201" s="653"/>
      <c r="AU201" s="654"/>
      <c r="AV201" s="653"/>
      <c r="AW201" s="654"/>
      <c r="AY201" s="649" t="str">
        <f t="shared" si="65"/>
        <v/>
      </c>
    </row>
    <row r="202" spans="5:51">
      <c r="E202" s="649" t="str">
        <f t="shared" si="47"/>
        <v/>
      </c>
      <c r="G202" s="649" t="str">
        <f t="shared" si="47"/>
        <v/>
      </c>
      <c r="I202" s="649" t="str">
        <f t="shared" si="48"/>
        <v/>
      </c>
      <c r="K202" s="649" t="str">
        <f t="shared" si="49"/>
        <v/>
      </c>
      <c r="M202" s="649" t="str">
        <f t="shared" si="50"/>
        <v/>
      </c>
      <c r="O202" s="649" t="str">
        <f t="shared" si="51"/>
        <v/>
      </c>
      <c r="Q202" s="649" t="str">
        <f t="shared" si="52"/>
        <v/>
      </c>
      <c r="S202" s="649" t="str">
        <f t="shared" si="53"/>
        <v/>
      </c>
      <c r="U202" s="649" t="str">
        <f t="shared" si="54"/>
        <v/>
      </c>
      <c r="W202" s="649" t="str">
        <f t="shared" si="55"/>
        <v/>
      </c>
      <c r="Y202" s="649" t="str">
        <f t="shared" si="56"/>
        <v/>
      </c>
      <c r="AA202" s="649" t="str">
        <f t="shared" si="57"/>
        <v/>
      </c>
      <c r="AC202" s="649" t="str">
        <f t="shared" si="58"/>
        <v/>
      </c>
      <c r="AE202" s="649" t="str">
        <f t="shared" si="59"/>
        <v/>
      </c>
      <c r="AG202" s="649" t="str">
        <f t="shared" si="60"/>
        <v/>
      </c>
      <c r="AI202" s="649" t="str">
        <f t="shared" si="61"/>
        <v/>
      </c>
      <c r="AK202" s="649" t="str">
        <f t="shared" si="62"/>
        <v/>
      </c>
      <c r="AM202" s="649" t="str">
        <f t="shared" si="63"/>
        <v/>
      </c>
      <c r="AO202" s="649" t="str">
        <f t="shared" si="64"/>
        <v/>
      </c>
      <c r="AP202" s="653"/>
      <c r="AQ202" s="654"/>
      <c r="AR202" s="653"/>
      <c r="AS202" s="654"/>
      <c r="AT202" s="653"/>
      <c r="AU202" s="654"/>
      <c r="AV202" s="653"/>
      <c r="AW202" s="654"/>
      <c r="AY202" s="649" t="str">
        <f t="shared" si="65"/>
        <v/>
      </c>
    </row>
    <row r="203" spans="5:51">
      <c r="E203" s="649" t="str">
        <f t="shared" si="47"/>
        <v/>
      </c>
      <c r="G203" s="649" t="str">
        <f t="shared" si="47"/>
        <v/>
      </c>
      <c r="I203" s="649" t="str">
        <f t="shared" si="48"/>
        <v/>
      </c>
      <c r="K203" s="649" t="str">
        <f t="shared" si="49"/>
        <v/>
      </c>
      <c r="M203" s="649" t="str">
        <f t="shared" si="50"/>
        <v/>
      </c>
      <c r="O203" s="649" t="str">
        <f t="shared" si="51"/>
        <v/>
      </c>
      <c r="Q203" s="649" t="str">
        <f t="shared" si="52"/>
        <v/>
      </c>
      <c r="S203" s="649" t="str">
        <f t="shared" si="53"/>
        <v/>
      </c>
      <c r="U203" s="649" t="str">
        <f t="shared" si="54"/>
        <v/>
      </c>
      <c r="W203" s="649" t="str">
        <f t="shared" si="55"/>
        <v/>
      </c>
      <c r="Y203" s="649" t="str">
        <f t="shared" si="56"/>
        <v/>
      </c>
      <c r="AA203" s="649" t="str">
        <f t="shared" si="57"/>
        <v/>
      </c>
      <c r="AC203" s="649" t="str">
        <f t="shared" si="58"/>
        <v/>
      </c>
      <c r="AE203" s="649" t="str">
        <f t="shared" si="59"/>
        <v/>
      </c>
      <c r="AG203" s="649" t="str">
        <f t="shared" si="60"/>
        <v/>
      </c>
      <c r="AI203" s="649" t="str">
        <f t="shared" si="61"/>
        <v/>
      </c>
      <c r="AK203" s="649" t="str">
        <f t="shared" si="62"/>
        <v/>
      </c>
      <c r="AM203" s="649" t="str">
        <f t="shared" si="63"/>
        <v/>
      </c>
      <c r="AO203" s="649" t="str">
        <f t="shared" si="64"/>
        <v/>
      </c>
      <c r="AP203" s="653"/>
      <c r="AQ203" s="654"/>
      <c r="AR203" s="653"/>
      <c r="AS203" s="654"/>
      <c r="AT203" s="653"/>
      <c r="AU203" s="654"/>
      <c r="AV203" s="653"/>
      <c r="AW203" s="654"/>
      <c r="AY203" s="649" t="str">
        <f t="shared" si="65"/>
        <v/>
      </c>
    </row>
    <row r="204" spans="5:51">
      <c r="E204" s="649" t="str">
        <f t="shared" si="47"/>
        <v/>
      </c>
      <c r="G204" s="649" t="str">
        <f t="shared" si="47"/>
        <v/>
      </c>
      <c r="I204" s="649" t="str">
        <f t="shared" si="48"/>
        <v/>
      </c>
      <c r="K204" s="649" t="str">
        <f t="shared" si="49"/>
        <v/>
      </c>
      <c r="M204" s="649" t="str">
        <f t="shared" si="50"/>
        <v/>
      </c>
      <c r="O204" s="649" t="str">
        <f t="shared" si="51"/>
        <v/>
      </c>
      <c r="Q204" s="649" t="str">
        <f t="shared" si="52"/>
        <v/>
      </c>
      <c r="S204" s="649" t="str">
        <f t="shared" si="53"/>
        <v/>
      </c>
      <c r="U204" s="649" t="str">
        <f t="shared" si="54"/>
        <v/>
      </c>
      <c r="W204" s="649" t="str">
        <f t="shared" si="55"/>
        <v/>
      </c>
      <c r="Y204" s="649" t="str">
        <f t="shared" si="56"/>
        <v/>
      </c>
      <c r="AA204" s="649" t="str">
        <f t="shared" si="57"/>
        <v/>
      </c>
      <c r="AC204" s="649" t="str">
        <f t="shared" si="58"/>
        <v/>
      </c>
      <c r="AE204" s="649" t="str">
        <f t="shared" si="59"/>
        <v/>
      </c>
      <c r="AG204" s="649" t="str">
        <f t="shared" si="60"/>
        <v/>
      </c>
      <c r="AI204" s="649" t="str">
        <f t="shared" si="61"/>
        <v/>
      </c>
      <c r="AK204" s="649" t="str">
        <f t="shared" si="62"/>
        <v/>
      </c>
      <c r="AM204" s="649" t="str">
        <f t="shared" si="63"/>
        <v/>
      </c>
      <c r="AO204" s="649" t="str">
        <f t="shared" si="64"/>
        <v/>
      </c>
      <c r="AP204" s="653"/>
      <c r="AQ204" s="654"/>
      <c r="AR204" s="653"/>
      <c r="AS204" s="654"/>
      <c r="AT204" s="653"/>
      <c r="AU204" s="654"/>
      <c r="AV204" s="653"/>
      <c r="AW204" s="654"/>
      <c r="AY204" s="649" t="str">
        <f t="shared" si="65"/>
        <v/>
      </c>
    </row>
    <row r="205" spans="5:51">
      <c r="E205" s="649" t="str">
        <f t="shared" ref="E205:G268" si="66">IF(OR($B205=0,D205=0),"",D205/$B205)</f>
        <v/>
      </c>
      <c r="G205" s="649" t="str">
        <f t="shared" si="66"/>
        <v/>
      </c>
      <c r="I205" s="649" t="str">
        <f t="shared" ref="I205:I268" si="67">IF(OR($B205=0,H205=0),"",H205/$B205)</f>
        <v/>
      </c>
      <c r="K205" s="649" t="str">
        <f t="shared" ref="K205:K268" si="68">IF(OR($B205=0,J205=0),"",J205/$B205)</f>
        <v/>
      </c>
      <c r="M205" s="649" t="str">
        <f t="shared" ref="M205:M268" si="69">IF(OR($B205=0,L205=0),"",L205/$B205)</f>
        <v/>
      </c>
      <c r="O205" s="649" t="str">
        <f t="shared" ref="O205:O268" si="70">IF(OR($B205=0,N205=0),"",N205/$B205)</f>
        <v/>
      </c>
      <c r="Q205" s="649" t="str">
        <f t="shared" ref="Q205:Q268" si="71">IF(OR($B205=0,P205=0),"",P205/$B205)</f>
        <v/>
      </c>
      <c r="S205" s="649" t="str">
        <f t="shared" ref="S205:S268" si="72">IF(OR($B205=0,R205=0),"",R205/$B205)</f>
        <v/>
      </c>
      <c r="U205" s="649" t="str">
        <f t="shared" ref="U205:U268" si="73">IF(OR($B205=0,T205=0),"",T205/$B205)</f>
        <v/>
      </c>
      <c r="W205" s="649" t="str">
        <f t="shared" ref="W205:W268" si="74">IF(OR($B205=0,V205=0),"",V205/$B205)</f>
        <v/>
      </c>
      <c r="Y205" s="649" t="str">
        <f t="shared" ref="Y205:Y268" si="75">IF(OR($B205=0,X205=0),"",X205/$B205)</f>
        <v/>
      </c>
      <c r="AA205" s="649" t="str">
        <f t="shared" ref="AA205:AA268" si="76">IF(OR($B205=0,Z205=0),"",Z205/$B205)</f>
        <v/>
      </c>
      <c r="AC205" s="649" t="str">
        <f t="shared" ref="AC205:AC268" si="77">IF(OR($B205=0,AB205=0),"",AB205/$B205)</f>
        <v/>
      </c>
      <c r="AE205" s="649" t="str">
        <f t="shared" ref="AE205:AE268" si="78">IF(OR($B205=0,AD205=0),"",AD205/$B205)</f>
        <v/>
      </c>
      <c r="AG205" s="649" t="str">
        <f t="shared" ref="AG205:AG268" si="79">IF(OR($B205=0,AF205=0),"",AF205/$B205)</f>
        <v/>
      </c>
      <c r="AI205" s="649" t="str">
        <f t="shared" ref="AI205:AI268" si="80">IF(OR($B205=0,AH205=0),"",AH205/$B205)</f>
        <v/>
      </c>
      <c r="AK205" s="649" t="str">
        <f t="shared" ref="AK205:AK268" si="81">IF(OR($B205=0,AJ205=0),"",AJ205/$B205)</f>
        <v/>
      </c>
      <c r="AM205" s="649" t="str">
        <f t="shared" ref="AM205:AM268" si="82">IF(OR($B205=0,AL205=0),"",AL205/$B205)</f>
        <v/>
      </c>
      <c r="AO205" s="649" t="str">
        <f t="shared" ref="AO205:AO268" si="83">IF(OR($B205=0,AN205=0),"",AN205/$B205)</f>
        <v/>
      </c>
      <c r="AP205" s="653"/>
      <c r="AQ205" s="654"/>
      <c r="AR205" s="653"/>
      <c r="AS205" s="654"/>
      <c r="AT205" s="653"/>
      <c r="AU205" s="654"/>
      <c r="AV205" s="653"/>
      <c r="AW205" s="654"/>
      <c r="AY205" s="649" t="str">
        <f t="shared" ref="AY205:AY268" si="84">IF(OR($B205=0,AX205=0),"",AX205/$B205)</f>
        <v/>
      </c>
    </row>
    <row r="206" spans="5:51">
      <c r="E206" s="649" t="str">
        <f t="shared" si="66"/>
        <v/>
      </c>
      <c r="G206" s="649" t="str">
        <f t="shared" si="66"/>
        <v/>
      </c>
      <c r="I206" s="649" t="str">
        <f t="shared" si="67"/>
        <v/>
      </c>
      <c r="K206" s="649" t="str">
        <f t="shared" si="68"/>
        <v/>
      </c>
      <c r="M206" s="649" t="str">
        <f t="shared" si="69"/>
        <v/>
      </c>
      <c r="O206" s="649" t="str">
        <f t="shared" si="70"/>
        <v/>
      </c>
      <c r="Q206" s="649" t="str">
        <f t="shared" si="71"/>
        <v/>
      </c>
      <c r="S206" s="649" t="str">
        <f t="shared" si="72"/>
        <v/>
      </c>
      <c r="U206" s="649" t="str">
        <f t="shared" si="73"/>
        <v/>
      </c>
      <c r="W206" s="649" t="str">
        <f t="shared" si="74"/>
        <v/>
      </c>
      <c r="Y206" s="649" t="str">
        <f t="shared" si="75"/>
        <v/>
      </c>
      <c r="AA206" s="649" t="str">
        <f t="shared" si="76"/>
        <v/>
      </c>
      <c r="AC206" s="649" t="str">
        <f t="shared" si="77"/>
        <v/>
      </c>
      <c r="AE206" s="649" t="str">
        <f t="shared" si="78"/>
        <v/>
      </c>
      <c r="AG206" s="649" t="str">
        <f t="shared" si="79"/>
        <v/>
      </c>
      <c r="AI206" s="649" t="str">
        <f t="shared" si="80"/>
        <v/>
      </c>
      <c r="AK206" s="649" t="str">
        <f t="shared" si="81"/>
        <v/>
      </c>
      <c r="AM206" s="649" t="str">
        <f t="shared" si="82"/>
        <v/>
      </c>
      <c r="AO206" s="649" t="str">
        <f t="shared" si="83"/>
        <v/>
      </c>
      <c r="AP206" s="653"/>
      <c r="AQ206" s="654"/>
      <c r="AR206" s="653"/>
      <c r="AS206" s="654"/>
      <c r="AT206" s="653"/>
      <c r="AU206" s="654"/>
      <c r="AV206" s="653"/>
      <c r="AW206" s="654"/>
      <c r="AY206" s="649" t="str">
        <f t="shared" si="84"/>
        <v/>
      </c>
    </row>
    <row r="207" spans="5:51">
      <c r="E207" s="649" t="str">
        <f t="shared" si="66"/>
        <v/>
      </c>
      <c r="G207" s="649" t="str">
        <f t="shared" si="66"/>
        <v/>
      </c>
      <c r="I207" s="649" t="str">
        <f t="shared" si="67"/>
        <v/>
      </c>
      <c r="K207" s="649" t="str">
        <f t="shared" si="68"/>
        <v/>
      </c>
      <c r="M207" s="649" t="str">
        <f t="shared" si="69"/>
        <v/>
      </c>
      <c r="O207" s="649" t="str">
        <f t="shared" si="70"/>
        <v/>
      </c>
      <c r="Q207" s="649" t="str">
        <f t="shared" si="71"/>
        <v/>
      </c>
      <c r="S207" s="649" t="str">
        <f t="shared" si="72"/>
        <v/>
      </c>
      <c r="U207" s="649" t="str">
        <f t="shared" si="73"/>
        <v/>
      </c>
      <c r="W207" s="649" t="str">
        <f t="shared" si="74"/>
        <v/>
      </c>
      <c r="Y207" s="649" t="str">
        <f t="shared" si="75"/>
        <v/>
      </c>
      <c r="AA207" s="649" t="str">
        <f t="shared" si="76"/>
        <v/>
      </c>
      <c r="AC207" s="649" t="str">
        <f t="shared" si="77"/>
        <v/>
      </c>
      <c r="AE207" s="649" t="str">
        <f t="shared" si="78"/>
        <v/>
      </c>
      <c r="AG207" s="649" t="str">
        <f t="shared" si="79"/>
        <v/>
      </c>
      <c r="AI207" s="649" t="str">
        <f t="shared" si="80"/>
        <v/>
      </c>
      <c r="AK207" s="649" t="str">
        <f t="shared" si="81"/>
        <v/>
      </c>
      <c r="AM207" s="649" t="str">
        <f t="shared" si="82"/>
        <v/>
      </c>
      <c r="AO207" s="649" t="str">
        <f t="shared" si="83"/>
        <v/>
      </c>
      <c r="AP207" s="653"/>
      <c r="AQ207" s="654"/>
      <c r="AR207" s="653"/>
      <c r="AS207" s="654"/>
      <c r="AT207" s="653"/>
      <c r="AU207" s="654"/>
      <c r="AV207" s="653"/>
      <c r="AW207" s="654"/>
      <c r="AY207" s="649" t="str">
        <f t="shared" si="84"/>
        <v/>
      </c>
    </row>
    <row r="208" spans="5:51">
      <c r="E208" s="649" t="str">
        <f t="shared" si="66"/>
        <v/>
      </c>
      <c r="G208" s="649" t="str">
        <f t="shared" si="66"/>
        <v/>
      </c>
      <c r="I208" s="649" t="str">
        <f t="shared" si="67"/>
        <v/>
      </c>
      <c r="K208" s="649" t="str">
        <f t="shared" si="68"/>
        <v/>
      </c>
      <c r="M208" s="649" t="str">
        <f t="shared" si="69"/>
        <v/>
      </c>
      <c r="O208" s="649" t="str">
        <f t="shared" si="70"/>
        <v/>
      </c>
      <c r="Q208" s="649" t="str">
        <f t="shared" si="71"/>
        <v/>
      </c>
      <c r="S208" s="649" t="str">
        <f t="shared" si="72"/>
        <v/>
      </c>
      <c r="U208" s="649" t="str">
        <f t="shared" si="73"/>
        <v/>
      </c>
      <c r="W208" s="649" t="str">
        <f t="shared" si="74"/>
        <v/>
      </c>
      <c r="Y208" s="649" t="str">
        <f t="shared" si="75"/>
        <v/>
      </c>
      <c r="AA208" s="649" t="str">
        <f t="shared" si="76"/>
        <v/>
      </c>
      <c r="AC208" s="649" t="str">
        <f t="shared" si="77"/>
        <v/>
      </c>
      <c r="AE208" s="649" t="str">
        <f t="shared" si="78"/>
        <v/>
      </c>
      <c r="AG208" s="649" t="str">
        <f t="shared" si="79"/>
        <v/>
      </c>
      <c r="AI208" s="649" t="str">
        <f t="shared" si="80"/>
        <v/>
      </c>
      <c r="AK208" s="649" t="str">
        <f t="shared" si="81"/>
        <v/>
      </c>
      <c r="AM208" s="649" t="str">
        <f t="shared" si="82"/>
        <v/>
      </c>
      <c r="AO208" s="649" t="str">
        <f t="shared" si="83"/>
        <v/>
      </c>
      <c r="AP208" s="653"/>
      <c r="AQ208" s="654"/>
      <c r="AR208" s="653"/>
      <c r="AS208" s="654"/>
      <c r="AT208" s="653"/>
      <c r="AU208" s="654"/>
      <c r="AV208" s="653"/>
      <c r="AW208" s="654"/>
      <c r="AY208" s="649" t="str">
        <f t="shared" si="84"/>
        <v/>
      </c>
    </row>
    <row r="209" spans="5:51">
      <c r="E209" s="649" t="str">
        <f t="shared" si="66"/>
        <v/>
      </c>
      <c r="G209" s="649" t="str">
        <f t="shared" si="66"/>
        <v/>
      </c>
      <c r="I209" s="649" t="str">
        <f t="shared" si="67"/>
        <v/>
      </c>
      <c r="K209" s="649" t="str">
        <f t="shared" si="68"/>
        <v/>
      </c>
      <c r="M209" s="649" t="str">
        <f t="shared" si="69"/>
        <v/>
      </c>
      <c r="O209" s="649" t="str">
        <f t="shared" si="70"/>
        <v/>
      </c>
      <c r="Q209" s="649" t="str">
        <f t="shared" si="71"/>
        <v/>
      </c>
      <c r="S209" s="649" t="str">
        <f t="shared" si="72"/>
        <v/>
      </c>
      <c r="U209" s="649" t="str">
        <f t="shared" si="73"/>
        <v/>
      </c>
      <c r="W209" s="649" t="str">
        <f t="shared" si="74"/>
        <v/>
      </c>
      <c r="Y209" s="649" t="str">
        <f t="shared" si="75"/>
        <v/>
      </c>
      <c r="AA209" s="649" t="str">
        <f t="shared" si="76"/>
        <v/>
      </c>
      <c r="AC209" s="649" t="str">
        <f t="shared" si="77"/>
        <v/>
      </c>
      <c r="AE209" s="649" t="str">
        <f t="shared" si="78"/>
        <v/>
      </c>
      <c r="AG209" s="649" t="str">
        <f t="shared" si="79"/>
        <v/>
      </c>
      <c r="AI209" s="649" t="str">
        <f t="shared" si="80"/>
        <v/>
      </c>
      <c r="AK209" s="649" t="str">
        <f t="shared" si="81"/>
        <v/>
      </c>
      <c r="AM209" s="649" t="str">
        <f t="shared" si="82"/>
        <v/>
      </c>
      <c r="AO209" s="649" t="str">
        <f t="shared" si="83"/>
        <v/>
      </c>
      <c r="AP209" s="653"/>
      <c r="AQ209" s="654"/>
      <c r="AR209" s="653"/>
      <c r="AS209" s="654"/>
      <c r="AT209" s="653"/>
      <c r="AU209" s="654"/>
      <c r="AV209" s="653"/>
      <c r="AW209" s="654"/>
      <c r="AY209" s="649" t="str">
        <f t="shared" si="84"/>
        <v/>
      </c>
    </row>
    <row r="210" spans="5:51">
      <c r="E210" s="649" t="str">
        <f t="shared" si="66"/>
        <v/>
      </c>
      <c r="G210" s="649" t="str">
        <f t="shared" si="66"/>
        <v/>
      </c>
      <c r="I210" s="649" t="str">
        <f t="shared" si="67"/>
        <v/>
      </c>
      <c r="K210" s="649" t="str">
        <f t="shared" si="68"/>
        <v/>
      </c>
      <c r="M210" s="649" t="str">
        <f t="shared" si="69"/>
        <v/>
      </c>
      <c r="O210" s="649" t="str">
        <f t="shared" si="70"/>
        <v/>
      </c>
      <c r="Q210" s="649" t="str">
        <f t="shared" si="71"/>
        <v/>
      </c>
      <c r="S210" s="649" t="str">
        <f t="shared" si="72"/>
        <v/>
      </c>
      <c r="U210" s="649" t="str">
        <f t="shared" si="73"/>
        <v/>
      </c>
      <c r="W210" s="649" t="str">
        <f t="shared" si="74"/>
        <v/>
      </c>
      <c r="Y210" s="649" t="str">
        <f t="shared" si="75"/>
        <v/>
      </c>
      <c r="AA210" s="649" t="str">
        <f t="shared" si="76"/>
        <v/>
      </c>
      <c r="AC210" s="649" t="str">
        <f t="shared" si="77"/>
        <v/>
      </c>
      <c r="AE210" s="649" t="str">
        <f t="shared" si="78"/>
        <v/>
      </c>
      <c r="AG210" s="649" t="str">
        <f t="shared" si="79"/>
        <v/>
      </c>
      <c r="AI210" s="649" t="str">
        <f t="shared" si="80"/>
        <v/>
      </c>
      <c r="AK210" s="649" t="str">
        <f t="shared" si="81"/>
        <v/>
      </c>
      <c r="AM210" s="649" t="str">
        <f t="shared" si="82"/>
        <v/>
      </c>
      <c r="AO210" s="649" t="str">
        <f t="shared" si="83"/>
        <v/>
      </c>
      <c r="AP210" s="653"/>
      <c r="AQ210" s="654"/>
      <c r="AR210" s="653"/>
      <c r="AS210" s="654"/>
      <c r="AT210" s="653"/>
      <c r="AU210" s="654"/>
      <c r="AV210" s="653"/>
      <c r="AW210" s="654"/>
      <c r="AY210" s="649" t="str">
        <f t="shared" si="84"/>
        <v/>
      </c>
    </row>
    <row r="211" spans="5:51">
      <c r="E211" s="649" t="str">
        <f t="shared" si="66"/>
        <v/>
      </c>
      <c r="G211" s="649" t="str">
        <f t="shared" si="66"/>
        <v/>
      </c>
      <c r="I211" s="649" t="str">
        <f t="shared" si="67"/>
        <v/>
      </c>
      <c r="K211" s="649" t="str">
        <f t="shared" si="68"/>
        <v/>
      </c>
      <c r="M211" s="649" t="str">
        <f t="shared" si="69"/>
        <v/>
      </c>
      <c r="O211" s="649" t="str">
        <f t="shared" si="70"/>
        <v/>
      </c>
      <c r="Q211" s="649" t="str">
        <f t="shared" si="71"/>
        <v/>
      </c>
      <c r="S211" s="649" t="str">
        <f t="shared" si="72"/>
        <v/>
      </c>
      <c r="U211" s="649" t="str">
        <f t="shared" si="73"/>
        <v/>
      </c>
      <c r="W211" s="649" t="str">
        <f t="shared" si="74"/>
        <v/>
      </c>
      <c r="Y211" s="649" t="str">
        <f t="shared" si="75"/>
        <v/>
      </c>
      <c r="AA211" s="649" t="str">
        <f t="shared" si="76"/>
        <v/>
      </c>
      <c r="AC211" s="649" t="str">
        <f t="shared" si="77"/>
        <v/>
      </c>
      <c r="AE211" s="649" t="str">
        <f t="shared" si="78"/>
        <v/>
      </c>
      <c r="AG211" s="649" t="str">
        <f t="shared" si="79"/>
        <v/>
      </c>
      <c r="AI211" s="649" t="str">
        <f t="shared" si="80"/>
        <v/>
      </c>
      <c r="AK211" s="649" t="str">
        <f t="shared" si="81"/>
        <v/>
      </c>
      <c r="AM211" s="649" t="str">
        <f t="shared" si="82"/>
        <v/>
      </c>
      <c r="AO211" s="649" t="str">
        <f t="shared" si="83"/>
        <v/>
      </c>
      <c r="AP211" s="653"/>
      <c r="AQ211" s="654"/>
      <c r="AR211" s="653"/>
      <c r="AS211" s="654"/>
      <c r="AT211" s="653"/>
      <c r="AU211" s="654"/>
      <c r="AV211" s="653"/>
      <c r="AW211" s="654"/>
      <c r="AY211" s="649" t="str">
        <f t="shared" si="84"/>
        <v/>
      </c>
    </row>
    <row r="212" spans="5:51">
      <c r="E212" s="649" t="str">
        <f t="shared" si="66"/>
        <v/>
      </c>
      <c r="G212" s="649" t="str">
        <f t="shared" si="66"/>
        <v/>
      </c>
      <c r="I212" s="649" t="str">
        <f t="shared" si="67"/>
        <v/>
      </c>
      <c r="K212" s="649" t="str">
        <f t="shared" si="68"/>
        <v/>
      </c>
      <c r="M212" s="649" t="str">
        <f t="shared" si="69"/>
        <v/>
      </c>
      <c r="O212" s="649" t="str">
        <f t="shared" si="70"/>
        <v/>
      </c>
      <c r="Q212" s="649" t="str">
        <f t="shared" si="71"/>
        <v/>
      </c>
      <c r="S212" s="649" t="str">
        <f t="shared" si="72"/>
        <v/>
      </c>
      <c r="U212" s="649" t="str">
        <f t="shared" si="73"/>
        <v/>
      </c>
      <c r="W212" s="649" t="str">
        <f t="shared" si="74"/>
        <v/>
      </c>
      <c r="Y212" s="649" t="str">
        <f t="shared" si="75"/>
        <v/>
      </c>
      <c r="AA212" s="649" t="str">
        <f t="shared" si="76"/>
        <v/>
      </c>
      <c r="AC212" s="649" t="str">
        <f t="shared" si="77"/>
        <v/>
      </c>
      <c r="AE212" s="649" t="str">
        <f t="shared" si="78"/>
        <v/>
      </c>
      <c r="AG212" s="649" t="str">
        <f t="shared" si="79"/>
        <v/>
      </c>
      <c r="AI212" s="649" t="str">
        <f t="shared" si="80"/>
        <v/>
      </c>
      <c r="AK212" s="649" t="str">
        <f t="shared" si="81"/>
        <v/>
      </c>
      <c r="AM212" s="649" t="str">
        <f t="shared" si="82"/>
        <v/>
      </c>
      <c r="AO212" s="649" t="str">
        <f t="shared" si="83"/>
        <v/>
      </c>
      <c r="AP212" s="653"/>
      <c r="AQ212" s="654"/>
      <c r="AR212" s="653"/>
      <c r="AS212" s="654"/>
      <c r="AT212" s="653"/>
      <c r="AU212" s="654"/>
      <c r="AV212" s="653"/>
      <c r="AW212" s="654"/>
      <c r="AY212" s="649" t="str">
        <f t="shared" si="84"/>
        <v/>
      </c>
    </row>
    <row r="213" spans="5:51">
      <c r="E213" s="649" t="str">
        <f t="shared" si="66"/>
        <v/>
      </c>
      <c r="G213" s="649" t="str">
        <f t="shared" si="66"/>
        <v/>
      </c>
      <c r="I213" s="649" t="str">
        <f t="shared" si="67"/>
        <v/>
      </c>
      <c r="K213" s="649" t="str">
        <f t="shared" si="68"/>
        <v/>
      </c>
      <c r="M213" s="649" t="str">
        <f t="shared" si="69"/>
        <v/>
      </c>
      <c r="O213" s="649" t="str">
        <f t="shared" si="70"/>
        <v/>
      </c>
      <c r="Q213" s="649" t="str">
        <f t="shared" si="71"/>
        <v/>
      </c>
      <c r="S213" s="649" t="str">
        <f t="shared" si="72"/>
        <v/>
      </c>
      <c r="U213" s="649" t="str">
        <f t="shared" si="73"/>
        <v/>
      </c>
      <c r="W213" s="649" t="str">
        <f t="shared" si="74"/>
        <v/>
      </c>
      <c r="Y213" s="649" t="str">
        <f t="shared" si="75"/>
        <v/>
      </c>
      <c r="AA213" s="649" t="str">
        <f t="shared" si="76"/>
        <v/>
      </c>
      <c r="AC213" s="649" t="str">
        <f t="shared" si="77"/>
        <v/>
      </c>
      <c r="AE213" s="649" t="str">
        <f t="shared" si="78"/>
        <v/>
      </c>
      <c r="AG213" s="649" t="str">
        <f t="shared" si="79"/>
        <v/>
      </c>
      <c r="AI213" s="649" t="str">
        <f t="shared" si="80"/>
        <v/>
      </c>
      <c r="AK213" s="649" t="str">
        <f t="shared" si="81"/>
        <v/>
      </c>
      <c r="AM213" s="649" t="str">
        <f t="shared" si="82"/>
        <v/>
      </c>
      <c r="AO213" s="649" t="str">
        <f t="shared" si="83"/>
        <v/>
      </c>
      <c r="AP213" s="653"/>
      <c r="AQ213" s="654"/>
      <c r="AR213" s="653"/>
      <c r="AS213" s="654"/>
      <c r="AT213" s="653"/>
      <c r="AU213" s="654"/>
      <c r="AV213" s="653"/>
      <c r="AW213" s="654"/>
      <c r="AY213" s="649" t="str">
        <f t="shared" si="84"/>
        <v/>
      </c>
    </row>
    <row r="214" spans="5:51">
      <c r="E214" s="649" t="str">
        <f t="shared" si="66"/>
        <v/>
      </c>
      <c r="G214" s="649" t="str">
        <f t="shared" si="66"/>
        <v/>
      </c>
      <c r="I214" s="649" t="str">
        <f t="shared" si="67"/>
        <v/>
      </c>
      <c r="K214" s="649" t="str">
        <f t="shared" si="68"/>
        <v/>
      </c>
      <c r="M214" s="649" t="str">
        <f t="shared" si="69"/>
        <v/>
      </c>
      <c r="O214" s="649" t="str">
        <f t="shared" si="70"/>
        <v/>
      </c>
      <c r="Q214" s="649" t="str">
        <f t="shared" si="71"/>
        <v/>
      </c>
      <c r="S214" s="649" t="str">
        <f t="shared" si="72"/>
        <v/>
      </c>
      <c r="U214" s="649" t="str">
        <f t="shared" si="73"/>
        <v/>
      </c>
      <c r="W214" s="649" t="str">
        <f t="shared" si="74"/>
        <v/>
      </c>
      <c r="Y214" s="649" t="str">
        <f t="shared" si="75"/>
        <v/>
      </c>
      <c r="AA214" s="649" t="str">
        <f t="shared" si="76"/>
        <v/>
      </c>
      <c r="AC214" s="649" t="str">
        <f t="shared" si="77"/>
        <v/>
      </c>
      <c r="AE214" s="649" t="str">
        <f t="shared" si="78"/>
        <v/>
      </c>
      <c r="AG214" s="649" t="str">
        <f t="shared" si="79"/>
        <v/>
      </c>
      <c r="AI214" s="649" t="str">
        <f t="shared" si="80"/>
        <v/>
      </c>
      <c r="AK214" s="649" t="str">
        <f t="shared" si="81"/>
        <v/>
      </c>
      <c r="AM214" s="649" t="str">
        <f t="shared" si="82"/>
        <v/>
      </c>
      <c r="AO214" s="649" t="str">
        <f t="shared" si="83"/>
        <v/>
      </c>
      <c r="AP214" s="653"/>
      <c r="AQ214" s="654"/>
      <c r="AR214" s="653"/>
      <c r="AS214" s="654"/>
      <c r="AT214" s="653"/>
      <c r="AU214" s="654"/>
      <c r="AV214" s="653"/>
      <c r="AW214" s="654"/>
      <c r="AY214" s="649" t="str">
        <f t="shared" si="84"/>
        <v/>
      </c>
    </row>
    <row r="215" spans="5:51">
      <c r="E215" s="649" t="str">
        <f t="shared" si="66"/>
        <v/>
      </c>
      <c r="G215" s="649" t="str">
        <f t="shared" si="66"/>
        <v/>
      </c>
      <c r="I215" s="649" t="str">
        <f t="shared" si="67"/>
        <v/>
      </c>
      <c r="K215" s="649" t="str">
        <f t="shared" si="68"/>
        <v/>
      </c>
      <c r="M215" s="649" t="str">
        <f t="shared" si="69"/>
        <v/>
      </c>
      <c r="O215" s="649" t="str">
        <f t="shared" si="70"/>
        <v/>
      </c>
      <c r="Q215" s="649" t="str">
        <f t="shared" si="71"/>
        <v/>
      </c>
      <c r="S215" s="649" t="str">
        <f t="shared" si="72"/>
        <v/>
      </c>
      <c r="U215" s="649" t="str">
        <f t="shared" si="73"/>
        <v/>
      </c>
      <c r="W215" s="649" t="str">
        <f t="shared" si="74"/>
        <v/>
      </c>
      <c r="Y215" s="649" t="str">
        <f t="shared" si="75"/>
        <v/>
      </c>
      <c r="AA215" s="649" t="str">
        <f t="shared" si="76"/>
        <v/>
      </c>
      <c r="AC215" s="649" t="str">
        <f t="shared" si="77"/>
        <v/>
      </c>
      <c r="AE215" s="649" t="str">
        <f t="shared" si="78"/>
        <v/>
      </c>
      <c r="AG215" s="649" t="str">
        <f t="shared" si="79"/>
        <v/>
      </c>
      <c r="AI215" s="649" t="str">
        <f t="shared" si="80"/>
        <v/>
      </c>
      <c r="AK215" s="649" t="str">
        <f t="shared" si="81"/>
        <v/>
      </c>
      <c r="AM215" s="649" t="str">
        <f t="shared" si="82"/>
        <v/>
      </c>
      <c r="AO215" s="649" t="str">
        <f t="shared" si="83"/>
        <v/>
      </c>
      <c r="AP215" s="653"/>
      <c r="AQ215" s="654"/>
      <c r="AR215" s="653"/>
      <c r="AS215" s="654"/>
      <c r="AT215" s="653"/>
      <c r="AU215" s="654"/>
      <c r="AV215" s="653"/>
      <c r="AW215" s="654"/>
      <c r="AY215" s="649" t="str">
        <f t="shared" si="84"/>
        <v/>
      </c>
    </row>
    <row r="216" spans="5:51">
      <c r="E216" s="649" t="str">
        <f t="shared" si="66"/>
        <v/>
      </c>
      <c r="G216" s="649" t="str">
        <f t="shared" si="66"/>
        <v/>
      </c>
      <c r="I216" s="649" t="str">
        <f t="shared" si="67"/>
        <v/>
      </c>
      <c r="K216" s="649" t="str">
        <f t="shared" si="68"/>
        <v/>
      </c>
      <c r="M216" s="649" t="str">
        <f t="shared" si="69"/>
        <v/>
      </c>
      <c r="O216" s="649" t="str">
        <f t="shared" si="70"/>
        <v/>
      </c>
      <c r="Q216" s="649" t="str">
        <f t="shared" si="71"/>
        <v/>
      </c>
      <c r="S216" s="649" t="str">
        <f t="shared" si="72"/>
        <v/>
      </c>
      <c r="U216" s="649" t="str">
        <f t="shared" si="73"/>
        <v/>
      </c>
      <c r="W216" s="649" t="str">
        <f t="shared" si="74"/>
        <v/>
      </c>
      <c r="Y216" s="649" t="str">
        <f t="shared" si="75"/>
        <v/>
      </c>
      <c r="AA216" s="649" t="str">
        <f t="shared" si="76"/>
        <v/>
      </c>
      <c r="AC216" s="649" t="str">
        <f t="shared" si="77"/>
        <v/>
      </c>
      <c r="AE216" s="649" t="str">
        <f t="shared" si="78"/>
        <v/>
      </c>
      <c r="AG216" s="649" t="str">
        <f t="shared" si="79"/>
        <v/>
      </c>
      <c r="AI216" s="649" t="str">
        <f t="shared" si="80"/>
        <v/>
      </c>
      <c r="AK216" s="649" t="str">
        <f t="shared" si="81"/>
        <v/>
      </c>
      <c r="AM216" s="649" t="str">
        <f t="shared" si="82"/>
        <v/>
      </c>
      <c r="AO216" s="649" t="str">
        <f t="shared" si="83"/>
        <v/>
      </c>
      <c r="AP216" s="653"/>
      <c r="AQ216" s="654"/>
      <c r="AR216" s="653"/>
      <c r="AS216" s="654"/>
      <c r="AT216" s="653"/>
      <c r="AU216" s="654"/>
      <c r="AV216" s="653"/>
      <c r="AW216" s="654"/>
      <c r="AY216" s="649" t="str">
        <f t="shared" si="84"/>
        <v/>
      </c>
    </row>
    <row r="217" spans="5:51">
      <c r="E217" s="649" t="str">
        <f t="shared" si="66"/>
        <v/>
      </c>
      <c r="G217" s="649" t="str">
        <f t="shared" si="66"/>
        <v/>
      </c>
      <c r="I217" s="649" t="str">
        <f t="shared" si="67"/>
        <v/>
      </c>
      <c r="K217" s="649" t="str">
        <f t="shared" si="68"/>
        <v/>
      </c>
      <c r="M217" s="649" t="str">
        <f t="shared" si="69"/>
        <v/>
      </c>
      <c r="O217" s="649" t="str">
        <f t="shared" si="70"/>
        <v/>
      </c>
      <c r="Q217" s="649" t="str">
        <f t="shared" si="71"/>
        <v/>
      </c>
      <c r="S217" s="649" t="str">
        <f t="shared" si="72"/>
        <v/>
      </c>
      <c r="U217" s="649" t="str">
        <f t="shared" si="73"/>
        <v/>
      </c>
      <c r="W217" s="649" t="str">
        <f t="shared" si="74"/>
        <v/>
      </c>
      <c r="Y217" s="649" t="str">
        <f t="shared" si="75"/>
        <v/>
      </c>
      <c r="AA217" s="649" t="str">
        <f t="shared" si="76"/>
        <v/>
      </c>
      <c r="AC217" s="649" t="str">
        <f t="shared" si="77"/>
        <v/>
      </c>
      <c r="AE217" s="649" t="str">
        <f t="shared" si="78"/>
        <v/>
      </c>
      <c r="AG217" s="649" t="str">
        <f t="shared" si="79"/>
        <v/>
      </c>
      <c r="AI217" s="649" t="str">
        <f t="shared" si="80"/>
        <v/>
      </c>
      <c r="AK217" s="649" t="str">
        <f t="shared" si="81"/>
        <v/>
      </c>
      <c r="AM217" s="649" t="str">
        <f t="shared" si="82"/>
        <v/>
      </c>
      <c r="AO217" s="649" t="str">
        <f t="shared" si="83"/>
        <v/>
      </c>
      <c r="AP217" s="653"/>
      <c r="AQ217" s="654"/>
      <c r="AR217" s="653"/>
      <c r="AS217" s="654"/>
      <c r="AT217" s="653"/>
      <c r="AU217" s="654"/>
      <c r="AV217" s="653"/>
      <c r="AW217" s="654"/>
      <c r="AY217" s="649" t="str">
        <f t="shared" si="84"/>
        <v/>
      </c>
    </row>
    <row r="218" spans="5:51">
      <c r="E218" s="649" t="str">
        <f t="shared" si="66"/>
        <v/>
      </c>
      <c r="G218" s="649" t="str">
        <f t="shared" si="66"/>
        <v/>
      </c>
      <c r="I218" s="649" t="str">
        <f t="shared" si="67"/>
        <v/>
      </c>
      <c r="K218" s="649" t="str">
        <f t="shared" si="68"/>
        <v/>
      </c>
      <c r="M218" s="649" t="str">
        <f t="shared" si="69"/>
        <v/>
      </c>
      <c r="O218" s="649" t="str">
        <f t="shared" si="70"/>
        <v/>
      </c>
      <c r="Q218" s="649" t="str">
        <f t="shared" si="71"/>
        <v/>
      </c>
      <c r="S218" s="649" t="str">
        <f t="shared" si="72"/>
        <v/>
      </c>
      <c r="U218" s="649" t="str">
        <f t="shared" si="73"/>
        <v/>
      </c>
      <c r="W218" s="649" t="str">
        <f t="shared" si="74"/>
        <v/>
      </c>
      <c r="Y218" s="649" t="str">
        <f t="shared" si="75"/>
        <v/>
      </c>
      <c r="AA218" s="649" t="str">
        <f t="shared" si="76"/>
        <v/>
      </c>
      <c r="AC218" s="649" t="str">
        <f t="shared" si="77"/>
        <v/>
      </c>
      <c r="AE218" s="649" t="str">
        <f t="shared" si="78"/>
        <v/>
      </c>
      <c r="AG218" s="649" t="str">
        <f t="shared" si="79"/>
        <v/>
      </c>
      <c r="AI218" s="649" t="str">
        <f t="shared" si="80"/>
        <v/>
      </c>
      <c r="AK218" s="649" t="str">
        <f t="shared" si="81"/>
        <v/>
      </c>
      <c r="AM218" s="649" t="str">
        <f t="shared" si="82"/>
        <v/>
      </c>
      <c r="AO218" s="649" t="str">
        <f t="shared" si="83"/>
        <v/>
      </c>
      <c r="AP218" s="653"/>
      <c r="AQ218" s="654"/>
      <c r="AR218" s="653"/>
      <c r="AS218" s="654"/>
      <c r="AT218" s="653"/>
      <c r="AU218" s="654"/>
      <c r="AV218" s="653"/>
      <c r="AW218" s="654"/>
      <c r="AY218" s="649" t="str">
        <f t="shared" si="84"/>
        <v/>
      </c>
    </row>
    <row r="219" spans="5:51">
      <c r="E219" s="649" t="str">
        <f t="shared" si="66"/>
        <v/>
      </c>
      <c r="G219" s="649" t="str">
        <f t="shared" si="66"/>
        <v/>
      </c>
      <c r="I219" s="649" t="str">
        <f t="shared" si="67"/>
        <v/>
      </c>
      <c r="K219" s="649" t="str">
        <f t="shared" si="68"/>
        <v/>
      </c>
      <c r="M219" s="649" t="str">
        <f t="shared" si="69"/>
        <v/>
      </c>
      <c r="O219" s="649" t="str">
        <f t="shared" si="70"/>
        <v/>
      </c>
      <c r="Q219" s="649" t="str">
        <f t="shared" si="71"/>
        <v/>
      </c>
      <c r="S219" s="649" t="str">
        <f t="shared" si="72"/>
        <v/>
      </c>
      <c r="U219" s="649" t="str">
        <f t="shared" si="73"/>
        <v/>
      </c>
      <c r="W219" s="649" t="str">
        <f t="shared" si="74"/>
        <v/>
      </c>
      <c r="Y219" s="649" t="str">
        <f t="shared" si="75"/>
        <v/>
      </c>
      <c r="AA219" s="649" t="str">
        <f t="shared" si="76"/>
        <v/>
      </c>
      <c r="AC219" s="649" t="str">
        <f t="shared" si="77"/>
        <v/>
      </c>
      <c r="AE219" s="649" t="str">
        <f t="shared" si="78"/>
        <v/>
      </c>
      <c r="AG219" s="649" t="str">
        <f t="shared" si="79"/>
        <v/>
      </c>
      <c r="AI219" s="649" t="str">
        <f t="shared" si="80"/>
        <v/>
      </c>
      <c r="AK219" s="649" t="str">
        <f t="shared" si="81"/>
        <v/>
      </c>
      <c r="AM219" s="649" t="str">
        <f t="shared" si="82"/>
        <v/>
      </c>
      <c r="AO219" s="649" t="str">
        <f t="shared" si="83"/>
        <v/>
      </c>
      <c r="AP219" s="653"/>
      <c r="AQ219" s="654"/>
      <c r="AR219" s="653"/>
      <c r="AS219" s="654"/>
      <c r="AT219" s="653"/>
      <c r="AU219" s="654"/>
      <c r="AV219" s="653"/>
      <c r="AW219" s="654"/>
      <c r="AY219" s="649" t="str">
        <f t="shared" si="84"/>
        <v/>
      </c>
    </row>
    <row r="220" spans="5:51">
      <c r="E220" s="649" t="str">
        <f t="shared" si="66"/>
        <v/>
      </c>
      <c r="G220" s="649" t="str">
        <f t="shared" si="66"/>
        <v/>
      </c>
      <c r="I220" s="649" t="str">
        <f t="shared" si="67"/>
        <v/>
      </c>
      <c r="K220" s="649" t="str">
        <f t="shared" si="68"/>
        <v/>
      </c>
      <c r="M220" s="649" t="str">
        <f t="shared" si="69"/>
        <v/>
      </c>
      <c r="O220" s="649" t="str">
        <f t="shared" si="70"/>
        <v/>
      </c>
      <c r="Q220" s="649" t="str">
        <f t="shared" si="71"/>
        <v/>
      </c>
      <c r="S220" s="649" t="str">
        <f t="shared" si="72"/>
        <v/>
      </c>
      <c r="U220" s="649" t="str">
        <f t="shared" si="73"/>
        <v/>
      </c>
      <c r="W220" s="649" t="str">
        <f t="shared" si="74"/>
        <v/>
      </c>
      <c r="Y220" s="649" t="str">
        <f t="shared" si="75"/>
        <v/>
      </c>
      <c r="AA220" s="649" t="str">
        <f t="shared" si="76"/>
        <v/>
      </c>
      <c r="AC220" s="649" t="str">
        <f t="shared" si="77"/>
        <v/>
      </c>
      <c r="AE220" s="649" t="str">
        <f t="shared" si="78"/>
        <v/>
      </c>
      <c r="AG220" s="649" t="str">
        <f t="shared" si="79"/>
        <v/>
      </c>
      <c r="AI220" s="649" t="str">
        <f t="shared" si="80"/>
        <v/>
      </c>
      <c r="AK220" s="649" t="str">
        <f t="shared" si="81"/>
        <v/>
      </c>
      <c r="AM220" s="649" t="str">
        <f t="shared" si="82"/>
        <v/>
      </c>
      <c r="AO220" s="649" t="str">
        <f t="shared" si="83"/>
        <v/>
      </c>
      <c r="AP220" s="653"/>
      <c r="AQ220" s="654"/>
      <c r="AR220" s="653"/>
      <c r="AS220" s="654"/>
      <c r="AT220" s="653"/>
      <c r="AU220" s="654"/>
      <c r="AV220" s="653"/>
      <c r="AW220" s="654"/>
      <c r="AY220" s="649" t="str">
        <f t="shared" si="84"/>
        <v/>
      </c>
    </row>
    <row r="221" spans="5:51">
      <c r="E221" s="649" t="str">
        <f t="shared" si="66"/>
        <v/>
      </c>
      <c r="G221" s="649" t="str">
        <f t="shared" si="66"/>
        <v/>
      </c>
      <c r="I221" s="649" t="str">
        <f t="shared" si="67"/>
        <v/>
      </c>
      <c r="K221" s="649" t="str">
        <f t="shared" si="68"/>
        <v/>
      </c>
      <c r="M221" s="649" t="str">
        <f t="shared" si="69"/>
        <v/>
      </c>
      <c r="O221" s="649" t="str">
        <f t="shared" si="70"/>
        <v/>
      </c>
      <c r="Q221" s="649" t="str">
        <f t="shared" si="71"/>
        <v/>
      </c>
      <c r="S221" s="649" t="str">
        <f t="shared" si="72"/>
        <v/>
      </c>
      <c r="U221" s="649" t="str">
        <f t="shared" si="73"/>
        <v/>
      </c>
      <c r="W221" s="649" t="str">
        <f t="shared" si="74"/>
        <v/>
      </c>
      <c r="Y221" s="649" t="str">
        <f t="shared" si="75"/>
        <v/>
      </c>
      <c r="AA221" s="649" t="str">
        <f t="shared" si="76"/>
        <v/>
      </c>
      <c r="AC221" s="649" t="str">
        <f t="shared" si="77"/>
        <v/>
      </c>
      <c r="AE221" s="649" t="str">
        <f t="shared" si="78"/>
        <v/>
      </c>
      <c r="AG221" s="649" t="str">
        <f t="shared" si="79"/>
        <v/>
      </c>
      <c r="AI221" s="649" t="str">
        <f t="shared" si="80"/>
        <v/>
      </c>
      <c r="AK221" s="649" t="str">
        <f t="shared" si="81"/>
        <v/>
      </c>
      <c r="AM221" s="649" t="str">
        <f t="shared" si="82"/>
        <v/>
      </c>
      <c r="AO221" s="649" t="str">
        <f t="shared" si="83"/>
        <v/>
      </c>
      <c r="AP221" s="653"/>
      <c r="AQ221" s="654"/>
      <c r="AR221" s="653"/>
      <c r="AS221" s="654"/>
      <c r="AT221" s="653"/>
      <c r="AU221" s="654"/>
      <c r="AV221" s="653"/>
      <c r="AW221" s="654"/>
      <c r="AY221" s="649" t="str">
        <f t="shared" si="84"/>
        <v/>
      </c>
    </row>
    <row r="222" spans="5:51">
      <c r="E222" s="649" t="str">
        <f t="shared" si="66"/>
        <v/>
      </c>
      <c r="G222" s="649" t="str">
        <f t="shared" si="66"/>
        <v/>
      </c>
      <c r="I222" s="649" t="str">
        <f t="shared" si="67"/>
        <v/>
      </c>
      <c r="K222" s="649" t="str">
        <f t="shared" si="68"/>
        <v/>
      </c>
      <c r="M222" s="649" t="str">
        <f t="shared" si="69"/>
        <v/>
      </c>
      <c r="O222" s="649" t="str">
        <f t="shared" si="70"/>
        <v/>
      </c>
      <c r="Q222" s="649" t="str">
        <f t="shared" si="71"/>
        <v/>
      </c>
      <c r="S222" s="649" t="str">
        <f t="shared" si="72"/>
        <v/>
      </c>
      <c r="U222" s="649" t="str">
        <f t="shared" si="73"/>
        <v/>
      </c>
      <c r="W222" s="649" t="str">
        <f t="shared" si="74"/>
        <v/>
      </c>
      <c r="Y222" s="649" t="str">
        <f t="shared" si="75"/>
        <v/>
      </c>
      <c r="AA222" s="649" t="str">
        <f t="shared" si="76"/>
        <v/>
      </c>
      <c r="AC222" s="649" t="str">
        <f t="shared" si="77"/>
        <v/>
      </c>
      <c r="AE222" s="649" t="str">
        <f t="shared" si="78"/>
        <v/>
      </c>
      <c r="AG222" s="649" t="str">
        <f t="shared" si="79"/>
        <v/>
      </c>
      <c r="AI222" s="649" t="str">
        <f t="shared" si="80"/>
        <v/>
      </c>
      <c r="AK222" s="649" t="str">
        <f t="shared" si="81"/>
        <v/>
      </c>
      <c r="AM222" s="649" t="str">
        <f t="shared" si="82"/>
        <v/>
      </c>
      <c r="AO222" s="649" t="str">
        <f t="shared" si="83"/>
        <v/>
      </c>
      <c r="AP222" s="653"/>
      <c r="AQ222" s="654"/>
      <c r="AR222" s="653"/>
      <c r="AS222" s="654"/>
      <c r="AT222" s="653"/>
      <c r="AU222" s="654"/>
      <c r="AV222" s="653"/>
      <c r="AW222" s="654"/>
      <c r="AY222" s="649" t="str">
        <f t="shared" si="84"/>
        <v/>
      </c>
    </row>
    <row r="223" spans="5:51">
      <c r="E223" s="649" t="str">
        <f t="shared" si="66"/>
        <v/>
      </c>
      <c r="G223" s="649" t="str">
        <f t="shared" si="66"/>
        <v/>
      </c>
      <c r="I223" s="649" t="str">
        <f t="shared" si="67"/>
        <v/>
      </c>
      <c r="K223" s="649" t="str">
        <f t="shared" si="68"/>
        <v/>
      </c>
      <c r="M223" s="649" t="str">
        <f t="shared" si="69"/>
        <v/>
      </c>
      <c r="O223" s="649" t="str">
        <f t="shared" si="70"/>
        <v/>
      </c>
      <c r="Q223" s="649" t="str">
        <f t="shared" si="71"/>
        <v/>
      </c>
      <c r="S223" s="649" t="str">
        <f t="shared" si="72"/>
        <v/>
      </c>
      <c r="U223" s="649" t="str">
        <f t="shared" si="73"/>
        <v/>
      </c>
      <c r="W223" s="649" t="str">
        <f t="shared" si="74"/>
        <v/>
      </c>
      <c r="Y223" s="649" t="str">
        <f t="shared" si="75"/>
        <v/>
      </c>
      <c r="AA223" s="649" t="str">
        <f t="shared" si="76"/>
        <v/>
      </c>
      <c r="AC223" s="649" t="str">
        <f t="shared" si="77"/>
        <v/>
      </c>
      <c r="AE223" s="649" t="str">
        <f t="shared" si="78"/>
        <v/>
      </c>
      <c r="AG223" s="649" t="str">
        <f t="shared" si="79"/>
        <v/>
      </c>
      <c r="AI223" s="649" t="str">
        <f t="shared" si="80"/>
        <v/>
      </c>
      <c r="AK223" s="649" t="str">
        <f t="shared" si="81"/>
        <v/>
      </c>
      <c r="AM223" s="649" t="str">
        <f t="shared" si="82"/>
        <v/>
      </c>
      <c r="AO223" s="649" t="str">
        <f t="shared" si="83"/>
        <v/>
      </c>
      <c r="AP223" s="653"/>
      <c r="AQ223" s="654"/>
      <c r="AR223" s="653"/>
      <c r="AS223" s="654"/>
      <c r="AT223" s="653"/>
      <c r="AU223" s="654"/>
      <c r="AV223" s="653"/>
      <c r="AW223" s="654"/>
      <c r="AY223" s="649" t="str">
        <f t="shared" si="84"/>
        <v/>
      </c>
    </row>
    <row r="224" spans="5:51">
      <c r="E224" s="649" t="str">
        <f t="shared" si="66"/>
        <v/>
      </c>
      <c r="G224" s="649" t="str">
        <f t="shared" si="66"/>
        <v/>
      </c>
      <c r="I224" s="649" t="str">
        <f t="shared" si="67"/>
        <v/>
      </c>
      <c r="K224" s="649" t="str">
        <f t="shared" si="68"/>
        <v/>
      </c>
      <c r="M224" s="649" t="str">
        <f t="shared" si="69"/>
        <v/>
      </c>
      <c r="O224" s="649" t="str">
        <f t="shared" si="70"/>
        <v/>
      </c>
      <c r="Q224" s="649" t="str">
        <f t="shared" si="71"/>
        <v/>
      </c>
      <c r="S224" s="649" t="str">
        <f t="shared" si="72"/>
        <v/>
      </c>
      <c r="U224" s="649" t="str">
        <f t="shared" si="73"/>
        <v/>
      </c>
      <c r="W224" s="649" t="str">
        <f t="shared" si="74"/>
        <v/>
      </c>
      <c r="Y224" s="649" t="str">
        <f t="shared" si="75"/>
        <v/>
      </c>
      <c r="AA224" s="649" t="str">
        <f t="shared" si="76"/>
        <v/>
      </c>
      <c r="AC224" s="649" t="str">
        <f t="shared" si="77"/>
        <v/>
      </c>
      <c r="AE224" s="649" t="str">
        <f t="shared" si="78"/>
        <v/>
      </c>
      <c r="AG224" s="649" t="str">
        <f t="shared" si="79"/>
        <v/>
      </c>
      <c r="AI224" s="649" t="str">
        <f t="shared" si="80"/>
        <v/>
      </c>
      <c r="AK224" s="649" t="str">
        <f t="shared" si="81"/>
        <v/>
      </c>
      <c r="AM224" s="649" t="str">
        <f t="shared" si="82"/>
        <v/>
      </c>
      <c r="AO224" s="649" t="str">
        <f t="shared" si="83"/>
        <v/>
      </c>
      <c r="AP224" s="653"/>
      <c r="AQ224" s="654"/>
      <c r="AR224" s="653"/>
      <c r="AS224" s="654"/>
      <c r="AT224" s="653"/>
      <c r="AU224" s="654"/>
      <c r="AV224" s="653"/>
      <c r="AW224" s="654"/>
      <c r="AY224" s="649" t="str">
        <f t="shared" si="84"/>
        <v/>
      </c>
    </row>
    <row r="225" spans="5:51">
      <c r="E225" s="649" t="str">
        <f t="shared" si="66"/>
        <v/>
      </c>
      <c r="G225" s="649" t="str">
        <f t="shared" si="66"/>
        <v/>
      </c>
      <c r="I225" s="649" t="str">
        <f t="shared" si="67"/>
        <v/>
      </c>
      <c r="K225" s="649" t="str">
        <f t="shared" si="68"/>
        <v/>
      </c>
      <c r="M225" s="649" t="str">
        <f t="shared" si="69"/>
        <v/>
      </c>
      <c r="O225" s="649" t="str">
        <f t="shared" si="70"/>
        <v/>
      </c>
      <c r="Q225" s="649" t="str">
        <f t="shared" si="71"/>
        <v/>
      </c>
      <c r="S225" s="649" t="str">
        <f t="shared" si="72"/>
        <v/>
      </c>
      <c r="U225" s="649" t="str">
        <f t="shared" si="73"/>
        <v/>
      </c>
      <c r="W225" s="649" t="str">
        <f t="shared" si="74"/>
        <v/>
      </c>
      <c r="Y225" s="649" t="str">
        <f t="shared" si="75"/>
        <v/>
      </c>
      <c r="AA225" s="649" t="str">
        <f t="shared" si="76"/>
        <v/>
      </c>
      <c r="AC225" s="649" t="str">
        <f t="shared" si="77"/>
        <v/>
      </c>
      <c r="AE225" s="649" t="str">
        <f t="shared" si="78"/>
        <v/>
      </c>
      <c r="AG225" s="649" t="str">
        <f t="shared" si="79"/>
        <v/>
      </c>
      <c r="AI225" s="649" t="str">
        <f t="shared" si="80"/>
        <v/>
      </c>
      <c r="AK225" s="649" t="str">
        <f t="shared" si="81"/>
        <v/>
      </c>
      <c r="AM225" s="649" t="str">
        <f t="shared" si="82"/>
        <v/>
      </c>
      <c r="AO225" s="649" t="str">
        <f t="shared" si="83"/>
        <v/>
      </c>
      <c r="AP225" s="653"/>
      <c r="AQ225" s="654"/>
      <c r="AR225" s="653"/>
      <c r="AS225" s="654"/>
      <c r="AT225" s="653"/>
      <c r="AU225" s="654"/>
      <c r="AV225" s="653"/>
      <c r="AW225" s="654"/>
      <c r="AY225" s="649" t="str">
        <f t="shared" si="84"/>
        <v/>
      </c>
    </row>
    <row r="226" spans="5:51">
      <c r="E226" s="649" t="str">
        <f t="shared" si="66"/>
        <v/>
      </c>
      <c r="G226" s="649" t="str">
        <f t="shared" si="66"/>
        <v/>
      </c>
      <c r="I226" s="649" t="str">
        <f t="shared" si="67"/>
        <v/>
      </c>
      <c r="K226" s="649" t="str">
        <f t="shared" si="68"/>
        <v/>
      </c>
      <c r="M226" s="649" t="str">
        <f t="shared" si="69"/>
        <v/>
      </c>
      <c r="O226" s="649" t="str">
        <f t="shared" si="70"/>
        <v/>
      </c>
      <c r="Q226" s="649" t="str">
        <f t="shared" si="71"/>
        <v/>
      </c>
      <c r="S226" s="649" t="str">
        <f t="shared" si="72"/>
        <v/>
      </c>
      <c r="U226" s="649" t="str">
        <f t="shared" si="73"/>
        <v/>
      </c>
      <c r="W226" s="649" t="str">
        <f t="shared" si="74"/>
        <v/>
      </c>
      <c r="Y226" s="649" t="str">
        <f t="shared" si="75"/>
        <v/>
      </c>
      <c r="AA226" s="649" t="str">
        <f t="shared" si="76"/>
        <v/>
      </c>
      <c r="AC226" s="649" t="str">
        <f t="shared" si="77"/>
        <v/>
      </c>
      <c r="AE226" s="649" t="str">
        <f t="shared" si="78"/>
        <v/>
      </c>
      <c r="AG226" s="649" t="str">
        <f t="shared" si="79"/>
        <v/>
      </c>
      <c r="AI226" s="649" t="str">
        <f t="shared" si="80"/>
        <v/>
      </c>
      <c r="AK226" s="649" t="str">
        <f t="shared" si="81"/>
        <v/>
      </c>
      <c r="AM226" s="649" t="str">
        <f t="shared" si="82"/>
        <v/>
      </c>
      <c r="AO226" s="649" t="str">
        <f t="shared" si="83"/>
        <v/>
      </c>
      <c r="AP226" s="653"/>
      <c r="AQ226" s="654"/>
      <c r="AR226" s="653"/>
      <c r="AS226" s="654"/>
      <c r="AT226" s="653"/>
      <c r="AU226" s="654"/>
      <c r="AV226" s="653"/>
      <c r="AW226" s="654"/>
      <c r="AY226" s="649" t="str">
        <f t="shared" si="84"/>
        <v/>
      </c>
    </row>
    <row r="227" spans="5:51">
      <c r="E227" s="649" t="str">
        <f t="shared" si="66"/>
        <v/>
      </c>
      <c r="G227" s="649" t="str">
        <f t="shared" si="66"/>
        <v/>
      </c>
      <c r="I227" s="649" t="str">
        <f t="shared" si="67"/>
        <v/>
      </c>
      <c r="K227" s="649" t="str">
        <f t="shared" si="68"/>
        <v/>
      </c>
      <c r="M227" s="649" t="str">
        <f t="shared" si="69"/>
        <v/>
      </c>
      <c r="O227" s="649" t="str">
        <f t="shared" si="70"/>
        <v/>
      </c>
      <c r="Q227" s="649" t="str">
        <f t="shared" si="71"/>
        <v/>
      </c>
      <c r="S227" s="649" t="str">
        <f t="shared" si="72"/>
        <v/>
      </c>
      <c r="U227" s="649" t="str">
        <f t="shared" si="73"/>
        <v/>
      </c>
      <c r="W227" s="649" t="str">
        <f t="shared" si="74"/>
        <v/>
      </c>
      <c r="Y227" s="649" t="str">
        <f t="shared" si="75"/>
        <v/>
      </c>
      <c r="AA227" s="649" t="str">
        <f t="shared" si="76"/>
        <v/>
      </c>
      <c r="AC227" s="649" t="str">
        <f t="shared" si="77"/>
        <v/>
      </c>
      <c r="AE227" s="649" t="str">
        <f t="shared" si="78"/>
        <v/>
      </c>
      <c r="AG227" s="649" t="str">
        <f t="shared" si="79"/>
        <v/>
      </c>
      <c r="AI227" s="649" t="str">
        <f t="shared" si="80"/>
        <v/>
      </c>
      <c r="AK227" s="649" t="str">
        <f t="shared" si="81"/>
        <v/>
      </c>
      <c r="AM227" s="649" t="str">
        <f t="shared" si="82"/>
        <v/>
      </c>
      <c r="AO227" s="649" t="str">
        <f t="shared" si="83"/>
        <v/>
      </c>
      <c r="AP227" s="653"/>
      <c r="AQ227" s="654"/>
      <c r="AR227" s="653"/>
      <c r="AS227" s="654"/>
      <c r="AT227" s="653"/>
      <c r="AU227" s="654"/>
      <c r="AV227" s="653"/>
      <c r="AW227" s="654"/>
      <c r="AY227" s="649" t="str">
        <f t="shared" si="84"/>
        <v/>
      </c>
    </row>
    <row r="228" spans="5:51">
      <c r="E228" s="649" t="str">
        <f t="shared" si="66"/>
        <v/>
      </c>
      <c r="G228" s="649" t="str">
        <f t="shared" si="66"/>
        <v/>
      </c>
      <c r="I228" s="649" t="str">
        <f t="shared" si="67"/>
        <v/>
      </c>
      <c r="K228" s="649" t="str">
        <f t="shared" si="68"/>
        <v/>
      </c>
      <c r="M228" s="649" t="str">
        <f t="shared" si="69"/>
        <v/>
      </c>
      <c r="O228" s="649" t="str">
        <f t="shared" si="70"/>
        <v/>
      </c>
      <c r="Q228" s="649" t="str">
        <f t="shared" si="71"/>
        <v/>
      </c>
      <c r="S228" s="649" t="str">
        <f t="shared" si="72"/>
        <v/>
      </c>
      <c r="U228" s="649" t="str">
        <f t="shared" si="73"/>
        <v/>
      </c>
      <c r="W228" s="649" t="str">
        <f t="shared" si="74"/>
        <v/>
      </c>
      <c r="Y228" s="649" t="str">
        <f t="shared" si="75"/>
        <v/>
      </c>
      <c r="AA228" s="649" t="str">
        <f t="shared" si="76"/>
        <v/>
      </c>
      <c r="AC228" s="649" t="str">
        <f t="shared" si="77"/>
        <v/>
      </c>
      <c r="AE228" s="649" t="str">
        <f t="shared" si="78"/>
        <v/>
      </c>
      <c r="AG228" s="649" t="str">
        <f t="shared" si="79"/>
        <v/>
      </c>
      <c r="AI228" s="649" t="str">
        <f t="shared" si="80"/>
        <v/>
      </c>
      <c r="AK228" s="649" t="str">
        <f t="shared" si="81"/>
        <v/>
      </c>
      <c r="AM228" s="649" t="str">
        <f t="shared" si="82"/>
        <v/>
      </c>
      <c r="AO228" s="649" t="str">
        <f t="shared" si="83"/>
        <v/>
      </c>
      <c r="AP228" s="653"/>
      <c r="AQ228" s="654"/>
      <c r="AR228" s="653"/>
      <c r="AS228" s="654"/>
      <c r="AT228" s="653"/>
      <c r="AU228" s="654"/>
      <c r="AV228" s="653"/>
      <c r="AW228" s="654"/>
      <c r="AY228" s="649" t="str">
        <f t="shared" si="84"/>
        <v/>
      </c>
    </row>
    <row r="229" spans="5:51">
      <c r="E229" s="649" t="str">
        <f t="shared" si="66"/>
        <v/>
      </c>
      <c r="G229" s="649" t="str">
        <f t="shared" si="66"/>
        <v/>
      </c>
      <c r="I229" s="649" t="str">
        <f t="shared" si="67"/>
        <v/>
      </c>
      <c r="K229" s="649" t="str">
        <f t="shared" si="68"/>
        <v/>
      </c>
      <c r="M229" s="649" t="str">
        <f t="shared" si="69"/>
        <v/>
      </c>
      <c r="O229" s="649" t="str">
        <f t="shared" si="70"/>
        <v/>
      </c>
      <c r="Q229" s="649" t="str">
        <f t="shared" si="71"/>
        <v/>
      </c>
      <c r="S229" s="649" t="str">
        <f t="shared" si="72"/>
        <v/>
      </c>
      <c r="U229" s="649" t="str">
        <f t="shared" si="73"/>
        <v/>
      </c>
      <c r="W229" s="649" t="str">
        <f t="shared" si="74"/>
        <v/>
      </c>
      <c r="Y229" s="649" t="str">
        <f t="shared" si="75"/>
        <v/>
      </c>
      <c r="AA229" s="649" t="str">
        <f t="shared" si="76"/>
        <v/>
      </c>
      <c r="AC229" s="649" t="str">
        <f t="shared" si="77"/>
        <v/>
      </c>
      <c r="AE229" s="649" t="str">
        <f t="shared" si="78"/>
        <v/>
      </c>
      <c r="AG229" s="649" t="str">
        <f t="shared" si="79"/>
        <v/>
      </c>
      <c r="AI229" s="649" t="str">
        <f t="shared" si="80"/>
        <v/>
      </c>
      <c r="AK229" s="649" t="str">
        <f t="shared" si="81"/>
        <v/>
      </c>
      <c r="AM229" s="649" t="str">
        <f t="shared" si="82"/>
        <v/>
      </c>
      <c r="AO229" s="649" t="str">
        <f t="shared" si="83"/>
        <v/>
      </c>
      <c r="AP229" s="653"/>
      <c r="AQ229" s="654"/>
      <c r="AR229" s="653"/>
      <c r="AS229" s="654"/>
      <c r="AT229" s="653"/>
      <c r="AU229" s="654"/>
      <c r="AV229" s="653"/>
      <c r="AW229" s="654"/>
      <c r="AY229" s="649" t="str">
        <f t="shared" si="84"/>
        <v/>
      </c>
    </row>
    <row r="230" spans="5:51">
      <c r="E230" s="649" t="str">
        <f t="shared" si="66"/>
        <v/>
      </c>
      <c r="G230" s="649" t="str">
        <f t="shared" si="66"/>
        <v/>
      </c>
      <c r="I230" s="649" t="str">
        <f t="shared" si="67"/>
        <v/>
      </c>
      <c r="K230" s="649" t="str">
        <f t="shared" si="68"/>
        <v/>
      </c>
      <c r="M230" s="649" t="str">
        <f t="shared" si="69"/>
        <v/>
      </c>
      <c r="O230" s="649" t="str">
        <f t="shared" si="70"/>
        <v/>
      </c>
      <c r="Q230" s="649" t="str">
        <f t="shared" si="71"/>
        <v/>
      </c>
      <c r="S230" s="649" t="str">
        <f t="shared" si="72"/>
        <v/>
      </c>
      <c r="U230" s="649" t="str">
        <f t="shared" si="73"/>
        <v/>
      </c>
      <c r="W230" s="649" t="str">
        <f t="shared" si="74"/>
        <v/>
      </c>
      <c r="Y230" s="649" t="str">
        <f t="shared" si="75"/>
        <v/>
      </c>
      <c r="AA230" s="649" t="str">
        <f t="shared" si="76"/>
        <v/>
      </c>
      <c r="AC230" s="649" t="str">
        <f t="shared" si="77"/>
        <v/>
      </c>
      <c r="AE230" s="649" t="str">
        <f t="shared" si="78"/>
        <v/>
      </c>
      <c r="AG230" s="649" t="str">
        <f t="shared" si="79"/>
        <v/>
      </c>
      <c r="AI230" s="649" t="str">
        <f t="shared" si="80"/>
        <v/>
      </c>
      <c r="AK230" s="649" t="str">
        <f t="shared" si="81"/>
        <v/>
      </c>
      <c r="AM230" s="649" t="str">
        <f t="shared" si="82"/>
        <v/>
      </c>
      <c r="AO230" s="649" t="str">
        <f t="shared" si="83"/>
        <v/>
      </c>
      <c r="AP230" s="653"/>
      <c r="AQ230" s="654"/>
      <c r="AR230" s="653"/>
      <c r="AS230" s="654"/>
      <c r="AT230" s="653"/>
      <c r="AU230" s="654"/>
      <c r="AV230" s="653"/>
      <c r="AW230" s="654"/>
      <c r="AY230" s="649" t="str">
        <f t="shared" si="84"/>
        <v/>
      </c>
    </row>
    <row r="231" spans="5:51">
      <c r="E231" s="649" t="str">
        <f t="shared" si="66"/>
        <v/>
      </c>
      <c r="G231" s="649" t="str">
        <f t="shared" si="66"/>
        <v/>
      </c>
      <c r="I231" s="649" t="str">
        <f t="shared" si="67"/>
        <v/>
      </c>
      <c r="K231" s="649" t="str">
        <f t="shared" si="68"/>
        <v/>
      </c>
      <c r="M231" s="649" t="str">
        <f t="shared" si="69"/>
        <v/>
      </c>
      <c r="O231" s="649" t="str">
        <f t="shared" si="70"/>
        <v/>
      </c>
      <c r="Q231" s="649" t="str">
        <f t="shared" si="71"/>
        <v/>
      </c>
      <c r="S231" s="649" t="str">
        <f t="shared" si="72"/>
        <v/>
      </c>
      <c r="U231" s="649" t="str">
        <f t="shared" si="73"/>
        <v/>
      </c>
      <c r="W231" s="649" t="str">
        <f t="shared" si="74"/>
        <v/>
      </c>
      <c r="Y231" s="649" t="str">
        <f t="shared" si="75"/>
        <v/>
      </c>
      <c r="AA231" s="649" t="str">
        <f t="shared" si="76"/>
        <v/>
      </c>
      <c r="AC231" s="649" t="str">
        <f t="shared" si="77"/>
        <v/>
      </c>
      <c r="AE231" s="649" t="str">
        <f t="shared" si="78"/>
        <v/>
      </c>
      <c r="AG231" s="649" t="str">
        <f t="shared" si="79"/>
        <v/>
      </c>
      <c r="AI231" s="649" t="str">
        <f t="shared" si="80"/>
        <v/>
      </c>
      <c r="AK231" s="649" t="str">
        <f t="shared" si="81"/>
        <v/>
      </c>
      <c r="AM231" s="649" t="str">
        <f t="shared" si="82"/>
        <v/>
      </c>
      <c r="AO231" s="649" t="str">
        <f t="shared" si="83"/>
        <v/>
      </c>
      <c r="AP231" s="653"/>
      <c r="AQ231" s="654"/>
      <c r="AR231" s="653"/>
      <c r="AS231" s="654"/>
      <c r="AT231" s="653"/>
      <c r="AU231" s="654"/>
      <c r="AV231" s="653"/>
      <c r="AW231" s="654"/>
      <c r="AY231" s="649" t="str">
        <f t="shared" si="84"/>
        <v/>
      </c>
    </row>
    <row r="232" spans="5:51">
      <c r="E232" s="649" t="str">
        <f t="shared" si="66"/>
        <v/>
      </c>
      <c r="G232" s="649" t="str">
        <f t="shared" si="66"/>
        <v/>
      </c>
      <c r="I232" s="649" t="str">
        <f t="shared" si="67"/>
        <v/>
      </c>
      <c r="K232" s="649" t="str">
        <f t="shared" si="68"/>
        <v/>
      </c>
      <c r="M232" s="649" t="str">
        <f t="shared" si="69"/>
        <v/>
      </c>
      <c r="O232" s="649" t="str">
        <f t="shared" si="70"/>
        <v/>
      </c>
      <c r="Q232" s="649" t="str">
        <f t="shared" si="71"/>
        <v/>
      </c>
      <c r="S232" s="649" t="str">
        <f t="shared" si="72"/>
        <v/>
      </c>
      <c r="U232" s="649" t="str">
        <f t="shared" si="73"/>
        <v/>
      </c>
      <c r="W232" s="649" t="str">
        <f t="shared" si="74"/>
        <v/>
      </c>
      <c r="Y232" s="649" t="str">
        <f t="shared" si="75"/>
        <v/>
      </c>
      <c r="AA232" s="649" t="str">
        <f t="shared" si="76"/>
        <v/>
      </c>
      <c r="AC232" s="649" t="str">
        <f t="shared" si="77"/>
        <v/>
      </c>
      <c r="AE232" s="649" t="str">
        <f t="shared" si="78"/>
        <v/>
      </c>
      <c r="AG232" s="649" t="str">
        <f t="shared" si="79"/>
        <v/>
      </c>
      <c r="AI232" s="649" t="str">
        <f t="shared" si="80"/>
        <v/>
      </c>
      <c r="AK232" s="649" t="str">
        <f t="shared" si="81"/>
        <v/>
      </c>
      <c r="AM232" s="649" t="str">
        <f t="shared" si="82"/>
        <v/>
      </c>
      <c r="AO232" s="649" t="str">
        <f t="shared" si="83"/>
        <v/>
      </c>
      <c r="AP232" s="653"/>
      <c r="AQ232" s="654"/>
      <c r="AR232" s="653"/>
      <c r="AS232" s="654"/>
      <c r="AT232" s="653"/>
      <c r="AU232" s="654"/>
      <c r="AV232" s="653"/>
      <c r="AW232" s="654"/>
      <c r="AY232" s="649" t="str">
        <f t="shared" si="84"/>
        <v/>
      </c>
    </row>
    <row r="233" spans="5:51">
      <c r="E233" s="649" t="str">
        <f t="shared" si="66"/>
        <v/>
      </c>
      <c r="G233" s="649" t="str">
        <f t="shared" si="66"/>
        <v/>
      </c>
      <c r="I233" s="649" t="str">
        <f t="shared" si="67"/>
        <v/>
      </c>
      <c r="K233" s="649" t="str">
        <f t="shared" si="68"/>
        <v/>
      </c>
      <c r="M233" s="649" t="str">
        <f t="shared" si="69"/>
        <v/>
      </c>
      <c r="O233" s="649" t="str">
        <f t="shared" si="70"/>
        <v/>
      </c>
      <c r="Q233" s="649" t="str">
        <f t="shared" si="71"/>
        <v/>
      </c>
      <c r="S233" s="649" t="str">
        <f t="shared" si="72"/>
        <v/>
      </c>
      <c r="U233" s="649" t="str">
        <f t="shared" si="73"/>
        <v/>
      </c>
      <c r="W233" s="649" t="str">
        <f t="shared" si="74"/>
        <v/>
      </c>
      <c r="Y233" s="649" t="str">
        <f t="shared" si="75"/>
        <v/>
      </c>
      <c r="AA233" s="649" t="str">
        <f t="shared" si="76"/>
        <v/>
      </c>
      <c r="AC233" s="649" t="str">
        <f t="shared" si="77"/>
        <v/>
      </c>
      <c r="AE233" s="649" t="str">
        <f t="shared" si="78"/>
        <v/>
      </c>
      <c r="AG233" s="649" t="str">
        <f t="shared" si="79"/>
        <v/>
      </c>
      <c r="AI233" s="649" t="str">
        <f t="shared" si="80"/>
        <v/>
      </c>
      <c r="AK233" s="649" t="str">
        <f t="shared" si="81"/>
        <v/>
      </c>
      <c r="AM233" s="649" t="str">
        <f t="shared" si="82"/>
        <v/>
      </c>
      <c r="AO233" s="649" t="str">
        <f t="shared" si="83"/>
        <v/>
      </c>
      <c r="AP233" s="653"/>
      <c r="AQ233" s="654"/>
      <c r="AR233" s="653"/>
      <c r="AS233" s="654"/>
      <c r="AT233" s="653"/>
      <c r="AU233" s="654"/>
      <c r="AV233" s="653"/>
      <c r="AW233" s="654"/>
      <c r="AY233" s="649" t="str">
        <f t="shared" si="84"/>
        <v/>
      </c>
    </row>
    <row r="234" spans="5:51">
      <c r="E234" s="649" t="str">
        <f t="shared" si="66"/>
        <v/>
      </c>
      <c r="G234" s="649" t="str">
        <f t="shared" si="66"/>
        <v/>
      </c>
      <c r="I234" s="649" t="str">
        <f t="shared" si="67"/>
        <v/>
      </c>
      <c r="K234" s="649" t="str">
        <f t="shared" si="68"/>
        <v/>
      </c>
      <c r="M234" s="649" t="str">
        <f t="shared" si="69"/>
        <v/>
      </c>
      <c r="O234" s="649" t="str">
        <f t="shared" si="70"/>
        <v/>
      </c>
      <c r="Q234" s="649" t="str">
        <f t="shared" si="71"/>
        <v/>
      </c>
      <c r="S234" s="649" t="str">
        <f t="shared" si="72"/>
        <v/>
      </c>
      <c r="U234" s="649" t="str">
        <f t="shared" si="73"/>
        <v/>
      </c>
      <c r="W234" s="649" t="str">
        <f t="shared" si="74"/>
        <v/>
      </c>
      <c r="Y234" s="649" t="str">
        <f t="shared" si="75"/>
        <v/>
      </c>
      <c r="AA234" s="649" t="str">
        <f t="shared" si="76"/>
        <v/>
      </c>
      <c r="AC234" s="649" t="str">
        <f t="shared" si="77"/>
        <v/>
      </c>
      <c r="AE234" s="649" t="str">
        <f t="shared" si="78"/>
        <v/>
      </c>
      <c r="AG234" s="649" t="str">
        <f t="shared" si="79"/>
        <v/>
      </c>
      <c r="AI234" s="649" t="str">
        <f t="shared" si="80"/>
        <v/>
      </c>
      <c r="AK234" s="649" t="str">
        <f t="shared" si="81"/>
        <v/>
      </c>
      <c r="AM234" s="649" t="str">
        <f t="shared" si="82"/>
        <v/>
      </c>
      <c r="AO234" s="649" t="str">
        <f t="shared" si="83"/>
        <v/>
      </c>
      <c r="AP234" s="653"/>
      <c r="AQ234" s="654"/>
      <c r="AR234" s="653"/>
      <c r="AS234" s="654"/>
      <c r="AT234" s="653"/>
      <c r="AU234" s="654"/>
      <c r="AV234" s="653"/>
      <c r="AW234" s="654"/>
      <c r="AY234" s="649" t="str">
        <f t="shared" si="84"/>
        <v/>
      </c>
    </row>
    <row r="235" spans="5:51">
      <c r="E235" s="649" t="str">
        <f t="shared" si="66"/>
        <v/>
      </c>
      <c r="G235" s="649" t="str">
        <f t="shared" si="66"/>
        <v/>
      </c>
      <c r="I235" s="649" t="str">
        <f t="shared" si="67"/>
        <v/>
      </c>
      <c r="K235" s="649" t="str">
        <f t="shared" si="68"/>
        <v/>
      </c>
      <c r="M235" s="649" t="str">
        <f t="shared" si="69"/>
        <v/>
      </c>
      <c r="O235" s="649" t="str">
        <f t="shared" si="70"/>
        <v/>
      </c>
      <c r="Q235" s="649" t="str">
        <f t="shared" si="71"/>
        <v/>
      </c>
      <c r="S235" s="649" t="str">
        <f t="shared" si="72"/>
        <v/>
      </c>
      <c r="U235" s="649" t="str">
        <f t="shared" si="73"/>
        <v/>
      </c>
      <c r="W235" s="649" t="str">
        <f t="shared" si="74"/>
        <v/>
      </c>
      <c r="Y235" s="649" t="str">
        <f t="shared" si="75"/>
        <v/>
      </c>
      <c r="AA235" s="649" t="str">
        <f t="shared" si="76"/>
        <v/>
      </c>
      <c r="AC235" s="649" t="str">
        <f t="shared" si="77"/>
        <v/>
      </c>
      <c r="AE235" s="649" t="str">
        <f t="shared" si="78"/>
        <v/>
      </c>
      <c r="AG235" s="649" t="str">
        <f t="shared" si="79"/>
        <v/>
      </c>
      <c r="AI235" s="649" t="str">
        <f t="shared" si="80"/>
        <v/>
      </c>
      <c r="AK235" s="649" t="str">
        <f t="shared" si="81"/>
        <v/>
      </c>
      <c r="AM235" s="649" t="str">
        <f t="shared" si="82"/>
        <v/>
      </c>
      <c r="AO235" s="649" t="str">
        <f t="shared" si="83"/>
        <v/>
      </c>
      <c r="AP235" s="653"/>
      <c r="AQ235" s="654"/>
      <c r="AR235" s="653"/>
      <c r="AS235" s="654"/>
      <c r="AT235" s="653"/>
      <c r="AU235" s="654"/>
      <c r="AV235" s="653"/>
      <c r="AW235" s="654"/>
      <c r="AY235" s="649" t="str">
        <f t="shared" si="84"/>
        <v/>
      </c>
    </row>
    <row r="236" spans="5:51">
      <c r="E236" s="649" t="str">
        <f t="shared" si="66"/>
        <v/>
      </c>
      <c r="G236" s="649" t="str">
        <f t="shared" si="66"/>
        <v/>
      </c>
      <c r="I236" s="649" t="str">
        <f t="shared" si="67"/>
        <v/>
      </c>
      <c r="K236" s="649" t="str">
        <f t="shared" si="68"/>
        <v/>
      </c>
      <c r="M236" s="649" t="str">
        <f t="shared" si="69"/>
        <v/>
      </c>
      <c r="O236" s="649" t="str">
        <f t="shared" si="70"/>
        <v/>
      </c>
      <c r="Q236" s="649" t="str">
        <f t="shared" si="71"/>
        <v/>
      </c>
      <c r="S236" s="649" t="str">
        <f t="shared" si="72"/>
        <v/>
      </c>
      <c r="U236" s="649" t="str">
        <f t="shared" si="73"/>
        <v/>
      </c>
      <c r="W236" s="649" t="str">
        <f t="shared" si="74"/>
        <v/>
      </c>
      <c r="Y236" s="649" t="str">
        <f t="shared" si="75"/>
        <v/>
      </c>
      <c r="AA236" s="649" t="str">
        <f t="shared" si="76"/>
        <v/>
      </c>
      <c r="AC236" s="649" t="str">
        <f t="shared" si="77"/>
        <v/>
      </c>
      <c r="AE236" s="649" t="str">
        <f t="shared" si="78"/>
        <v/>
      </c>
      <c r="AG236" s="649" t="str">
        <f t="shared" si="79"/>
        <v/>
      </c>
      <c r="AI236" s="649" t="str">
        <f t="shared" si="80"/>
        <v/>
      </c>
      <c r="AK236" s="649" t="str">
        <f t="shared" si="81"/>
        <v/>
      </c>
      <c r="AM236" s="649" t="str">
        <f t="shared" si="82"/>
        <v/>
      </c>
      <c r="AO236" s="649" t="str">
        <f t="shared" si="83"/>
        <v/>
      </c>
      <c r="AP236" s="653"/>
      <c r="AQ236" s="654"/>
      <c r="AR236" s="653"/>
      <c r="AS236" s="654"/>
      <c r="AT236" s="653"/>
      <c r="AU236" s="654"/>
      <c r="AV236" s="653"/>
      <c r="AW236" s="654"/>
      <c r="AY236" s="649" t="str">
        <f t="shared" si="84"/>
        <v/>
      </c>
    </row>
    <row r="237" spans="5:51">
      <c r="E237" s="649" t="str">
        <f t="shared" si="66"/>
        <v/>
      </c>
      <c r="G237" s="649" t="str">
        <f t="shared" si="66"/>
        <v/>
      </c>
      <c r="I237" s="649" t="str">
        <f t="shared" si="67"/>
        <v/>
      </c>
      <c r="K237" s="649" t="str">
        <f t="shared" si="68"/>
        <v/>
      </c>
      <c r="M237" s="649" t="str">
        <f t="shared" si="69"/>
        <v/>
      </c>
      <c r="O237" s="649" t="str">
        <f t="shared" si="70"/>
        <v/>
      </c>
      <c r="Q237" s="649" t="str">
        <f t="shared" si="71"/>
        <v/>
      </c>
      <c r="S237" s="649" t="str">
        <f t="shared" si="72"/>
        <v/>
      </c>
      <c r="U237" s="649" t="str">
        <f t="shared" si="73"/>
        <v/>
      </c>
      <c r="W237" s="649" t="str">
        <f t="shared" si="74"/>
        <v/>
      </c>
      <c r="Y237" s="649" t="str">
        <f t="shared" si="75"/>
        <v/>
      </c>
      <c r="AA237" s="649" t="str">
        <f t="shared" si="76"/>
        <v/>
      </c>
      <c r="AC237" s="649" t="str">
        <f t="shared" si="77"/>
        <v/>
      </c>
      <c r="AE237" s="649" t="str">
        <f t="shared" si="78"/>
        <v/>
      </c>
      <c r="AG237" s="649" t="str">
        <f t="shared" si="79"/>
        <v/>
      </c>
      <c r="AI237" s="649" t="str">
        <f t="shared" si="80"/>
        <v/>
      </c>
      <c r="AK237" s="649" t="str">
        <f t="shared" si="81"/>
        <v/>
      </c>
      <c r="AM237" s="649" t="str">
        <f t="shared" si="82"/>
        <v/>
      </c>
      <c r="AO237" s="649" t="str">
        <f t="shared" si="83"/>
        <v/>
      </c>
      <c r="AP237" s="653"/>
      <c r="AQ237" s="654"/>
      <c r="AR237" s="653"/>
      <c r="AS237" s="654"/>
      <c r="AT237" s="653"/>
      <c r="AU237" s="654"/>
      <c r="AV237" s="653"/>
      <c r="AW237" s="654"/>
      <c r="AY237" s="649" t="str">
        <f t="shared" si="84"/>
        <v/>
      </c>
    </row>
    <row r="238" spans="5:51">
      <c r="E238" s="649" t="str">
        <f t="shared" si="66"/>
        <v/>
      </c>
      <c r="G238" s="649" t="str">
        <f t="shared" si="66"/>
        <v/>
      </c>
      <c r="I238" s="649" t="str">
        <f t="shared" si="67"/>
        <v/>
      </c>
      <c r="K238" s="649" t="str">
        <f t="shared" si="68"/>
        <v/>
      </c>
      <c r="M238" s="649" t="str">
        <f t="shared" si="69"/>
        <v/>
      </c>
      <c r="O238" s="649" t="str">
        <f t="shared" si="70"/>
        <v/>
      </c>
      <c r="Q238" s="649" t="str">
        <f t="shared" si="71"/>
        <v/>
      </c>
      <c r="S238" s="649" t="str">
        <f t="shared" si="72"/>
        <v/>
      </c>
      <c r="U238" s="649" t="str">
        <f t="shared" si="73"/>
        <v/>
      </c>
      <c r="W238" s="649" t="str">
        <f t="shared" si="74"/>
        <v/>
      </c>
      <c r="Y238" s="649" t="str">
        <f t="shared" si="75"/>
        <v/>
      </c>
      <c r="AA238" s="649" t="str">
        <f t="shared" si="76"/>
        <v/>
      </c>
      <c r="AC238" s="649" t="str">
        <f t="shared" si="77"/>
        <v/>
      </c>
      <c r="AE238" s="649" t="str">
        <f t="shared" si="78"/>
        <v/>
      </c>
      <c r="AG238" s="649" t="str">
        <f t="shared" si="79"/>
        <v/>
      </c>
      <c r="AI238" s="649" t="str">
        <f t="shared" si="80"/>
        <v/>
      </c>
      <c r="AK238" s="649" t="str">
        <f t="shared" si="81"/>
        <v/>
      </c>
      <c r="AM238" s="649" t="str">
        <f t="shared" si="82"/>
        <v/>
      </c>
      <c r="AO238" s="649" t="str">
        <f t="shared" si="83"/>
        <v/>
      </c>
      <c r="AP238" s="653"/>
      <c r="AQ238" s="654"/>
      <c r="AR238" s="653"/>
      <c r="AS238" s="654"/>
      <c r="AT238" s="653"/>
      <c r="AU238" s="654"/>
      <c r="AV238" s="653"/>
      <c r="AW238" s="654"/>
      <c r="AY238" s="649" t="str">
        <f t="shared" si="84"/>
        <v/>
      </c>
    </row>
    <row r="239" spans="5:51">
      <c r="E239" s="649" t="str">
        <f t="shared" si="66"/>
        <v/>
      </c>
      <c r="G239" s="649" t="str">
        <f t="shared" si="66"/>
        <v/>
      </c>
      <c r="I239" s="649" t="str">
        <f t="shared" si="67"/>
        <v/>
      </c>
      <c r="K239" s="649" t="str">
        <f t="shared" si="68"/>
        <v/>
      </c>
      <c r="M239" s="649" t="str">
        <f t="shared" si="69"/>
        <v/>
      </c>
      <c r="O239" s="649" t="str">
        <f t="shared" si="70"/>
        <v/>
      </c>
      <c r="Q239" s="649" t="str">
        <f t="shared" si="71"/>
        <v/>
      </c>
      <c r="S239" s="649" t="str">
        <f t="shared" si="72"/>
        <v/>
      </c>
      <c r="U239" s="649" t="str">
        <f t="shared" si="73"/>
        <v/>
      </c>
      <c r="W239" s="649" t="str">
        <f t="shared" si="74"/>
        <v/>
      </c>
      <c r="Y239" s="649" t="str">
        <f t="shared" si="75"/>
        <v/>
      </c>
      <c r="AA239" s="649" t="str">
        <f t="shared" si="76"/>
        <v/>
      </c>
      <c r="AC239" s="649" t="str">
        <f t="shared" si="77"/>
        <v/>
      </c>
      <c r="AE239" s="649" t="str">
        <f t="shared" si="78"/>
        <v/>
      </c>
      <c r="AG239" s="649" t="str">
        <f t="shared" si="79"/>
        <v/>
      </c>
      <c r="AI239" s="649" t="str">
        <f t="shared" si="80"/>
        <v/>
      </c>
      <c r="AK239" s="649" t="str">
        <f t="shared" si="81"/>
        <v/>
      </c>
      <c r="AM239" s="649" t="str">
        <f t="shared" si="82"/>
        <v/>
      </c>
      <c r="AO239" s="649" t="str">
        <f t="shared" si="83"/>
        <v/>
      </c>
      <c r="AP239" s="653"/>
      <c r="AQ239" s="654"/>
      <c r="AR239" s="653"/>
      <c r="AS239" s="654"/>
      <c r="AT239" s="653"/>
      <c r="AU239" s="654"/>
      <c r="AV239" s="653"/>
      <c r="AW239" s="654"/>
      <c r="AY239" s="649" t="str">
        <f t="shared" si="84"/>
        <v/>
      </c>
    </row>
    <row r="240" spans="5:51">
      <c r="E240" s="649" t="str">
        <f t="shared" si="66"/>
        <v/>
      </c>
      <c r="G240" s="649" t="str">
        <f t="shared" si="66"/>
        <v/>
      </c>
      <c r="I240" s="649" t="str">
        <f t="shared" si="67"/>
        <v/>
      </c>
      <c r="K240" s="649" t="str">
        <f t="shared" si="68"/>
        <v/>
      </c>
      <c r="M240" s="649" t="str">
        <f t="shared" si="69"/>
        <v/>
      </c>
      <c r="O240" s="649" t="str">
        <f t="shared" si="70"/>
        <v/>
      </c>
      <c r="Q240" s="649" t="str">
        <f t="shared" si="71"/>
        <v/>
      </c>
      <c r="S240" s="649" t="str">
        <f t="shared" si="72"/>
        <v/>
      </c>
      <c r="U240" s="649" t="str">
        <f t="shared" si="73"/>
        <v/>
      </c>
      <c r="W240" s="649" t="str">
        <f t="shared" si="74"/>
        <v/>
      </c>
      <c r="Y240" s="649" t="str">
        <f t="shared" si="75"/>
        <v/>
      </c>
      <c r="AA240" s="649" t="str">
        <f t="shared" si="76"/>
        <v/>
      </c>
      <c r="AC240" s="649" t="str">
        <f t="shared" si="77"/>
        <v/>
      </c>
      <c r="AE240" s="649" t="str">
        <f t="shared" si="78"/>
        <v/>
      </c>
      <c r="AG240" s="649" t="str">
        <f t="shared" si="79"/>
        <v/>
      </c>
      <c r="AI240" s="649" t="str">
        <f t="shared" si="80"/>
        <v/>
      </c>
      <c r="AK240" s="649" t="str">
        <f t="shared" si="81"/>
        <v/>
      </c>
      <c r="AM240" s="649" t="str">
        <f t="shared" si="82"/>
        <v/>
      </c>
      <c r="AO240" s="649" t="str">
        <f t="shared" si="83"/>
        <v/>
      </c>
      <c r="AP240" s="653"/>
      <c r="AQ240" s="654"/>
      <c r="AR240" s="653"/>
      <c r="AS240" s="654"/>
      <c r="AT240" s="653"/>
      <c r="AU240" s="654"/>
      <c r="AV240" s="653"/>
      <c r="AW240" s="654"/>
      <c r="AY240" s="649" t="str">
        <f t="shared" si="84"/>
        <v/>
      </c>
    </row>
    <row r="241" spans="5:51">
      <c r="E241" s="649" t="str">
        <f t="shared" si="66"/>
        <v/>
      </c>
      <c r="G241" s="649" t="str">
        <f t="shared" si="66"/>
        <v/>
      </c>
      <c r="I241" s="649" t="str">
        <f t="shared" si="67"/>
        <v/>
      </c>
      <c r="K241" s="649" t="str">
        <f t="shared" si="68"/>
        <v/>
      </c>
      <c r="M241" s="649" t="str">
        <f t="shared" si="69"/>
        <v/>
      </c>
      <c r="O241" s="649" t="str">
        <f t="shared" si="70"/>
        <v/>
      </c>
      <c r="Q241" s="649" t="str">
        <f t="shared" si="71"/>
        <v/>
      </c>
      <c r="S241" s="649" t="str">
        <f t="shared" si="72"/>
        <v/>
      </c>
      <c r="U241" s="649" t="str">
        <f t="shared" si="73"/>
        <v/>
      </c>
      <c r="W241" s="649" t="str">
        <f t="shared" si="74"/>
        <v/>
      </c>
      <c r="Y241" s="649" t="str">
        <f t="shared" si="75"/>
        <v/>
      </c>
      <c r="AA241" s="649" t="str">
        <f t="shared" si="76"/>
        <v/>
      </c>
      <c r="AC241" s="649" t="str">
        <f t="shared" si="77"/>
        <v/>
      </c>
      <c r="AE241" s="649" t="str">
        <f t="shared" si="78"/>
        <v/>
      </c>
      <c r="AG241" s="649" t="str">
        <f t="shared" si="79"/>
        <v/>
      </c>
      <c r="AI241" s="649" t="str">
        <f t="shared" si="80"/>
        <v/>
      </c>
      <c r="AK241" s="649" t="str">
        <f t="shared" si="81"/>
        <v/>
      </c>
      <c r="AM241" s="649" t="str">
        <f t="shared" si="82"/>
        <v/>
      </c>
      <c r="AO241" s="649" t="str">
        <f t="shared" si="83"/>
        <v/>
      </c>
      <c r="AP241" s="653"/>
      <c r="AQ241" s="654"/>
      <c r="AR241" s="653"/>
      <c r="AS241" s="654"/>
      <c r="AT241" s="653"/>
      <c r="AU241" s="654"/>
      <c r="AV241" s="653"/>
      <c r="AW241" s="654"/>
      <c r="AY241" s="649" t="str">
        <f t="shared" si="84"/>
        <v/>
      </c>
    </row>
    <row r="242" spans="5:51">
      <c r="E242" s="649" t="str">
        <f t="shared" si="66"/>
        <v/>
      </c>
      <c r="G242" s="649" t="str">
        <f t="shared" si="66"/>
        <v/>
      </c>
      <c r="I242" s="649" t="str">
        <f t="shared" si="67"/>
        <v/>
      </c>
      <c r="K242" s="649" t="str">
        <f t="shared" si="68"/>
        <v/>
      </c>
      <c r="M242" s="649" t="str">
        <f t="shared" si="69"/>
        <v/>
      </c>
      <c r="O242" s="649" t="str">
        <f t="shared" si="70"/>
        <v/>
      </c>
      <c r="Q242" s="649" t="str">
        <f t="shared" si="71"/>
        <v/>
      </c>
      <c r="S242" s="649" t="str">
        <f t="shared" si="72"/>
        <v/>
      </c>
      <c r="U242" s="649" t="str">
        <f t="shared" si="73"/>
        <v/>
      </c>
      <c r="W242" s="649" t="str">
        <f t="shared" si="74"/>
        <v/>
      </c>
      <c r="Y242" s="649" t="str">
        <f t="shared" si="75"/>
        <v/>
      </c>
      <c r="AA242" s="649" t="str">
        <f t="shared" si="76"/>
        <v/>
      </c>
      <c r="AC242" s="649" t="str">
        <f t="shared" si="77"/>
        <v/>
      </c>
      <c r="AE242" s="649" t="str">
        <f t="shared" si="78"/>
        <v/>
      </c>
      <c r="AG242" s="649" t="str">
        <f t="shared" si="79"/>
        <v/>
      </c>
      <c r="AI242" s="649" t="str">
        <f t="shared" si="80"/>
        <v/>
      </c>
      <c r="AK242" s="649" t="str">
        <f t="shared" si="81"/>
        <v/>
      </c>
      <c r="AM242" s="649" t="str">
        <f t="shared" si="82"/>
        <v/>
      </c>
      <c r="AO242" s="649" t="str">
        <f t="shared" si="83"/>
        <v/>
      </c>
      <c r="AP242" s="653"/>
      <c r="AQ242" s="654"/>
      <c r="AR242" s="653"/>
      <c r="AS242" s="654"/>
      <c r="AT242" s="653"/>
      <c r="AU242" s="654"/>
      <c r="AV242" s="653"/>
      <c r="AW242" s="654"/>
      <c r="AY242" s="649" t="str">
        <f t="shared" si="84"/>
        <v/>
      </c>
    </row>
    <row r="243" spans="5:51">
      <c r="E243" s="649" t="str">
        <f t="shared" si="66"/>
        <v/>
      </c>
      <c r="G243" s="649" t="str">
        <f t="shared" si="66"/>
        <v/>
      </c>
      <c r="I243" s="649" t="str">
        <f t="shared" si="67"/>
        <v/>
      </c>
      <c r="K243" s="649" t="str">
        <f t="shared" si="68"/>
        <v/>
      </c>
      <c r="M243" s="649" t="str">
        <f t="shared" si="69"/>
        <v/>
      </c>
      <c r="O243" s="649" t="str">
        <f t="shared" si="70"/>
        <v/>
      </c>
      <c r="Q243" s="649" t="str">
        <f t="shared" si="71"/>
        <v/>
      </c>
      <c r="S243" s="649" t="str">
        <f t="shared" si="72"/>
        <v/>
      </c>
      <c r="U243" s="649" t="str">
        <f t="shared" si="73"/>
        <v/>
      </c>
      <c r="W243" s="649" t="str">
        <f t="shared" si="74"/>
        <v/>
      </c>
      <c r="Y243" s="649" t="str">
        <f t="shared" si="75"/>
        <v/>
      </c>
      <c r="AA243" s="649" t="str">
        <f t="shared" si="76"/>
        <v/>
      </c>
      <c r="AC243" s="649" t="str">
        <f t="shared" si="77"/>
        <v/>
      </c>
      <c r="AE243" s="649" t="str">
        <f t="shared" si="78"/>
        <v/>
      </c>
      <c r="AG243" s="649" t="str">
        <f t="shared" si="79"/>
        <v/>
      </c>
      <c r="AI243" s="649" t="str">
        <f t="shared" si="80"/>
        <v/>
      </c>
      <c r="AK243" s="649" t="str">
        <f t="shared" si="81"/>
        <v/>
      </c>
      <c r="AM243" s="649" t="str">
        <f t="shared" si="82"/>
        <v/>
      </c>
      <c r="AO243" s="649" t="str">
        <f t="shared" si="83"/>
        <v/>
      </c>
      <c r="AP243" s="653"/>
      <c r="AQ243" s="654"/>
      <c r="AR243" s="653"/>
      <c r="AS243" s="654"/>
      <c r="AT243" s="653"/>
      <c r="AU243" s="654"/>
      <c r="AV243" s="653"/>
      <c r="AW243" s="654"/>
      <c r="AY243" s="649" t="str">
        <f t="shared" si="84"/>
        <v/>
      </c>
    </row>
    <row r="244" spans="5:51">
      <c r="E244" s="649" t="str">
        <f t="shared" si="66"/>
        <v/>
      </c>
      <c r="G244" s="649" t="str">
        <f t="shared" si="66"/>
        <v/>
      </c>
      <c r="I244" s="649" t="str">
        <f t="shared" si="67"/>
        <v/>
      </c>
      <c r="K244" s="649" t="str">
        <f t="shared" si="68"/>
        <v/>
      </c>
      <c r="M244" s="649" t="str">
        <f t="shared" si="69"/>
        <v/>
      </c>
      <c r="O244" s="649" t="str">
        <f t="shared" si="70"/>
        <v/>
      </c>
      <c r="Q244" s="649" t="str">
        <f t="shared" si="71"/>
        <v/>
      </c>
      <c r="S244" s="649" t="str">
        <f t="shared" si="72"/>
        <v/>
      </c>
      <c r="U244" s="649" t="str">
        <f t="shared" si="73"/>
        <v/>
      </c>
      <c r="W244" s="649" t="str">
        <f t="shared" si="74"/>
        <v/>
      </c>
      <c r="Y244" s="649" t="str">
        <f t="shared" si="75"/>
        <v/>
      </c>
      <c r="AA244" s="649" t="str">
        <f t="shared" si="76"/>
        <v/>
      </c>
      <c r="AC244" s="649" t="str">
        <f t="shared" si="77"/>
        <v/>
      </c>
      <c r="AE244" s="649" t="str">
        <f t="shared" si="78"/>
        <v/>
      </c>
      <c r="AG244" s="649" t="str">
        <f t="shared" si="79"/>
        <v/>
      </c>
      <c r="AI244" s="649" t="str">
        <f t="shared" si="80"/>
        <v/>
      </c>
      <c r="AK244" s="649" t="str">
        <f t="shared" si="81"/>
        <v/>
      </c>
      <c r="AM244" s="649" t="str">
        <f t="shared" si="82"/>
        <v/>
      </c>
      <c r="AO244" s="649" t="str">
        <f t="shared" si="83"/>
        <v/>
      </c>
      <c r="AP244" s="653"/>
      <c r="AQ244" s="654"/>
      <c r="AR244" s="653"/>
      <c r="AS244" s="654"/>
      <c r="AT244" s="653"/>
      <c r="AU244" s="654"/>
      <c r="AV244" s="653"/>
      <c r="AW244" s="654"/>
      <c r="AY244" s="649" t="str">
        <f t="shared" si="84"/>
        <v/>
      </c>
    </row>
    <row r="245" spans="5:51">
      <c r="E245" s="649" t="str">
        <f t="shared" si="66"/>
        <v/>
      </c>
      <c r="G245" s="649" t="str">
        <f t="shared" si="66"/>
        <v/>
      </c>
      <c r="I245" s="649" t="str">
        <f t="shared" si="67"/>
        <v/>
      </c>
      <c r="K245" s="649" t="str">
        <f t="shared" si="68"/>
        <v/>
      </c>
      <c r="M245" s="649" t="str">
        <f t="shared" si="69"/>
        <v/>
      </c>
      <c r="O245" s="649" t="str">
        <f t="shared" si="70"/>
        <v/>
      </c>
      <c r="Q245" s="649" t="str">
        <f t="shared" si="71"/>
        <v/>
      </c>
      <c r="S245" s="649" t="str">
        <f t="shared" si="72"/>
        <v/>
      </c>
      <c r="U245" s="649" t="str">
        <f t="shared" si="73"/>
        <v/>
      </c>
      <c r="W245" s="649" t="str">
        <f t="shared" si="74"/>
        <v/>
      </c>
      <c r="Y245" s="649" t="str">
        <f t="shared" si="75"/>
        <v/>
      </c>
      <c r="AA245" s="649" t="str">
        <f t="shared" si="76"/>
        <v/>
      </c>
      <c r="AC245" s="649" t="str">
        <f t="shared" si="77"/>
        <v/>
      </c>
      <c r="AE245" s="649" t="str">
        <f t="shared" si="78"/>
        <v/>
      </c>
      <c r="AG245" s="649" t="str">
        <f t="shared" si="79"/>
        <v/>
      </c>
      <c r="AI245" s="649" t="str">
        <f t="shared" si="80"/>
        <v/>
      </c>
      <c r="AK245" s="649" t="str">
        <f t="shared" si="81"/>
        <v/>
      </c>
      <c r="AM245" s="649" t="str">
        <f t="shared" si="82"/>
        <v/>
      </c>
      <c r="AO245" s="649" t="str">
        <f t="shared" si="83"/>
        <v/>
      </c>
      <c r="AP245" s="653"/>
      <c r="AQ245" s="654"/>
      <c r="AR245" s="653"/>
      <c r="AS245" s="654"/>
      <c r="AT245" s="653"/>
      <c r="AU245" s="654"/>
      <c r="AV245" s="653"/>
      <c r="AW245" s="654"/>
      <c r="AY245" s="649" t="str">
        <f t="shared" si="84"/>
        <v/>
      </c>
    </row>
    <row r="246" spans="5:51">
      <c r="E246" s="649" t="str">
        <f t="shared" si="66"/>
        <v/>
      </c>
      <c r="G246" s="649" t="str">
        <f t="shared" si="66"/>
        <v/>
      </c>
      <c r="I246" s="649" t="str">
        <f t="shared" si="67"/>
        <v/>
      </c>
      <c r="K246" s="649" t="str">
        <f t="shared" si="68"/>
        <v/>
      </c>
      <c r="M246" s="649" t="str">
        <f t="shared" si="69"/>
        <v/>
      </c>
      <c r="O246" s="649" t="str">
        <f t="shared" si="70"/>
        <v/>
      </c>
      <c r="Q246" s="649" t="str">
        <f t="shared" si="71"/>
        <v/>
      </c>
      <c r="S246" s="649" t="str">
        <f t="shared" si="72"/>
        <v/>
      </c>
      <c r="U246" s="649" t="str">
        <f t="shared" si="73"/>
        <v/>
      </c>
      <c r="W246" s="649" t="str">
        <f t="shared" si="74"/>
        <v/>
      </c>
      <c r="Y246" s="649" t="str">
        <f t="shared" si="75"/>
        <v/>
      </c>
      <c r="AA246" s="649" t="str">
        <f t="shared" si="76"/>
        <v/>
      </c>
      <c r="AC246" s="649" t="str">
        <f t="shared" si="77"/>
        <v/>
      </c>
      <c r="AE246" s="649" t="str">
        <f t="shared" si="78"/>
        <v/>
      </c>
      <c r="AG246" s="649" t="str">
        <f t="shared" si="79"/>
        <v/>
      </c>
      <c r="AI246" s="649" t="str">
        <f t="shared" si="80"/>
        <v/>
      </c>
      <c r="AK246" s="649" t="str">
        <f t="shared" si="81"/>
        <v/>
      </c>
      <c r="AM246" s="649" t="str">
        <f t="shared" si="82"/>
        <v/>
      </c>
      <c r="AO246" s="649" t="str">
        <f t="shared" si="83"/>
        <v/>
      </c>
      <c r="AP246" s="653"/>
      <c r="AQ246" s="654"/>
      <c r="AR246" s="653"/>
      <c r="AS246" s="654"/>
      <c r="AT246" s="653"/>
      <c r="AU246" s="654"/>
      <c r="AV246" s="653"/>
      <c r="AW246" s="654"/>
      <c r="AY246" s="649" t="str">
        <f t="shared" si="84"/>
        <v/>
      </c>
    </row>
    <row r="247" spans="5:51">
      <c r="E247" s="649" t="str">
        <f t="shared" si="66"/>
        <v/>
      </c>
      <c r="G247" s="649" t="str">
        <f t="shared" si="66"/>
        <v/>
      </c>
      <c r="I247" s="649" t="str">
        <f t="shared" si="67"/>
        <v/>
      </c>
      <c r="K247" s="649" t="str">
        <f t="shared" si="68"/>
        <v/>
      </c>
      <c r="M247" s="649" t="str">
        <f t="shared" si="69"/>
        <v/>
      </c>
      <c r="O247" s="649" t="str">
        <f t="shared" si="70"/>
        <v/>
      </c>
      <c r="Q247" s="649" t="str">
        <f t="shared" si="71"/>
        <v/>
      </c>
      <c r="S247" s="649" t="str">
        <f t="shared" si="72"/>
        <v/>
      </c>
      <c r="U247" s="649" t="str">
        <f t="shared" si="73"/>
        <v/>
      </c>
      <c r="W247" s="649" t="str">
        <f t="shared" si="74"/>
        <v/>
      </c>
      <c r="Y247" s="649" t="str">
        <f t="shared" si="75"/>
        <v/>
      </c>
      <c r="AA247" s="649" t="str">
        <f t="shared" si="76"/>
        <v/>
      </c>
      <c r="AC247" s="649" t="str">
        <f t="shared" si="77"/>
        <v/>
      </c>
      <c r="AE247" s="649" t="str">
        <f t="shared" si="78"/>
        <v/>
      </c>
      <c r="AG247" s="649" t="str">
        <f t="shared" si="79"/>
        <v/>
      </c>
      <c r="AI247" s="649" t="str">
        <f t="shared" si="80"/>
        <v/>
      </c>
      <c r="AK247" s="649" t="str">
        <f t="shared" si="81"/>
        <v/>
      </c>
      <c r="AM247" s="649" t="str">
        <f t="shared" si="82"/>
        <v/>
      </c>
      <c r="AO247" s="649" t="str">
        <f t="shared" si="83"/>
        <v/>
      </c>
      <c r="AP247" s="653"/>
      <c r="AQ247" s="654"/>
      <c r="AR247" s="653"/>
      <c r="AS247" s="654"/>
      <c r="AT247" s="653"/>
      <c r="AU247" s="654"/>
      <c r="AV247" s="653"/>
      <c r="AW247" s="654"/>
      <c r="AY247" s="649" t="str">
        <f t="shared" si="84"/>
        <v/>
      </c>
    </row>
    <row r="248" spans="5:51">
      <c r="E248" s="649" t="str">
        <f t="shared" si="66"/>
        <v/>
      </c>
      <c r="G248" s="649" t="str">
        <f t="shared" si="66"/>
        <v/>
      </c>
      <c r="I248" s="649" t="str">
        <f t="shared" si="67"/>
        <v/>
      </c>
      <c r="K248" s="649" t="str">
        <f t="shared" si="68"/>
        <v/>
      </c>
      <c r="M248" s="649" t="str">
        <f t="shared" si="69"/>
        <v/>
      </c>
      <c r="O248" s="649" t="str">
        <f t="shared" si="70"/>
        <v/>
      </c>
      <c r="Q248" s="649" t="str">
        <f t="shared" si="71"/>
        <v/>
      </c>
      <c r="S248" s="649" t="str">
        <f t="shared" si="72"/>
        <v/>
      </c>
      <c r="U248" s="649" t="str">
        <f t="shared" si="73"/>
        <v/>
      </c>
      <c r="W248" s="649" t="str">
        <f t="shared" si="74"/>
        <v/>
      </c>
      <c r="Y248" s="649" t="str">
        <f t="shared" si="75"/>
        <v/>
      </c>
      <c r="AA248" s="649" t="str">
        <f t="shared" si="76"/>
        <v/>
      </c>
      <c r="AC248" s="649" t="str">
        <f t="shared" si="77"/>
        <v/>
      </c>
      <c r="AE248" s="649" t="str">
        <f t="shared" si="78"/>
        <v/>
      </c>
      <c r="AG248" s="649" t="str">
        <f t="shared" si="79"/>
        <v/>
      </c>
      <c r="AI248" s="649" t="str">
        <f t="shared" si="80"/>
        <v/>
      </c>
      <c r="AK248" s="649" t="str">
        <f t="shared" si="81"/>
        <v/>
      </c>
      <c r="AM248" s="649" t="str">
        <f t="shared" si="82"/>
        <v/>
      </c>
      <c r="AO248" s="649" t="str">
        <f t="shared" si="83"/>
        <v/>
      </c>
      <c r="AP248" s="653"/>
      <c r="AQ248" s="654"/>
      <c r="AR248" s="653"/>
      <c r="AS248" s="654"/>
      <c r="AT248" s="653"/>
      <c r="AU248" s="654"/>
      <c r="AV248" s="653"/>
      <c r="AW248" s="654"/>
      <c r="AY248" s="649" t="str">
        <f t="shared" si="84"/>
        <v/>
      </c>
    </row>
    <row r="249" spans="5:51">
      <c r="E249" s="649" t="str">
        <f t="shared" si="66"/>
        <v/>
      </c>
      <c r="G249" s="649" t="str">
        <f t="shared" si="66"/>
        <v/>
      </c>
      <c r="I249" s="649" t="str">
        <f t="shared" si="67"/>
        <v/>
      </c>
      <c r="K249" s="649" t="str">
        <f t="shared" si="68"/>
        <v/>
      </c>
      <c r="M249" s="649" t="str">
        <f t="shared" si="69"/>
        <v/>
      </c>
      <c r="O249" s="649" t="str">
        <f t="shared" si="70"/>
        <v/>
      </c>
      <c r="Q249" s="649" t="str">
        <f t="shared" si="71"/>
        <v/>
      </c>
      <c r="S249" s="649" t="str">
        <f t="shared" si="72"/>
        <v/>
      </c>
      <c r="U249" s="649" t="str">
        <f t="shared" si="73"/>
        <v/>
      </c>
      <c r="W249" s="649" t="str">
        <f t="shared" si="74"/>
        <v/>
      </c>
      <c r="Y249" s="649" t="str">
        <f t="shared" si="75"/>
        <v/>
      </c>
      <c r="AA249" s="649" t="str">
        <f t="shared" si="76"/>
        <v/>
      </c>
      <c r="AC249" s="649" t="str">
        <f t="shared" si="77"/>
        <v/>
      </c>
      <c r="AE249" s="649" t="str">
        <f t="shared" si="78"/>
        <v/>
      </c>
      <c r="AG249" s="649" t="str">
        <f t="shared" si="79"/>
        <v/>
      </c>
      <c r="AI249" s="649" t="str">
        <f t="shared" si="80"/>
        <v/>
      </c>
      <c r="AK249" s="649" t="str">
        <f t="shared" si="81"/>
        <v/>
      </c>
      <c r="AM249" s="649" t="str">
        <f t="shared" si="82"/>
        <v/>
      </c>
      <c r="AO249" s="649" t="str">
        <f t="shared" si="83"/>
        <v/>
      </c>
      <c r="AP249" s="653"/>
      <c r="AQ249" s="654"/>
      <c r="AR249" s="653"/>
      <c r="AS249" s="654"/>
      <c r="AT249" s="653"/>
      <c r="AU249" s="654"/>
      <c r="AV249" s="653"/>
      <c r="AW249" s="654"/>
      <c r="AY249" s="649" t="str">
        <f t="shared" si="84"/>
        <v/>
      </c>
    </row>
    <row r="250" spans="5:51">
      <c r="E250" s="649" t="str">
        <f t="shared" si="66"/>
        <v/>
      </c>
      <c r="G250" s="649" t="str">
        <f t="shared" si="66"/>
        <v/>
      </c>
      <c r="I250" s="649" t="str">
        <f t="shared" si="67"/>
        <v/>
      </c>
      <c r="K250" s="649" t="str">
        <f t="shared" si="68"/>
        <v/>
      </c>
      <c r="M250" s="649" t="str">
        <f t="shared" si="69"/>
        <v/>
      </c>
      <c r="O250" s="649" t="str">
        <f t="shared" si="70"/>
        <v/>
      </c>
      <c r="Q250" s="649" t="str">
        <f t="shared" si="71"/>
        <v/>
      </c>
      <c r="S250" s="649" t="str">
        <f t="shared" si="72"/>
        <v/>
      </c>
      <c r="U250" s="649" t="str">
        <f t="shared" si="73"/>
        <v/>
      </c>
      <c r="W250" s="649" t="str">
        <f t="shared" si="74"/>
        <v/>
      </c>
      <c r="Y250" s="649" t="str">
        <f t="shared" si="75"/>
        <v/>
      </c>
      <c r="AA250" s="649" t="str">
        <f t="shared" si="76"/>
        <v/>
      </c>
      <c r="AC250" s="649" t="str">
        <f t="shared" si="77"/>
        <v/>
      </c>
      <c r="AE250" s="649" t="str">
        <f t="shared" si="78"/>
        <v/>
      </c>
      <c r="AG250" s="649" t="str">
        <f t="shared" si="79"/>
        <v/>
      </c>
      <c r="AI250" s="649" t="str">
        <f t="shared" si="80"/>
        <v/>
      </c>
      <c r="AK250" s="649" t="str">
        <f t="shared" si="81"/>
        <v/>
      </c>
      <c r="AM250" s="649" t="str">
        <f t="shared" si="82"/>
        <v/>
      </c>
      <c r="AO250" s="649" t="str">
        <f t="shared" si="83"/>
        <v/>
      </c>
      <c r="AP250" s="653"/>
      <c r="AQ250" s="654"/>
      <c r="AR250" s="653"/>
      <c r="AS250" s="654"/>
      <c r="AT250" s="653"/>
      <c r="AU250" s="654"/>
      <c r="AV250" s="653"/>
      <c r="AW250" s="654"/>
      <c r="AY250" s="649" t="str">
        <f t="shared" si="84"/>
        <v/>
      </c>
    </row>
    <row r="251" spans="5:51">
      <c r="E251" s="649" t="str">
        <f t="shared" si="66"/>
        <v/>
      </c>
      <c r="G251" s="649" t="str">
        <f t="shared" si="66"/>
        <v/>
      </c>
      <c r="I251" s="649" t="str">
        <f t="shared" si="67"/>
        <v/>
      </c>
      <c r="K251" s="649" t="str">
        <f t="shared" si="68"/>
        <v/>
      </c>
      <c r="M251" s="649" t="str">
        <f t="shared" si="69"/>
        <v/>
      </c>
      <c r="O251" s="649" t="str">
        <f t="shared" si="70"/>
        <v/>
      </c>
      <c r="Q251" s="649" t="str">
        <f t="shared" si="71"/>
        <v/>
      </c>
      <c r="S251" s="649" t="str">
        <f t="shared" si="72"/>
        <v/>
      </c>
      <c r="U251" s="649" t="str">
        <f t="shared" si="73"/>
        <v/>
      </c>
      <c r="W251" s="649" t="str">
        <f t="shared" si="74"/>
        <v/>
      </c>
      <c r="Y251" s="649" t="str">
        <f t="shared" si="75"/>
        <v/>
      </c>
      <c r="AA251" s="649" t="str">
        <f t="shared" si="76"/>
        <v/>
      </c>
      <c r="AC251" s="649" t="str">
        <f t="shared" si="77"/>
        <v/>
      </c>
      <c r="AE251" s="649" t="str">
        <f t="shared" si="78"/>
        <v/>
      </c>
      <c r="AG251" s="649" t="str">
        <f t="shared" si="79"/>
        <v/>
      </c>
      <c r="AI251" s="649" t="str">
        <f t="shared" si="80"/>
        <v/>
      </c>
      <c r="AK251" s="649" t="str">
        <f t="shared" si="81"/>
        <v/>
      </c>
      <c r="AM251" s="649" t="str">
        <f t="shared" si="82"/>
        <v/>
      </c>
      <c r="AO251" s="649" t="str">
        <f t="shared" si="83"/>
        <v/>
      </c>
      <c r="AP251" s="653"/>
      <c r="AQ251" s="654"/>
      <c r="AR251" s="653"/>
      <c r="AS251" s="654"/>
      <c r="AT251" s="653"/>
      <c r="AU251" s="654"/>
      <c r="AV251" s="653"/>
      <c r="AW251" s="654"/>
      <c r="AY251" s="649" t="str">
        <f t="shared" si="84"/>
        <v/>
      </c>
    </row>
    <row r="252" spans="5:51">
      <c r="E252" s="649" t="str">
        <f t="shared" si="66"/>
        <v/>
      </c>
      <c r="G252" s="649" t="str">
        <f t="shared" si="66"/>
        <v/>
      </c>
      <c r="I252" s="649" t="str">
        <f t="shared" si="67"/>
        <v/>
      </c>
      <c r="K252" s="649" t="str">
        <f t="shared" si="68"/>
        <v/>
      </c>
      <c r="M252" s="649" t="str">
        <f t="shared" si="69"/>
        <v/>
      </c>
      <c r="O252" s="649" t="str">
        <f t="shared" si="70"/>
        <v/>
      </c>
      <c r="Q252" s="649" t="str">
        <f t="shared" si="71"/>
        <v/>
      </c>
      <c r="S252" s="649" t="str">
        <f t="shared" si="72"/>
        <v/>
      </c>
      <c r="U252" s="649" t="str">
        <f t="shared" si="73"/>
        <v/>
      </c>
      <c r="W252" s="649" t="str">
        <f t="shared" si="74"/>
        <v/>
      </c>
      <c r="Y252" s="649" t="str">
        <f t="shared" si="75"/>
        <v/>
      </c>
      <c r="AA252" s="649" t="str">
        <f t="shared" si="76"/>
        <v/>
      </c>
      <c r="AC252" s="649" t="str">
        <f t="shared" si="77"/>
        <v/>
      </c>
      <c r="AE252" s="649" t="str">
        <f t="shared" si="78"/>
        <v/>
      </c>
      <c r="AG252" s="649" t="str">
        <f t="shared" si="79"/>
        <v/>
      </c>
      <c r="AI252" s="649" t="str">
        <f t="shared" si="80"/>
        <v/>
      </c>
      <c r="AK252" s="649" t="str">
        <f t="shared" si="81"/>
        <v/>
      </c>
      <c r="AM252" s="649" t="str">
        <f t="shared" si="82"/>
        <v/>
      </c>
      <c r="AO252" s="649" t="str">
        <f t="shared" si="83"/>
        <v/>
      </c>
      <c r="AP252" s="653"/>
      <c r="AQ252" s="654"/>
      <c r="AR252" s="653"/>
      <c r="AS252" s="654"/>
      <c r="AT252" s="653"/>
      <c r="AU252" s="654"/>
      <c r="AV252" s="653"/>
      <c r="AW252" s="654"/>
      <c r="AY252" s="649" t="str">
        <f t="shared" si="84"/>
        <v/>
      </c>
    </row>
    <row r="253" spans="5:51">
      <c r="E253" s="649" t="str">
        <f t="shared" si="66"/>
        <v/>
      </c>
      <c r="G253" s="649" t="str">
        <f t="shared" si="66"/>
        <v/>
      </c>
      <c r="I253" s="649" t="str">
        <f t="shared" si="67"/>
        <v/>
      </c>
      <c r="K253" s="649" t="str">
        <f t="shared" si="68"/>
        <v/>
      </c>
      <c r="M253" s="649" t="str">
        <f t="shared" si="69"/>
        <v/>
      </c>
      <c r="O253" s="649" t="str">
        <f t="shared" si="70"/>
        <v/>
      </c>
      <c r="Q253" s="649" t="str">
        <f t="shared" si="71"/>
        <v/>
      </c>
      <c r="S253" s="649" t="str">
        <f t="shared" si="72"/>
        <v/>
      </c>
      <c r="U253" s="649" t="str">
        <f t="shared" si="73"/>
        <v/>
      </c>
      <c r="W253" s="649" t="str">
        <f t="shared" si="74"/>
        <v/>
      </c>
      <c r="Y253" s="649" t="str">
        <f t="shared" si="75"/>
        <v/>
      </c>
      <c r="AA253" s="649" t="str">
        <f t="shared" si="76"/>
        <v/>
      </c>
      <c r="AC253" s="649" t="str">
        <f t="shared" si="77"/>
        <v/>
      </c>
      <c r="AE253" s="649" t="str">
        <f t="shared" si="78"/>
        <v/>
      </c>
      <c r="AG253" s="649" t="str">
        <f t="shared" si="79"/>
        <v/>
      </c>
      <c r="AI253" s="649" t="str">
        <f t="shared" si="80"/>
        <v/>
      </c>
      <c r="AK253" s="649" t="str">
        <f t="shared" si="81"/>
        <v/>
      </c>
      <c r="AM253" s="649" t="str">
        <f t="shared" si="82"/>
        <v/>
      </c>
      <c r="AO253" s="649" t="str">
        <f t="shared" si="83"/>
        <v/>
      </c>
      <c r="AP253" s="653"/>
      <c r="AQ253" s="654"/>
      <c r="AR253" s="653"/>
      <c r="AS253" s="654"/>
      <c r="AT253" s="653"/>
      <c r="AU253" s="654"/>
      <c r="AV253" s="653"/>
      <c r="AW253" s="654"/>
      <c r="AY253" s="649" t="str">
        <f t="shared" si="84"/>
        <v/>
      </c>
    </row>
    <row r="254" spans="5:51">
      <c r="E254" s="649" t="str">
        <f t="shared" si="66"/>
        <v/>
      </c>
      <c r="G254" s="649" t="str">
        <f t="shared" si="66"/>
        <v/>
      </c>
      <c r="I254" s="649" t="str">
        <f t="shared" si="67"/>
        <v/>
      </c>
      <c r="K254" s="649" t="str">
        <f t="shared" si="68"/>
        <v/>
      </c>
      <c r="M254" s="649" t="str">
        <f t="shared" si="69"/>
        <v/>
      </c>
      <c r="O254" s="649" t="str">
        <f t="shared" si="70"/>
        <v/>
      </c>
      <c r="Q254" s="649" t="str">
        <f t="shared" si="71"/>
        <v/>
      </c>
      <c r="S254" s="649" t="str">
        <f t="shared" si="72"/>
        <v/>
      </c>
      <c r="U254" s="649" t="str">
        <f t="shared" si="73"/>
        <v/>
      </c>
      <c r="W254" s="649" t="str">
        <f t="shared" si="74"/>
        <v/>
      </c>
      <c r="Y254" s="649" t="str">
        <f t="shared" si="75"/>
        <v/>
      </c>
      <c r="AA254" s="649" t="str">
        <f t="shared" si="76"/>
        <v/>
      </c>
      <c r="AC254" s="649" t="str">
        <f t="shared" si="77"/>
        <v/>
      </c>
      <c r="AE254" s="649" t="str">
        <f t="shared" si="78"/>
        <v/>
      </c>
      <c r="AG254" s="649" t="str">
        <f t="shared" si="79"/>
        <v/>
      </c>
      <c r="AI254" s="649" t="str">
        <f t="shared" si="80"/>
        <v/>
      </c>
      <c r="AK254" s="649" t="str">
        <f t="shared" si="81"/>
        <v/>
      </c>
      <c r="AM254" s="649" t="str">
        <f t="shared" si="82"/>
        <v/>
      </c>
      <c r="AO254" s="649" t="str">
        <f t="shared" si="83"/>
        <v/>
      </c>
      <c r="AP254" s="653"/>
      <c r="AQ254" s="654"/>
      <c r="AR254" s="653"/>
      <c r="AS254" s="654"/>
      <c r="AT254" s="653"/>
      <c r="AU254" s="654"/>
      <c r="AV254" s="653"/>
      <c r="AW254" s="654"/>
      <c r="AY254" s="649" t="str">
        <f t="shared" si="84"/>
        <v/>
      </c>
    </row>
    <row r="255" spans="5:51">
      <c r="E255" s="649" t="str">
        <f t="shared" si="66"/>
        <v/>
      </c>
      <c r="G255" s="649" t="str">
        <f t="shared" si="66"/>
        <v/>
      </c>
      <c r="I255" s="649" t="str">
        <f t="shared" si="67"/>
        <v/>
      </c>
      <c r="K255" s="649" t="str">
        <f t="shared" si="68"/>
        <v/>
      </c>
      <c r="M255" s="649" t="str">
        <f t="shared" si="69"/>
        <v/>
      </c>
      <c r="O255" s="649" t="str">
        <f t="shared" si="70"/>
        <v/>
      </c>
      <c r="Q255" s="649" t="str">
        <f t="shared" si="71"/>
        <v/>
      </c>
      <c r="S255" s="649" t="str">
        <f t="shared" si="72"/>
        <v/>
      </c>
      <c r="U255" s="649" t="str">
        <f t="shared" si="73"/>
        <v/>
      </c>
      <c r="W255" s="649" t="str">
        <f t="shared" si="74"/>
        <v/>
      </c>
      <c r="Y255" s="649" t="str">
        <f t="shared" si="75"/>
        <v/>
      </c>
      <c r="AA255" s="649" t="str">
        <f t="shared" si="76"/>
        <v/>
      </c>
      <c r="AC255" s="649" t="str">
        <f t="shared" si="77"/>
        <v/>
      </c>
      <c r="AE255" s="649" t="str">
        <f t="shared" si="78"/>
        <v/>
      </c>
      <c r="AG255" s="649" t="str">
        <f t="shared" si="79"/>
        <v/>
      </c>
      <c r="AI255" s="649" t="str">
        <f t="shared" si="80"/>
        <v/>
      </c>
      <c r="AK255" s="649" t="str">
        <f t="shared" si="81"/>
        <v/>
      </c>
      <c r="AM255" s="649" t="str">
        <f t="shared" si="82"/>
        <v/>
      </c>
      <c r="AO255" s="649" t="str">
        <f t="shared" si="83"/>
        <v/>
      </c>
      <c r="AP255" s="653"/>
      <c r="AQ255" s="654"/>
      <c r="AR255" s="653"/>
      <c r="AS255" s="654"/>
      <c r="AT255" s="653"/>
      <c r="AU255" s="654"/>
      <c r="AV255" s="653"/>
      <c r="AW255" s="654"/>
      <c r="AY255" s="649" t="str">
        <f t="shared" si="84"/>
        <v/>
      </c>
    </row>
    <row r="256" spans="5:51">
      <c r="E256" s="649" t="str">
        <f t="shared" si="66"/>
        <v/>
      </c>
      <c r="G256" s="649" t="str">
        <f t="shared" si="66"/>
        <v/>
      </c>
      <c r="I256" s="649" t="str">
        <f t="shared" si="67"/>
        <v/>
      </c>
      <c r="K256" s="649" t="str">
        <f t="shared" si="68"/>
        <v/>
      </c>
      <c r="M256" s="649" t="str">
        <f t="shared" si="69"/>
        <v/>
      </c>
      <c r="O256" s="649" t="str">
        <f t="shared" si="70"/>
        <v/>
      </c>
      <c r="Q256" s="649" t="str">
        <f t="shared" si="71"/>
        <v/>
      </c>
      <c r="S256" s="649" t="str">
        <f t="shared" si="72"/>
        <v/>
      </c>
      <c r="U256" s="649" t="str">
        <f t="shared" si="73"/>
        <v/>
      </c>
      <c r="W256" s="649" t="str">
        <f t="shared" si="74"/>
        <v/>
      </c>
      <c r="Y256" s="649" t="str">
        <f t="shared" si="75"/>
        <v/>
      </c>
      <c r="AA256" s="649" t="str">
        <f t="shared" si="76"/>
        <v/>
      </c>
      <c r="AC256" s="649" t="str">
        <f t="shared" si="77"/>
        <v/>
      </c>
      <c r="AE256" s="649" t="str">
        <f t="shared" si="78"/>
        <v/>
      </c>
      <c r="AG256" s="649" t="str">
        <f t="shared" si="79"/>
        <v/>
      </c>
      <c r="AI256" s="649" t="str">
        <f t="shared" si="80"/>
        <v/>
      </c>
      <c r="AK256" s="649" t="str">
        <f t="shared" si="81"/>
        <v/>
      </c>
      <c r="AM256" s="649" t="str">
        <f t="shared" si="82"/>
        <v/>
      </c>
      <c r="AO256" s="649" t="str">
        <f t="shared" si="83"/>
        <v/>
      </c>
      <c r="AP256" s="653"/>
      <c r="AQ256" s="654"/>
      <c r="AR256" s="653"/>
      <c r="AS256" s="654"/>
      <c r="AT256" s="653"/>
      <c r="AU256" s="654"/>
      <c r="AV256" s="653"/>
      <c r="AW256" s="654"/>
      <c r="AY256" s="649" t="str">
        <f t="shared" si="84"/>
        <v/>
      </c>
    </row>
    <row r="257" spans="5:51">
      <c r="E257" s="649" t="str">
        <f t="shared" si="66"/>
        <v/>
      </c>
      <c r="G257" s="649" t="str">
        <f t="shared" si="66"/>
        <v/>
      </c>
      <c r="I257" s="649" t="str">
        <f t="shared" si="67"/>
        <v/>
      </c>
      <c r="K257" s="649" t="str">
        <f t="shared" si="68"/>
        <v/>
      </c>
      <c r="M257" s="649" t="str">
        <f t="shared" si="69"/>
        <v/>
      </c>
      <c r="O257" s="649" t="str">
        <f t="shared" si="70"/>
        <v/>
      </c>
      <c r="Q257" s="649" t="str">
        <f t="shared" si="71"/>
        <v/>
      </c>
      <c r="S257" s="649" t="str">
        <f t="shared" si="72"/>
        <v/>
      </c>
      <c r="U257" s="649" t="str">
        <f t="shared" si="73"/>
        <v/>
      </c>
      <c r="W257" s="649" t="str">
        <f t="shared" si="74"/>
        <v/>
      </c>
      <c r="Y257" s="649" t="str">
        <f t="shared" si="75"/>
        <v/>
      </c>
      <c r="AA257" s="649" t="str">
        <f t="shared" si="76"/>
        <v/>
      </c>
      <c r="AC257" s="649" t="str">
        <f t="shared" si="77"/>
        <v/>
      </c>
      <c r="AE257" s="649" t="str">
        <f t="shared" si="78"/>
        <v/>
      </c>
      <c r="AG257" s="649" t="str">
        <f t="shared" si="79"/>
        <v/>
      </c>
      <c r="AI257" s="649" t="str">
        <f t="shared" si="80"/>
        <v/>
      </c>
      <c r="AK257" s="649" t="str">
        <f t="shared" si="81"/>
        <v/>
      </c>
      <c r="AM257" s="649" t="str">
        <f t="shared" si="82"/>
        <v/>
      </c>
      <c r="AO257" s="649" t="str">
        <f t="shared" si="83"/>
        <v/>
      </c>
      <c r="AP257" s="653"/>
      <c r="AQ257" s="654"/>
      <c r="AR257" s="653"/>
      <c r="AS257" s="654"/>
      <c r="AT257" s="653"/>
      <c r="AU257" s="654"/>
      <c r="AV257" s="653"/>
      <c r="AW257" s="654"/>
      <c r="AY257" s="649" t="str">
        <f t="shared" si="84"/>
        <v/>
      </c>
    </row>
    <row r="258" spans="5:51">
      <c r="E258" s="649" t="str">
        <f t="shared" si="66"/>
        <v/>
      </c>
      <c r="G258" s="649" t="str">
        <f t="shared" si="66"/>
        <v/>
      </c>
      <c r="I258" s="649" t="str">
        <f t="shared" si="67"/>
        <v/>
      </c>
      <c r="K258" s="649" t="str">
        <f t="shared" si="68"/>
        <v/>
      </c>
      <c r="M258" s="649" t="str">
        <f t="shared" si="69"/>
        <v/>
      </c>
      <c r="O258" s="649" t="str">
        <f t="shared" si="70"/>
        <v/>
      </c>
      <c r="Q258" s="649" t="str">
        <f t="shared" si="71"/>
        <v/>
      </c>
      <c r="S258" s="649" t="str">
        <f t="shared" si="72"/>
        <v/>
      </c>
      <c r="U258" s="649" t="str">
        <f t="shared" si="73"/>
        <v/>
      </c>
      <c r="W258" s="649" t="str">
        <f t="shared" si="74"/>
        <v/>
      </c>
      <c r="Y258" s="649" t="str">
        <f t="shared" si="75"/>
        <v/>
      </c>
      <c r="AA258" s="649" t="str">
        <f t="shared" si="76"/>
        <v/>
      </c>
      <c r="AC258" s="649" t="str">
        <f t="shared" si="77"/>
        <v/>
      </c>
      <c r="AE258" s="649" t="str">
        <f t="shared" si="78"/>
        <v/>
      </c>
      <c r="AG258" s="649" t="str">
        <f t="shared" si="79"/>
        <v/>
      </c>
      <c r="AI258" s="649" t="str">
        <f t="shared" si="80"/>
        <v/>
      </c>
      <c r="AK258" s="649" t="str">
        <f t="shared" si="81"/>
        <v/>
      </c>
      <c r="AM258" s="649" t="str">
        <f t="shared" si="82"/>
        <v/>
      </c>
      <c r="AO258" s="649" t="str">
        <f t="shared" si="83"/>
        <v/>
      </c>
      <c r="AP258" s="653"/>
      <c r="AQ258" s="654"/>
      <c r="AR258" s="653"/>
      <c r="AS258" s="654"/>
      <c r="AT258" s="653"/>
      <c r="AU258" s="654"/>
      <c r="AV258" s="653"/>
      <c r="AW258" s="654"/>
      <c r="AY258" s="649" t="str">
        <f t="shared" si="84"/>
        <v/>
      </c>
    </row>
    <row r="259" spans="5:51">
      <c r="E259" s="649" t="str">
        <f t="shared" si="66"/>
        <v/>
      </c>
      <c r="G259" s="649" t="str">
        <f t="shared" si="66"/>
        <v/>
      </c>
      <c r="I259" s="649" t="str">
        <f t="shared" si="67"/>
        <v/>
      </c>
      <c r="K259" s="649" t="str">
        <f t="shared" si="68"/>
        <v/>
      </c>
      <c r="M259" s="649" t="str">
        <f t="shared" si="69"/>
        <v/>
      </c>
      <c r="O259" s="649" t="str">
        <f t="shared" si="70"/>
        <v/>
      </c>
      <c r="Q259" s="649" t="str">
        <f t="shared" si="71"/>
        <v/>
      </c>
      <c r="S259" s="649" t="str">
        <f t="shared" si="72"/>
        <v/>
      </c>
      <c r="U259" s="649" t="str">
        <f t="shared" si="73"/>
        <v/>
      </c>
      <c r="W259" s="649" t="str">
        <f t="shared" si="74"/>
        <v/>
      </c>
      <c r="Y259" s="649" t="str">
        <f t="shared" si="75"/>
        <v/>
      </c>
      <c r="AA259" s="649" t="str">
        <f t="shared" si="76"/>
        <v/>
      </c>
      <c r="AC259" s="649" t="str">
        <f t="shared" si="77"/>
        <v/>
      </c>
      <c r="AE259" s="649" t="str">
        <f t="shared" si="78"/>
        <v/>
      </c>
      <c r="AG259" s="649" t="str">
        <f t="shared" si="79"/>
        <v/>
      </c>
      <c r="AI259" s="649" t="str">
        <f t="shared" si="80"/>
        <v/>
      </c>
      <c r="AK259" s="649" t="str">
        <f t="shared" si="81"/>
        <v/>
      </c>
      <c r="AM259" s="649" t="str">
        <f t="shared" si="82"/>
        <v/>
      </c>
      <c r="AO259" s="649" t="str">
        <f t="shared" si="83"/>
        <v/>
      </c>
      <c r="AP259" s="653"/>
      <c r="AQ259" s="654"/>
      <c r="AR259" s="653"/>
      <c r="AS259" s="654"/>
      <c r="AT259" s="653"/>
      <c r="AU259" s="654"/>
      <c r="AV259" s="653"/>
      <c r="AW259" s="654"/>
      <c r="AY259" s="649" t="str">
        <f t="shared" si="84"/>
        <v/>
      </c>
    </row>
    <row r="260" spans="5:51">
      <c r="E260" s="649" t="str">
        <f t="shared" si="66"/>
        <v/>
      </c>
      <c r="G260" s="649" t="str">
        <f t="shared" si="66"/>
        <v/>
      </c>
      <c r="I260" s="649" t="str">
        <f t="shared" si="67"/>
        <v/>
      </c>
      <c r="K260" s="649" t="str">
        <f t="shared" si="68"/>
        <v/>
      </c>
      <c r="M260" s="649" t="str">
        <f t="shared" si="69"/>
        <v/>
      </c>
      <c r="O260" s="649" t="str">
        <f t="shared" si="70"/>
        <v/>
      </c>
      <c r="Q260" s="649" t="str">
        <f t="shared" si="71"/>
        <v/>
      </c>
      <c r="S260" s="649" t="str">
        <f t="shared" si="72"/>
        <v/>
      </c>
      <c r="U260" s="649" t="str">
        <f t="shared" si="73"/>
        <v/>
      </c>
      <c r="W260" s="649" t="str">
        <f t="shared" si="74"/>
        <v/>
      </c>
      <c r="Y260" s="649" t="str">
        <f t="shared" si="75"/>
        <v/>
      </c>
      <c r="AA260" s="649" t="str">
        <f t="shared" si="76"/>
        <v/>
      </c>
      <c r="AC260" s="649" t="str">
        <f t="shared" si="77"/>
        <v/>
      </c>
      <c r="AE260" s="649" t="str">
        <f t="shared" si="78"/>
        <v/>
      </c>
      <c r="AG260" s="649" t="str">
        <f t="shared" si="79"/>
        <v/>
      </c>
      <c r="AI260" s="649" t="str">
        <f t="shared" si="80"/>
        <v/>
      </c>
      <c r="AK260" s="649" t="str">
        <f t="shared" si="81"/>
        <v/>
      </c>
      <c r="AM260" s="649" t="str">
        <f t="shared" si="82"/>
        <v/>
      </c>
      <c r="AO260" s="649" t="str">
        <f t="shared" si="83"/>
        <v/>
      </c>
      <c r="AP260" s="653"/>
      <c r="AQ260" s="654"/>
      <c r="AR260" s="653"/>
      <c r="AS260" s="654"/>
      <c r="AT260" s="653"/>
      <c r="AU260" s="654"/>
      <c r="AV260" s="653"/>
      <c r="AW260" s="654"/>
      <c r="AY260" s="649" t="str">
        <f t="shared" si="84"/>
        <v/>
      </c>
    </row>
    <row r="261" spans="5:51">
      <c r="E261" s="649" t="str">
        <f t="shared" si="66"/>
        <v/>
      </c>
      <c r="G261" s="649" t="str">
        <f t="shared" si="66"/>
        <v/>
      </c>
      <c r="I261" s="649" t="str">
        <f t="shared" si="67"/>
        <v/>
      </c>
      <c r="K261" s="649" t="str">
        <f t="shared" si="68"/>
        <v/>
      </c>
      <c r="M261" s="649" t="str">
        <f t="shared" si="69"/>
        <v/>
      </c>
      <c r="O261" s="649" t="str">
        <f t="shared" si="70"/>
        <v/>
      </c>
      <c r="Q261" s="649" t="str">
        <f t="shared" si="71"/>
        <v/>
      </c>
      <c r="S261" s="649" t="str">
        <f t="shared" si="72"/>
        <v/>
      </c>
      <c r="U261" s="649" t="str">
        <f t="shared" si="73"/>
        <v/>
      </c>
      <c r="W261" s="649" t="str">
        <f t="shared" si="74"/>
        <v/>
      </c>
      <c r="Y261" s="649" t="str">
        <f t="shared" si="75"/>
        <v/>
      </c>
      <c r="AA261" s="649" t="str">
        <f t="shared" si="76"/>
        <v/>
      </c>
      <c r="AC261" s="649" t="str">
        <f t="shared" si="77"/>
        <v/>
      </c>
      <c r="AE261" s="649" t="str">
        <f t="shared" si="78"/>
        <v/>
      </c>
      <c r="AG261" s="649" t="str">
        <f t="shared" si="79"/>
        <v/>
      </c>
      <c r="AI261" s="649" t="str">
        <f t="shared" si="80"/>
        <v/>
      </c>
      <c r="AK261" s="649" t="str">
        <f t="shared" si="81"/>
        <v/>
      </c>
      <c r="AM261" s="649" t="str">
        <f t="shared" si="82"/>
        <v/>
      </c>
      <c r="AO261" s="649" t="str">
        <f t="shared" si="83"/>
        <v/>
      </c>
      <c r="AP261" s="653"/>
      <c r="AQ261" s="654"/>
      <c r="AR261" s="653"/>
      <c r="AS261" s="654"/>
      <c r="AT261" s="653"/>
      <c r="AU261" s="654"/>
      <c r="AV261" s="653"/>
      <c r="AW261" s="654"/>
      <c r="AY261" s="649" t="str">
        <f t="shared" si="84"/>
        <v/>
      </c>
    </row>
    <row r="262" spans="5:51">
      <c r="E262" s="649" t="str">
        <f t="shared" si="66"/>
        <v/>
      </c>
      <c r="G262" s="649" t="str">
        <f t="shared" si="66"/>
        <v/>
      </c>
      <c r="I262" s="649" t="str">
        <f t="shared" si="67"/>
        <v/>
      </c>
      <c r="K262" s="649" t="str">
        <f t="shared" si="68"/>
        <v/>
      </c>
      <c r="M262" s="649" t="str">
        <f t="shared" si="69"/>
        <v/>
      </c>
      <c r="O262" s="649" t="str">
        <f t="shared" si="70"/>
        <v/>
      </c>
      <c r="Q262" s="649" t="str">
        <f t="shared" si="71"/>
        <v/>
      </c>
      <c r="S262" s="649" t="str">
        <f t="shared" si="72"/>
        <v/>
      </c>
      <c r="U262" s="649" t="str">
        <f t="shared" si="73"/>
        <v/>
      </c>
      <c r="W262" s="649" t="str">
        <f t="shared" si="74"/>
        <v/>
      </c>
      <c r="Y262" s="649" t="str">
        <f t="shared" si="75"/>
        <v/>
      </c>
      <c r="AA262" s="649" t="str">
        <f t="shared" si="76"/>
        <v/>
      </c>
      <c r="AC262" s="649" t="str">
        <f t="shared" si="77"/>
        <v/>
      </c>
      <c r="AE262" s="649" t="str">
        <f t="shared" si="78"/>
        <v/>
      </c>
      <c r="AG262" s="649" t="str">
        <f t="shared" si="79"/>
        <v/>
      </c>
      <c r="AI262" s="649" t="str">
        <f t="shared" si="80"/>
        <v/>
      </c>
      <c r="AK262" s="649" t="str">
        <f t="shared" si="81"/>
        <v/>
      </c>
      <c r="AM262" s="649" t="str">
        <f t="shared" si="82"/>
        <v/>
      </c>
      <c r="AO262" s="649" t="str">
        <f t="shared" si="83"/>
        <v/>
      </c>
      <c r="AP262" s="653"/>
      <c r="AQ262" s="654"/>
      <c r="AR262" s="653"/>
      <c r="AS262" s="654"/>
      <c r="AT262" s="653"/>
      <c r="AU262" s="654"/>
      <c r="AV262" s="653"/>
      <c r="AW262" s="654"/>
      <c r="AY262" s="649" t="str">
        <f t="shared" si="84"/>
        <v/>
      </c>
    </row>
    <row r="263" spans="5:51">
      <c r="E263" s="649" t="str">
        <f t="shared" si="66"/>
        <v/>
      </c>
      <c r="G263" s="649" t="str">
        <f t="shared" si="66"/>
        <v/>
      </c>
      <c r="I263" s="649" t="str">
        <f t="shared" si="67"/>
        <v/>
      </c>
      <c r="K263" s="649" t="str">
        <f t="shared" si="68"/>
        <v/>
      </c>
      <c r="M263" s="649" t="str">
        <f t="shared" si="69"/>
        <v/>
      </c>
      <c r="O263" s="649" t="str">
        <f t="shared" si="70"/>
        <v/>
      </c>
      <c r="Q263" s="649" t="str">
        <f t="shared" si="71"/>
        <v/>
      </c>
      <c r="S263" s="649" t="str">
        <f t="shared" si="72"/>
        <v/>
      </c>
      <c r="U263" s="649" t="str">
        <f t="shared" si="73"/>
        <v/>
      </c>
      <c r="W263" s="649" t="str">
        <f t="shared" si="74"/>
        <v/>
      </c>
      <c r="Y263" s="649" t="str">
        <f t="shared" si="75"/>
        <v/>
      </c>
      <c r="AA263" s="649" t="str">
        <f t="shared" si="76"/>
        <v/>
      </c>
      <c r="AC263" s="649" t="str">
        <f t="shared" si="77"/>
        <v/>
      </c>
      <c r="AE263" s="649" t="str">
        <f t="shared" si="78"/>
        <v/>
      </c>
      <c r="AG263" s="649" t="str">
        <f t="shared" si="79"/>
        <v/>
      </c>
      <c r="AI263" s="649" t="str">
        <f t="shared" si="80"/>
        <v/>
      </c>
      <c r="AK263" s="649" t="str">
        <f t="shared" si="81"/>
        <v/>
      </c>
      <c r="AM263" s="649" t="str">
        <f t="shared" si="82"/>
        <v/>
      </c>
      <c r="AO263" s="649" t="str">
        <f t="shared" si="83"/>
        <v/>
      </c>
      <c r="AP263" s="653"/>
      <c r="AQ263" s="654"/>
      <c r="AR263" s="653"/>
      <c r="AS263" s="654"/>
      <c r="AT263" s="653"/>
      <c r="AU263" s="654"/>
      <c r="AV263" s="653"/>
      <c r="AW263" s="654"/>
      <c r="AY263" s="649" t="str">
        <f t="shared" si="84"/>
        <v/>
      </c>
    </row>
    <row r="264" spans="5:51">
      <c r="E264" s="649" t="str">
        <f t="shared" si="66"/>
        <v/>
      </c>
      <c r="G264" s="649" t="str">
        <f t="shared" si="66"/>
        <v/>
      </c>
      <c r="I264" s="649" t="str">
        <f t="shared" si="67"/>
        <v/>
      </c>
      <c r="K264" s="649" t="str">
        <f t="shared" si="68"/>
        <v/>
      </c>
      <c r="M264" s="649" t="str">
        <f t="shared" si="69"/>
        <v/>
      </c>
      <c r="O264" s="649" t="str">
        <f t="shared" si="70"/>
        <v/>
      </c>
      <c r="Q264" s="649" t="str">
        <f t="shared" si="71"/>
        <v/>
      </c>
      <c r="S264" s="649" t="str">
        <f t="shared" si="72"/>
        <v/>
      </c>
      <c r="U264" s="649" t="str">
        <f t="shared" si="73"/>
        <v/>
      </c>
      <c r="W264" s="649" t="str">
        <f t="shared" si="74"/>
        <v/>
      </c>
      <c r="Y264" s="649" t="str">
        <f t="shared" si="75"/>
        <v/>
      </c>
      <c r="AA264" s="649" t="str">
        <f t="shared" si="76"/>
        <v/>
      </c>
      <c r="AC264" s="649" t="str">
        <f t="shared" si="77"/>
        <v/>
      </c>
      <c r="AE264" s="649" t="str">
        <f t="shared" si="78"/>
        <v/>
      </c>
      <c r="AG264" s="649" t="str">
        <f t="shared" si="79"/>
        <v/>
      </c>
      <c r="AI264" s="649" t="str">
        <f t="shared" si="80"/>
        <v/>
      </c>
      <c r="AK264" s="649" t="str">
        <f t="shared" si="81"/>
        <v/>
      </c>
      <c r="AM264" s="649" t="str">
        <f t="shared" si="82"/>
        <v/>
      </c>
      <c r="AO264" s="649" t="str">
        <f t="shared" si="83"/>
        <v/>
      </c>
      <c r="AP264" s="653"/>
      <c r="AQ264" s="654"/>
      <c r="AR264" s="653"/>
      <c r="AS264" s="654"/>
      <c r="AT264" s="653"/>
      <c r="AU264" s="654"/>
      <c r="AV264" s="653"/>
      <c r="AW264" s="654"/>
      <c r="AY264" s="649" t="str">
        <f t="shared" si="84"/>
        <v/>
      </c>
    </row>
    <row r="265" spans="5:51">
      <c r="E265" s="649" t="str">
        <f t="shared" si="66"/>
        <v/>
      </c>
      <c r="G265" s="649" t="str">
        <f t="shared" si="66"/>
        <v/>
      </c>
      <c r="I265" s="649" t="str">
        <f t="shared" si="67"/>
        <v/>
      </c>
      <c r="K265" s="649" t="str">
        <f t="shared" si="68"/>
        <v/>
      </c>
      <c r="M265" s="649" t="str">
        <f t="shared" si="69"/>
        <v/>
      </c>
      <c r="O265" s="649" t="str">
        <f t="shared" si="70"/>
        <v/>
      </c>
      <c r="Q265" s="649" t="str">
        <f t="shared" si="71"/>
        <v/>
      </c>
      <c r="S265" s="649" t="str">
        <f t="shared" si="72"/>
        <v/>
      </c>
      <c r="U265" s="649" t="str">
        <f t="shared" si="73"/>
        <v/>
      </c>
      <c r="W265" s="649" t="str">
        <f t="shared" si="74"/>
        <v/>
      </c>
      <c r="Y265" s="649" t="str">
        <f t="shared" si="75"/>
        <v/>
      </c>
      <c r="AA265" s="649" t="str">
        <f t="shared" si="76"/>
        <v/>
      </c>
      <c r="AC265" s="649" t="str">
        <f t="shared" si="77"/>
        <v/>
      </c>
      <c r="AE265" s="649" t="str">
        <f t="shared" si="78"/>
        <v/>
      </c>
      <c r="AG265" s="649" t="str">
        <f t="shared" si="79"/>
        <v/>
      </c>
      <c r="AI265" s="649" t="str">
        <f t="shared" si="80"/>
        <v/>
      </c>
      <c r="AK265" s="649" t="str">
        <f t="shared" si="81"/>
        <v/>
      </c>
      <c r="AM265" s="649" t="str">
        <f t="shared" si="82"/>
        <v/>
      </c>
      <c r="AO265" s="649" t="str">
        <f t="shared" si="83"/>
        <v/>
      </c>
      <c r="AP265" s="653"/>
      <c r="AQ265" s="654"/>
      <c r="AR265" s="653"/>
      <c r="AS265" s="654"/>
      <c r="AT265" s="653"/>
      <c r="AU265" s="654"/>
      <c r="AV265" s="653"/>
      <c r="AW265" s="654"/>
      <c r="AY265" s="649" t="str">
        <f t="shared" si="84"/>
        <v/>
      </c>
    </row>
    <row r="266" spans="5:51">
      <c r="E266" s="649" t="str">
        <f t="shared" si="66"/>
        <v/>
      </c>
      <c r="G266" s="649" t="str">
        <f t="shared" si="66"/>
        <v/>
      </c>
      <c r="I266" s="649" t="str">
        <f t="shared" si="67"/>
        <v/>
      </c>
      <c r="K266" s="649" t="str">
        <f t="shared" si="68"/>
        <v/>
      </c>
      <c r="M266" s="649" t="str">
        <f t="shared" si="69"/>
        <v/>
      </c>
      <c r="O266" s="649" t="str">
        <f t="shared" si="70"/>
        <v/>
      </c>
      <c r="Q266" s="649" t="str">
        <f t="shared" si="71"/>
        <v/>
      </c>
      <c r="S266" s="649" t="str">
        <f t="shared" si="72"/>
        <v/>
      </c>
      <c r="U266" s="649" t="str">
        <f t="shared" si="73"/>
        <v/>
      </c>
      <c r="W266" s="649" t="str">
        <f t="shared" si="74"/>
        <v/>
      </c>
      <c r="Y266" s="649" t="str">
        <f t="shared" si="75"/>
        <v/>
      </c>
      <c r="AA266" s="649" t="str">
        <f t="shared" si="76"/>
        <v/>
      </c>
      <c r="AC266" s="649" t="str">
        <f t="shared" si="77"/>
        <v/>
      </c>
      <c r="AE266" s="649" t="str">
        <f t="shared" si="78"/>
        <v/>
      </c>
      <c r="AG266" s="649" t="str">
        <f t="shared" si="79"/>
        <v/>
      </c>
      <c r="AI266" s="649" t="str">
        <f t="shared" si="80"/>
        <v/>
      </c>
      <c r="AK266" s="649" t="str">
        <f t="shared" si="81"/>
        <v/>
      </c>
      <c r="AM266" s="649" t="str">
        <f t="shared" si="82"/>
        <v/>
      </c>
      <c r="AO266" s="649" t="str">
        <f t="shared" si="83"/>
        <v/>
      </c>
      <c r="AP266" s="653"/>
      <c r="AQ266" s="654"/>
      <c r="AR266" s="653"/>
      <c r="AS266" s="654"/>
      <c r="AT266" s="653"/>
      <c r="AU266" s="654"/>
      <c r="AV266" s="653"/>
      <c r="AW266" s="654"/>
      <c r="AY266" s="649" t="str">
        <f t="shared" si="84"/>
        <v/>
      </c>
    </row>
    <row r="267" spans="5:51">
      <c r="E267" s="649" t="str">
        <f t="shared" si="66"/>
        <v/>
      </c>
      <c r="G267" s="649" t="str">
        <f t="shared" si="66"/>
        <v/>
      </c>
      <c r="I267" s="649" t="str">
        <f t="shared" si="67"/>
        <v/>
      </c>
      <c r="K267" s="649" t="str">
        <f t="shared" si="68"/>
        <v/>
      </c>
      <c r="M267" s="649" t="str">
        <f t="shared" si="69"/>
        <v/>
      </c>
      <c r="O267" s="649" t="str">
        <f t="shared" si="70"/>
        <v/>
      </c>
      <c r="Q267" s="649" t="str">
        <f t="shared" si="71"/>
        <v/>
      </c>
      <c r="S267" s="649" t="str">
        <f t="shared" si="72"/>
        <v/>
      </c>
      <c r="U267" s="649" t="str">
        <f t="shared" si="73"/>
        <v/>
      </c>
      <c r="W267" s="649" t="str">
        <f t="shared" si="74"/>
        <v/>
      </c>
      <c r="Y267" s="649" t="str">
        <f t="shared" si="75"/>
        <v/>
      </c>
      <c r="AA267" s="649" t="str">
        <f t="shared" si="76"/>
        <v/>
      </c>
      <c r="AC267" s="649" t="str">
        <f t="shared" si="77"/>
        <v/>
      </c>
      <c r="AE267" s="649" t="str">
        <f t="shared" si="78"/>
        <v/>
      </c>
      <c r="AG267" s="649" t="str">
        <f t="shared" si="79"/>
        <v/>
      </c>
      <c r="AI267" s="649" t="str">
        <f t="shared" si="80"/>
        <v/>
      </c>
      <c r="AK267" s="649" t="str">
        <f t="shared" si="81"/>
        <v/>
      </c>
      <c r="AM267" s="649" t="str">
        <f t="shared" si="82"/>
        <v/>
      </c>
      <c r="AO267" s="649" t="str">
        <f t="shared" si="83"/>
        <v/>
      </c>
      <c r="AP267" s="653"/>
      <c r="AQ267" s="654"/>
      <c r="AR267" s="653"/>
      <c r="AS267" s="654"/>
      <c r="AT267" s="653"/>
      <c r="AU267" s="654"/>
      <c r="AV267" s="653"/>
      <c r="AW267" s="654"/>
      <c r="AY267" s="649" t="str">
        <f t="shared" si="84"/>
        <v/>
      </c>
    </row>
    <row r="268" spans="5:51">
      <c r="E268" s="649" t="str">
        <f t="shared" si="66"/>
        <v/>
      </c>
      <c r="G268" s="649" t="str">
        <f t="shared" si="66"/>
        <v/>
      </c>
      <c r="I268" s="649" t="str">
        <f t="shared" si="67"/>
        <v/>
      </c>
      <c r="K268" s="649" t="str">
        <f t="shared" si="68"/>
        <v/>
      </c>
      <c r="M268" s="649" t="str">
        <f t="shared" si="69"/>
        <v/>
      </c>
      <c r="O268" s="649" t="str">
        <f t="shared" si="70"/>
        <v/>
      </c>
      <c r="Q268" s="649" t="str">
        <f t="shared" si="71"/>
        <v/>
      </c>
      <c r="S268" s="649" t="str">
        <f t="shared" si="72"/>
        <v/>
      </c>
      <c r="U268" s="649" t="str">
        <f t="shared" si="73"/>
        <v/>
      </c>
      <c r="W268" s="649" t="str">
        <f t="shared" si="74"/>
        <v/>
      </c>
      <c r="Y268" s="649" t="str">
        <f t="shared" si="75"/>
        <v/>
      </c>
      <c r="AA268" s="649" t="str">
        <f t="shared" si="76"/>
        <v/>
      </c>
      <c r="AC268" s="649" t="str">
        <f t="shared" si="77"/>
        <v/>
      </c>
      <c r="AE268" s="649" t="str">
        <f t="shared" si="78"/>
        <v/>
      </c>
      <c r="AG268" s="649" t="str">
        <f t="shared" si="79"/>
        <v/>
      </c>
      <c r="AI268" s="649" t="str">
        <f t="shared" si="80"/>
        <v/>
      </c>
      <c r="AK268" s="649" t="str">
        <f t="shared" si="81"/>
        <v/>
      </c>
      <c r="AM268" s="649" t="str">
        <f t="shared" si="82"/>
        <v/>
      </c>
      <c r="AO268" s="649" t="str">
        <f t="shared" si="83"/>
        <v/>
      </c>
      <c r="AP268" s="653"/>
      <c r="AQ268" s="654"/>
      <c r="AR268" s="653"/>
      <c r="AS268" s="654"/>
      <c r="AT268" s="653"/>
      <c r="AU268" s="654"/>
      <c r="AV268" s="653"/>
      <c r="AW268" s="654"/>
      <c r="AY268" s="649" t="str">
        <f t="shared" si="84"/>
        <v/>
      </c>
    </row>
    <row r="269" spans="5:51">
      <c r="E269" s="649" t="str">
        <f t="shared" ref="E269:G300" si="85">IF(OR($B269=0,D269=0),"",D269/$B269)</f>
        <v/>
      </c>
      <c r="G269" s="649" t="str">
        <f t="shared" si="85"/>
        <v/>
      </c>
      <c r="I269" s="649" t="str">
        <f t="shared" ref="I269:I300" si="86">IF(OR($B269=0,H269=0),"",H269/$B269)</f>
        <v/>
      </c>
      <c r="K269" s="649" t="str">
        <f t="shared" ref="K269:K300" si="87">IF(OR($B269=0,J269=0),"",J269/$B269)</f>
        <v/>
      </c>
      <c r="M269" s="649" t="str">
        <f t="shared" ref="M269:M300" si="88">IF(OR($B269=0,L269=0),"",L269/$B269)</f>
        <v/>
      </c>
      <c r="O269" s="649" t="str">
        <f t="shared" ref="O269:O300" si="89">IF(OR($B269=0,N269=0),"",N269/$B269)</f>
        <v/>
      </c>
      <c r="Q269" s="649" t="str">
        <f t="shared" ref="Q269:Q300" si="90">IF(OR($B269=0,P269=0),"",P269/$B269)</f>
        <v/>
      </c>
      <c r="S269" s="649" t="str">
        <f t="shared" ref="S269:S300" si="91">IF(OR($B269=0,R269=0),"",R269/$B269)</f>
        <v/>
      </c>
      <c r="U269" s="649" t="str">
        <f t="shared" ref="U269:U300" si="92">IF(OR($B269=0,T269=0),"",T269/$B269)</f>
        <v/>
      </c>
      <c r="W269" s="649" t="str">
        <f t="shared" ref="W269:W300" si="93">IF(OR($B269=0,V269=0),"",V269/$B269)</f>
        <v/>
      </c>
      <c r="Y269" s="649" t="str">
        <f t="shared" ref="Y269:Y300" si="94">IF(OR($B269=0,X269=0),"",X269/$B269)</f>
        <v/>
      </c>
      <c r="AA269" s="649" t="str">
        <f t="shared" ref="AA269:AA300" si="95">IF(OR($B269=0,Z269=0),"",Z269/$B269)</f>
        <v/>
      </c>
      <c r="AC269" s="649" t="str">
        <f t="shared" ref="AC269:AC300" si="96">IF(OR($B269=0,AB269=0),"",AB269/$B269)</f>
        <v/>
      </c>
      <c r="AE269" s="649" t="str">
        <f t="shared" ref="AE269:AE300" si="97">IF(OR($B269=0,AD269=0),"",AD269/$B269)</f>
        <v/>
      </c>
      <c r="AG269" s="649" t="str">
        <f t="shared" ref="AG269:AG300" si="98">IF(OR($B269=0,AF269=0),"",AF269/$B269)</f>
        <v/>
      </c>
      <c r="AI269" s="649" t="str">
        <f t="shared" ref="AI269:AI300" si="99">IF(OR($B269=0,AH269=0),"",AH269/$B269)</f>
        <v/>
      </c>
      <c r="AK269" s="649" t="str">
        <f t="shared" ref="AK269:AK300" si="100">IF(OR($B269=0,AJ269=0),"",AJ269/$B269)</f>
        <v/>
      </c>
      <c r="AM269" s="649" t="str">
        <f t="shared" ref="AM269:AM300" si="101">IF(OR($B269=0,AL269=0),"",AL269/$B269)</f>
        <v/>
      </c>
      <c r="AO269" s="649" t="str">
        <f t="shared" ref="AO269:AO300" si="102">IF(OR($B269=0,AN269=0),"",AN269/$B269)</f>
        <v/>
      </c>
      <c r="AP269" s="653"/>
      <c r="AQ269" s="654"/>
      <c r="AR269" s="653"/>
      <c r="AS269" s="654"/>
      <c r="AT269" s="653"/>
      <c r="AU269" s="654"/>
      <c r="AV269" s="653"/>
      <c r="AW269" s="654"/>
      <c r="AY269" s="649" t="str">
        <f t="shared" ref="AY269:AY300" si="103">IF(OR($B269=0,AX269=0),"",AX269/$B269)</f>
        <v/>
      </c>
    </row>
    <row r="270" spans="5:51">
      <c r="E270" s="649" t="str">
        <f t="shared" si="85"/>
        <v/>
      </c>
      <c r="G270" s="649" t="str">
        <f t="shared" si="85"/>
        <v/>
      </c>
      <c r="I270" s="649" t="str">
        <f t="shared" si="86"/>
        <v/>
      </c>
      <c r="K270" s="649" t="str">
        <f t="shared" si="87"/>
        <v/>
      </c>
      <c r="M270" s="649" t="str">
        <f t="shared" si="88"/>
        <v/>
      </c>
      <c r="O270" s="649" t="str">
        <f t="shared" si="89"/>
        <v/>
      </c>
      <c r="Q270" s="649" t="str">
        <f t="shared" si="90"/>
        <v/>
      </c>
      <c r="S270" s="649" t="str">
        <f t="shared" si="91"/>
        <v/>
      </c>
      <c r="U270" s="649" t="str">
        <f t="shared" si="92"/>
        <v/>
      </c>
      <c r="W270" s="649" t="str">
        <f t="shared" si="93"/>
        <v/>
      </c>
      <c r="Y270" s="649" t="str">
        <f t="shared" si="94"/>
        <v/>
      </c>
      <c r="AA270" s="649" t="str">
        <f t="shared" si="95"/>
        <v/>
      </c>
      <c r="AC270" s="649" t="str">
        <f t="shared" si="96"/>
        <v/>
      </c>
      <c r="AE270" s="649" t="str">
        <f t="shared" si="97"/>
        <v/>
      </c>
      <c r="AG270" s="649" t="str">
        <f t="shared" si="98"/>
        <v/>
      </c>
      <c r="AI270" s="649" t="str">
        <f t="shared" si="99"/>
        <v/>
      </c>
      <c r="AK270" s="649" t="str">
        <f t="shared" si="100"/>
        <v/>
      </c>
      <c r="AM270" s="649" t="str">
        <f t="shared" si="101"/>
        <v/>
      </c>
      <c r="AO270" s="649" t="str">
        <f t="shared" si="102"/>
        <v/>
      </c>
      <c r="AP270" s="653"/>
      <c r="AQ270" s="654"/>
      <c r="AR270" s="653"/>
      <c r="AS270" s="654"/>
      <c r="AT270" s="653"/>
      <c r="AU270" s="654"/>
      <c r="AV270" s="653"/>
      <c r="AW270" s="654"/>
      <c r="AY270" s="649" t="str">
        <f t="shared" si="103"/>
        <v/>
      </c>
    </row>
    <row r="271" spans="5:51">
      <c r="E271" s="649" t="str">
        <f t="shared" si="85"/>
        <v/>
      </c>
      <c r="G271" s="649" t="str">
        <f t="shared" si="85"/>
        <v/>
      </c>
      <c r="I271" s="649" t="str">
        <f t="shared" si="86"/>
        <v/>
      </c>
      <c r="K271" s="649" t="str">
        <f t="shared" si="87"/>
        <v/>
      </c>
      <c r="M271" s="649" t="str">
        <f t="shared" si="88"/>
        <v/>
      </c>
      <c r="O271" s="649" t="str">
        <f t="shared" si="89"/>
        <v/>
      </c>
      <c r="Q271" s="649" t="str">
        <f t="shared" si="90"/>
        <v/>
      </c>
      <c r="S271" s="649" t="str">
        <f t="shared" si="91"/>
        <v/>
      </c>
      <c r="U271" s="649" t="str">
        <f t="shared" si="92"/>
        <v/>
      </c>
      <c r="W271" s="649" t="str">
        <f t="shared" si="93"/>
        <v/>
      </c>
      <c r="Y271" s="649" t="str">
        <f t="shared" si="94"/>
        <v/>
      </c>
      <c r="AA271" s="649" t="str">
        <f t="shared" si="95"/>
        <v/>
      </c>
      <c r="AC271" s="649" t="str">
        <f t="shared" si="96"/>
        <v/>
      </c>
      <c r="AE271" s="649" t="str">
        <f t="shared" si="97"/>
        <v/>
      </c>
      <c r="AG271" s="649" t="str">
        <f t="shared" si="98"/>
        <v/>
      </c>
      <c r="AI271" s="649" t="str">
        <f t="shared" si="99"/>
        <v/>
      </c>
      <c r="AK271" s="649" t="str">
        <f t="shared" si="100"/>
        <v/>
      </c>
      <c r="AM271" s="649" t="str">
        <f t="shared" si="101"/>
        <v/>
      </c>
      <c r="AO271" s="649" t="str">
        <f t="shared" si="102"/>
        <v/>
      </c>
      <c r="AP271" s="653"/>
      <c r="AQ271" s="654"/>
      <c r="AR271" s="653"/>
      <c r="AS271" s="654"/>
      <c r="AT271" s="653"/>
      <c r="AU271" s="654"/>
      <c r="AV271" s="653"/>
      <c r="AW271" s="654"/>
      <c r="AY271" s="649" t="str">
        <f t="shared" si="103"/>
        <v/>
      </c>
    </row>
    <row r="272" spans="5:51">
      <c r="E272" s="649" t="str">
        <f t="shared" si="85"/>
        <v/>
      </c>
      <c r="G272" s="649" t="str">
        <f t="shared" si="85"/>
        <v/>
      </c>
      <c r="I272" s="649" t="str">
        <f t="shared" si="86"/>
        <v/>
      </c>
      <c r="K272" s="649" t="str">
        <f t="shared" si="87"/>
        <v/>
      </c>
      <c r="M272" s="649" t="str">
        <f t="shared" si="88"/>
        <v/>
      </c>
      <c r="O272" s="649" t="str">
        <f t="shared" si="89"/>
        <v/>
      </c>
      <c r="Q272" s="649" t="str">
        <f t="shared" si="90"/>
        <v/>
      </c>
      <c r="S272" s="649" t="str">
        <f t="shared" si="91"/>
        <v/>
      </c>
      <c r="U272" s="649" t="str">
        <f t="shared" si="92"/>
        <v/>
      </c>
      <c r="W272" s="649" t="str">
        <f t="shared" si="93"/>
        <v/>
      </c>
      <c r="Y272" s="649" t="str">
        <f t="shared" si="94"/>
        <v/>
      </c>
      <c r="AA272" s="649" t="str">
        <f t="shared" si="95"/>
        <v/>
      </c>
      <c r="AC272" s="649" t="str">
        <f t="shared" si="96"/>
        <v/>
      </c>
      <c r="AE272" s="649" t="str">
        <f t="shared" si="97"/>
        <v/>
      </c>
      <c r="AG272" s="649" t="str">
        <f t="shared" si="98"/>
        <v/>
      </c>
      <c r="AI272" s="649" t="str">
        <f t="shared" si="99"/>
        <v/>
      </c>
      <c r="AK272" s="649" t="str">
        <f t="shared" si="100"/>
        <v/>
      </c>
      <c r="AM272" s="649" t="str">
        <f t="shared" si="101"/>
        <v/>
      </c>
      <c r="AO272" s="649" t="str">
        <f t="shared" si="102"/>
        <v/>
      </c>
      <c r="AP272" s="653"/>
      <c r="AQ272" s="654"/>
      <c r="AR272" s="653"/>
      <c r="AS272" s="654"/>
      <c r="AT272" s="653"/>
      <c r="AU272" s="654"/>
      <c r="AV272" s="653"/>
      <c r="AW272" s="654"/>
      <c r="AY272" s="649" t="str">
        <f t="shared" si="103"/>
        <v/>
      </c>
    </row>
    <row r="273" spans="5:51">
      <c r="E273" s="649" t="str">
        <f t="shared" si="85"/>
        <v/>
      </c>
      <c r="G273" s="649" t="str">
        <f t="shared" si="85"/>
        <v/>
      </c>
      <c r="I273" s="649" t="str">
        <f t="shared" si="86"/>
        <v/>
      </c>
      <c r="K273" s="649" t="str">
        <f t="shared" si="87"/>
        <v/>
      </c>
      <c r="M273" s="649" t="str">
        <f t="shared" si="88"/>
        <v/>
      </c>
      <c r="O273" s="649" t="str">
        <f t="shared" si="89"/>
        <v/>
      </c>
      <c r="Q273" s="649" t="str">
        <f t="shared" si="90"/>
        <v/>
      </c>
      <c r="S273" s="649" t="str">
        <f t="shared" si="91"/>
        <v/>
      </c>
      <c r="U273" s="649" t="str">
        <f t="shared" si="92"/>
        <v/>
      </c>
      <c r="W273" s="649" t="str">
        <f t="shared" si="93"/>
        <v/>
      </c>
      <c r="Y273" s="649" t="str">
        <f t="shared" si="94"/>
        <v/>
      </c>
      <c r="AA273" s="649" t="str">
        <f t="shared" si="95"/>
        <v/>
      </c>
      <c r="AC273" s="649" t="str">
        <f t="shared" si="96"/>
        <v/>
      </c>
      <c r="AE273" s="649" t="str">
        <f t="shared" si="97"/>
        <v/>
      </c>
      <c r="AG273" s="649" t="str">
        <f t="shared" si="98"/>
        <v/>
      </c>
      <c r="AI273" s="649" t="str">
        <f t="shared" si="99"/>
        <v/>
      </c>
      <c r="AK273" s="649" t="str">
        <f t="shared" si="100"/>
        <v/>
      </c>
      <c r="AM273" s="649" t="str">
        <f t="shared" si="101"/>
        <v/>
      </c>
      <c r="AO273" s="649" t="str">
        <f t="shared" si="102"/>
        <v/>
      </c>
      <c r="AP273" s="653"/>
      <c r="AQ273" s="654"/>
      <c r="AR273" s="653"/>
      <c r="AS273" s="654"/>
      <c r="AT273" s="653"/>
      <c r="AU273" s="654"/>
      <c r="AV273" s="653"/>
      <c r="AW273" s="654"/>
      <c r="AY273" s="649" t="str">
        <f t="shared" si="103"/>
        <v/>
      </c>
    </row>
    <row r="274" spans="5:51">
      <c r="E274" s="649" t="str">
        <f t="shared" si="85"/>
        <v/>
      </c>
      <c r="G274" s="649" t="str">
        <f t="shared" si="85"/>
        <v/>
      </c>
      <c r="I274" s="649" t="str">
        <f t="shared" si="86"/>
        <v/>
      </c>
      <c r="K274" s="649" t="str">
        <f t="shared" si="87"/>
        <v/>
      </c>
      <c r="M274" s="649" t="str">
        <f t="shared" si="88"/>
        <v/>
      </c>
      <c r="O274" s="649" t="str">
        <f t="shared" si="89"/>
        <v/>
      </c>
      <c r="Q274" s="649" t="str">
        <f t="shared" si="90"/>
        <v/>
      </c>
      <c r="S274" s="649" t="str">
        <f t="shared" si="91"/>
        <v/>
      </c>
      <c r="U274" s="649" t="str">
        <f t="shared" si="92"/>
        <v/>
      </c>
      <c r="W274" s="649" t="str">
        <f t="shared" si="93"/>
        <v/>
      </c>
      <c r="Y274" s="649" t="str">
        <f t="shared" si="94"/>
        <v/>
      </c>
      <c r="AA274" s="649" t="str">
        <f t="shared" si="95"/>
        <v/>
      </c>
      <c r="AC274" s="649" t="str">
        <f t="shared" si="96"/>
        <v/>
      </c>
      <c r="AE274" s="649" t="str">
        <f t="shared" si="97"/>
        <v/>
      </c>
      <c r="AG274" s="649" t="str">
        <f t="shared" si="98"/>
        <v/>
      </c>
      <c r="AI274" s="649" t="str">
        <f t="shared" si="99"/>
        <v/>
      </c>
      <c r="AK274" s="649" t="str">
        <f t="shared" si="100"/>
        <v/>
      </c>
      <c r="AM274" s="649" t="str">
        <f t="shared" si="101"/>
        <v/>
      </c>
      <c r="AO274" s="649" t="str">
        <f t="shared" si="102"/>
        <v/>
      </c>
      <c r="AP274" s="653"/>
      <c r="AQ274" s="654"/>
      <c r="AR274" s="653"/>
      <c r="AS274" s="654"/>
      <c r="AT274" s="653"/>
      <c r="AU274" s="654"/>
      <c r="AV274" s="653"/>
      <c r="AW274" s="654"/>
      <c r="AY274" s="649" t="str">
        <f t="shared" si="103"/>
        <v/>
      </c>
    </row>
    <row r="275" spans="5:51">
      <c r="E275" s="649" t="str">
        <f t="shared" si="85"/>
        <v/>
      </c>
      <c r="G275" s="649" t="str">
        <f t="shared" si="85"/>
        <v/>
      </c>
      <c r="I275" s="649" t="str">
        <f t="shared" si="86"/>
        <v/>
      </c>
      <c r="K275" s="649" t="str">
        <f t="shared" si="87"/>
        <v/>
      </c>
      <c r="M275" s="649" t="str">
        <f t="shared" si="88"/>
        <v/>
      </c>
      <c r="O275" s="649" t="str">
        <f t="shared" si="89"/>
        <v/>
      </c>
      <c r="Q275" s="649" t="str">
        <f t="shared" si="90"/>
        <v/>
      </c>
      <c r="S275" s="649" t="str">
        <f t="shared" si="91"/>
        <v/>
      </c>
      <c r="U275" s="649" t="str">
        <f t="shared" si="92"/>
        <v/>
      </c>
      <c r="W275" s="649" t="str">
        <f t="shared" si="93"/>
        <v/>
      </c>
      <c r="Y275" s="649" t="str">
        <f t="shared" si="94"/>
        <v/>
      </c>
      <c r="AA275" s="649" t="str">
        <f t="shared" si="95"/>
        <v/>
      </c>
      <c r="AC275" s="649" t="str">
        <f t="shared" si="96"/>
        <v/>
      </c>
      <c r="AE275" s="649" t="str">
        <f t="shared" si="97"/>
        <v/>
      </c>
      <c r="AG275" s="649" t="str">
        <f t="shared" si="98"/>
        <v/>
      </c>
      <c r="AI275" s="649" t="str">
        <f t="shared" si="99"/>
        <v/>
      </c>
      <c r="AK275" s="649" t="str">
        <f t="shared" si="100"/>
        <v/>
      </c>
      <c r="AM275" s="649" t="str">
        <f t="shared" si="101"/>
        <v/>
      </c>
      <c r="AO275" s="649" t="str">
        <f t="shared" si="102"/>
        <v/>
      </c>
      <c r="AP275" s="653"/>
      <c r="AQ275" s="654"/>
      <c r="AR275" s="653"/>
      <c r="AS275" s="654"/>
      <c r="AT275" s="653"/>
      <c r="AU275" s="654"/>
      <c r="AV275" s="653"/>
      <c r="AW275" s="654"/>
      <c r="AY275" s="649" t="str">
        <f t="shared" si="103"/>
        <v/>
      </c>
    </row>
    <row r="276" spans="5:51">
      <c r="E276" s="649" t="str">
        <f t="shared" si="85"/>
        <v/>
      </c>
      <c r="G276" s="649" t="str">
        <f t="shared" si="85"/>
        <v/>
      </c>
      <c r="I276" s="649" t="str">
        <f t="shared" si="86"/>
        <v/>
      </c>
      <c r="K276" s="649" t="str">
        <f t="shared" si="87"/>
        <v/>
      </c>
      <c r="M276" s="649" t="str">
        <f t="shared" si="88"/>
        <v/>
      </c>
      <c r="O276" s="649" t="str">
        <f t="shared" si="89"/>
        <v/>
      </c>
      <c r="Q276" s="649" t="str">
        <f t="shared" si="90"/>
        <v/>
      </c>
      <c r="S276" s="649" t="str">
        <f t="shared" si="91"/>
        <v/>
      </c>
      <c r="U276" s="649" t="str">
        <f t="shared" si="92"/>
        <v/>
      </c>
      <c r="W276" s="649" t="str">
        <f t="shared" si="93"/>
        <v/>
      </c>
      <c r="Y276" s="649" t="str">
        <f t="shared" si="94"/>
        <v/>
      </c>
      <c r="AA276" s="649" t="str">
        <f t="shared" si="95"/>
        <v/>
      </c>
      <c r="AC276" s="649" t="str">
        <f t="shared" si="96"/>
        <v/>
      </c>
      <c r="AE276" s="649" t="str">
        <f t="shared" si="97"/>
        <v/>
      </c>
      <c r="AG276" s="649" t="str">
        <f t="shared" si="98"/>
        <v/>
      </c>
      <c r="AI276" s="649" t="str">
        <f t="shared" si="99"/>
        <v/>
      </c>
      <c r="AK276" s="649" t="str">
        <f t="shared" si="100"/>
        <v/>
      </c>
      <c r="AM276" s="649" t="str">
        <f t="shared" si="101"/>
        <v/>
      </c>
      <c r="AO276" s="649" t="str">
        <f t="shared" si="102"/>
        <v/>
      </c>
      <c r="AP276" s="653"/>
      <c r="AQ276" s="654"/>
      <c r="AR276" s="653"/>
      <c r="AS276" s="654"/>
      <c r="AT276" s="653"/>
      <c r="AU276" s="654"/>
      <c r="AV276" s="653"/>
      <c r="AW276" s="654"/>
      <c r="AY276" s="649" t="str">
        <f t="shared" si="103"/>
        <v/>
      </c>
    </row>
    <row r="277" spans="5:51">
      <c r="E277" s="649" t="str">
        <f t="shared" si="85"/>
        <v/>
      </c>
      <c r="G277" s="649" t="str">
        <f t="shared" si="85"/>
        <v/>
      </c>
      <c r="I277" s="649" t="str">
        <f t="shared" si="86"/>
        <v/>
      </c>
      <c r="K277" s="649" t="str">
        <f t="shared" si="87"/>
        <v/>
      </c>
      <c r="M277" s="649" t="str">
        <f t="shared" si="88"/>
        <v/>
      </c>
      <c r="O277" s="649" t="str">
        <f t="shared" si="89"/>
        <v/>
      </c>
      <c r="Q277" s="649" t="str">
        <f t="shared" si="90"/>
        <v/>
      </c>
      <c r="S277" s="649" t="str">
        <f t="shared" si="91"/>
        <v/>
      </c>
      <c r="U277" s="649" t="str">
        <f t="shared" si="92"/>
        <v/>
      </c>
      <c r="W277" s="649" t="str">
        <f t="shared" si="93"/>
        <v/>
      </c>
      <c r="Y277" s="649" t="str">
        <f t="shared" si="94"/>
        <v/>
      </c>
      <c r="AA277" s="649" t="str">
        <f t="shared" si="95"/>
        <v/>
      </c>
      <c r="AC277" s="649" t="str">
        <f t="shared" si="96"/>
        <v/>
      </c>
      <c r="AE277" s="649" t="str">
        <f t="shared" si="97"/>
        <v/>
      </c>
      <c r="AG277" s="649" t="str">
        <f t="shared" si="98"/>
        <v/>
      </c>
      <c r="AI277" s="649" t="str">
        <f t="shared" si="99"/>
        <v/>
      </c>
      <c r="AK277" s="649" t="str">
        <f t="shared" si="100"/>
        <v/>
      </c>
      <c r="AM277" s="649" t="str">
        <f t="shared" si="101"/>
        <v/>
      </c>
      <c r="AO277" s="649" t="str">
        <f t="shared" si="102"/>
        <v/>
      </c>
      <c r="AP277" s="653"/>
      <c r="AQ277" s="654"/>
      <c r="AR277" s="653"/>
      <c r="AS277" s="654"/>
      <c r="AT277" s="653"/>
      <c r="AU277" s="654"/>
      <c r="AV277" s="653"/>
      <c r="AW277" s="654"/>
      <c r="AY277" s="649" t="str">
        <f t="shared" si="103"/>
        <v/>
      </c>
    </row>
    <row r="278" spans="5:51">
      <c r="E278" s="649" t="str">
        <f t="shared" si="85"/>
        <v/>
      </c>
      <c r="G278" s="649" t="str">
        <f t="shared" si="85"/>
        <v/>
      </c>
      <c r="I278" s="649" t="str">
        <f t="shared" si="86"/>
        <v/>
      </c>
      <c r="K278" s="649" t="str">
        <f t="shared" si="87"/>
        <v/>
      </c>
      <c r="M278" s="649" t="str">
        <f t="shared" si="88"/>
        <v/>
      </c>
      <c r="O278" s="649" t="str">
        <f t="shared" si="89"/>
        <v/>
      </c>
      <c r="Q278" s="649" t="str">
        <f t="shared" si="90"/>
        <v/>
      </c>
      <c r="S278" s="649" t="str">
        <f t="shared" si="91"/>
        <v/>
      </c>
      <c r="U278" s="649" t="str">
        <f t="shared" si="92"/>
        <v/>
      </c>
      <c r="W278" s="649" t="str">
        <f t="shared" si="93"/>
        <v/>
      </c>
      <c r="Y278" s="649" t="str">
        <f t="shared" si="94"/>
        <v/>
      </c>
      <c r="AA278" s="649" t="str">
        <f t="shared" si="95"/>
        <v/>
      </c>
      <c r="AC278" s="649" t="str">
        <f t="shared" si="96"/>
        <v/>
      </c>
      <c r="AE278" s="649" t="str">
        <f t="shared" si="97"/>
        <v/>
      </c>
      <c r="AG278" s="649" t="str">
        <f t="shared" si="98"/>
        <v/>
      </c>
      <c r="AI278" s="649" t="str">
        <f t="shared" si="99"/>
        <v/>
      </c>
      <c r="AK278" s="649" t="str">
        <f t="shared" si="100"/>
        <v/>
      </c>
      <c r="AM278" s="649" t="str">
        <f t="shared" si="101"/>
        <v/>
      </c>
      <c r="AO278" s="649" t="str">
        <f t="shared" si="102"/>
        <v/>
      </c>
      <c r="AP278" s="653"/>
      <c r="AQ278" s="654"/>
      <c r="AR278" s="653"/>
      <c r="AS278" s="654"/>
      <c r="AT278" s="653"/>
      <c r="AU278" s="654"/>
      <c r="AV278" s="653"/>
      <c r="AW278" s="654"/>
      <c r="AY278" s="649" t="str">
        <f t="shared" si="103"/>
        <v/>
      </c>
    </row>
    <row r="279" spans="5:51">
      <c r="E279" s="649" t="str">
        <f t="shared" si="85"/>
        <v/>
      </c>
      <c r="G279" s="649" t="str">
        <f t="shared" si="85"/>
        <v/>
      </c>
      <c r="I279" s="649" t="str">
        <f t="shared" si="86"/>
        <v/>
      </c>
      <c r="K279" s="649" t="str">
        <f t="shared" si="87"/>
        <v/>
      </c>
      <c r="M279" s="649" t="str">
        <f t="shared" si="88"/>
        <v/>
      </c>
      <c r="O279" s="649" t="str">
        <f t="shared" si="89"/>
        <v/>
      </c>
      <c r="Q279" s="649" t="str">
        <f t="shared" si="90"/>
        <v/>
      </c>
      <c r="S279" s="649" t="str">
        <f t="shared" si="91"/>
        <v/>
      </c>
      <c r="U279" s="649" t="str">
        <f t="shared" si="92"/>
        <v/>
      </c>
      <c r="W279" s="649" t="str">
        <f t="shared" si="93"/>
        <v/>
      </c>
      <c r="Y279" s="649" t="str">
        <f t="shared" si="94"/>
        <v/>
      </c>
      <c r="AA279" s="649" t="str">
        <f t="shared" si="95"/>
        <v/>
      </c>
      <c r="AC279" s="649" t="str">
        <f t="shared" si="96"/>
        <v/>
      </c>
      <c r="AE279" s="649" t="str">
        <f t="shared" si="97"/>
        <v/>
      </c>
      <c r="AG279" s="649" t="str">
        <f t="shared" si="98"/>
        <v/>
      </c>
      <c r="AI279" s="649" t="str">
        <f t="shared" si="99"/>
        <v/>
      </c>
      <c r="AK279" s="649" t="str">
        <f t="shared" si="100"/>
        <v/>
      </c>
      <c r="AM279" s="649" t="str">
        <f t="shared" si="101"/>
        <v/>
      </c>
      <c r="AO279" s="649" t="str">
        <f t="shared" si="102"/>
        <v/>
      </c>
      <c r="AP279" s="653"/>
      <c r="AQ279" s="654"/>
      <c r="AR279" s="653"/>
      <c r="AS279" s="654"/>
      <c r="AT279" s="653"/>
      <c r="AU279" s="654"/>
      <c r="AV279" s="653"/>
      <c r="AW279" s="654"/>
      <c r="AY279" s="649" t="str">
        <f t="shared" si="103"/>
        <v/>
      </c>
    </row>
    <row r="280" spans="5:51">
      <c r="E280" s="649" t="str">
        <f t="shared" si="85"/>
        <v/>
      </c>
      <c r="G280" s="649" t="str">
        <f t="shared" si="85"/>
        <v/>
      </c>
      <c r="I280" s="649" t="str">
        <f t="shared" si="86"/>
        <v/>
      </c>
      <c r="K280" s="649" t="str">
        <f t="shared" si="87"/>
        <v/>
      </c>
      <c r="M280" s="649" t="str">
        <f t="shared" si="88"/>
        <v/>
      </c>
      <c r="O280" s="649" t="str">
        <f t="shared" si="89"/>
        <v/>
      </c>
      <c r="Q280" s="649" t="str">
        <f t="shared" si="90"/>
        <v/>
      </c>
      <c r="S280" s="649" t="str">
        <f t="shared" si="91"/>
        <v/>
      </c>
      <c r="U280" s="649" t="str">
        <f t="shared" si="92"/>
        <v/>
      </c>
      <c r="W280" s="649" t="str">
        <f t="shared" si="93"/>
        <v/>
      </c>
      <c r="Y280" s="649" t="str">
        <f t="shared" si="94"/>
        <v/>
      </c>
      <c r="AA280" s="649" t="str">
        <f t="shared" si="95"/>
        <v/>
      </c>
      <c r="AC280" s="649" t="str">
        <f t="shared" si="96"/>
        <v/>
      </c>
      <c r="AE280" s="649" t="str">
        <f t="shared" si="97"/>
        <v/>
      </c>
      <c r="AG280" s="649" t="str">
        <f t="shared" si="98"/>
        <v/>
      </c>
      <c r="AI280" s="649" t="str">
        <f t="shared" si="99"/>
        <v/>
      </c>
      <c r="AK280" s="649" t="str">
        <f t="shared" si="100"/>
        <v/>
      </c>
      <c r="AM280" s="649" t="str">
        <f t="shared" si="101"/>
        <v/>
      </c>
      <c r="AO280" s="649" t="str">
        <f t="shared" si="102"/>
        <v/>
      </c>
      <c r="AP280" s="653"/>
      <c r="AQ280" s="654"/>
      <c r="AR280" s="653"/>
      <c r="AS280" s="654"/>
      <c r="AT280" s="653"/>
      <c r="AU280" s="654"/>
      <c r="AV280" s="653"/>
      <c r="AW280" s="654"/>
      <c r="AY280" s="649" t="str">
        <f t="shared" si="103"/>
        <v/>
      </c>
    </row>
    <row r="281" spans="5:51">
      <c r="E281" s="649" t="str">
        <f t="shared" si="85"/>
        <v/>
      </c>
      <c r="G281" s="649" t="str">
        <f t="shared" si="85"/>
        <v/>
      </c>
      <c r="I281" s="649" t="str">
        <f t="shared" si="86"/>
        <v/>
      </c>
      <c r="K281" s="649" t="str">
        <f t="shared" si="87"/>
        <v/>
      </c>
      <c r="M281" s="649" t="str">
        <f t="shared" si="88"/>
        <v/>
      </c>
      <c r="O281" s="649" t="str">
        <f t="shared" si="89"/>
        <v/>
      </c>
      <c r="Q281" s="649" t="str">
        <f t="shared" si="90"/>
        <v/>
      </c>
      <c r="S281" s="649" t="str">
        <f t="shared" si="91"/>
        <v/>
      </c>
      <c r="U281" s="649" t="str">
        <f t="shared" si="92"/>
        <v/>
      </c>
      <c r="W281" s="649" t="str">
        <f t="shared" si="93"/>
        <v/>
      </c>
      <c r="Y281" s="649" t="str">
        <f t="shared" si="94"/>
        <v/>
      </c>
      <c r="AA281" s="649" t="str">
        <f t="shared" si="95"/>
        <v/>
      </c>
      <c r="AC281" s="649" t="str">
        <f t="shared" si="96"/>
        <v/>
      </c>
      <c r="AE281" s="649" t="str">
        <f t="shared" si="97"/>
        <v/>
      </c>
      <c r="AG281" s="649" t="str">
        <f t="shared" si="98"/>
        <v/>
      </c>
      <c r="AI281" s="649" t="str">
        <f t="shared" si="99"/>
        <v/>
      </c>
      <c r="AK281" s="649" t="str">
        <f t="shared" si="100"/>
        <v/>
      </c>
      <c r="AM281" s="649" t="str">
        <f t="shared" si="101"/>
        <v/>
      </c>
      <c r="AO281" s="649" t="str">
        <f t="shared" si="102"/>
        <v/>
      </c>
      <c r="AP281" s="653"/>
      <c r="AQ281" s="654"/>
      <c r="AR281" s="653"/>
      <c r="AS281" s="654"/>
      <c r="AT281" s="653"/>
      <c r="AU281" s="654"/>
      <c r="AV281" s="653"/>
      <c r="AW281" s="654"/>
      <c r="AY281" s="649" t="str">
        <f t="shared" si="103"/>
        <v/>
      </c>
    </row>
    <row r="282" spans="5:51">
      <c r="E282" s="649" t="str">
        <f t="shared" si="85"/>
        <v/>
      </c>
      <c r="G282" s="649" t="str">
        <f t="shared" si="85"/>
        <v/>
      </c>
      <c r="I282" s="649" t="str">
        <f t="shared" si="86"/>
        <v/>
      </c>
      <c r="K282" s="649" t="str">
        <f t="shared" si="87"/>
        <v/>
      </c>
      <c r="M282" s="649" t="str">
        <f t="shared" si="88"/>
        <v/>
      </c>
      <c r="O282" s="649" t="str">
        <f t="shared" si="89"/>
        <v/>
      </c>
      <c r="Q282" s="649" t="str">
        <f t="shared" si="90"/>
        <v/>
      </c>
      <c r="S282" s="649" t="str">
        <f t="shared" si="91"/>
        <v/>
      </c>
      <c r="U282" s="649" t="str">
        <f t="shared" si="92"/>
        <v/>
      </c>
      <c r="W282" s="649" t="str">
        <f t="shared" si="93"/>
        <v/>
      </c>
      <c r="Y282" s="649" t="str">
        <f t="shared" si="94"/>
        <v/>
      </c>
      <c r="AA282" s="649" t="str">
        <f t="shared" si="95"/>
        <v/>
      </c>
      <c r="AC282" s="649" t="str">
        <f t="shared" si="96"/>
        <v/>
      </c>
      <c r="AE282" s="649" t="str">
        <f t="shared" si="97"/>
        <v/>
      </c>
      <c r="AG282" s="649" t="str">
        <f t="shared" si="98"/>
        <v/>
      </c>
      <c r="AI282" s="649" t="str">
        <f t="shared" si="99"/>
        <v/>
      </c>
      <c r="AK282" s="649" t="str">
        <f t="shared" si="100"/>
        <v/>
      </c>
      <c r="AM282" s="649" t="str">
        <f t="shared" si="101"/>
        <v/>
      </c>
      <c r="AO282" s="649" t="str">
        <f t="shared" si="102"/>
        <v/>
      </c>
      <c r="AP282" s="653"/>
      <c r="AQ282" s="654"/>
      <c r="AR282" s="653"/>
      <c r="AS282" s="654"/>
      <c r="AT282" s="653"/>
      <c r="AU282" s="654"/>
      <c r="AV282" s="653"/>
      <c r="AW282" s="654"/>
      <c r="AY282" s="649" t="str">
        <f t="shared" si="103"/>
        <v/>
      </c>
    </row>
    <row r="283" spans="5:51">
      <c r="E283" s="649" t="str">
        <f t="shared" si="85"/>
        <v/>
      </c>
      <c r="G283" s="649" t="str">
        <f t="shared" si="85"/>
        <v/>
      </c>
      <c r="I283" s="649" t="str">
        <f t="shared" si="86"/>
        <v/>
      </c>
      <c r="K283" s="649" t="str">
        <f t="shared" si="87"/>
        <v/>
      </c>
      <c r="M283" s="649" t="str">
        <f t="shared" si="88"/>
        <v/>
      </c>
      <c r="O283" s="649" t="str">
        <f t="shared" si="89"/>
        <v/>
      </c>
      <c r="Q283" s="649" t="str">
        <f t="shared" si="90"/>
        <v/>
      </c>
      <c r="S283" s="649" t="str">
        <f t="shared" si="91"/>
        <v/>
      </c>
      <c r="U283" s="649" t="str">
        <f t="shared" si="92"/>
        <v/>
      </c>
      <c r="W283" s="649" t="str">
        <f t="shared" si="93"/>
        <v/>
      </c>
      <c r="Y283" s="649" t="str">
        <f t="shared" si="94"/>
        <v/>
      </c>
      <c r="AA283" s="649" t="str">
        <f t="shared" si="95"/>
        <v/>
      </c>
      <c r="AC283" s="649" t="str">
        <f t="shared" si="96"/>
        <v/>
      </c>
      <c r="AE283" s="649" t="str">
        <f t="shared" si="97"/>
        <v/>
      </c>
      <c r="AG283" s="649" t="str">
        <f t="shared" si="98"/>
        <v/>
      </c>
      <c r="AI283" s="649" t="str">
        <f t="shared" si="99"/>
        <v/>
      </c>
      <c r="AK283" s="649" t="str">
        <f t="shared" si="100"/>
        <v/>
      </c>
      <c r="AM283" s="649" t="str">
        <f t="shared" si="101"/>
        <v/>
      </c>
      <c r="AO283" s="649" t="str">
        <f t="shared" si="102"/>
        <v/>
      </c>
      <c r="AP283" s="653"/>
      <c r="AQ283" s="654"/>
      <c r="AR283" s="653"/>
      <c r="AS283" s="654"/>
      <c r="AT283" s="653"/>
      <c r="AU283" s="654"/>
      <c r="AV283" s="653"/>
      <c r="AW283" s="654"/>
      <c r="AY283" s="649" t="str">
        <f t="shared" si="103"/>
        <v/>
      </c>
    </row>
    <row r="284" spans="5:51">
      <c r="E284" s="649" t="str">
        <f t="shared" si="85"/>
        <v/>
      </c>
      <c r="G284" s="649" t="str">
        <f t="shared" si="85"/>
        <v/>
      </c>
      <c r="I284" s="649" t="str">
        <f t="shared" si="86"/>
        <v/>
      </c>
      <c r="K284" s="649" t="str">
        <f t="shared" si="87"/>
        <v/>
      </c>
      <c r="M284" s="649" t="str">
        <f t="shared" si="88"/>
        <v/>
      </c>
      <c r="O284" s="649" t="str">
        <f t="shared" si="89"/>
        <v/>
      </c>
      <c r="Q284" s="649" t="str">
        <f t="shared" si="90"/>
        <v/>
      </c>
      <c r="S284" s="649" t="str">
        <f t="shared" si="91"/>
        <v/>
      </c>
      <c r="U284" s="649" t="str">
        <f t="shared" si="92"/>
        <v/>
      </c>
      <c r="W284" s="649" t="str">
        <f t="shared" si="93"/>
        <v/>
      </c>
      <c r="Y284" s="649" t="str">
        <f t="shared" si="94"/>
        <v/>
      </c>
      <c r="AA284" s="649" t="str">
        <f t="shared" si="95"/>
        <v/>
      </c>
      <c r="AC284" s="649" t="str">
        <f t="shared" si="96"/>
        <v/>
      </c>
      <c r="AE284" s="649" t="str">
        <f t="shared" si="97"/>
        <v/>
      </c>
      <c r="AG284" s="649" t="str">
        <f t="shared" si="98"/>
        <v/>
      </c>
      <c r="AI284" s="649" t="str">
        <f t="shared" si="99"/>
        <v/>
      </c>
      <c r="AK284" s="649" t="str">
        <f t="shared" si="100"/>
        <v/>
      </c>
      <c r="AM284" s="649" t="str">
        <f t="shared" si="101"/>
        <v/>
      </c>
      <c r="AO284" s="649" t="str">
        <f t="shared" si="102"/>
        <v/>
      </c>
      <c r="AP284" s="653"/>
      <c r="AQ284" s="654"/>
      <c r="AR284" s="653"/>
      <c r="AS284" s="654"/>
      <c r="AT284" s="653"/>
      <c r="AU284" s="654"/>
      <c r="AV284" s="653"/>
      <c r="AW284" s="654"/>
      <c r="AY284" s="649" t="str">
        <f t="shared" si="103"/>
        <v/>
      </c>
    </row>
    <row r="285" spans="5:51">
      <c r="E285" s="649" t="str">
        <f t="shared" si="85"/>
        <v/>
      </c>
      <c r="G285" s="649" t="str">
        <f t="shared" si="85"/>
        <v/>
      </c>
      <c r="I285" s="649" t="str">
        <f t="shared" si="86"/>
        <v/>
      </c>
      <c r="K285" s="649" t="str">
        <f t="shared" si="87"/>
        <v/>
      </c>
      <c r="M285" s="649" t="str">
        <f t="shared" si="88"/>
        <v/>
      </c>
      <c r="O285" s="649" t="str">
        <f t="shared" si="89"/>
        <v/>
      </c>
      <c r="Q285" s="649" t="str">
        <f t="shared" si="90"/>
        <v/>
      </c>
      <c r="S285" s="649" t="str">
        <f t="shared" si="91"/>
        <v/>
      </c>
      <c r="U285" s="649" t="str">
        <f t="shared" si="92"/>
        <v/>
      </c>
      <c r="W285" s="649" t="str">
        <f t="shared" si="93"/>
        <v/>
      </c>
      <c r="Y285" s="649" t="str">
        <f t="shared" si="94"/>
        <v/>
      </c>
      <c r="AA285" s="649" t="str">
        <f t="shared" si="95"/>
        <v/>
      </c>
      <c r="AC285" s="649" t="str">
        <f t="shared" si="96"/>
        <v/>
      </c>
      <c r="AE285" s="649" t="str">
        <f t="shared" si="97"/>
        <v/>
      </c>
      <c r="AG285" s="649" t="str">
        <f t="shared" si="98"/>
        <v/>
      </c>
      <c r="AI285" s="649" t="str">
        <f t="shared" si="99"/>
        <v/>
      </c>
      <c r="AK285" s="649" t="str">
        <f t="shared" si="100"/>
        <v/>
      </c>
      <c r="AM285" s="649" t="str">
        <f t="shared" si="101"/>
        <v/>
      </c>
      <c r="AO285" s="649" t="str">
        <f t="shared" si="102"/>
        <v/>
      </c>
      <c r="AP285" s="653"/>
      <c r="AQ285" s="654"/>
      <c r="AR285" s="653"/>
      <c r="AS285" s="654"/>
      <c r="AT285" s="653"/>
      <c r="AU285" s="654"/>
      <c r="AV285" s="653"/>
      <c r="AW285" s="654"/>
      <c r="AY285" s="649" t="str">
        <f t="shared" si="103"/>
        <v/>
      </c>
    </row>
    <row r="286" spans="5:51">
      <c r="E286" s="649" t="str">
        <f t="shared" si="85"/>
        <v/>
      </c>
      <c r="G286" s="649" t="str">
        <f t="shared" si="85"/>
        <v/>
      </c>
      <c r="I286" s="649" t="str">
        <f t="shared" si="86"/>
        <v/>
      </c>
      <c r="K286" s="649" t="str">
        <f t="shared" si="87"/>
        <v/>
      </c>
      <c r="M286" s="649" t="str">
        <f t="shared" si="88"/>
        <v/>
      </c>
      <c r="O286" s="649" t="str">
        <f t="shared" si="89"/>
        <v/>
      </c>
      <c r="Q286" s="649" t="str">
        <f t="shared" si="90"/>
        <v/>
      </c>
      <c r="S286" s="649" t="str">
        <f t="shared" si="91"/>
        <v/>
      </c>
      <c r="U286" s="649" t="str">
        <f t="shared" si="92"/>
        <v/>
      </c>
      <c r="W286" s="649" t="str">
        <f t="shared" si="93"/>
        <v/>
      </c>
      <c r="Y286" s="649" t="str">
        <f t="shared" si="94"/>
        <v/>
      </c>
      <c r="AA286" s="649" t="str">
        <f t="shared" si="95"/>
        <v/>
      </c>
      <c r="AC286" s="649" t="str">
        <f t="shared" si="96"/>
        <v/>
      </c>
      <c r="AE286" s="649" t="str">
        <f t="shared" si="97"/>
        <v/>
      </c>
      <c r="AG286" s="649" t="str">
        <f t="shared" si="98"/>
        <v/>
      </c>
      <c r="AI286" s="649" t="str">
        <f t="shared" si="99"/>
        <v/>
      </c>
      <c r="AK286" s="649" t="str">
        <f t="shared" si="100"/>
        <v/>
      </c>
      <c r="AM286" s="649" t="str">
        <f t="shared" si="101"/>
        <v/>
      </c>
      <c r="AO286" s="649" t="str">
        <f t="shared" si="102"/>
        <v/>
      </c>
      <c r="AP286" s="653"/>
      <c r="AQ286" s="654"/>
      <c r="AR286" s="653"/>
      <c r="AS286" s="654"/>
      <c r="AT286" s="653"/>
      <c r="AU286" s="654"/>
      <c r="AV286" s="653"/>
      <c r="AW286" s="654"/>
      <c r="AY286" s="649" t="str">
        <f t="shared" si="103"/>
        <v/>
      </c>
    </row>
    <row r="287" spans="5:51">
      <c r="E287" s="649" t="str">
        <f t="shared" si="85"/>
        <v/>
      </c>
      <c r="G287" s="649" t="str">
        <f t="shared" si="85"/>
        <v/>
      </c>
      <c r="I287" s="649" t="str">
        <f t="shared" si="86"/>
        <v/>
      </c>
      <c r="K287" s="649" t="str">
        <f t="shared" si="87"/>
        <v/>
      </c>
      <c r="M287" s="649" t="str">
        <f t="shared" si="88"/>
        <v/>
      </c>
      <c r="O287" s="649" t="str">
        <f t="shared" si="89"/>
        <v/>
      </c>
      <c r="Q287" s="649" t="str">
        <f t="shared" si="90"/>
        <v/>
      </c>
      <c r="S287" s="649" t="str">
        <f t="shared" si="91"/>
        <v/>
      </c>
      <c r="U287" s="649" t="str">
        <f t="shared" si="92"/>
        <v/>
      </c>
      <c r="W287" s="649" t="str">
        <f t="shared" si="93"/>
        <v/>
      </c>
      <c r="Y287" s="649" t="str">
        <f t="shared" si="94"/>
        <v/>
      </c>
      <c r="AA287" s="649" t="str">
        <f t="shared" si="95"/>
        <v/>
      </c>
      <c r="AC287" s="649" t="str">
        <f t="shared" si="96"/>
        <v/>
      </c>
      <c r="AE287" s="649" t="str">
        <f t="shared" si="97"/>
        <v/>
      </c>
      <c r="AG287" s="649" t="str">
        <f t="shared" si="98"/>
        <v/>
      </c>
      <c r="AI287" s="649" t="str">
        <f t="shared" si="99"/>
        <v/>
      </c>
      <c r="AK287" s="649" t="str">
        <f t="shared" si="100"/>
        <v/>
      </c>
      <c r="AM287" s="649" t="str">
        <f t="shared" si="101"/>
        <v/>
      </c>
      <c r="AO287" s="649" t="str">
        <f t="shared" si="102"/>
        <v/>
      </c>
      <c r="AP287" s="653"/>
      <c r="AQ287" s="654"/>
      <c r="AR287" s="653"/>
      <c r="AS287" s="654"/>
      <c r="AT287" s="653"/>
      <c r="AU287" s="654"/>
      <c r="AV287" s="653"/>
      <c r="AW287" s="654"/>
      <c r="AY287" s="649" t="str">
        <f t="shared" si="103"/>
        <v/>
      </c>
    </row>
    <row r="288" spans="5:51">
      <c r="E288" s="649" t="str">
        <f t="shared" si="85"/>
        <v/>
      </c>
      <c r="G288" s="649" t="str">
        <f t="shared" si="85"/>
        <v/>
      </c>
      <c r="I288" s="649" t="str">
        <f t="shared" si="86"/>
        <v/>
      </c>
      <c r="K288" s="649" t="str">
        <f t="shared" si="87"/>
        <v/>
      </c>
      <c r="M288" s="649" t="str">
        <f t="shared" si="88"/>
        <v/>
      </c>
      <c r="O288" s="649" t="str">
        <f t="shared" si="89"/>
        <v/>
      </c>
      <c r="Q288" s="649" t="str">
        <f t="shared" si="90"/>
        <v/>
      </c>
      <c r="S288" s="649" t="str">
        <f t="shared" si="91"/>
        <v/>
      </c>
      <c r="U288" s="649" t="str">
        <f t="shared" si="92"/>
        <v/>
      </c>
      <c r="W288" s="649" t="str">
        <f t="shared" si="93"/>
        <v/>
      </c>
      <c r="Y288" s="649" t="str">
        <f t="shared" si="94"/>
        <v/>
      </c>
      <c r="AA288" s="649" t="str">
        <f t="shared" si="95"/>
        <v/>
      </c>
      <c r="AC288" s="649" t="str">
        <f t="shared" si="96"/>
        <v/>
      </c>
      <c r="AE288" s="649" t="str">
        <f t="shared" si="97"/>
        <v/>
      </c>
      <c r="AG288" s="649" t="str">
        <f t="shared" si="98"/>
        <v/>
      </c>
      <c r="AI288" s="649" t="str">
        <f t="shared" si="99"/>
        <v/>
      </c>
      <c r="AK288" s="649" t="str">
        <f t="shared" si="100"/>
        <v/>
      </c>
      <c r="AM288" s="649" t="str">
        <f t="shared" si="101"/>
        <v/>
      </c>
      <c r="AO288" s="649" t="str">
        <f t="shared" si="102"/>
        <v/>
      </c>
      <c r="AP288" s="653"/>
      <c r="AQ288" s="654"/>
      <c r="AR288" s="653"/>
      <c r="AS288" s="654"/>
      <c r="AT288" s="653"/>
      <c r="AU288" s="654"/>
      <c r="AV288" s="653"/>
      <c r="AW288" s="654"/>
      <c r="AY288" s="649" t="str">
        <f t="shared" si="103"/>
        <v/>
      </c>
    </row>
    <row r="289" spans="5:51">
      <c r="E289" s="649" t="str">
        <f t="shared" si="85"/>
        <v/>
      </c>
      <c r="G289" s="649" t="str">
        <f t="shared" si="85"/>
        <v/>
      </c>
      <c r="I289" s="649" t="str">
        <f t="shared" si="86"/>
        <v/>
      </c>
      <c r="K289" s="649" t="str">
        <f t="shared" si="87"/>
        <v/>
      </c>
      <c r="M289" s="649" t="str">
        <f t="shared" si="88"/>
        <v/>
      </c>
      <c r="O289" s="649" t="str">
        <f t="shared" si="89"/>
        <v/>
      </c>
      <c r="Q289" s="649" t="str">
        <f t="shared" si="90"/>
        <v/>
      </c>
      <c r="S289" s="649" t="str">
        <f t="shared" si="91"/>
        <v/>
      </c>
      <c r="U289" s="649" t="str">
        <f t="shared" si="92"/>
        <v/>
      </c>
      <c r="W289" s="649" t="str">
        <f t="shared" si="93"/>
        <v/>
      </c>
      <c r="Y289" s="649" t="str">
        <f t="shared" si="94"/>
        <v/>
      </c>
      <c r="AA289" s="649" t="str">
        <f t="shared" si="95"/>
        <v/>
      </c>
      <c r="AC289" s="649" t="str">
        <f t="shared" si="96"/>
        <v/>
      </c>
      <c r="AE289" s="649" t="str">
        <f t="shared" si="97"/>
        <v/>
      </c>
      <c r="AG289" s="649" t="str">
        <f t="shared" si="98"/>
        <v/>
      </c>
      <c r="AI289" s="649" t="str">
        <f t="shared" si="99"/>
        <v/>
      </c>
      <c r="AK289" s="649" t="str">
        <f t="shared" si="100"/>
        <v/>
      </c>
      <c r="AM289" s="649" t="str">
        <f t="shared" si="101"/>
        <v/>
      </c>
      <c r="AO289" s="649" t="str">
        <f t="shared" si="102"/>
        <v/>
      </c>
      <c r="AP289" s="653"/>
      <c r="AQ289" s="654"/>
      <c r="AR289" s="653"/>
      <c r="AS289" s="654"/>
      <c r="AT289" s="653"/>
      <c r="AU289" s="654"/>
      <c r="AV289" s="653"/>
      <c r="AW289" s="654"/>
      <c r="AY289" s="649" t="str">
        <f t="shared" si="103"/>
        <v/>
      </c>
    </row>
    <row r="290" spans="5:51">
      <c r="E290" s="649" t="str">
        <f t="shared" si="85"/>
        <v/>
      </c>
      <c r="G290" s="649" t="str">
        <f t="shared" si="85"/>
        <v/>
      </c>
      <c r="I290" s="649" t="str">
        <f t="shared" si="86"/>
        <v/>
      </c>
      <c r="K290" s="649" t="str">
        <f t="shared" si="87"/>
        <v/>
      </c>
      <c r="M290" s="649" t="str">
        <f t="shared" si="88"/>
        <v/>
      </c>
      <c r="O290" s="649" t="str">
        <f t="shared" si="89"/>
        <v/>
      </c>
      <c r="Q290" s="649" t="str">
        <f t="shared" si="90"/>
        <v/>
      </c>
      <c r="S290" s="649" t="str">
        <f t="shared" si="91"/>
        <v/>
      </c>
      <c r="U290" s="649" t="str">
        <f t="shared" si="92"/>
        <v/>
      </c>
      <c r="W290" s="649" t="str">
        <f t="shared" si="93"/>
        <v/>
      </c>
      <c r="Y290" s="649" t="str">
        <f t="shared" si="94"/>
        <v/>
      </c>
      <c r="AA290" s="649" t="str">
        <f t="shared" si="95"/>
        <v/>
      </c>
      <c r="AC290" s="649" t="str">
        <f t="shared" si="96"/>
        <v/>
      </c>
      <c r="AE290" s="649" t="str">
        <f t="shared" si="97"/>
        <v/>
      </c>
      <c r="AG290" s="649" t="str">
        <f t="shared" si="98"/>
        <v/>
      </c>
      <c r="AI290" s="649" t="str">
        <f t="shared" si="99"/>
        <v/>
      </c>
      <c r="AK290" s="649" t="str">
        <f t="shared" si="100"/>
        <v/>
      </c>
      <c r="AM290" s="649" t="str">
        <f t="shared" si="101"/>
        <v/>
      </c>
      <c r="AO290" s="649" t="str">
        <f t="shared" si="102"/>
        <v/>
      </c>
      <c r="AP290" s="653"/>
      <c r="AQ290" s="654"/>
      <c r="AR290" s="653"/>
      <c r="AS290" s="654"/>
      <c r="AT290" s="653"/>
      <c r="AU290" s="654"/>
      <c r="AV290" s="653"/>
      <c r="AW290" s="654"/>
      <c r="AY290" s="649" t="str">
        <f t="shared" si="103"/>
        <v/>
      </c>
    </row>
    <row r="291" spans="5:51">
      <c r="E291" s="649" t="str">
        <f t="shared" si="85"/>
        <v/>
      </c>
      <c r="G291" s="649" t="str">
        <f t="shared" si="85"/>
        <v/>
      </c>
      <c r="I291" s="649" t="str">
        <f t="shared" si="86"/>
        <v/>
      </c>
      <c r="K291" s="649" t="str">
        <f t="shared" si="87"/>
        <v/>
      </c>
      <c r="M291" s="649" t="str">
        <f t="shared" si="88"/>
        <v/>
      </c>
      <c r="O291" s="649" t="str">
        <f t="shared" si="89"/>
        <v/>
      </c>
      <c r="Q291" s="649" t="str">
        <f t="shared" si="90"/>
        <v/>
      </c>
      <c r="S291" s="649" t="str">
        <f t="shared" si="91"/>
        <v/>
      </c>
      <c r="U291" s="649" t="str">
        <f t="shared" si="92"/>
        <v/>
      </c>
      <c r="W291" s="649" t="str">
        <f t="shared" si="93"/>
        <v/>
      </c>
      <c r="Y291" s="649" t="str">
        <f t="shared" si="94"/>
        <v/>
      </c>
      <c r="AA291" s="649" t="str">
        <f t="shared" si="95"/>
        <v/>
      </c>
      <c r="AC291" s="649" t="str">
        <f t="shared" si="96"/>
        <v/>
      </c>
      <c r="AE291" s="649" t="str">
        <f t="shared" si="97"/>
        <v/>
      </c>
      <c r="AG291" s="649" t="str">
        <f t="shared" si="98"/>
        <v/>
      </c>
      <c r="AI291" s="649" t="str">
        <f t="shared" si="99"/>
        <v/>
      </c>
      <c r="AK291" s="649" t="str">
        <f t="shared" si="100"/>
        <v/>
      </c>
      <c r="AM291" s="649" t="str">
        <f t="shared" si="101"/>
        <v/>
      </c>
      <c r="AO291" s="649" t="str">
        <f t="shared" si="102"/>
        <v/>
      </c>
      <c r="AP291" s="653"/>
      <c r="AQ291" s="654"/>
      <c r="AR291" s="653"/>
      <c r="AS291" s="654"/>
      <c r="AT291" s="653"/>
      <c r="AU291" s="654"/>
      <c r="AV291" s="653"/>
      <c r="AW291" s="654"/>
      <c r="AY291" s="649" t="str">
        <f t="shared" si="103"/>
        <v/>
      </c>
    </row>
    <row r="292" spans="5:51">
      <c r="E292" s="649" t="str">
        <f t="shared" si="85"/>
        <v/>
      </c>
      <c r="G292" s="649" t="str">
        <f t="shared" si="85"/>
        <v/>
      </c>
      <c r="I292" s="649" t="str">
        <f t="shared" si="86"/>
        <v/>
      </c>
      <c r="K292" s="649" t="str">
        <f t="shared" si="87"/>
        <v/>
      </c>
      <c r="M292" s="649" t="str">
        <f t="shared" si="88"/>
        <v/>
      </c>
      <c r="O292" s="649" t="str">
        <f t="shared" si="89"/>
        <v/>
      </c>
      <c r="Q292" s="649" t="str">
        <f t="shared" si="90"/>
        <v/>
      </c>
      <c r="S292" s="649" t="str">
        <f t="shared" si="91"/>
        <v/>
      </c>
      <c r="U292" s="649" t="str">
        <f t="shared" si="92"/>
        <v/>
      </c>
      <c r="W292" s="649" t="str">
        <f t="shared" si="93"/>
        <v/>
      </c>
      <c r="Y292" s="649" t="str">
        <f t="shared" si="94"/>
        <v/>
      </c>
      <c r="AA292" s="649" t="str">
        <f t="shared" si="95"/>
        <v/>
      </c>
      <c r="AC292" s="649" t="str">
        <f t="shared" si="96"/>
        <v/>
      </c>
      <c r="AE292" s="649" t="str">
        <f t="shared" si="97"/>
        <v/>
      </c>
      <c r="AG292" s="649" t="str">
        <f t="shared" si="98"/>
        <v/>
      </c>
      <c r="AI292" s="649" t="str">
        <f t="shared" si="99"/>
        <v/>
      </c>
      <c r="AK292" s="649" t="str">
        <f t="shared" si="100"/>
        <v/>
      </c>
      <c r="AM292" s="649" t="str">
        <f t="shared" si="101"/>
        <v/>
      </c>
      <c r="AO292" s="649" t="str">
        <f t="shared" si="102"/>
        <v/>
      </c>
      <c r="AP292" s="653"/>
      <c r="AQ292" s="654"/>
      <c r="AR292" s="653"/>
      <c r="AS292" s="654"/>
      <c r="AT292" s="653"/>
      <c r="AU292" s="654"/>
      <c r="AV292" s="653"/>
      <c r="AW292" s="654"/>
      <c r="AY292" s="649" t="str">
        <f t="shared" si="103"/>
        <v/>
      </c>
    </row>
    <row r="293" spans="5:51">
      <c r="E293" s="649" t="str">
        <f t="shared" si="85"/>
        <v/>
      </c>
      <c r="G293" s="649" t="str">
        <f t="shared" si="85"/>
        <v/>
      </c>
      <c r="I293" s="649" t="str">
        <f t="shared" si="86"/>
        <v/>
      </c>
      <c r="K293" s="649" t="str">
        <f t="shared" si="87"/>
        <v/>
      </c>
      <c r="M293" s="649" t="str">
        <f t="shared" si="88"/>
        <v/>
      </c>
      <c r="O293" s="649" t="str">
        <f t="shared" si="89"/>
        <v/>
      </c>
      <c r="Q293" s="649" t="str">
        <f t="shared" si="90"/>
        <v/>
      </c>
      <c r="S293" s="649" t="str">
        <f t="shared" si="91"/>
        <v/>
      </c>
      <c r="U293" s="649" t="str">
        <f t="shared" si="92"/>
        <v/>
      </c>
      <c r="W293" s="649" t="str">
        <f t="shared" si="93"/>
        <v/>
      </c>
      <c r="Y293" s="649" t="str">
        <f t="shared" si="94"/>
        <v/>
      </c>
      <c r="AA293" s="649" t="str">
        <f t="shared" si="95"/>
        <v/>
      </c>
      <c r="AC293" s="649" t="str">
        <f t="shared" si="96"/>
        <v/>
      </c>
      <c r="AE293" s="649" t="str">
        <f t="shared" si="97"/>
        <v/>
      </c>
      <c r="AG293" s="649" t="str">
        <f t="shared" si="98"/>
        <v/>
      </c>
      <c r="AI293" s="649" t="str">
        <f t="shared" si="99"/>
        <v/>
      </c>
      <c r="AK293" s="649" t="str">
        <f t="shared" si="100"/>
        <v/>
      </c>
      <c r="AM293" s="649" t="str">
        <f t="shared" si="101"/>
        <v/>
      </c>
      <c r="AO293" s="649" t="str">
        <f t="shared" si="102"/>
        <v/>
      </c>
      <c r="AP293" s="653"/>
      <c r="AQ293" s="654"/>
      <c r="AR293" s="653"/>
      <c r="AS293" s="654"/>
      <c r="AT293" s="653"/>
      <c r="AU293" s="654"/>
      <c r="AV293" s="653"/>
      <c r="AW293" s="654"/>
      <c r="AY293" s="649" t="str">
        <f t="shared" si="103"/>
        <v/>
      </c>
    </row>
    <row r="294" spans="5:51">
      <c r="E294" s="649" t="str">
        <f t="shared" si="85"/>
        <v/>
      </c>
      <c r="G294" s="649" t="str">
        <f t="shared" si="85"/>
        <v/>
      </c>
      <c r="I294" s="649" t="str">
        <f t="shared" si="86"/>
        <v/>
      </c>
      <c r="K294" s="649" t="str">
        <f t="shared" si="87"/>
        <v/>
      </c>
      <c r="M294" s="649" t="str">
        <f t="shared" si="88"/>
        <v/>
      </c>
      <c r="O294" s="649" t="str">
        <f t="shared" si="89"/>
        <v/>
      </c>
      <c r="Q294" s="649" t="str">
        <f t="shared" si="90"/>
        <v/>
      </c>
      <c r="S294" s="649" t="str">
        <f t="shared" si="91"/>
        <v/>
      </c>
      <c r="U294" s="649" t="str">
        <f t="shared" si="92"/>
        <v/>
      </c>
      <c r="W294" s="649" t="str">
        <f t="shared" si="93"/>
        <v/>
      </c>
      <c r="Y294" s="649" t="str">
        <f t="shared" si="94"/>
        <v/>
      </c>
      <c r="AA294" s="649" t="str">
        <f t="shared" si="95"/>
        <v/>
      </c>
      <c r="AC294" s="649" t="str">
        <f t="shared" si="96"/>
        <v/>
      </c>
      <c r="AE294" s="649" t="str">
        <f t="shared" si="97"/>
        <v/>
      </c>
      <c r="AG294" s="649" t="str">
        <f t="shared" si="98"/>
        <v/>
      </c>
      <c r="AI294" s="649" t="str">
        <f t="shared" si="99"/>
        <v/>
      </c>
      <c r="AK294" s="649" t="str">
        <f t="shared" si="100"/>
        <v/>
      </c>
      <c r="AM294" s="649" t="str">
        <f t="shared" si="101"/>
        <v/>
      </c>
      <c r="AO294" s="649" t="str">
        <f t="shared" si="102"/>
        <v/>
      </c>
      <c r="AP294" s="653"/>
      <c r="AQ294" s="654"/>
      <c r="AR294" s="653"/>
      <c r="AS294" s="654"/>
      <c r="AT294" s="653"/>
      <c r="AU294" s="654"/>
      <c r="AV294" s="653"/>
      <c r="AW294" s="654"/>
      <c r="AY294" s="649" t="str">
        <f t="shared" si="103"/>
        <v/>
      </c>
    </row>
    <row r="295" spans="5:51">
      <c r="E295" s="649" t="str">
        <f t="shared" si="85"/>
        <v/>
      </c>
      <c r="G295" s="649" t="str">
        <f t="shared" si="85"/>
        <v/>
      </c>
      <c r="I295" s="649" t="str">
        <f t="shared" si="86"/>
        <v/>
      </c>
      <c r="K295" s="649" t="str">
        <f t="shared" si="87"/>
        <v/>
      </c>
      <c r="M295" s="649" t="str">
        <f t="shared" si="88"/>
        <v/>
      </c>
      <c r="O295" s="649" t="str">
        <f t="shared" si="89"/>
        <v/>
      </c>
      <c r="Q295" s="649" t="str">
        <f t="shared" si="90"/>
        <v/>
      </c>
      <c r="S295" s="649" t="str">
        <f t="shared" si="91"/>
        <v/>
      </c>
      <c r="U295" s="649" t="str">
        <f t="shared" si="92"/>
        <v/>
      </c>
      <c r="W295" s="649" t="str">
        <f t="shared" si="93"/>
        <v/>
      </c>
      <c r="Y295" s="649" t="str">
        <f t="shared" si="94"/>
        <v/>
      </c>
      <c r="AA295" s="649" t="str">
        <f t="shared" si="95"/>
        <v/>
      </c>
      <c r="AC295" s="649" t="str">
        <f t="shared" si="96"/>
        <v/>
      </c>
      <c r="AE295" s="649" t="str">
        <f t="shared" si="97"/>
        <v/>
      </c>
      <c r="AG295" s="649" t="str">
        <f t="shared" si="98"/>
        <v/>
      </c>
      <c r="AI295" s="649" t="str">
        <f t="shared" si="99"/>
        <v/>
      </c>
      <c r="AK295" s="649" t="str">
        <f t="shared" si="100"/>
        <v/>
      </c>
      <c r="AM295" s="649" t="str">
        <f t="shared" si="101"/>
        <v/>
      </c>
      <c r="AO295" s="649" t="str">
        <f t="shared" si="102"/>
        <v/>
      </c>
      <c r="AP295" s="653"/>
      <c r="AQ295" s="654"/>
      <c r="AR295" s="653"/>
      <c r="AS295" s="654"/>
      <c r="AT295" s="653"/>
      <c r="AU295" s="654"/>
      <c r="AV295" s="653"/>
      <c r="AW295" s="654"/>
      <c r="AY295" s="649" t="str">
        <f t="shared" si="103"/>
        <v/>
      </c>
    </row>
    <row r="296" spans="5:51">
      <c r="E296" s="649" t="str">
        <f t="shared" si="85"/>
        <v/>
      </c>
      <c r="G296" s="649" t="str">
        <f t="shared" si="85"/>
        <v/>
      </c>
      <c r="I296" s="649" t="str">
        <f t="shared" si="86"/>
        <v/>
      </c>
      <c r="K296" s="649" t="str">
        <f t="shared" si="87"/>
        <v/>
      </c>
      <c r="M296" s="649" t="str">
        <f t="shared" si="88"/>
        <v/>
      </c>
      <c r="O296" s="649" t="str">
        <f t="shared" si="89"/>
        <v/>
      </c>
      <c r="Q296" s="649" t="str">
        <f t="shared" si="90"/>
        <v/>
      </c>
      <c r="S296" s="649" t="str">
        <f t="shared" si="91"/>
        <v/>
      </c>
      <c r="U296" s="649" t="str">
        <f t="shared" si="92"/>
        <v/>
      </c>
      <c r="W296" s="649" t="str">
        <f t="shared" si="93"/>
        <v/>
      </c>
      <c r="Y296" s="649" t="str">
        <f t="shared" si="94"/>
        <v/>
      </c>
      <c r="AA296" s="649" t="str">
        <f t="shared" si="95"/>
        <v/>
      </c>
      <c r="AC296" s="649" t="str">
        <f t="shared" si="96"/>
        <v/>
      </c>
      <c r="AE296" s="649" t="str">
        <f t="shared" si="97"/>
        <v/>
      </c>
      <c r="AG296" s="649" t="str">
        <f t="shared" si="98"/>
        <v/>
      </c>
      <c r="AI296" s="649" t="str">
        <f t="shared" si="99"/>
        <v/>
      </c>
      <c r="AK296" s="649" t="str">
        <f t="shared" si="100"/>
        <v/>
      </c>
      <c r="AM296" s="649" t="str">
        <f t="shared" si="101"/>
        <v/>
      </c>
      <c r="AO296" s="649" t="str">
        <f t="shared" si="102"/>
        <v/>
      </c>
      <c r="AP296" s="653"/>
      <c r="AQ296" s="654"/>
      <c r="AR296" s="653"/>
      <c r="AS296" s="654"/>
      <c r="AT296" s="653"/>
      <c r="AU296" s="654"/>
      <c r="AV296" s="653"/>
      <c r="AW296" s="654"/>
      <c r="AY296" s="649" t="str">
        <f t="shared" si="103"/>
        <v/>
      </c>
    </row>
    <row r="297" spans="5:51">
      <c r="E297" s="649" t="str">
        <f t="shared" si="85"/>
        <v/>
      </c>
      <c r="G297" s="649" t="str">
        <f t="shared" si="85"/>
        <v/>
      </c>
      <c r="I297" s="649" t="str">
        <f t="shared" si="86"/>
        <v/>
      </c>
      <c r="K297" s="649" t="str">
        <f t="shared" si="87"/>
        <v/>
      </c>
      <c r="M297" s="649" t="str">
        <f t="shared" si="88"/>
        <v/>
      </c>
      <c r="O297" s="649" t="str">
        <f t="shared" si="89"/>
        <v/>
      </c>
      <c r="Q297" s="649" t="str">
        <f t="shared" si="90"/>
        <v/>
      </c>
      <c r="S297" s="649" t="str">
        <f t="shared" si="91"/>
        <v/>
      </c>
      <c r="U297" s="649" t="str">
        <f t="shared" si="92"/>
        <v/>
      </c>
      <c r="W297" s="649" t="str">
        <f t="shared" si="93"/>
        <v/>
      </c>
      <c r="Y297" s="649" t="str">
        <f t="shared" si="94"/>
        <v/>
      </c>
      <c r="AA297" s="649" t="str">
        <f t="shared" si="95"/>
        <v/>
      </c>
      <c r="AC297" s="649" t="str">
        <f t="shared" si="96"/>
        <v/>
      </c>
      <c r="AE297" s="649" t="str">
        <f t="shared" si="97"/>
        <v/>
      </c>
      <c r="AG297" s="649" t="str">
        <f t="shared" si="98"/>
        <v/>
      </c>
      <c r="AI297" s="649" t="str">
        <f t="shared" si="99"/>
        <v/>
      </c>
      <c r="AK297" s="649" t="str">
        <f t="shared" si="100"/>
        <v/>
      </c>
      <c r="AM297" s="649" t="str">
        <f t="shared" si="101"/>
        <v/>
      </c>
      <c r="AO297" s="649" t="str">
        <f t="shared" si="102"/>
        <v/>
      </c>
      <c r="AP297" s="653"/>
      <c r="AQ297" s="654"/>
      <c r="AR297" s="653"/>
      <c r="AS297" s="654"/>
      <c r="AT297" s="653"/>
      <c r="AU297" s="654"/>
      <c r="AV297" s="653"/>
      <c r="AW297" s="654"/>
      <c r="AY297" s="649" t="str">
        <f t="shared" si="103"/>
        <v/>
      </c>
    </row>
    <row r="298" spans="5:51">
      <c r="E298" s="649" t="str">
        <f t="shared" si="85"/>
        <v/>
      </c>
      <c r="G298" s="649" t="str">
        <f t="shared" si="85"/>
        <v/>
      </c>
      <c r="I298" s="649" t="str">
        <f t="shared" si="86"/>
        <v/>
      </c>
      <c r="K298" s="649" t="str">
        <f t="shared" si="87"/>
        <v/>
      </c>
      <c r="M298" s="649" t="str">
        <f t="shared" si="88"/>
        <v/>
      </c>
      <c r="O298" s="649" t="str">
        <f t="shared" si="89"/>
        <v/>
      </c>
      <c r="Q298" s="649" t="str">
        <f t="shared" si="90"/>
        <v/>
      </c>
      <c r="S298" s="649" t="str">
        <f t="shared" si="91"/>
        <v/>
      </c>
      <c r="U298" s="649" t="str">
        <f t="shared" si="92"/>
        <v/>
      </c>
      <c r="W298" s="649" t="str">
        <f t="shared" si="93"/>
        <v/>
      </c>
      <c r="Y298" s="649" t="str">
        <f t="shared" si="94"/>
        <v/>
      </c>
      <c r="AA298" s="649" t="str">
        <f t="shared" si="95"/>
        <v/>
      </c>
      <c r="AC298" s="649" t="str">
        <f t="shared" si="96"/>
        <v/>
      </c>
      <c r="AE298" s="649" t="str">
        <f t="shared" si="97"/>
        <v/>
      </c>
      <c r="AG298" s="649" t="str">
        <f t="shared" si="98"/>
        <v/>
      </c>
      <c r="AI298" s="649" t="str">
        <f t="shared" si="99"/>
        <v/>
      </c>
      <c r="AK298" s="649" t="str">
        <f t="shared" si="100"/>
        <v/>
      </c>
      <c r="AM298" s="649" t="str">
        <f t="shared" si="101"/>
        <v/>
      </c>
      <c r="AO298" s="649" t="str">
        <f t="shared" si="102"/>
        <v/>
      </c>
      <c r="AP298" s="653"/>
      <c r="AQ298" s="654"/>
      <c r="AR298" s="653"/>
      <c r="AS298" s="654"/>
      <c r="AT298" s="653"/>
      <c r="AU298" s="654"/>
      <c r="AV298" s="653"/>
      <c r="AW298" s="654"/>
      <c r="AY298" s="649" t="str">
        <f t="shared" si="103"/>
        <v/>
      </c>
    </row>
    <row r="299" spans="5:51">
      <c r="E299" s="649" t="str">
        <f t="shared" si="85"/>
        <v/>
      </c>
      <c r="G299" s="649" t="str">
        <f t="shared" si="85"/>
        <v/>
      </c>
      <c r="I299" s="649" t="str">
        <f t="shared" si="86"/>
        <v/>
      </c>
      <c r="K299" s="649" t="str">
        <f t="shared" si="87"/>
        <v/>
      </c>
      <c r="M299" s="649" t="str">
        <f t="shared" si="88"/>
        <v/>
      </c>
      <c r="O299" s="649" t="str">
        <f t="shared" si="89"/>
        <v/>
      </c>
      <c r="Q299" s="649" t="str">
        <f t="shared" si="90"/>
        <v/>
      </c>
      <c r="S299" s="649" t="str">
        <f t="shared" si="91"/>
        <v/>
      </c>
      <c r="U299" s="649" t="str">
        <f t="shared" si="92"/>
        <v/>
      </c>
      <c r="W299" s="649" t="str">
        <f t="shared" si="93"/>
        <v/>
      </c>
      <c r="Y299" s="649" t="str">
        <f t="shared" si="94"/>
        <v/>
      </c>
      <c r="AA299" s="649" t="str">
        <f t="shared" si="95"/>
        <v/>
      </c>
      <c r="AC299" s="649" t="str">
        <f t="shared" si="96"/>
        <v/>
      </c>
      <c r="AE299" s="649" t="str">
        <f t="shared" si="97"/>
        <v/>
      </c>
      <c r="AG299" s="649" t="str">
        <f t="shared" si="98"/>
        <v/>
      </c>
      <c r="AI299" s="649" t="str">
        <f t="shared" si="99"/>
        <v/>
      </c>
      <c r="AK299" s="649" t="str">
        <f t="shared" si="100"/>
        <v/>
      </c>
      <c r="AM299" s="649" t="str">
        <f t="shared" si="101"/>
        <v/>
      </c>
      <c r="AO299" s="649" t="str">
        <f t="shared" si="102"/>
        <v/>
      </c>
      <c r="AP299" s="653"/>
      <c r="AQ299" s="654"/>
      <c r="AR299" s="653"/>
      <c r="AS299" s="654"/>
      <c r="AT299" s="653"/>
      <c r="AU299" s="654"/>
      <c r="AV299" s="653"/>
      <c r="AW299" s="654"/>
      <c r="AY299" s="649" t="str">
        <f t="shared" si="103"/>
        <v/>
      </c>
    </row>
    <row r="300" spans="5:51">
      <c r="E300" s="649" t="str">
        <f t="shared" si="85"/>
        <v/>
      </c>
      <c r="G300" s="649" t="str">
        <f t="shared" si="85"/>
        <v/>
      </c>
      <c r="I300" s="649" t="str">
        <f t="shared" si="86"/>
        <v/>
      </c>
      <c r="K300" s="649" t="str">
        <f t="shared" si="87"/>
        <v/>
      </c>
      <c r="M300" s="649" t="str">
        <f t="shared" si="88"/>
        <v/>
      </c>
      <c r="O300" s="649" t="str">
        <f t="shared" si="89"/>
        <v/>
      </c>
      <c r="Q300" s="649" t="str">
        <f t="shared" si="90"/>
        <v/>
      </c>
      <c r="S300" s="649" t="str">
        <f t="shared" si="91"/>
        <v/>
      </c>
      <c r="U300" s="649" t="str">
        <f t="shared" si="92"/>
        <v/>
      </c>
      <c r="W300" s="649" t="str">
        <f t="shared" si="93"/>
        <v/>
      </c>
      <c r="Y300" s="649" t="str">
        <f t="shared" si="94"/>
        <v/>
      </c>
      <c r="AA300" s="649" t="str">
        <f t="shared" si="95"/>
        <v/>
      </c>
      <c r="AC300" s="649" t="str">
        <f t="shared" si="96"/>
        <v/>
      </c>
      <c r="AE300" s="649" t="str">
        <f t="shared" si="97"/>
        <v/>
      </c>
      <c r="AG300" s="649" t="str">
        <f t="shared" si="98"/>
        <v/>
      </c>
      <c r="AI300" s="649" t="str">
        <f t="shared" si="99"/>
        <v/>
      </c>
      <c r="AK300" s="649" t="str">
        <f t="shared" si="100"/>
        <v/>
      </c>
      <c r="AM300" s="649" t="str">
        <f t="shared" si="101"/>
        <v/>
      </c>
      <c r="AO300" s="649" t="str">
        <f t="shared" si="102"/>
        <v/>
      </c>
      <c r="AP300" s="653"/>
      <c r="AQ300" s="654"/>
      <c r="AR300" s="653"/>
      <c r="AS300" s="654"/>
      <c r="AT300" s="653"/>
      <c r="AU300" s="654"/>
      <c r="AV300" s="653"/>
      <c r="AW300" s="654"/>
      <c r="AY300" s="649" t="str">
        <f t="shared" si="103"/>
        <v/>
      </c>
    </row>
  </sheetData>
  <mergeCells count="1">
    <mergeCell ref="A3:A6"/>
  </mergeCells>
  <conditionalFormatting sqref="E12:E300">
    <cfRule type="expression" dxfId="23" priority="15">
      <formula>AND(LEN(E12)&gt;0,OR(E12&lt;E$2,E12&gt;E$3))</formula>
    </cfRule>
  </conditionalFormatting>
  <conditionalFormatting sqref="G12:G25 I12:I25 K12:K25 M12:M25 O12:O25 Q12:Q25 S12:S25 U12:U25 W12:W25 Y12:Y25 AA12:AA25 AC12:AC25 AE12:AE25 AG12:AG25 AI12:AI25 AK12:AK25 AM12:AM25 AY12:AY25 AO12:AO29 AX26:AY26 G27:G300 I27:I300 K27:K300 M27:M300 O27:O300 Q27:Q300 S27:S300 U27:U300 W27:W300 Y27:Y300 AA27:AA300 AC27:AC300 AE27:AE300 AG27:AG300 AI27:AI300 AK27:AK300 AM27:AM300 AY27:AY300 AO30:AW300">
    <cfRule type="expression" dxfId="22" priority="14">
      <formula>AND(LEN(G12)&gt;0,OR(G12&lt;G$2,G12&gt;G$3))</formula>
    </cfRule>
  </conditionalFormatting>
  <conditionalFormatting sqref="L11:L25 R11:R25 X11:X25 AD11:AD25 AJ11:AJ25 AX11:AX25 F11:F301 G26:AN26 L27:L301 R27:R301 X27:X301 AD27:AD301 AJ27:AJ301 AX27:AX301">
    <cfRule type="expression" dxfId="21" priority="16">
      <formula>OR(AND(LEN(F11)&gt;0,F11&lt;F$8),AND(LEN(F11)&gt;0,F11&gt;#REF!))</formula>
    </cfRule>
    <cfRule type="expression" dxfId="20" priority="17">
      <formula>AND(F11&gt;=F$8,F11&lt;=#REF!)</formula>
    </cfRule>
  </conditionalFormatting>
  <conditionalFormatting sqref="AP12:AP24">
    <cfRule type="expression" dxfId="19" priority="5">
      <formula>OR(AND(LEN(AP12)&gt;0,AP12&lt;AP$8),AND(LEN(AP12)&gt;0,AP12&gt;#REF!))</formula>
    </cfRule>
    <cfRule type="expression" dxfId="18" priority="6">
      <formula>AND(AP12&gt;=AP$8,AP12&lt;=#REF!)</formula>
    </cfRule>
  </conditionalFormatting>
  <conditionalFormatting sqref="AP27">
    <cfRule type="expression" dxfId="17" priority="10">
      <formula>AND(LEN(AP27)&gt;0,OR(AP27&lt;BB$2,AP27&gt;BB$3))</formula>
    </cfRule>
  </conditionalFormatting>
  <conditionalFormatting sqref="AP26:AW26">
    <cfRule type="expression" dxfId="16" priority="8">
      <formula>OR(AND(LEN(AP26)&gt;0,AP26&lt;AP$8),AND(LEN(AP26)&gt;0,AP26&gt;#REF!))</formula>
    </cfRule>
    <cfRule type="expression" dxfId="15" priority="9">
      <formula>AND(AP26&gt;=AP$8,AP26&lt;=#REF!)</formula>
    </cfRule>
  </conditionalFormatting>
  <conditionalFormatting sqref="AR12:AR24">
    <cfRule type="expression" dxfId="14" priority="3">
      <formula>OR(AND(LEN(AR12)&gt;0,AR12&lt;AR$8),AND(LEN(AR12)&gt;0,AR12&gt;#REF!))</formula>
    </cfRule>
    <cfRule type="expression" dxfId="13" priority="4">
      <formula>AND(AR12&gt;=AR$8,AR12&lt;=#REF!)</formula>
    </cfRule>
  </conditionalFormatting>
  <conditionalFormatting sqref="AR27">
    <cfRule type="expression" dxfId="12" priority="11">
      <formula>AND(LEN(AR27)&gt;0,OR(AR27&lt;BC$2,AR27&gt;BC$3))</formula>
    </cfRule>
  </conditionalFormatting>
  <conditionalFormatting sqref="AS12:AU24 AQ12:AQ25 AW12:AW25 AP25 AR25:AU25 AP27:AU29 AW27:AW29">
    <cfRule type="expression" dxfId="11" priority="7">
      <formula>AND(LEN(AP12)&gt;0,OR(AP12&lt;AP$2,AP12&gt;AP$3))</formula>
    </cfRule>
  </conditionalFormatting>
  <conditionalFormatting sqref="AT11:AT25">
    <cfRule type="expression" dxfId="10" priority="12">
      <formula>AND(AT11&gt;=BD$4,AT11&lt;=#REF!)</formula>
    </cfRule>
    <cfRule type="expression" dxfId="9" priority="13">
      <formula>OR(AND(LEN(AT11)&gt;0,AT11&lt;BD$4),AND(LEN(AT11)&gt;0,AT11&gt;#REF!))</formula>
    </cfRule>
  </conditionalFormatting>
  <conditionalFormatting sqref="AV12:AV25 AV27:AV29">
    <cfRule type="expression" dxfId="8" priority="1">
      <formula>OR(AND(LEN(AV12)&gt;0,AV12&lt;AV$8),AND(LEN(AV12)&gt;0,AV12&gt;#REF!))</formula>
    </cfRule>
    <cfRule type="expression" dxfId="7" priority="2">
      <formula>AND(AV12&gt;=AV$8,AV12&lt;=#REF!)</formula>
    </cfRule>
  </conditionalFormatting>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397AB-642D-4BEF-9D44-EE45DFB14EE6}">
  <dimension ref="A1:DQQ299"/>
  <sheetViews>
    <sheetView topLeftCell="AG1" zoomScale="85" zoomScaleNormal="85" workbookViewId="0">
      <pane ySplit="1" topLeftCell="A2" activePane="bottomLeft" state="frozen"/>
      <selection activeCell="AR5" sqref="AR5:AW5"/>
      <selection pane="bottomLeft" activeCell="A21" sqref="A21:XFD21"/>
    </sheetView>
  </sheetViews>
  <sheetFormatPr defaultRowHeight="15"/>
  <cols>
    <col min="1" max="1" width="40.7109375" customWidth="1"/>
    <col min="2" max="2" width="18.7109375" customWidth="1"/>
    <col min="4" max="43" width="18.7109375" customWidth="1"/>
    <col min="44" max="44" width="26.5703125" customWidth="1"/>
    <col min="2804" max="2843" width="9.140625" style="447"/>
    <col min="3044" max="3163" width="9.140625" style="448"/>
  </cols>
  <sheetData>
    <row r="1" spans="1:43">
      <c r="A1" s="301">
        <v>6</v>
      </c>
      <c r="C1" s="293" t="s">
        <v>238</v>
      </c>
      <c r="E1" s="446">
        <f ca="1">IF(COUNT(E12:E299)=0,"-",AVERAGE(E12:OFFSET(E12,$A$1-1,0)))</f>
        <v>9913.7218448730473</v>
      </c>
      <c r="G1" s="446" t="str">
        <f ca="1">IF(COUNT(G12:G299)=0,"-",AVERAGE(G12:OFFSET(G12,$A$1-1,0)))</f>
        <v>-</v>
      </c>
      <c r="I1" s="446" t="str">
        <f ca="1">IF(COUNT(I12:I299)=0,"-",AVERAGE(I12:OFFSET(I12,$A$1-1,0)))</f>
        <v>-</v>
      </c>
      <c r="K1" s="446">
        <f ca="1">IF(COUNT(K12:K299)=0,"-",AVERAGE(K12:OFFSET(K12,$A$1-1,0)))</f>
        <v>191151.18334564456</v>
      </c>
      <c r="M1" s="446" t="str">
        <f ca="1">IF(COUNT(M12:M299)=0,"-",AVERAGE(M12:OFFSET(M12,$A$1-1,0)))</f>
        <v>-</v>
      </c>
      <c r="O1" s="446">
        <f ca="1">IF(COUNT(O12:O299)=0,"-",AVERAGE(O12:OFFSET(O12,$A$1-1,0)))</f>
        <v>332.75426229303486</v>
      </c>
      <c r="Q1" s="446">
        <f ca="1">IF(COUNT(Q12:Q299)=0,"-",AVERAGE(Q12:OFFSET(Q12,$A$1-1,0)))</f>
        <v>786.52764471820819</v>
      </c>
      <c r="S1" s="446" t="str">
        <f ca="1">IF(COUNT(S12:S299)=0,"-",AVERAGE(S12:OFFSET(S12,$A$1-1,0)))</f>
        <v>-</v>
      </c>
      <c r="U1" s="446">
        <f ca="1">IF(COUNT(U12:U299)=0,"-",AVERAGE(U12:OFFSET(U12,$A$1-1,0)))</f>
        <v>187.33785671522651</v>
      </c>
      <c r="W1" s="446">
        <f ca="1">IF(COUNT(W12:W299)=0,"-",AVERAGE(W12:OFFSET(W12,$A$1-1,0)))</f>
        <v>196.87687088405508</v>
      </c>
      <c r="Y1" s="446">
        <f ca="1">IF(COUNT(Y12:Y299)=0,"-",AVERAGE(Y12:OFFSET(Y12,$A$1-1,0)))</f>
        <v>17.770904011175414</v>
      </c>
      <c r="AA1" s="446" t="str">
        <f ca="1">IF(COUNT(AA12:AA299)=0,"-",AVERAGE(AA12:OFFSET(AA12,$A$1-1,0)))</f>
        <v>-</v>
      </c>
      <c r="AC1" s="446">
        <f ca="1">IF(COUNT(AC12:AC299)=0,"-",AVERAGE(AC12:OFFSET(AC12,$A$1-1,0)))</f>
        <v>93.035322290959883</v>
      </c>
      <c r="AE1" s="446" t="str">
        <f ca="1">IF(COUNT(AE12:AE299)=0,"-",AVERAGE(AE12:OFFSET(AE12,$A$1-1,0)))</f>
        <v>-</v>
      </c>
      <c r="AG1" s="446" t="str">
        <f ca="1">IF(COUNT(AG12:AG299)=0,"-",AVERAGE(AG12:OFFSET(AG12,$A$1-1,0)))</f>
        <v>-</v>
      </c>
      <c r="AI1" s="446" t="str">
        <f ca="1">IF(COUNT(AI12:AI299)=0,"-",AVERAGE(AI12:OFFSET(AI12,$A$1-1,0)))</f>
        <v>-</v>
      </c>
      <c r="AK1" s="446">
        <f ca="1">IF(COUNT(AK12:AK299)=0,"-",AVERAGE(AK12:OFFSET(AK12,$A$1-1,0)))</f>
        <v>2185.7621319755785</v>
      </c>
      <c r="AM1" s="446" t="str">
        <f ca="1">IF(COUNT(AM12:AM299)=0,"-",AVERAGE(AM12:OFFSET(AM12,$A$1-1,0)))</f>
        <v>-</v>
      </c>
      <c r="AO1" s="446">
        <f ca="1">IF(COUNT(AO12:AO299)=0,"-",AVERAGE(AO12:OFFSET(AO12,$A$1-1,0)))</f>
        <v>224.20693704619072</v>
      </c>
      <c r="AQ1" s="446">
        <f ca="1">IF(COUNT(AQ12:AQ299)=0,"-",AVERAGE(AQ12:OFFSET(AQ12,$A$1-1,0)))</f>
        <v>40716.561116007048</v>
      </c>
    </row>
    <row r="2" spans="1:43">
      <c r="C2" s="293" t="s">
        <v>341</v>
      </c>
      <c r="E2" s="446">
        <f ca="1">IF(COUNT(E12:E299)=0,"-",E1-(2*_xlfn.STDEV.P(E12:OFFSET(E12,$A$1-1,0))))</f>
        <v>-5468.468029654081</v>
      </c>
      <c r="G2" s="446" t="str">
        <f ca="1">IF(COUNT(G12:G299)=0,"-",G1-(2*_xlfn.STDEV.P(G12:OFFSET(G12,$A$1-1,0))))</f>
        <v>-</v>
      </c>
      <c r="I2" s="446" t="str">
        <f ca="1">IF(COUNT(I12:I299)=0,"-",I1-(2*_xlfn.STDEV.P(I12:OFFSET(I12,$A$1-1,0))))</f>
        <v>-</v>
      </c>
      <c r="K2" s="446">
        <f ca="1">IF(COUNT(K12:K299)=0,"-",K1-(2*_xlfn.STDEV.P(K12:OFFSET(K12,$A$1-1,0))))</f>
        <v>191151.18334564456</v>
      </c>
      <c r="M2" s="446" t="str">
        <f ca="1">IF(COUNT(M12:M299)=0,"-",M1-(2*_xlfn.STDEV.P(M12:OFFSET(M12,$A$1-1,0))))</f>
        <v>-</v>
      </c>
      <c r="O2" s="446">
        <f ca="1">IF(COUNT(O12:O299)=0,"-",O1-(2*_xlfn.STDEV.P(O12:OFFSET(O12,$A$1-1,0))))</f>
        <v>-227.78936472950949</v>
      </c>
      <c r="Q2" s="446">
        <f ca="1">IF(COUNT(Q12:Q299)=0,"-",Q1-(2*_xlfn.STDEV.P(Q12:OFFSET(Q12,$A$1-1,0))))</f>
        <v>-1928.5524351759777</v>
      </c>
      <c r="S2" s="446" t="str">
        <f ca="1">IF(COUNT(S12:S299)=0,"-",S1-(2*_xlfn.STDEV.P(S12:OFFSET(S12,$A$1-1,0))))</f>
        <v>-</v>
      </c>
      <c r="U2" s="446">
        <f ca="1">IF(COUNT(U12:U299)=0,"-",U1-(2*_xlfn.STDEV.P(U12:OFFSET(U12,$A$1-1,0))))</f>
        <v>187.33785671522651</v>
      </c>
      <c r="W2" s="446">
        <f ca="1">IF(COUNT(W12:W299)=0,"-",W1-(2*_xlfn.STDEV.P(W12:OFFSET(W12,$A$1-1,0))))</f>
        <v>196.87687088405508</v>
      </c>
      <c r="Y2" s="446">
        <f ca="1">IF(COUNT(Y12:Y299)=0,"-",Y1-(2*_xlfn.STDEV.P(Y12:OFFSET(Y12,$A$1-1,0))))</f>
        <v>17.770904011175414</v>
      </c>
      <c r="AA2" s="446" t="str">
        <f ca="1">IF(COUNT(AA12:AA299)=0,"-",AA1-(2*_xlfn.STDEV.P(AA12:OFFSET(AA12,$A$1-1,0))))</f>
        <v>-</v>
      </c>
      <c r="AC2" s="446">
        <f ca="1">IF(COUNT(AC12:AC299)=0,"-",AC1-(2*_xlfn.STDEV.P(AC12:OFFSET(AC12,$A$1-1,0))))</f>
        <v>93.035322290959883</v>
      </c>
      <c r="AE2" s="446" t="str">
        <f ca="1">IF(COUNT(AE12:AE299)=0,"-",AE1-(2*_xlfn.STDEV.P(AE12:OFFSET(AE12,$A$1-1,0))))</f>
        <v>-</v>
      </c>
      <c r="AG2" s="446" t="str">
        <f ca="1">IF(COUNT(AG12:AG299)=0,"-",AG1-(2*_xlfn.STDEV.P(AG12:OFFSET(AG12,$A$1-1,0))))</f>
        <v>-</v>
      </c>
      <c r="AI2" s="446" t="str">
        <f ca="1">IF(COUNT(AI12:AI299)=0,"-",AI1-(2*_xlfn.STDEV.P(AI12:OFFSET(AI12,$A$1-1,0))))</f>
        <v>-</v>
      </c>
      <c r="AK2" s="446">
        <f ca="1">IF(COUNT(AK12:AK299)=0,"-",AK1-(2*_xlfn.STDEV.P(AK12:OFFSET(AK12,$A$1-1,0))))</f>
        <v>-3436.4625678022962</v>
      </c>
      <c r="AM2" s="446" t="str">
        <f ca="1">IF(COUNT(AM12:AM299)=0,"-",AM1-(2*_xlfn.STDEV.P(AM12:OFFSET(AM12,$A$1-1,0))))</f>
        <v>-</v>
      </c>
      <c r="AO2" s="446">
        <f ca="1">IF(COUNT(AO12:AO299)=0,"-",AO1-(2*_xlfn.STDEV.P(AO12:OFFSET(AO12,$A$1-1,0))))</f>
        <v>118.10075526150187</v>
      </c>
      <c r="AQ2" s="446">
        <f ca="1">IF(COUNT(AQ12:AQ299)=0,"-",AQ1-(2*_xlfn.STDEV.P(AQ12:OFFSET(AQ12,$A$1-1,0))))</f>
        <v>-119454.8605448514</v>
      </c>
    </row>
    <row r="3" spans="1:43" ht="15" customHeight="1">
      <c r="A3" s="907" t="s">
        <v>205</v>
      </c>
      <c r="C3" s="293" t="s">
        <v>342</v>
      </c>
      <c r="E3" s="446">
        <f ca="1">IF(COUNT(E12:E299)=0,"-",E1+(2*_xlfn.STDEV.P(E12:OFFSET(E12,$A$1-1,0))))</f>
        <v>25295.911719400174</v>
      </c>
      <c r="G3" s="446" t="str">
        <f ca="1">IF(COUNT(G12:G299)=0,"-",G1+(2*_xlfn.STDEV.P(G12:OFFSET(G12,$A$1-1,0))))</f>
        <v>-</v>
      </c>
      <c r="I3" s="446" t="str">
        <f ca="1">IF(COUNT(I12:I299)=0,"-",I1+(2*_xlfn.STDEV.P(I12:OFFSET(I12,$A$1-1,0))))</f>
        <v>-</v>
      </c>
      <c r="K3" s="446">
        <f ca="1">IF(COUNT(K12:K299)=0,"-",K1+(2*_xlfn.STDEV.P(K12:OFFSET(K12,$A$1-1,0))))</f>
        <v>191151.18334564456</v>
      </c>
      <c r="M3" s="446" t="str">
        <f ca="1">IF(COUNT(M12:M299)=0,"-",M1+(2*_xlfn.STDEV.P(M12:OFFSET(M12,$A$1-1,0))))</f>
        <v>-</v>
      </c>
      <c r="O3" s="446">
        <f ca="1">IF(COUNT(O12:O299)=0,"-",O1+(2*_xlfn.STDEV.P(O12:OFFSET(O12,$A$1-1,0))))</f>
        <v>893.29788931557914</v>
      </c>
      <c r="Q3" s="446">
        <f ca="1">IF(COUNT(Q12:Q299)=0,"-",Q1+(2*_xlfn.STDEV.P(Q12:OFFSET(Q12,$A$1-1,0))))</f>
        <v>3501.6077246123941</v>
      </c>
      <c r="S3" s="446" t="str">
        <f ca="1">IF(COUNT(S12:S299)=0,"-",S1+(2*_xlfn.STDEV.P(S12:OFFSET(S12,$A$1-1,0))))</f>
        <v>-</v>
      </c>
      <c r="U3" s="446">
        <f ca="1">IF(COUNT(U12:U299)=0,"-",U1+(2*_xlfn.STDEV.P(U12:OFFSET(U12,$A$1-1,0))))</f>
        <v>187.33785671522651</v>
      </c>
      <c r="W3" s="446">
        <f ca="1">IF(COUNT(W12:W299)=0,"-",W1+(2*_xlfn.STDEV.P(W12:OFFSET(W12,$A$1-1,0))))</f>
        <v>196.87687088405508</v>
      </c>
      <c r="Y3" s="446">
        <f ca="1">IF(COUNT(Y12:Y299)=0,"-",Y1+(2*_xlfn.STDEV.P(Y12:OFFSET(Y12,$A$1-1,0))))</f>
        <v>17.770904011175414</v>
      </c>
      <c r="AA3" s="446" t="str">
        <f ca="1">IF(COUNT(AA12:AA299)=0,"-",AA1+(2*_xlfn.STDEV.P(AA12:OFFSET(AA12,$A$1-1,0))))</f>
        <v>-</v>
      </c>
      <c r="AC3" s="446">
        <f ca="1">IF(COUNT(AC12:AC299)=0,"-",AC1+(2*_xlfn.STDEV.P(AC12:OFFSET(AC12,$A$1-1,0))))</f>
        <v>93.035322290959883</v>
      </c>
      <c r="AE3" s="446" t="str">
        <f ca="1">IF(COUNT(AE12:AE299)=0,"-",AE1+(2*_xlfn.STDEV.P(AE12:OFFSET(AE12,$A$1-1,0))))</f>
        <v>-</v>
      </c>
      <c r="AG3" s="446" t="str">
        <f ca="1">IF(COUNT(AG12:AG299)=0,"-",AG1+(2*_xlfn.STDEV.P(AG12:OFFSET(AG12,$A$1-1,0))))</f>
        <v>-</v>
      </c>
      <c r="AI3" s="446" t="str">
        <f ca="1">IF(COUNT(AI12:AI299)=0,"-",AI1+(2*_xlfn.STDEV.P(AI12:OFFSET(AI12,$A$1-1,0))))</f>
        <v>-</v>
      </c>
      <c r="AK3" s="446">
        <f ca="1">IF(COUNT(AK12:AK299)=0,"-",AK1+(2*_xlfn.STDEV.P(AK12:OFFSET(AK12,$A$1-1,0))))</f>
        <v>7807.9868317534529</v>
      </c>
      <c r="AM3" s="446" t="str">
        <f ca="1">IF(COUNT(AM12:AM299)=0,"-",AM1+(2*_xlfn.STDEV.P(AM12:OFFSET(AM12,$A$1-1,0))))</f>
        <v>-</v>
      </c>
      <c r="AO3" s="446">
        <f ca="1">IF(COUNT(AO12:AO299)=0,"-",AO1+(2*_xlfn.STDEV.P(AO12:OFFSET(AO12,$A$1-1,0))))</f>
        <v>330.31311883087955</v>
      </c>
      <c r="AQ3" s="446">
        <f ca="1">IF(COUNT(AQ12:AQ299)=0,"-",AQ1+(2*_xlfn.STDEV.P(AQ12:OFFSET(AQ12,$A$1-1,0))))</f>
        <v>200887.98277686548</v>
      </c>
    </row>
    <row r="4" spans="1:43">
      <c r="A4" s="907"/>
      <c r="C4" s="293" t="s">
        <v>343</v>
      </c>
      <c r="E4" s="449">
        <f ca="1">IF(COUNT(E12:E299)=0,"-",AVERAGEIFS(E12:E299, E12:E299, "&gt;="&amp;E2,E12:E299,"&lt;="&amp;E3))</f>
        <v>9913.7218448730473</v>
      </c>
      <c r="G4" s="449" t="str">
        <f>IF(COUNT(G12:G299)=0,"-",AVERAGEIFS(G12:G299, G12:G299, "&gt;="&amp;G2,G12:G299,"&lt;="&amp;G3))</f>
        <v>-</v>
      </c>
      <c r="I4" s="449" t="str">
        <f>IF(COUNT(I12:I299)=0,"-",AVERAGEIFS(I12:I299, I12:I299, "&gt;="&amp;I2,I12:I299,"&lt;="&amp;I3))</f>
        <v>-</v>
      </c>
      <c r="K4" s="449">
        <f ca="1">IF(COUNT(K12:K299)=0,"-",AVERAGEIFS(K12:K299, K12:K299, "&gt;="&amp;K2,K12:K299,"&lt;="&amp;K3))</f>
        <v>191151.18334564456</v>
      </c>
      <c r="M4" s="449" t="str">
        <f>IF(COUNT(M12:M299)=0,"-",AVERAGEIFS(M12:M299, M12:M299, "&gt;="&amp;M2,M12:M299,"&lt;="&amp;M3))</f>
        <v>-</v>
      </c>
      <c r="O4" s="449">
        <f ca="1">IF(COUNT(O12:O299)=0,"-",AVERAGEIFS(O12:O299, O12:O299, "&gt;="&amp;O2,O12:O299,"&lt;="&amp;O3))</f>
        <v>332.75426229303486</v>
      </c>
      <c r="Q4" s="449">
        <f ca="1">IF(COUNT(Q12:Q299)=0,"-",AVERAGEIFS(Q12:Q299, Q12:Q299, "&gt;="&amp;Q2,Q12:Q299,"&lt;="&amp;Q3))</f>
        <v>786.52764471820819</v>
      </c>
      <c r="S4" s="449" t="str">
        <f>IF(COUNT(S12:S299)=0,"-",AVERAGEIFS(S12:S299, S12:S299, "&gt;="&amp;S2,S12:S299,"&lt;="&amp;S3))</f>
        <v>-</v>
      </c>
      <c r="U4" s="449">
        <f ca="1">IF(COUNT(U12:U299)=0,"-",AVERAGEIFS(U12:U299, U12:U299, "&gt;="&amp;U2,U12:U299,"&lt;="&amp;U3))</f>
        <v>187.33785671522651</v>
      </c>
      <c r="W4" s="449">
        <f ca="1">IF(COUNT(W12:W299)=0,"-",AVERAGEIFS(W12:W299, W12:W299, "&gt;="&amp;W2,W12:W299,"&lt;="&amp;W3))</f>
        <v>196.87687088405508</v>
      </c>
      <c r="Y4" s="449">
        <f ca="1">IF(COUNT(Y12:Y299)=0,"-",AVERAGEIFS(Y12:Y299, Y12:Y299, "&gt;="&amp;Y2,Y12:Y299,"&lt;="&amp;Y3))</f>
        <v>17.770904011175414</v>
      </c>
      <c r="AA4" s="449" t="str">
        <f>IF(COUNT(AA12:AA299)=0,"-",AVERAGEIFS(AA12:AA299, AA12:AA299, "&gt;="&amp;AA2,AA12:AA299,"&lt;="&amp;AA3))</f>
        <v>-</v>
      </c>
      <c r="AC4" s="449">
        <f ca="1">IF(COUNT(AC12:AC299)=0,"-",AVERAGEIFS(AC12:AC299, AC12:AC299, "&gt;="&amp;AC2,AC12:AC299,"&lt;="&amp;AC3))</f>
        <v>93.035322290959883</v>
      </c>
      <c r="AE4" s="449" t="str">
        <f>IF(COUNT(AE12:AE299)=0,"-",AVERAGEIFS(AE12:AE299, AE12:AE299, "&gt;="&amp;AE2,AE12:AE299,"&lt;="&amp;AE3))</f>
        <v>-</v>
      </c>
      <c r="AG4" s="449" t="str">
        <f>IF(COUNT(AG12:AG299)=0,"-",AVERAGEIFS(AG12:AG299, AG12:AG299, "&gt;="&amp;AG2,AG12:AG299,"&lt;="&amp;AG3))</f>
        <v>-</v>
      </c>
      <c r="AI4" s="449" t="str">
        <f>IF(COUNT(AI12:AI299)=0,"-",AVERAGEIFS(AI12:AI299, AI12:AI299, "&gt;="&amp;AI2,AI12:AI299,"&lt;="&amp;AI3))</f>
        <v>-</v>
      </c>
      <c r="AK4" s="449">
        <f ca="1">IF(COUNT(AK12:AK299)=0,"-",AVERAGEIFS(AK12:AK299, AK12:AK299, "&gt;="&amp;AK2,AK12:AK299,"&lt;="&amp;AK3))</f>
        <v>2185.7621319755785</v>
      </c>
      <c r="AM4" s="449" t="str">
        <f>IF(COUNT(AM12:AM299)=0,"-",AVERAGEIFS(AM12:AM299, AM12:AM299, "&gt;="&amp;AM2,AM12:AM299,"&lt;="&amp;AM3))</f>
        <v>-</v>
      </c>
      <c r="AO4" s="449">
        <f ca="1">IF(COUNT(AO12:AO299)=0,"-",AVERAGEIFS(AO12:AO299, AO12:AO299, "&gt;="&amp;AO2,AO12:AO299,"&lt;="&amp;AO3))</f>
        <v>224.20693704619072</v>
      </c>
      <c r="AQ4" s="449">
        <f ca="1">IF(COUNT(AQ12:AQ299)=0,"-",AVERAGEIFS(AQ12:AQ299, AQ12:AQ299, "&gt;="&amp;AQ2,AQ12:AQ299,"&lt;="&amp;AQ3))</f>
        <v>40716.561116007048</v>
      </c>
    </row>
    <row r="5" spans="1:43">
      <c r="A5" s="907"/>
      <c r="C5" s="293" t="s">
        <v>344</v>
      </c>
      <c r="E5" s="450">
        <f ca="1">IF(COUNT(E12:E299)=0,"-",SUMIFS(D12:D299,E12:E299,"&gt;="&amp;E2,E12:E299,"&lt;="&amp;E3)/SUMIFS($B12:$B299,E12:E299,"&gt;="&amp;E2,E12:E299,"&lt;="&amp;E3))</f>
        <v>3739.4164119956558</v>
      </c>
      <c r="G5" s="450" t="str">
        <f>IF(COUNT(G12:G299)=0,"-",SUMIFS(F12:F299,G12:G299,"&gt;="&amp;G2,G12:G299,"&lt;="&amp;G3)/SUMIFS($B12:$B299,G12:G299,"&gt;="&amp;G2,G12:G299,"&lt;="&amp;G3))</f>
        <v>-</v>
      </c>
      <c r="I5" s="450" t="str">
        <f>IF(COUNT(I12:I299)=0,"-",SUMIFS(H12:H299,I12:I299,"&gt;="&amp;I2,I12:I299,"&lt;="&amp;I3)/SUMIFS($B12:$B299,I12:I299,"&gt;="&amp;I2,I12:I299,"&lt;="&amp;I3))</f>
        <v>-</v>
      </c>
      <c r="K5" s="450">
        <f ca="1">IF(COUNT(K12:K299)=0,"-",SUMIFS(J12:J299,K12:K299,"&gt;="&amp;K2,K12:K299,"&lt;="&amp;K3)/SUMIFS($B12:$B299,K12:K299,"&gt;="&amp;K2,K12:K299,"&lt;="&amp;K3))</f>
        <v>191151.18334564456</v>
      </c>
      <c r="M5" s="450" t="str">
        <f>IF(COUNT(M12:M299)=0,"-",SUMIFS(L12:L299,M12:M299,"&gt;="&amp;M2,M12:M299,"&lt;="&amp;M3)/SUMIFS($B12:$B299,M12:M299,"&gt;="&amp;M2,M12:M299,"&lt;="&amp;M3))</f>
        <v>-</v>
      </c>
      <c r="O5" s="450">
        <f ca="1">IF(COUNT(O12:O299)=0,"-",SUMIFS(N12:N299,O12:O299,"&gt;="&amp;O2,O12:O299,"&lt;="&amp;O3)/SUMIFS($B12:$B299,O12:O299,"&gt;="&amp;O2,O12:O299,"&lt;="&amp;O3))</f>
        <v>711.30324098586402</v>
      </c>
      <c r="Q5" s="450">
        <f ca="1">IF(COUNT(Q12:Q299)=0,"-",SUMIFS(P12:P299,Q12:Q299,"&gt;="&amp;Q2,Q12:Q299,"&lt;="&amp;Q3)/SUMIFS($B12:$B299,Q12:Q299,"&gt;="&amp;Q2,Q12:Q299,"&lt;="&amp;Q3))</f>
        <v>141.49278067051819</v>
      </c>
      <c r="S5" s="450" t="str">
        <f>IF(COUNT(S12:S299)=0,"-",SUMIFS(R12:R299,S12:S299,"&gt;="&amp;S2,S12:S299,"&lt;="&amp;S3)/SUMIFS($B12:$B299,S12:S299,"&gt;="&amp;S2,S12:S299,"&lt;="&amp;S3))</f>
        <v>-</v>
      </c>
      <c r="U5" s="450">
        <f ca="1">IF(COUNT(U12:U299)=0,"-",SUMIFS(T12:T299,U12:U299,"&gt;="&amp;U2,U12:U299,"&lt;="&amp;U3)/SUMIFS($B12:$B299,U12:U299,"&gt;="&amp;U2,U12:U299,"&lt;="&amp;U3))</f>
        <v>187.33785671522651</v>
      </c>
      <c r="W5" s="450">
        <f ca="1">IF(COUNT(W12:W299)=0,"-",SUMIFS(V12:V299,W12:W299,"&gt;="&amp;W2,W12:W299,"&lt;="&amp;W3)/SUMIFS($B12:$B299,W12:W299,"&gt;="&amp;W2,W12:W299,"&lt;="&amp;W3))</f>
        <v>196.87687088405508</v>
      </c>
      <c r="Y5" s="450">
        <f ca="1">IF(COUNT(Y12:Y299)=0,"-",SUMIFS(X12:X299,Y12:Y299,"&gt;="&amp;Y2,Y12:Y299,"&lt;="&amp;Y3)/SUMIFS($B12:$B299,Y12:Y299,"&gt;="&amp;Y2,Y12:Y299,"&lt;="&amp;Y3))</f>
        <v>17.770904011175414</v>
      </c>
      <c r="AA5" s="450" t="str">
        <f>IF(COUNT(AA12:AA299)=0,"-",SUMIFS(Z12:Z299,AA12:AA299,"&gt;="&amp;AA2,AA12:AA299,"&lt;="&amp;AA3)/SUMIFS($B12:$B299,AA12:AA299,"&gt;="&amp;AA2,AA12:AA299,"&lt;="&amp;AA3))</f>
        <v>-</v>
      </c>
      <c r="AC5" s="450">
        <f ca="1">IF(COUNT(AC12:AC299)=0,"-",SUMIFS(AB12:AB299,AC12:AC299,"&gt;="&amp;AC2,AC12:AC299,"&lt;="&amp;AC3)/SUMIFS($B12:$B299,AC12:AC299,"&gt;="&amp;AC2,AC12:AC299,"&lt;="&amp;AC3))</f>
        <v>93.035322290959883</v>
      </c>
      <c r="AE5" s="450" t="str">
        <f>IF(COUNT(AE12:AE299)=0,"-",SUMIFS(AD12:AD299,AE12:AE299,"&gt;="&amp;AE2,AE12:AE299,"&lt;="&amp;AE3)/SUMIFS($B12:$B299,AE12:AE299,"&gt;="&amp;AE2,AE12:AE299,"&lt;="&amp;AE3))</f>
        <v>-</v>
      </c>
      <c r="AG5" s="450" t="str">
        <f>IF(COUNT(AG12:AG299)=0,"-",SUMIFS(AF12:AF299,AG12:AG299,"&gt;="&amp;AG2,AG12:AG299,"&lt;="&amp;AG3)/SUMIFS($B12:$B299,AG12:AG299,"&gt;="&amp;AG2,AG12:AG299,"&lt;="&amp;AG3))</f>
        <v>-</v>
      </c>
      <c r="AI5" s="450" t="str">
        <f>IF(COUNT(AI12:AI299)=0,"-",SUMIFS(AH12:AH299,AI12:AI299,"&gt;="&amp;AI2,AI12:AI299,"&lt;="&amp;AI3)/SUMIFS($B12:$B299,AI12:AI299,"&gt;="&amp;AI2,AI12:AI299,"&lt;="&amp;AI3))</f>
        <v>-</v>
      </c>
      <c r="AK5" s="450">
        <f ca="1">IF(COUNT(AK12:AK299)=0,"-",SUMIFS(AJ12:AJ299,AK12:AK299,"&gt;="&amp;AK2,AK12:AK299,"&lt;="&amp;AK3)/SUMIFS($B12:$B299,AK12:AK299,"&gt;="&amp;AK2,AK12:AK299,"&lt;="&amp;AK3))</f>
        <v>476.78681338019697</v>
      </c>
      <c r="AM5" s="450" t="str">
        <f>IF(COUNT(AM12:AM299)=0,"-",SUMIFS(AL12:AL299,AM12:AM299,"&gt;="&amp;AM2,AM12:AM299,"&lt;="&amp;AM3)/SUMIFS($B12:$B299,AM12:AM299,"&gt;="&amp;AM2,AM12:AM299,"&lt;="&amp;AM3))</f>
        <v>-</v>
      </c>
      <c r="AO5" s="450">
        <f ca="1">IF(COUNT(AO12:AO299)=0,"-",SUMIFS(AN12:AN299,AO12:AO299,"&gt;="&amp;AO2,AO12:AO299,"&lt;="&amp;AO3)/SUMIFS($B12:$B299,AO12:AO299,"&gt;="&amp;AO2,AO12:AO299,"&lt;="&amp;AO3))</f>
        <v>276.17025478965041</v>
      </c>
      <c r="AQ5" s="450">
        <f ca="1">IF(COUNT(AQ12:AQ299)=0,"-",SUMIFS(AP12:AP299,AQ12:AQ299,"&gt;="&amp;AQ2,AQ12:AQ299,"&lt;="&amp;AQ3)/SUMIFS($B12:$B299,AQ12:AQ299,"&gt;="&amp;AQ2,AQ12:AQ299,"&lt;="&amp;AQ3))</f>
        <v>4739.3761153232663</v>
      </c>
    </row>
    <row r="6" spans="1:43">
      <c r="A6" s="907"/>
      <c r="C6" s="293" t="s">
        <v>345</v>
      </c>
      <c r="E6" s="451">
        <f ca="1">IF(COUNT(E12:E299)=0,"-",SUMIFS(E12:E299, E12:E299, "&gt;="&amp;E2,E12:E299,"&lt;="&amp;E3)/($A$1-COUNTIF(E12:E299,"&lt;"&amp;E$2)-COUNTIF(E12:E299,"&gt;"&amp;E$3)))</f>
        <v>6609.1478965820315</v>
      </c>
      <c r="G6" s="451" t="str">
        <f>IF(COUNT(G12:G299)=0,"-",SUMIFS(G12:G299, G12:G299, "&gt;="&amp;G2,G12:G299,"&lt;="&amp;G3)/($A$1-COUNTIF(G12:G299,"&lt;"&amp;G$2)-COUNTIF(G12:G299,"&gt;"&amp;G$3)))</f>
        <v>-</v>
      </c>
      <c r="I6" s="451" t="str">
        <f>IF(COUNT(I12:I299)=0,"-",SUMIFS(I12:I299, I12:I299, "&gt;="&amp;I2,I12:I299,"&lt;="&amp;I3)/($A$1-COUNTIF(I12:I299,"&lt;"&amp;I$2)-COUNTIF(I12:I299,"&gt;"&amp;I$3)))</f>
        <v>-</v>
      </c>
      <c r="K6" s="451">
        <f ca="1">IF(COUNT(K12:K299)=0,"-",SUMIFS(K12:K299, K12:K299, "&gt;="&amp;K2,K12:K299,"&lt;="&amp;K3)/($A$1-COUNTIF(K12:K299,"&lt;"&amp;K$2)-COUNTIF(K12:K299,"&gt;"&amp;K$3)))</f>
        <v>31858.530557607428</v>
      </c>
      <c r="M6" s="451" t="str">
        <f>IF(COUNT(M12:M299)=0,"-",SUMIFS(M12:M299, M12:M299, "&gt;="&amp;M2,M12:M299,"&lt;="&amp;M3)/($A$1-COUNTIF(M12:M299,"&lt;"&amp;M$2)-COUNTIF(M12:M299,"&gt;"&amp;M$3)))</f>
        <v>-</v>
      </c>
      <c r="O6" s="451">
        <f ca="1">IF(COUNT(O12:O299)=0,"-",SUMIFS(O12:O299, O12:O299, "&gt;="&amp;O2,O12:O299,"&lt;="&amp;O3)/($A$1-COUNTIF(O12:O299,"&lt;"&amp;O$2)-COUNTIF(O12:O299,"&gt;"&amp;O$3)))</f>
        <v>166.37713114651743</v>
      </c>
      <c r="Q6" s="451">
        <f ca="1">IF(COUNT(Q12:Q299)=0,"-",SUMIFS(Q12:Q299, Q12:Q299, "&gt;="&amp;Q2,Q12:Q299,"&lt;="&amp;Q3)/($A$1-COUNTIF(Q12:Q299,"&lt;"&amp;Q$2)-COUNTIF(Q12:Q299,"&gt;"&amp;Q$3)))</f>
        <v>655.4397039318402</v>
      </c>
      <c r="S6" s="451" t="str">
        <f>IF(COUNT(S12:S299)=0,"-",SUMIFS(S12:S299, S12:S299, "&gt;="&amp;S2,S12:S299,"&lt;="&amp;S3)/($A$1-COUNTIF(S12:S299,"&lt;"&amp;S$2)-COUNTIF(S12:S299,"&gt;"&amp;S$3)))</f>
        <v>-</v>
      </c>
      <c r="U6" s="451">
        <f ca="1">IF(COUNT(U12:U299)=0,"-",SUMIFS(U12:U299, U12:U299, "&gt;="&amp;U2,U12:U299,"&lt;="&amp;U3)/($A$1-COUNTIF(U12:U299,"&lt;"&amp;U$2)-COUNTIF(U12:U299,"&gt;"&amp;U$3)))</f>
        <v>31.222976119204418</v>
      </c>
      <c r="W6" s="451">
        <f ca="1">IF(COUNT(W12:W299)=0,"-",SUMIFS(W12:W299, W12:W299, "&gt;="&amp;W2,W12:W299,"&lt;="&amp;W3)/($A$1-COUNTIF(W12:W299,"&lt;"&amp;W$2)-COUNTIF(W12:W299,"&gt;"&amp;W$3)))</f>
        <v>32.81281181400918</v>
      </c>
      <c r="Y6" s="451">
        <f ca="1">IF(COUNT(Y12:Y299)=0,"-",SUMIFS(Y12:Y299, Y12:Y299, "&gt;="&amp;Y2,Y12:Y299,"&lt;="&amp;Y3)/($A$1-COUNTIF(Y12:Y299,"&lt;"&amp;Y$2)-COUNTIF(Y12:Y299,"&gt;"&amp;Y$3)))</f>
        <v>2.9618173351959025</v>
      </c>
      <c r="AA6" s="451" t="str">
        <f>IF(COUNT(AA12:AA299)=0,"-",SUMIFS(AA12:AA299, AA12:AA299, "&gt;="&amp;AA2,AA12:AA299,"&lt;="&amp;AA3)/($A$1-COUNTIF(AA12:AA299,"&lt;"&amp;AA$2)-COUNTIF(AA12:AA299,"&gt;"&amp;AA$3)))</f>
        <v>-</v>
      </c>
      <c r="AC6" s="451">
        <f ca="1">IF(COUNT(AC12:AC299)=0,"-",SUMIFS(AC12:AC299, AC12:AC299, "&gt;="&amp;AC2,AC12:AC299,"&lt;="&amp;AC3)/($A$1-COUNTIF(AC12:AC299,"&lt;"&amp;AC$2)-COUNTIF(AC12:AC299,"&gt;"&amp;AC$3)))</f>
        <v>15.505887048493314</v>
      </c>
      <c r="AE6" s="451" t="str">
        <f>IF(COUNT(AE12:AE299)=0,"-",SUMIFS(AE12:AE299, AE12:AE299, "&gt;="&amp;AE2,AE12:AE299,"&lt;="&amp;AE3)/($A$1-COUNTIF(AE12:AE299,"&lt;"&amp;AE$2)-COUNTIF(AE12:AE299,"&gt;"&amp;AE$3)))</f>
        <v>-</v>
      </c>
      <c r="AG6" s="451" t="str">
        <f>IF(COUNT(AG12:AG299)=0,"-",SUMIFS(AG12:AG299, AG12:AG299, "&gt;="&amp;AG2,AG12:AG299,"&lt;="&amp;AG3)/($A$1-COUNTIF(AG12:AG299,"&lt;"&amp;AG$2)-COUNTIF(AG12:AG299,"&gt;"&amp;AG$3)))</f>
        <v>-</v>
      </c>
      <c r="AI6" s="451" t="str">
        <f>IF(COUNT(AI12:AI299)=0,"-",SUMIFS(AI12:AI299, AI12:AI299, "&gt;="&amp;AI2,AI12:AI299,"&lt;="&amp;AI3)/($A$1-COUNTIF(AI12:AI299,"&lt;"&amp;AI$2)-COUNTIF(AI12:AI299,"&gt;"&amp;AI$3)))</f>
        <v>-</v>
      </c>
      <c r="AK6" s="451">
        <f ca="1">IF(COUNT(AK12:AK299)=0,"-",SUMIFS(AK12:AK299, AK12:AK299, "&gt;="&amp;AK2,AK12:AK299,"&lt;="&amp;AK3)/($A$1-COUNTIF(AK12:AK299,"&lt;"&amp;AK$2)-COUNTIF(AK12:AK299,"&gt;"&amp;AK$3)))</f>
        <v>1092.8810659877893</v>
      </c>
      <c r="AM6" s="451" t="str">
        <f>IF(COUNT(AM12:AM299)=0,"-",SUMIFS(AM12:AM299, AM12:AM299, "&gt;="&amp;AM2,AM12:AM299,"&lt;="&amp;AM3)/($A$1-COUNTIF(AM12:AM299,"&lt;"&amp;AM$2)-COUNTIF(AM12:AM299,"&gt;"&amp;AM$3)))</f>
        <v>-</v>
      </c>
      <c r="AO6" s="451">
        <f ca="1">IF(COUNT(AO12:AO299)=0,"-",SUMIFS(AO12:AO299, AO12:AO299, "&gt;="&amp;AO2,AO12:AO299,"&lt;="&amp;AO3)/($A$1-COUNTIF(AO12:AO299,"&lt;"&amp;AO$2)-COUNTIF(AO12:AO299,"&gt;"&amp;AO$3)))</f>
        <v>74.735645682063577</v>
      </c>
      <c r="AQ6" s="451">
        <f ca="1">IF(COUNT(AQ12:AQ299)=0,"-",SUMIFS(AQ12:AQ299, AQ12:AQ299, "&gt;="&amp;AQ2,AQ12:AQ299,"&lt;="&amp;AQ3)/($A$1-COUNTIF(AQ12:AQ299,"&lt;"&amp;AQ$2)-COUNTIF(AQ12:AQ299,"&gt;"&amp;AQ$3)))</f>
        <v>33930.467596672541</v>
      </c>
    </row>
    <row r="9" spans="1:43">
      <c r="D9" s="642" t="s">
        <v>236</v>
      </c>
      <c r="E9" s="643"/>
      <c r="F9" s="642" t="s">
        <v>207</v>
      </c>
      <c r="G9" s="643"/>
      <c r="H9" s="642" t="s">
        <v>208</v>
      </c>
      <c r="I9" s="643"/>
      <c r="J9" s="642" t="s">
        <v>346</v>
      </c>
      <c r="K9" s="643"/>
      <c r="L9" s="642" t="s">
        <v>347</v>
      </c>
      <c r="M9" s="643"/>
      <c r="N9" s="642" t="s">
        <v>209</v>
      </c>
      <c r="O9" s="643"/>
      <c r="P9" s="642" t="s">
        <v>210</v>
      </c>
      <c r="Q9" s="643"/>
      <c r="R9" s="642" t="s">
        <v>211</v>
      </c>
      <c r="S9" s="643"/>
      <c r="T9" s="642" t="s">
        <v>212</v>
      </c>
      <c r="U9" s="643"/>
      <c r="V9" s="642" t="s">
        <v>348</v>
      </c>
      <c r="W9" s="643"/>
      <c r="X9" s="642" t="s">
        <v>349</v>
      </c>
      <c r="Y9" s="643"/>
      <c r="Z9" s="642" t="s">
        <v>350</v>
      </c>
      <c r="AA9" s="643"/>
      <c r="AB9" s="642" t="s">
        <v>351</v>
      </c>
      <c r="AC9" s="643"/>
      <c r="AD9" s="642" t="s">
        <v>352</v>
      </c>
      <c r="AE9" s="643"/>
      <c r="AF9" s="642" t="s">
        <v>353</v>
      </c>
      <c r="AG9" s="643"/>
      <c r="AH9" s="642" t="s">
        <v>354</v>
      </c>
      <c r="AI9" s="643"/>
      <c r="AJ9" s="642" t="s">
        <v>213</v>
      </c>
      <c r="AK9" s="643"/>
      <c r="AL9" s="642" t="s">
        <v>246</v>
      </c>
      <c r="AM9" s="643"/>
      <c r="AN9" s="642" t="s">
        <v>214</v>
      </c>
      <c r="AO9" s="643"/>
      <c r="AP9" s="642" t="s">
        <v>355</v>
      </c>
      <c r="AQ9" s="643"/>
    </row>
    <row r="10" spans="1:43" ht="60" customHeight="1">
      <c r="A10" s="644"/>
      <c r="B10" s="303"/>
      <c r="D10" s="645" t="s">
        <v>237</v>
      </c>
      <c r="E10" s="646" t="str">
        <f>D10&amp;"
per FTE"</f>
        <v>Total Occupancy
per FTE</v>
      </c>
      <c r="F10" s="645" t="s">
        <v>219</v>
      </c>
      <c r="G10" s="646" t="str">
        <f>F10&amp;"
per FTE"</f>
        <v>Direct Care Consultant 201
per FTE</v>
      </c>
      <c r="H10" s="645" t="s">
        <v>220</v>
      </c>
      <c r="I10" s="646" t="str">
        <f>H10&amp;"
per FTE"</f>
        <v>Temporary Help 202
per FTE</v>
      </c>
      <c r="J10" s="645" t="s">
        <v>356</v>
      </c>
      <c r="K10" s="646" t="str">
        <f>J10&amp;"
per FTE"</f>
        <v>Clients and Caregivers Reimb./Stipends 203
per FTE</v>
      </c>
      <c r="L10" s="645" t="s">
        <v>357</v>
      </c>
      <c r="M10" s="646" t="str">
        <f>L10&amp;"
per FTE"</f>
        <v>Subcontracted Direct Care 206
per FTE</v>
      </c>
      <c r="N10" s="645" t="s">
        <v>221</v>
      </c>
      <c r="O10" s="646" t="str">
        <f>N10&amp;"
per FTE"</f>
        <v>Staff Training 204
per FTE</v>
      </c>
      <c r="P10" s="645" t="s">
        <v>222</v>
      </c>
      <c r="Q10" s="646" t="str">
        <f>P10&amp;"
per FTE"</f>
        <v>Staff Mileage / Travel 205
per FTE</v>
      </c>
      <c r="R10" s="645" t="s">
        <v>223</v>
      </c>
      <c r="S10" s="646" t="str">
        <f>R10&amp;"
per FTE"</f>
        <v>Meals 207
per FTE</v>
      </c>
      <c r="T10" s="645" t="s">
        <v>224</v>
      </c>
      <c r="U10" s="646" t="str">
        <f>T10&amp;"
per FTE"</f>
        <v>Client Transportation 208
per FTE</v>
      </c>
      <c r="V10" s="645" t="s">
        <v>358</v>
      </c>
      <c r="W10" s="646" t="str">
        <f>V10&amp;"
per FTE"</f>
        <v>Vehicle Expenses 208
per FTE</v>
      </c>
      <c r="X10" s="645" t="s">
        <v>359</v>
      </c>
      <c r="Y10" s="646" t="str">
        <f>X10&amp;"
per FTE"</f>
        <v>Vehicle Depreciation 208
per FTE</v>
      </c>
      <c r="Z10" s="645" t="s">
        <v>360</v>
      </c>
      <c r="AA10" s="646" t="str">
        <f>Z10&amp;"
per FTE"</f>
        <v>Incidental Medical /Medicine/Pharmacy 209
per FTE</v>
      </c>
      <c r="AB10" s="645" t="s">
        <v>361</v>
      </c>
      <c r="AC10" s="646" t="str">
        <f>AB10&amp;"
per FTE"</f>
        <v>Client Personal Allowances 211
per FTE</v>
      </c>
      <c r="AD10" s="645" t="s">
        <v>362</v>
      </c>
      <c r="AE10" s="646" t="str">
        <f>AD10&amp;"
per FTE"</f>
        <v>Provision Material Goods/Svs./Benefits 212
per FTE</v>
      </c>
      <c r="AF10" s="645" t="s">
        <v>363</v>
      </c>
      <c r="AG10" s="646" t="str">
        <f>AF10&amp;"
per FTE"</f>
        <v>Direct Client Wages 214
per FTE</v>
      </c>
      <c r="AH10" s="645" t="s">
        <v>364</v>
      </c>
      <c r="AI10" s="646" t="str">
        <f>AH10&amp;"
per FTE"</f>
        <v>Other Commercial Prod. &amp; Svs. 214
per FTE</v>
      </c>
      <c r="AJ10" s="645" t="s">
        <v>225</v>
      </c>
      <c r="AK10" s="646" t="str">
        <f>AJ10&amp;"
per FTE"</f>
        <v>Program Supplies &amp; Materials 215
per FTE</v>
      </c>
      <c r="AL10" s="645" t="s">
        <v>365</v>
      </c>
      <c r="AM10" s="646" t="str">
        <f>AL10&amp;"
per FTE"</f>
        <v>Non Charitable Expenses
per FTE</v>
      </c>
      <c r="AN10" s="645" t="s">
        <v>226</v>
      </c>
      <c r="AO10" s="646" t="str">
        <f>AN10&amp;"
per FTE"</f>
        <v>Other Expense
per FTE</v>
      </c>
      <c r="AP10" s="645" t="s">
        <v>366</v>
      </c>
      <c r="AQ10" s="646" t="str">
        <f>AP10&amp;"
per FTE"</f>
        <v>Total Other Program Expense
per FTE</v>
      </c>
    </row>
    <row r="11" spans="1:43">
      <c r="A11" s="642" t="s">
        <v>231</v>
      </c>
      <c r="B11" s="647" t="s">
        <v>232</v>
      </c>
      <c r="D11" s="642" t="s">
        <v>233</v>
      </c>
      <c r="E11" s="643"/>
      <c r="F11" s="642" t="s">
        <v>233</v>
      </c>
      <c r="G11" s="643"/>
      <c r="H11" s="642" t="s">
        <v>233</v>
      </c>
      <c r="I11" s="643"/>
      <c r="J11" s="642" t="s">
        <v>233</v>
      </c>
      <c r="K11" s="643"/>
      <c r="L11" s="642" t="s">
        <v>233</v>
      </c>
      <c r="M11" s="643"/>
      <c r="N11" s="642" t="s">
        <v>233</v>
      </c>
      <c r="O11" s="643"/>
      <c r="P11" s="642" t="s">
        <v>233</v>
      </c>
      <c r="Q11" s="643"/>
      <c r="R11" s="642" t="s">
        <v>233</v>
      </c>
      <c r="S11" s="643"/>
      <c r="T11" s="642" t="s">
        <v>233</v>
      </c>
      <c r="U11" s="643"/>
      <c r="V11" s="642" t="s">
        <v>233</v>
      </c>
      <c r="W11" s="643"/>
      <c r="X11" s="642" t="s">
        <v>233</v>
      </c>
      <c r="Y11" s="643"/>
      <c r="Z11" s="642" t="s">
        <v>233</v>
      </c>
      <c r="AA11" s="643"/>
      <c r="AB11" s="642" t="s">
        <v>233</v>
      </c>
      <c r="AC11" s="643"/>
      <c r="AD11" s="642" t="s">
        <v>233</v>
      </c>
      <c r="AE11" s="643"/>
      <c r="AF11" s="642" t="s">
        <v>233</v>
      </c>
      <c r="AG11" s="643"/>
      <c r="AH11" s="642" t="s">
        <v>233</v>
      </c>
      <c r="AI11" s="643"/>
      <c r="AJ11" s="642" t="s">
        <v>233</v>
      </c>
      <c r="AK11" s="643"/>
      <c r="AL11" s="642" t="s">
        <v>233</v>
      </c>
      <c r="AM11" s="643"/>
      <c r="AN11" s="642" t="s">
        <v>233</v>
      </c>
      <c r="AO11" s="643"/>
      <c r="AP11" s="642" t="s">
        <v>233</v>
      </c>
      <c r="AQ11" s="643"/>
    </row>
    <row r="12" spans="1:43">
      <c r="A12" s="642" t="s">
        <v>437</v>
      </c>
      <c r="B12" s="647">
        <v>100.22</v>
      </c>
      <c r="D12" s="648">
        <v>361185</v>
      </c>
      <c r="E12" s="649">
        <f>IF(OR($B12=0,D12=0),"",D12/$B12)</f>
        <v>3603.9213729794451</v>
      </c>
      <c r="F12" s="650"/>
      <c r="G12" s="649" t="str">
        <f>IF(OR($B12=0,F12=0),"",F12/$B12)</f>
        <v/>
      </c>
      <c r="H12" s="648"/>
      <c r="I12" s="649" t="str">
        <f>IF(OR($B12=0,H12=0),"",H12/$B12)</f>
        <v/>
      </c>
      <c r="J12" s="648"/>
      <c r="K12" s="649" t="str">
        <f>IF(OR($B12=0,J12=0),"",J12/$B12)</f>
        <v/>
      </c>
      <c r="L12" s="648"/>
      <c r="M12" s="649" t="str">
        <f>IF(OR($B12=0,L12=0),"",L12/$B12)</f>
        <v/>
      </c>
      <c r="N12" s="648">
        <v>72569</v>
      </c>
      <c r="O12" s="649">
        <f>IF(OR($B12=0,N12=0),"",N12/$B12)</f>
        <v>724.09698662941526</v>
      </c>
      <c r="P12" s="648">
        <v>9263</v>
      </c>
      <c r="Q12" s="649">
        <f>IF(OR($B12=0,P12=0),"",P12/$B12)</f>
        <v>92.426661345040912</v>
      </c>
      <c r="R12" s="648"/>
      <c r="S12" s="649" t="str">
        <f>IF(OR($B12=0,R12=0),"",R12/$B12)</f>
        <v/>
      </c>
      <c r="T12" s="648">
        <v>18775</v>
      </c>
      <c r="U12" s="649">
        <f>IF(OR($B12=0,T12=0),"",T12/$B12)</f>
        <v>187.33785671522651</v>
      </c>
      <c r="V12" s="648">
        <v>19731</v>
      </c>
      <c r="W12" s="649">
        <f>IF(OR($B12=0,V12=0),"",V12/$B12)</f>
        <v>196.87687088405508</v>
      </c>
      <c r="X12" s="648">
        <v>1781</v>
      </c>
      <c r="Y12" s="649">
        <f>IF(OR($B12=0,X12=0),"",X12/$B12)</f>
        <v>17.770904011175414</v>
      </c>
      <c r="Z12" s="648"/>
      <c r="AA12" s="649" t="str">
        <f>IF(OR($B12=0,Z12=0),"",Z12/$B12)</f>
        <v/>
      </c>
      <c r="AB12" s="648">
        <v>9324</v>
      </c>
      <c r="AC12" s="649">
        <f>IF(OR($B12=0,AB12=0),"",AB12/$B12)</f>
        <v>93.035322290959883</v>
      </c>
      <c r="AD12" s="648"/>
      <c r="AE12" s="649" t="str">
        <f>IF(OR($B12=0,AD12=0),"",AD12/$B12)</f>
        <v/>
      </c>
      <c r="AF12" s="648"/>
      <c r="AG12" s="649" t="str">
        <f>IF(OR($B12=0,AF12=0),"",AF12/$B12)</f>
        <v/>
      </c>
      <c r="AH12" s="648"/>
      <c r="AI12" s="649" t="str">
        <f>IF(OR($B12=0,AH12=0),"",AH12/$B12)</f>
        <v/>
      </c>
      <c r="AJ12" s="648">
        <v>39650</v>
      </c>
      <c r="AK12" s="649">
        <f>IF(OR($B12=0,AJ12=0),"",AJ12/$B12)</f>
        <v>395.62961484733586</v>
      </c>
      <c r="AL12" s="648"/>
      <c r="AM12" s="649" t="str">
        <f>IF(OR($B12=0,AL12=0),"",AL12/$B12)</f>
        <v/>
      </c>
      <c r="AN12" s="648">
        <v>27787</v>
      </c>
      <c r="AO12" s="649">
        <f>IF(OR($B12=0,AN12=0),"",AN12/$B12)</f>
        <v>277.26002793853525</v>
      </c>
      <c r="AP12" s="648">
        <v>198880</v>
      </c>
      <c r="AQ12" s="649">
        <f>IF(OR($B12=0,AP12=0),"",AP12/$B12)</f>
        <v>1984.4342446617443</v>
      </c>
    </row>
    <row r="13" spans="1:43">
      <c r="A13" s="642" t="s">
        <v>888</v>
      </c>
      <c r="B13" s="647">
        <v>0.71</v>
      </c>
      <c r="D13" s="648">
        <v>2536</v>
      </c>
      <c r="E13" s="649">
        <f t="shared" ref="E13:G75" si="0">IF(OR($B13=0,D13=0),"",D13/$B13)</f>
        <v>3571.8309859154933</v>
      </c>
      <c r="F13" s="648"/>
      <c r="G13" s="649" t="str">
        <f t="shared" si="0"/>
        <v/>
      </c>
      <c r="H13" s="648"/>
      <c r="I13" s="649" t="str">
        <f t="shared" ref="I13:I76" si="1">IF(OR($B13=0,H13=0),"",H13/$B13)</f>
        <v/>
      </c>
      <c r="J13" s="648"/>
      <c r="K13" s="649" t="str">
        <f t="shared" ref="K13:K76" si="2">IF(OR($B13=0,J13=0),"",J13/$B13)</f>
        <v/>
      </c>
      <c r="L13" s="648"/>
      <c r="M13" s="649" t="str">
        <f t="shared" ref="M13:M76" si="3">IF(OR($B13=0,L13=0),"",L13/$B13)</f>
        <v/>
      </c>
      <c r="N13" s="648">
        <v>136</v>
      </c>
      <c r="O13" s="649">
        <f t="shared" ref="O13:O76" si="4">IF(OR($B13=0,N13=0),"",N13/$B13)</f>
        <v>191.5492957746479</v>
      </c>
      <c r="P13" s="648">
        <v>2</v>
      </c>
      <c r="Q13" s="649">
        <f t="shared" ref="Q13:Q76" si="5">IF(OR($B13=0,P13=0),"",P13/$B13)</f>
        <v>2.8169014084507045</v>
      </c>
      <c r="R13" s="648"/>
      <c r="S13" s="649" t="str">
        <f t="shared" ref="S13:S76" si="6">IF(OR($B13=0,R13=0),"",R13/$B13)</f>
        <v/>
      </c>
      <c r="T13" s="648"/>
      <c r="U13" s="649" t="str">
        <f t="shared" ref="U13:U76" si="7">IF(OR($B13=0,T13=0),"",T13/$B13)</f>
        <v/>
      </c>
      <c r="V13" s="648"/>
      <c r="W13" s="649" t="str">
        <f t="shared" ref="W13:W76" si="8">IF(OR($B13=0,V13=0),"",V13/$B13)</f>
        <v/>
      </c>
      <c r="X13" s="648"/>
      <c r="Y13" s="649" t="str">
        <f t="shared" ref="Y13:Y76" si="9">IF(OR($B13=0,X13=0),"",X13/$B13)</f>
        <v/>
      </c>
      <c r="Z13" s="648"/>
      <c r="AA13" s="649" t="str">
        <f t="shared" ref="AA13:AA76" si="10">IF(OR($B13=0,Z13=0),"",Z13/$B13)</f>
        <v/>
      </c>
      <c r="AB13" s="648"/>
      <c r="AC13" s="649" t="str">
        <f t="shared" ref="AC13:AC76" si="11">IF(OR($B13=0,AB13=0),"",AB13/$B13)</f>
        <v/>
      </c>
      <c r="AD13" s="648"/>
      <c r="AE13" s="649" t="str">
        <f t="shared" ref="AE13:AE76" si="12">IF(OR($B13=0,AD13=0),"",AD13/$B13)</f>
        <v/>
      </c>
      <c r="AF13" s="648"/>
      <c r="AG13" s="649" t="str">
        <f t="shared" ref="AG13:AG76" si="13">IF(OR($B13=0,AF13=0),"",AF13/$B13)</f>
        <v/>
      </c>
      <c r="AH13" s="648"/>
      <c r="AI13" s="649" t="str">
        <f t="shared" ref="AI13:AI76" si="14">IF(OR($B13=0,AH13=0),"",AH13/$B13)</f>
        <v/>
      </c>
      <c r="AJ13" s="648"/>
      <c r="AK13" s="649" t="str">
        <f t="shared" ref="AK13:AK76" si="15">IF(OR($B13=0,AJ13=0),"",AJ13/$B13)</f>
        <v/>
      </c>
      <c r="AL13" s="648"/>
      <c r="AM13" s="649" t="str">
        <f t="shared" ref="AM13:AM76" si="16">IF(OR($B13=0,AL13=0),"",AL13/$B13)</f>
        <v/>
      </c>
      <c r="AN13" s="648"/>
      <c r="AO13" s="649" t="str">
        <f t="shared" ref="AO13:AO76" si="17">IF(OR($B13=0,AN13=0),"",AN13/$B13)</f>
        <v/>
      </c>
      <c r="AP13" s="648">
        <v>138</v>
      </c>
      <c r="AQ13" s="649">
        <f t="shared" ref="AQ13:AQ76" si="18">IF(OR($B13=0,AP13=0),"",AP13/$B13)</f>
        <v>194.36619718309859</v>
      </c>
    </row>
    <row r="14" spans="1:43">
      <c r="A14" s="642" t="s">
        <v>438</v>
      </c>
      <c r="B14" s="647">
        <v>0.24229999999999999</v>
      </c>
      <c r="D14" s="648">
        <v>5433.84</v>
      </c>
      <c r="E14" s="649">
        <f t="shared" si="0"/>
        <v>22426.083367725962</v>
      </c>
      <c r="F14" s="648"/>
      <c r="G14" s="649" t="str">
        <f t="shared" si="0"/>
        <v/>
      </c>
      <c r="H14" s="648"/>
      <c r="I14" s="649" t="str">
        <f t="shared" si="1"/>
        <v/>
      </c>
      <c r="J14" s="648"/>
      <c r="K14" s="649" t="str">
        <f t="shared" si="2"/>
        <v/>
      </c>
      <c r="L14" s="648"/>
      <c r="M14" s="649" t="str">
        <f t="shared" si="3"/>
        <v/>
      </c>
      <c r="N14" s="648"/>
      <c r="O14" s="649" t="str">
        <f t="shared" si="4"/>
        <v/>
      </c>
      <c r="P14" s="648">
        <v>8.82</v>
      </c>
      <c r="Q14" s="649">
        <f t="shared" si="5"/>
        <v>36.401155592241025</v>
      </c>
      <c r="R14" s="648"/>
      <c r="S14" s="649" t="str">
        <f t="shared" si="6"/>
        <v/>
      </c>
      <c r="T14" s="648"/>
      <c r="U14" s="649" t="str">
        <f t="shared" si="7"/>
        <v/>
      </c>
      <c r="V14" s="648"/>
      <c r="W14" s="649" t="str">
        <f t="shared" si="8"/>
        <v/>
      </c>
      <c r="X14" s="648"/>
      <c r="Y14" s="649" t="str">
        <f t="shared" si="9"/>
        <v/>
      </c>
      <c r="Z14" s="648"/>
      <c r="AA14" s="649" t="str">
        <f t="shared" si="10"/>
        <v/>
      </c>
      <c r="AB14" s="648"/>
      <c r="AC14" s="649" t="str">
        <f t="shared" si="11"/>
        <v/>
      </c>
      <c r="AD14" s="648"/>
      <c r="AE14" s="649" t="str">
        <f t="shared" si="12"/>
        <v/>
      </c>
      <c r="AF14" s="648"/>
      <c r="AG14" s="649" t="str">
        <f t="shared" si="13"/>
        <v/>
      </c>
      <c r="AH14" s="648"/>
      <c r="AI14" s="649" t="str">
        <f t="shared" si="14"/>
        <v/>
      </c>
      <c r="AJ14" s="648">
        <v>1.63</v>
      </c>
      <c r="AK14" s="649">
        <f t="shared" si="15"/>
        <v>6.7271976888155178</v>
      </c>
      <c r="AL14" s="648"/>
      <c r="AM14" s="649" t="str">
        <f t="shared" si="16"/>
        <v/>
      </c>
      <c r="AN14" s="648"/>
      <c r="AO14" s="649" t="str">
        <f t="shared" si="17"/>
        <v/>
      </c>
      <c r="AP14" s="648">
        <v>10.45</v>
      </c>
      <c r="AQ14" s="649">
        <f t="shared" si="18"/>
        <v>43.12835328105654</v>
      </c>
    </row>
    <row r="15" spans="1:43">
      <c r="A15" s="642" t="s">
        <v>423</v>
      </c>
      <c r="B15" s="647">
        <v>1.04</v>
      </c>
      <c r="D15" s="648"/>
      <c r="E15" s="649" t="str">
        <f t="shared" si="0"/>
        <v/>
      </c>
      <c r="F15" s="648"/>
      <c r="G15" s="649" t="str">
        <f t="shared" si="0"/>
        <v/>
      </c>
      <c r="H15" s="648"/>
      <c r="I15" s="649" t="str">
        <f t="shared" si="1"/>
        <v/>
      </c>
      <c r="J15" s="648"/>
      <c r="K15" s="649" t="str">
        <f t="shared" si="2"/>
        <v/>
      </c>
      <c r="L15" s="648"/>
      <c r="M15" s="649" t="str">
        <f t="shared" si="3"/>
        <v/>
      </c>
      <c r="N15" s="648"/>
      <c r="O15" s="649" t="str">
        <f t="shared" si="4"/>
        <v/>
      </c>
      <c r="P15" s="648">
        <v>320</v>
      </c>
      <c r="Q15" s="649">
        <f t="shared" si="5"/>
        <v>307.69230769230768</v>
      </c>
      <c r="R15" s="648"/>
      <c r="S15" s="649" t="str">
        <f t="shared" si="6"/>
        <v/>
      </c>
      <c r="T15" s="648"/>
      <c r="U15" s="649" t="str">
        <f t="shared" si="7"/>
        <v/>
      </c>
      <c r="V15" s="648"/>
      <c r="W15" s="649" t="str">
        <f t="shared" si="8"/>
        <v/>
      </c>
      <c r="X15" s="648"/>
      <c r="Y15" s="649" t="str">
        <f t="shared" si="9"/>
        <v/>
      </c>
      <c r="Z15" s="648"/>
      <c r="AA15" s="649" t="str">
        <f t="shared" si="10"/>
        <v/>
      </c>
      <c r="AB15" s="648"/>
      <c r="AC15" s="649" t="str">
        <f t="shared" si="11"/>
        <v/>
      </c>
      <c r="AD15" s="648"/>
      <c r="AE15" s="649" t="str">
        <f t="shared" si="12"/>
        <v/>
      </c>
      <c r="AF15" s="648"/>
      <c r="AG15" s="649" t="str">
        <f t="shared" si="13"/>
        <v/>
      </c>
      <c r="AH15" s="648"/>
      <c r="AI15" s="649" t="str">
        <f t="shared" si="14"/>
        <v/>
      </c>
      <c r="AJ15" s="648"/>
      <c r="AK15" s="649" t="str">
        <f t="shared" si="15"/>
        <v/>
      </c>
      <c r="AL15" s="648"/>
      <c r="AM15" s="649" t="str">
        <f t="shared" si="16"/>
        <v/>
      </c>
      <c r="AN15" s="648">
        <v>178</v>
      </c>
      <c r="AO15" s="649">
        <f t="shared" si="17"/>
        <v>171.15384615384616</v>
      </c>
      <c r="AP15" s="648">
        <v>498</v>
      </c>
      <c r="AQ15" s="649">
        <f t="shared" si="18"/>
        <v>478.84615384615381</v>
      </c>
    </row>
    <row r="16" spans="1:43">
      <c r="A16" s="642" t="s">
        <v>427</v>
      </c>
      <c r="B16" s="647">
        <v>1.4524942777777801</v>
      </c>
      <c r="D16" s="648">
        <v>14602</v>
      </c>
      <c r="E16" s="649">
        <f t="shared" si="0"/>
        <v>10053.051652871289</v>
      </c>
      <c r="F16" s="648"/>
      <c r="G16" s="649" t="str">
        <f t="shared" si="0"/>
        <v/>
      </c>
      <c r="H16" s="648"/>
      <c r="I16" s="649" t="str">
        <f t="shared" si="1"/>
        <v/>
      </c>
      <c r="J16" s="648">
        <v>277646</v>
      </c>
      <c r="K16" s="649">
        <f t="shared" si="2"/>
        <v>191151.18334564456</v>
      </c>
      <c r="L16" s="648"/>
      <c r="M16" s="649" t="str">
        <f t="shared" si="3"/>
        <v/>
      </c>
      <c r="N16" s="648">
        <v>120</v>
      </c>
      <c r="O16" s="649">
        <f t="shared" si="4"/>
        <v>82.61650447504141</v>
      </c>
      <c r="P16" s="648">
        <v>5074</v>
      </c>
      <c r="Q16" s="649">
        <f t="shared" si="5"/>
        <v>3493.3011975530007</v>
      </c>
      <c r="R16" s="648"/>
      <c r="S16" s="649" t="str">
        <f t="shared" si="6"/>
        <v/>
      </c>
      <c r="T16" s="648"/>
      <c r="U16" s="649" t="str">
        <f t="shared" si="7"/>
        <v/>
      </c>
      <c r="V16" s="648"/>
      <c r="W16" s="649" t="str">
        <f t="shared" si="8"/>
        <v/>
      </c>
      <c r="X16" s="648"/>
      <c r="Y16" s="649" t="str">
        <f t="shared" si="9"/>
        <v/>
      </c>
      <c r="Z16" s="648"/>
      <c r="AA16" s="649" t="str">
        <f t="shared" si="10"/>
        <v/>
      </c>
      <c r="AB16" s="648"/>
      <c r="AC16" s="649" t="str">
        <f t="shared" si="11"/>
        <v/>
      </c>
      <c r="AD16" s="648"/>
      <c r="AE16" s="649" t="str">
        <f t="shared" si="12"/>
        <v/>
      </c>
      <c r="AF16" s="648"/>
      <c r="AG16" s="649" t="str">
        <f t="shared" si="13"/>
        <v/>
      </c>
      <c r="AH16" s="648"/>
      <c r="AI16" s="649" t="str">
        <f t="shared" si="14"/>
        <v/>
      </c>
      <c r="AJ16" s="648">
        <v>8940</v>
      </c>
      <c r="AK16" s="649">
        <f t="shared" si="15"/>
        <v>6154.9295833905844</v>
      </c>
      <c r="AL16" s="648"/>
      <c r="AM16" s="649" t="str">
        <f t="shared" si="16"/>
        <v/>
      </c>
      <c r="AN16" s="648"/>
      <c r="AO16" s="649" t="str">
        <f t="shared" si="17"/>
        <v/>
      </c>
      <c r="AP16" s="648">
        <v>291780</v>
      </c>
      <c r="AQ16" s="649">
        <f t="shared" si="18"/>
        <v>200882.03063106319</v>
      </c>
    </row>
    <row r="17" spans="1:44">
      <c r="A17" s="651"/>
      <c r="D17" s="652">
        <v>24487</v>
      </c>
      <c r="E17" s="649" t="str">
        <f t="shared" si="0"/>
        <v/>
      </c>
      <c r="F17" s="652"/>
      <c r="G17" s="649" t="str">
        <f t="shared" si="0"/>
        <v/>
      </c>
      <c r="H17" s="652"/>
      <c r="I17" s="649" t="str">
        <f t="shared" si="1"/>
        <v/>
      </c>
      <c r="J17" s="652"/>
      <c r="K17" s="649" t="str">
        <f t="shared" si="2"/>
        <v/>
      </c>
      <c r="L17" s="652"/>
      <c r="M17" s="649" t="str">
        <f t="shared" si="3"/>
        <v/>
      </c>
      <c r="N17" s="652">
        <v>70</v>
      </c>
      <c r="O17" s="649" t="str">
        <f t="shared" si="4"/>
        <v/>
      </c>
      <c r="P17" s="652">
        <v>1329</v>
      </c>
      <c r="Q17" s="649" t="str">
        <f t="shared" si="5"/>
        <v/>
      </c>
      <c r="R17" s="652"/>
      <c r="S17" s="649" t="str">
        <f t="shared" si="6"/>
        <v/>
      </c>
      <c r="T17" s="652"/>
      <c r="U17" s="649" t="str">
        <f t="shared" si="7"/>
        <v/>
      </c>
      <c r="V17" s="652"/>
      <c r="W17" s="649" t="str">
        <f t="shared" si="8"/>
        <v/>
      </c>
      <c r="X17" s="652"/>
      <c r="Y17" s="649" t="str">
        <f t="shared" si="9"/>
        <v/>
      </c>
      <c r="Z17" s="652"/>
      <c r="AA17" s="649" t="str">
        <f t="shared" si="10"/>
        <v/>
      </c>
      <c r="AB17" s="652"/>
      <c r="AC17" s="649" t="str">
        <f t="shared" si="11"/>
        <v/>
      </c>
      <c r="AD17" s="652"/>
      <c r="AE17" s="649" t="str">
        <f t="shared" si="12"/>
        <v/>
      </c>
      <c r="AF17" s="652"/>
      <c r="AG17" s="649" t="str">
        <f t="shared" si="13"/>
        <v/>
      </c>
      <c r="AH17" s="652"/>
      <c r="AI17" s="649" t="str">
        <f t="shared" si="14"/>
        <v/>
      </c>
      <c r="AJ17" s="652">
        <v>16255</v>
      </c>
      <c r="AK17" s="649" t="str">
        <f t="shared" si="15"/>
        <v/>
      </c>
      <c r="AL17" s="652"/>
      <c r="AM17" s="649" t="str">
        <f t="shared" si="16"/>
        <v/>
      </c>
      <c r="AN17" s="652"/>
      <c r="AO17" s="649" t="str">
        <f t="shared" si="17"/>
        <v/>
      </c>
      <c r="AP17" s="652">
        <v>17654</v>
      </c>
      <c r="AQ17" s="649" t="str">
        <f t="shared" si="18"/>
        <v/>
      </c>
    </row>
    <row r="18" spans="1:44">
      <c r="E18" s="649" t="str">
        <f t="shared" si="0"/>
        <v/>
      </c>
      <c r="G18" s="649" t="str">
        <f t="shared" si="0"/>
        <v/>
      </c>
      <c r="I18" s="649" t="str">
        <f t="shared" si="1"/>
        <v/>
      </c>
      <c r="K18" s="649" t="str">
        <f t="shared" si="2"/>
        <v/>
      </c>
      <c r="M18" s="649" t="str">
        <f t="shared" si="3"/>
        <v/>
      </c>
      <c r="O18" s="649" t="str">
        <f t="shared" si="4"/>
        <v/>
      </c>
      <c r="Q18" s="649" t="str">
        <f t="shared" si="5"/>
        <v/>
      </c>
      <c r="S18" s="649" t="str">
        <f t="shared" si="6"/>
        <v/>
      </c>
      <c r="U18" s="649" t="str">
        <f t="shared" si="7"/>
        <v/>
      </c>
      <c r="W18" s="649" t="str">
        <f t="shared" si="8"/>
        <v/>
      </c>
      <c r="Y18" s="649" t="str">
        <f t="shared" si="9"/>
        <v/>
      </c>
      <c r="AA18" s="649" t="str">
        <f t="shared" si="10"/>
        <v/>
      </c>
      <c r="AC18" s="649" t="str">
        <f t="shared" si="11"/>
        <v/>
      </c>
      <c r="AE18" s="649" t="str">
        <f t="shared" si="12"/>
        <v/>
      </c>
      <c r="AG18" s="649" t="str">
        <f t="shared" si="13"/>
        <v/>
      </c>
      <c r="AI18" s="649" t="str">
        <f t="shared" si="14"/>
        <v/>
      </c>
      <c r="AK18" s="649" t="str">
        <f t="shared" si="15"/>
        <v/>
      </c>
      <c r="AM18" s="649" t="str">
        <f t="shared" si="16"/>
        <v/>
      </c>
      <c r="AO18" s="649" t="str">
        <f t="shared" si="17"/>
        <v/>
      </c>
      <c r="AQ18" s="649" t="str">
        <f t="shared" si="18"/>
        <v/>
      </c>
    </row>
    <row r="19" spans="1:44">
      <c r="B19">
        <f>SUM(B12:B16)</f>
        <v>103.66479427777777</v>
      </c>
      <c r="D19" s="653"/>
      <c r="E19" s="649" t="str">
        <f t="shared" si="0"/>
        <v/>
      </c>
      <c r="G19" s="649" t="str">
        <f t="shared" si="0"/>
        <v/>
      </c>
      <c r="I19" s="649" t="str">
        <f t="shared" si="1"/>
        <v/>
      </c>
      <c r="K19" s="649" t="str">
        <f t="shared" si="2"/>
        <v/>
      </c>
      <c r="M19" s="649" t="str">
        <f t="shared" si="3"/>
        <v/>
      </c>
      <c r="O19" s="649" t="str">
        <f t="shared" si="4"/>
        <v/>
      </c>
      <c r="Q19" s="649" t="str">
        <f t="shared" si="5"/>
        <v/>
      </c>
      <c r="S19" s="649" t="str">
        <f t="shared" si="6"/>
        <v/>
      </c>
      <c r="U19" s="649" t="str">
        <f t="shared" si="7"/>
        <v/>
      </c>
      <c r="W19" s="649" t="str">
        <f t="shared" si="8"/>
        <v/>
      </c>
      <c r="Y19" s="649" t="str">
        <f t="shared" si="9"/>
        <v/>
      </c>
      <c r="AA19" s="649" t="str">
        <f t="shared" si="10"/>
        <v/>
      </c>
      <c r="AC19" s="649" t="str">
        <f t="shared" si="11"/>
        <v/>
      </c>
      <c r="AE19" s="649" t="str">
        <f t="shared" si="12"/>
        <v/>
      </c>
      <c r="AG19" s="649" t="str">
        <f t="shared" si="13"/>
        <v/>
      </c>
      <c r="AI19" s="649" t="str">
        <f t="shared" si="14"/>
        <v/>
      </c>
      <c r="AK19" s="649" t="str">
        <f t="shared" si="15"/>
        <v/>
      </c>
      <c r="AM19" s="649" t="str">
        <f t="shared" si="16"/>
        <v/>
      </c>
      <c r="AO19" s="649" t="str">
        <f t="shared" si="17"/>
        <v/>
      </c>
      <c r="AQ19" s="649" t="str">
        <f t="shared" si="18"/>
        <v/>
      </c>
    </row>
    <row r="20" spans="1:44">
      <c r="E20" s="649" t="str">
        <f t="shared" si="0"/>
        <v/>
      </c>
      <c r="G20" s="649" t="str">
        <f t="shared" si="0"/>
        <v/>
      </c>
      <c r="I20" s="649" t="str">
        <f t="shared" si="1"/>
        <v/>
      </c>
      <c r="K20" s="649" t="str">
        <f t="shared" si="2"/>
        <v/>
      </c>
      <c r="M20" s="649" t="str">
        <f t="shared" si="3"/>
        <v/>
      </c>
      <c r="O20" s="649" t="str">
        <f t="shared" si="4"/>
        <v/>
      </c>
      <c r="Q20" s="649" t="str">
        <f t="shared" si="5"/>
        <v/>
      </c>
      <c r="S20" s="649" t="str">
        <f t="shared" si="6"/>
        <v/>
      </c>
      <c r="U20" s="649" t="str">
        <f t="shared" si="7"/>
        <v/>
      </c>
      <c r="W20" s="649" t="str">
        <f t="shared" si="8"/>
        <v/>
      </c>
      <c r="Y20" s="649" t="str">
        <f t="shared" si="9"/>
        <v/>
      </c>
      <c r="AA20" s="649" t="str">
        <f t="shared" si="10"/>
        <v/>
      </c>
      <c r="AC20" s="649" t="str">
        <f t="shared" si="11"/>
        <v/>
      </c>
      <c r="AE20" s="649" t="str">
        <f t="shared" si="12"/>
        <v/>
      </c>
      <c r="AG20" s="649" t="str">
        <f t="shared" si="13"/>
        <v/>
      </c>
      <c r="AI20" s="649" t="str">
        <f t="shared" si="14"/>
        <v/>
      </c>
      <c r="AK20" s="649" t="str">
        <f t="shared" si="15"/>
        <v/>
      </c>
      <c r="AM20" s="649" t="str">
        <f t="shared" si="16"/>
        <v/>
      </c>
      <c r="AO20" s="649" t="str">
        <f t="shared" si="17"/>
        <v/>
      </c>
      <c r="AQ20" s="649" t="str">
        <f t="shared" si="18"/>
        <v/>
      </c>
      <c r="AR20">
        <f>4739.38</f>
        <v>4739.38</v>
      </c>
    </row>
    <row r="21" spans="1:44">
      <c r="E21" s="649" t="str">
        <f t="shared" si="0"/>
        <v/>
      </c>
      <c r="G21" s="649" t="str">
        <f t="shared" si="0"/>
        <v/>
      </c>
      <c r="I21" s="649" t="str">
        <f t="shared" si="1"/>
        <v/>
      </c>
      <c r="K21" s="649" t="str">
        <f t="shared" si="2"/>
        <v/>
      </c>
      <c r="M21" s="649" t="str">
        <f t="shared" si="3"/>
        <v/>
      </c>
      <c r="O21" s="649" t="str">
        <f t="shared" si="4"/>
        <v/>
      </c>
      <c r="Q21" s="649" t="str">
        <f t="shared" si="5"/>
        <v/>
      </c>
      <c r="S21" s="649" t="str">
        <f t="shared" si="6"/>
        <v/>
      </c>
      <c r="U21" s="649" t="str">
        <f t="shared" si="7"/>
        <v/>
      </c>
      <c r="W21" s="649" t="str">
        <f t="shared" si="8"/>
        <v/>
      </c>
      <c r="Y21" s="649" t="str">
        <f t="shared" si="9"/>
        <v/>
      </c>
      <c r="AA21" s="649" t="str">
        <f t="shared" si="10"/>
        <v/>
      </c>
      <c r="AC21" s="649" t="str">
        <f t="shared" si="11"/>
        <v/>
      </c>
      <c r="AE21" s="649" t="str">
        <f t="shared" si="12"/>
        <v/>
      </c>
      <c r="AG21" s="649" t="str">
        <f t="shared" si="13"/>
        <v/>
      </c>
      <c r="AI21" s="649" t="str">
        <f t="shared" si="14"/>
        <v/>
      </c>
      <c r="AK21" s="649" t="str">
        <f t="shared" si="15"/>
        <v/>
      </c>
      <c r="AM21" s="649" t="str">
        <f t="shared" si="16"/>
        <v/>
      </c>
      <c r="AO21" s="649" t="str">
        <f t="shared" si="17"/>
        <v/>
      </c>
      <c r="AQ21" s="649" t="str">
        <f t="shared" si="18"/>
        <v/>
      </c>
    </row>
    <row r="22" spans="1:44">
      <c r="E22" s="649" t="str">
        <f t="shared" si="0"/>
        <v/>
      </c>
      <c r="G22" s="649" t="str">
        <f t="shared" si="0"/>
        <v/>
      </c>
      <c r="I22" s="649" t="str">
        <f t="shared" si="1"/>
        <v/>
      </c>
      <c r="K22" s="649" t="str">
        <f t="shared" si="2"/>
        <v/>
      </c>
      <c r="M22" s="649" t="str">
        <f t="shared" si="3"/>
        <v/>
      </c>
      <c r="O22" s="649" t="str">
        <f t="shared" si="4"/>
        <v/>
      </c>
      <c r="Q22" s="649" t="str">
        <f t="shared" si="5"/>
        <v/>
      </c>
      <c r="S22" s="649" t="str">
        <f t="shared" si="6"/>
        <v/>
      </c>
      <c r="U22" s="649" t="str">
        <f t="shared" si="7"/>
        <v/>
      </c>
      <c r="W22" s="649" t="str">
        <f t="shared" si="8"/>
        <v/>
      </c>
      <c r="Y22" s="649" t="str">
        <f t="shared" si="9"/>
        <v/>
      </c>
      <c r="AA22" s="649" t="str">
        <f t="shared" si="10"/>
        <v/>
      </c>
      <c r="AC22" s="649" t="str">
        <f t="shared" si="11"/>
        <v/>
      </c>
      <c r="AE22" s="649" t="str">
        <f t="shared" si="12"/>
        <v/>
      </c>
      <c r="AG22" s="649" t="str">
        <f t="shared" si="13"/>
        <v/>
      </c>
      <c r="AI22" s="649" t="str">
        <f t="shared" si="14"/>
        <v/>
      </c>
      <c r="AK22" s="649" t="str">
        <f t="shared" si="15"/>
        <v/>
      </c>
      <c r="AM22" s="649" t="str">
        <f t="shared" si="16"/>
        <v/>
      </c>
      <c r="AO22" s="649" t="str">
        <f t="shared" si="17"/>
        <v/>
      </c>
      <c r="AQ22" s="649" t="str">
        <f t="shared" si="18"/>
        <v/>
      </c>
    </row>
    <row r="23" spans="1:44">
      <c r="E23" s="649" t="str">
        <f t="shared" si="0"/>
        <v/>
      </c>
      <c r="G23" s="649" t="str">
        <f t="shared" si="0"/>
        <v/>
      </c>
      <c r="I23" s="649" t="str">
        <f t="shared" si="1"/>
        <v/>
      </c>
      <c r="K23" s="649" t="str">
        <f t="shared" si="2"/>
        <v/>
      </c>
      <c r="M23" s="649" t="str">
        <f t="shared" si="3"/>
        <v/>
      </c>
      <c r="O23" s="649" t="str">
        <f t="shared" si="4"/>
        <v/>
      </c>
      <c r="Q23" s="649" t="str">
        <f t="shared" si="5"/>
        <v/>
      </c>
      <c r="S23" s="649" t="str">
        <f t="shared" si="6"/>
        <v/>
      </c>
      <c r="U23" s="649" t="str">
        <f t="shared" si="7"/>
        <v/>
      </c>
      <c r="W23" s="649" t="str">
        <f t="shared" si="8"/>
        <v/>
      </c>
      <c r="Y23" s="649" t="str">
        <f t="shared" si="9"/>
        <v/>
      </c>
      <c r="AA23" s="649" t="str">
        <f t="shared" si="10"/>
        <v/>
      </c>
      <c r="AC23" s="649" t="str">
        <f t="shared" si="11"/>
        <v/>
      </c>
      <c r="AE23" s="649" t="str">
        <f t="shared" si="12"/>
        <v/>
      </c>
      <c r="AG23" s="649" t="str">
        <f t="shared" si="13"/>
        <v/>
      </c>
      <c r="AI23" s="649" t="str">
        <f t="shared" si="14"/>
        <v/>
      </c>
      <c r="AK23" s="649" t="str">
        <f t="shared" si="15"/>
        <v/>
      </c>
      <c r="AM23" s="649" t="str">
        <f t="shared" si="16"/>
        <v/>
      </c>
      <c r="AO23" s="649" t="str">
        <f t="shared" si="17"/>
        <v/>
      </c>
      <c r="AQ23" s="649" t="str">
        <f t="shared" si="18"/>
        <v/>
      </c>
    </row>
    <row r="24" spans="1:44">
      <c r="A24" s="653"/>
      <c r="E24" s="649" t="str">
        <f t="shared" si="0"/>
        <v/>
      </c>
      <c r="G24" s="649" t="str">
        <f t="shared" si="0"/>
        <v/>
      </c>
      <c r="I24" s="649" t="str">
        <f t="shared" si="1"/>
        <v/>
      </c>
      <c r="K24" s="649" t="str">
        <f t="shared" si="2"/>
        <v/>
      </c>
      <c r="M24" s="649" t="str">
        <f t="shared" si="3"/>
        <v/>
      </c>
      <c r="O24" s="649" t="str">
        <f t="shared" si="4"/>
        <v/>
      </c>
      <c r="Q24" s="649" t="str">
        <f t="shared" si="5"/>
        <v/>
      </c>
      <c r="S24" s="649" t="str">
        <f t="shared" si="6"/>
        <v/>
      </c>
      <c r="U24" s="649" t="str">
        <f t="shared" si="7"/>
        <v/>
      </c>
      <c r="W24" s="649" t="str">
        <f t="shared" si="8"/>
        <v/>
      </c>
      <c r="Y24" s="649" t="str">
        <f t="shared" si="9"/>
        <v/>
      </c>
      <c r="AA24" s="649" t="str">
        <f t="shared" si="10"/>
        <v/>
      </c>
      <c r="AC24" s="649" t="str">
        <f t="shared" si="11"/>
        <v/>
      </c>
      <c r="AE24" s="649" t="str">
        <f t="shared" si="12"/>
        <v/>
      </c>
      <c r="AG24" s="649" t="str">
        <f t="shared" si="13"/>
        <v/>
      </c>
      <c r="AI24" s="649" t="str">
        <f t="shared" si="14"/>
        <v/>
      </c>
      <c r="AK24" s="649" t="str">
        <f t="shared" si="15"/>
        <v/>
      </c>
      <c r="AM24" s="649" t="str">
        <f t="shared" si="16"/>
        <v/>
      </c>
      <c r="AO24" s="649" t="str">
        <f t="shared" si="17"/>
        <v/>
      </c>
      <c r="AQ24" s="649" t="str">
        <f t="shared" si="18"/>
        <v/>
      </c>
    </row>
    <row r="25" spans="1:44">
      <c r="E25" s="649" t="str">
        <f t="shared" si="0"/>
        <v/>
      </c>
      <c r="G25" s="649" t="str">
        <f t="shared" si="0"/>
        <v/>
      </c>
      <c r="I25" s="649" t="str">
        <f t="shared" si="1"/>
        <v/>
      </c>
      <c r="K25" s="649" t="str">
        <f t="shared" si="2"/>
        <v/>
      </c>
      <c r="M25" s="649" t="str">
        <f t="shared" si="3"/>
        <v/>
      </c>
      <c r="O25" s="649" t="str">
        <f t="shared" si="4"/>
        <v/>
      </c>
      <c r="Q25" s="649" t="str">
        <f t="shared" si="5"/>
        <v/>
      </c>
      <c r="S25" s="649" t="str">
        <f t="shared" si="6"/>
        <v/>
      </c>
      <c r="U25" s="649" t="str">
        <f t="shared" si="7"/>
        <v/>
      </c>
      <c r="W25" s="649" t="str">
        <f t="shared" si="8"/>
        <v/>
      </c>
      <c r="Y25" s="649" t="str">
        <f t="shared" si="9"/>
        <v/>
      </c>
      <c r="AA25" s="649" t="str">
        <f t="shared" si="10"/>
        <v/>
      </c>
      <c r="AC25" s="649" t="str">
        <f t="shared" si="11"/>
        <v/>
      </c>
      <c r="AE25" s="649" t="str">
        <f t="shared" si="12"/>
        <v/>
      </c>
      <c r="AG25" s="649" t="str">
        <f t="shared" si="13"/>
        <v/>
      </c>
      <c r="AI25" s="649" t="str">
        <f t="shared" si="14"/>
        <v/>
      </c>
      <c r="AK25" s="649" t="str">
        <f t="shared" si="15"/>
        <v/>
      </c>
      <c r="AM25" s="649" t="str">
        <f t="shared" si="16"/>
        <v/>
      </c>
      <c r="AO25" s="649" t="str">
        <f t="shared" si="17"/>
        <v/>
      </c>
      <c r="AQ25" s="649" t="str">
        <f t="shared" si="18"/>
        <v/>
      </c>
    </row>
    <row r="26" spans="1:44">
      <c r="E26" s="649" t="str">
        <f t="shared" si="0"/>
        <v/>
      </c>
      <c r="G26" s="649" t="str">
        <f t="shared" si="0"/>
        <v/>
      </c>
      <c r="I26" s="649" t="str">
        <f t="shared" si="1"/>
        <v/>
      </c>
      <c r="K26" s="649" t="str">
        <f t="shared" si="2"/>
        <v/>
      </c>
      <c r="M26" s="649" t="str">
        <f t="shared" si="3"/>
        <v/>
      </c>
      <c r="O26" s="649" t="str">
        <f t="shared" si="4"/>
        <v/>
      </c>
      <c r="Q26" s="649" t="str">
        <f t="shared" si="5"/>
        <v/>
      </c>
      <c r="S26" s="649" t="str">
        <f t="shared" si="6"/>
        <v/>
      </c>
      <c r="U26" s="649" t="str">
        <f t="shared" si="7"/>
        <v/>
      </c>
      <c r="W26" s="649" t="str">
        <f t="shared" si="8"/>
        <v/>
      </c>
      <c r="Y26" s="649" t="str">
        <f t="shared" si="9"/>
        <v/>
      </c>
      <c r="AA26" s="649" t="str">
        <f t="shared" si="10"/>
        <v/>
      </c>
      <c r="AC26" s="649" t="str">
        <f t="shared" si="11"/>
        <v/>
      </c>
      <c r="AE26" s="649" t="str">
        <f t="shared" si="12"/>
        <v/>
      </c>
      <c r="AG26" s="649" t="str">
        <f t="shared" si="13"/>
        <v/>
      </c>
      <c r="AI26" s="649" t="str">
        <f t="shared" si="14"/>
        <v/>
      </c>
      <c r="AK26" s="649" t="str">
        <f t="shared" si="15"/>
        <v/>
      </c>
      <c r="AM26" s="649" t="str">
        <f t="shared" si="16"/>
        <v/>
      </c>
      <c r="AO26" s="649" t="str">
        <f t="shared" si="17"/>
        <v/>
      </c>
      <c r="AQ26" s="649" t="str">
        <f t="shared" si="18"/>
        <v/>
      </c>
    </row>
    <row r="27" spans="1:44">
      <c r="E27" s="649" t="str">
        <f t="shared" si="0"/>
        <v/>
      </c>
      <c r="G27" s="649" t="str">
        <f t="shared" si="0"/>
        <v/>
      </c>
      <c r="I27" s="649" t="str">
        <f t="shared" si="1"/>
        <v/>
      </c>
      <c r="K27" s="649" t="str">
        <f t="shared" si="2"/>
        <v/>
      </c>
      <c r="M27" s="649" t="str">
        <f t="shared" si="3"/>
        <v/>
      </c>
      <c r="O27" s="649" t="str">
        <f t="shared" si="4"/>
        <v/>
      </c>
      <c r="Q27" s="649" t="str">
        <f t="shared" si="5"/>
        <v/>
      </c>
      <c r="S27" s="649" t="str">
        <f t="shared" si="6"/>
        <v/>
      </c>
      <c r="U27" s="649" t="str">
        <f t="shared" si="7"/>
        <v/>
      </c>
      <c r="W27" s="649" t="str">
        <f t="shared" si="8"/>
        <v/>
      </c>
      <c r="Y27" s="649" t="str">
        <f t="shared" si="9"/>
        <v/>
      </c>
      <c r="AA27" s="649" t="str">
        <f t="shared" si="10"/>
        <v/>
      </c>
      <c r="AC27" s="649" t="str">
        <f t="shared" si="11"/>
        <v/>
      </c>
      <c r="AE27" s="649" t="str">
        <f t="shared" si="12"/>
        <v/>
      </c>
      <c r="AG27" s="649" t="str">
        <f t="shared" si="13"/>
        <v/>
      </c>
      <c r="AI27" s="649" t="str">
        <f t="shared" si="14"/>
        <v/>
      </c>
      <c r="AK27" s="649" t="str">
        <f t="shared" si="15"/>
        <v/>
      </c>
      <c r="AM27" s="649" t="str">
        <f t="shared" si="16"/>
        <v/>
      </c>
      <c r="AO27" s="649" t="str">
        <f t="shared" si="17"/>
        <v/>
      </c>
      <c r="AQ27" s="649" t="str">
        <f t="shared" si="18"/>
        <v/>
      </c>
    </row>
    <row r="28" spans="1:44">
      <c r="E28" s="649" t="str">
        <f t="shared" si="0"/>
        <v/>
      </c>
      <c r="G28" s="649" t="str">
        <f t="shared" si="0"/>
        <v/>
      </c>
      <c r="I28" s="649" t="str">
        <f t="shared" si="1"/>
        <v/>
      </c>
      <c r="K28" s="649" t="str">
        <f t="shared" si="2"/>
        <v/>
      </c>
      <c r="M28" s="649" t="str">
        <f t="shared" si="3"/>
        <v/>
      </c>
      <c r="O28" s="649" t="str">
        <f t="shared" si="4"/>
        <v/>
      </c>
      <c r="Q28" s="649" t="str">
        <f t="shared" si="5"/>
        <v/>
      </c>
      <c r="S28" s="649" t="str">
        <f t="shared" si="6"/>
        <v/>
      </c>
      <c r="U28" s="649" t="str">
        <f t="shared" si="7"/>
        <v/>
      </c>
      <c r="W28" s="649" t="str">
        <f t="shared" si="8"/>
        <v/>
      </c>
      <c r="Y28" s="649" t="str">
        <f t="shared" si="9"/>
        <v/>
      </c>
      <c r="AA28" s="649" t="str">
        <f t="shared" si="10"/>
        <v/>
      </c>
      <c r="AC28" s="649" t="str">
        <f t="shared" si="11"/>
        <v/>
      </c>
      <c r="AE28" s="649" t="str">
        <f t="shared" si="12"/>
        <v/>
      </c>
      <c r="AG28" s="649" t="str">
        <f t="shared" si="13"/>
        <v/>
      </c>
      <c r="AI28" s="649" t="str">
        <f t="shared" si="14"/>
        <v/>
      </c>
      <c r="AK28" s="649" t="str">
        <f t="shared" si="15"/>
        <v/>
      </c>
      <c r="AM28" s="649" t="str">
        <f t="shared" si="16"/>
        <v/>
      </c>
      <c r="AO28" s="649" t="str">
        <f t="shared" si="17"/>
        <v/>
      </c>
      <c r="AQ28" s="649" t="str">
        <f t="shared" si="18"/>
        <v/>
      </c>
    </row>
    <row r="29" spans="1:44">
      <c r="E29" s="649" t="str">
        <f t="shared" si="0"/>
        <v/>
      </c>
      <c r="G29" s="649" t="str">
        <f t="shared" si="0"/>
        <v/>
      </c>
      <c r="I29" s="649" t="str">
        <f t="shared" si="1"/>
        <v/>
      </c>
      <c r="K29" s="649" t="str">
        <f t="shared" si="2"/>
        <v/>
      </c>
      <c r="M29" s="649" t="str">
        <f t="shared" si="3"/>
        <v/>
      </c>
      <c r="O29" s="649" t="str">
        <f t="shared" si="4"/>
        <v/>
      </c>
      <c r="Q29" s="649" t="str">
        <f t="shared" si="5"/>
        <v/>
      </c>
      <c r="S29" s="649" t="str">
        <f t="shared" si="6"/>
        <v/>
      </c>
      <c r="U29" s="649" t="str">
        <f t="shared" si="7"/>
        <v/>
      </c>
      <c r="W29" s="649" t="str">
        <f t="shared" si="8"/>
        <v/>
      </c>
      <c r="Y29" s="649" t="str">
        <f t="shared" si="9"/>
        <v/>
      </c>
      <c r="AA29" s="649" t="str">
        <f t="shared" si="10"/>
        <v/>
      </c>
      <c r="AC29" s="649" t="str">
        <f t="shared" si="11"/>
        <v/>
      </c>
      <c r="AE29" s="649" t="str">
        <f t="shared" si="12"/>
        <v/>
      </c>
      <c r="AG29" s="649" t="str">
        <f t="shared" si="13"/>
        <v/>
      </c>
      <c r="AI29" s="649" t="str">
        <f t="shared" si="14"/>
        <v/>
      </c>
      <c r="AK29" s="649" t="str">
        <f t="shared" si="15"/>
        <v/>
      </c>
      <c r="AM29" s="649" t="str">
        <f t="shared" si="16"/>
        <v/>
      </c>
      <c r="AO29" s="649" t="str">
        <f t="shared" si="17"/>
        <v/>
      </c>
      <c r="AQ29" s="649" t="str">
        <f t="shared" si="18"/>
        <v/>
      </c>
    </row>
    <row r="30" spans="1:44">
      <c r="E30" s="649" t="str">
        <f t="shared" si="0"/>
        <v/>
      </c>
      <c r="G30" s="649" t="str">
        <f t="shared" si="0"/>
        <v/>
      </c>
      <c r="I30" s="649" t="str">
        <f t="shared" si="1"/>
        <v/>
      </c>
      <c r="K30" s="649" t="str">
        <f t="shared" si="2"/>
        <v/>
      </c>
      <c r="M30" s="649" t="str">
        <f t="shared" si="3"/>
        <v/>
      </c>
      <c r="O30" s="649" t="str">
        <f t="shared" si="4"/>
        <v/>
      </c>
      <c r="Q30" s="649" t="str">
        <f t="shared" si="5"/>
        <v/>
      </c>
      <c r="S30" s="649" t="str">
        <f t="shared" si="6"/>
        <v/>
      </c>
      <c r="U30" s="649" t="str">
        <f t="shared" si="7"/>
        <v/>
      </c>
      <c r="W30" s="649" t="str">
        <f t="shared" si="8"/>
        <v/>
      </c>
      <c r="Y30" s="649" t="str">
        <f t="shared" si="9"/>
        <v/>
      </c>
      <c r="AA30" s="649" t="str">
        <f t="shared" si="10"/>
        <v/>
      </c>
      <c r="AC30" s="649" t="str">
        <f t="shared" si="11"/>
        <v/>
      </c>
      <c r="AE30" s="649" t="str">
        <f t="shared" si="12"/>
        <v/>
      </c>
      <c r="AG30" s="649" t="str">
        <f t="shared" si="13"/>
        <v/>
      </c>
      <c r="AI30" s="649" t="str">
        <f t="shared" si="14"/>
        <v/>
      </c>
      <c r="AK30" s="649" t="str">
        <f t="shared" si="15"/>
        <v/>
      </c>
      <c r="AM30" s="649" t="str">
        <f t="shared" si="16"/>
        <v/>
      </c>
      <c r="AO30" s="649" t="str">
        <f t="shared" si="17"/>
        <v/>
      </c>
      <c r="AQ30" s="649" t="str">
        <f t="shared" si="18"/>
        <v/>
      </c>
    </row>
    <row r="31" spans="1:44">
      <c r="E31" s="649" t="str">
        <f t="shared" si="0"/>
        <v/>
      </c>
      <c r="G31" s="649" t="str">
        <f t="shared" si="0"/>
        <v/>
      </c>
      <c r="I31" s="649" t="str">
        <f t="shared" si="1"/>
        <v/>
      </c>
      <c r="K31" s="649" t="str">
        <f t="shared" si="2"/>
        <v/>
      </c>
      <c r="M31" s="649" t="str">
        <f t="shared" si="3"/>
        <v/>
      </c>
      <c r="O31" s="649" t="str">
        <f t="shared" si="4"/>
        <v/>
      </c>
      <c r="Q31" s="649" t="str">
        <f t="shared" si="5"/>
        <v/>
      </c>
      <c r="S31" s="649" t="str">
        <f t="shared" si="6"/>
        <v/>
      </c>
      <c r="U31" s="649" t="str">
        <f t="shared" si="7"/>
        <v/>
      </c>
      <c r="W31" s="649" t="str">
        <f t="shared" si="8"/>
        <v/>
      </c>
      <c r="Y31" s="649" t="str">
        <f t="shared" si="9"/>
        <v/>
      </c>
      <c r="AA31" s="649" t="str">
        <f t="shared" si="10"/>
        <v/>
      </c>
      <c r="AC31" s="649" t="str">
        <f t="shared" si="11"/>
        <v/>
      </c>
      <c r="AE31" s="649" t="str">
        <f t="shared" si="12"/>
        <v/>
      </c>
      <c r="AG31" s="649" t="str">
        <f t="shared" si="13"/>
        <v/>
      </c>
      <c r="AI31" s="649" t="str">
        <f t="shared" si="14"/>
        <v/>
      </c>
      <c r="AK31" s="649" t="str">
        <f t="shared" si="15"/>
        <v/>
      </c>
      <c r="AM31" s="649" t="str">
        <f t="shared" si="16"/>
        <v/>
      </c>
      <c r="AO31" s="649" t="str">
        <f t="shared" si="17"/>
        <v/>
      </c>
      <c r="AQ31" s="649" t="str">
        <f t="shared" si="18"/>
        <v/>
      </c>
    </row>
    <row r="32" spans="1:44">
      <c r="E32" s="649" t="str">
        <f t="shared" si="0"/>
        <v/>
      </c>
      <c r="G32" s="649" t="str">
        <f t="shared" si="0"/>
        <v/>
      </c>
      <c r="I32" s="649" t="str">
        <f t="shared" si="1"/>
        <v/>
      </c>
      <c r="K32" s="649" t="str">
        <f t="shared" si="2"/>
        <v/>
      </c>
      <c r="M32" s="649" t="str">
        <f t="shared" si="3"/>
        <v/>
      </c>
      <c r="O32" s="649" t="str">
        <f t="shared" si="4"/>
        <v/>
      </c>
      <c r="Q32" s="649" t="str">
        <f t="shared" si="5"/>
        <v/>
      </c>
      <c r="S32" s="649" t="str">
        <f t="shared" si="6"/>
        <v/>
      </c>
      <c r="U32" s="649" t="str">
        <f t="shared" si="7"/>
        <v/>
      </c>
      <c r="W32" s="649" t="str">
        <f t="shared" si="8"/>
        <v/>
      </c>
      <c r="Y32" s="649" t="str">
        <f t="shared" si="9"/>
        <v/>
      </c>
      <c r="AA32" s="649" t="str">
        <f t="shared" si="10"/>
        <v/>
      </c>
      <c r="AC32" s="649" t="str">
        <f t="shared" si="11"/>
        <v/>
      </c>
      <c r="AE32" s="649" t="str">
        <f t="shared" si="12"/>
        <v/>
      </c>
      <c r="AG32" s="649" t="str">
        <f t="shared" si="13"/>
        <v/>
      </c>
      <c r="AI32" s="649" t="str">
        <f t="shared" si="14"/>
        <v/>
      </c>
      <c r="AK32" s="649" t="str">
        <f t="shared" si="15"/>
        <v/>
      </c>
      <c r="AM32" s="649" t="str">
        <f t="shared" si="16"/>
        <v/>
      </c>
      <c r="AO32" s="649" t="str">
        <f t="shared" si="17"/>
        <v/>
      </c>
      <c r="AQ32" s="649" t="str">
        <f t="shared" si="18"/>
        <v/>
      </c>
    </row>
    <row r="33" spans="5:43">
      <c r="E33" s="649" t="str">
        <f t="shared" si="0"/>
        <v/>
      </c>
      <c r="G33" s="649" t="str">
        <f t="shared" si="0"/>
        <v/>
      </c>
      <c r="I33" s="649" t="str">
        <f t="shared" si="1"/>
        <v/>
      </c>
      <c r="K33" s="649" t="str">
        <f t="shared" si="2"/>
        <v/>
      </c>
      <c r="M33" s="649" t="str">
        <f t="shared" si="3"/>
        <v/>
      </c>
      <c r="O33" s="649" t="str">
        <f t="shared" si="4"/>
        <v/>
      </c>
      <c r="Q33" s="649" t="str">
        <f t="shared" si="5"/>
        <v/>
      </c>
      <c r="S33" s="649" t="str">
        <f t="shared" si="6"/>
        <v/>
      </c>
      <c r="U33" s="649" t="str">
        <f t="shared" si="7"/>
        <v/>
      </c>
      <c r="W33" s="649" t="str">
        <f t="shared" si="8"/>
        <v/>
      </c>
      <c r="Y33" s="649" t="str">
        <f t="shared" si="9"/>
        <v/>
      </c>
      <c r="AA33" s="649" t="str">
        <f t="shared" si="10"/>
        <v/>
      </c>
      <c r="AC33" s="649" t="str">
        <f t="shared" si="11"/>
        <v/>
      </c>
      <c r="AE33" s="649" t="str">
        <f t="shared" si="12"/>
        <v/>
      </c>
      <c r="AG33" s="649" t="str">
        <f t="shared" si="13"/>
        <v/>
      </c>
      <c r="AI33" s="649" t="str">
        <f t="shared" si="14"/>
        <v/>
      </c>
      <c r="AK33" s="649" t="str">
        <f t="shared" si="15"/>
        <v/>
      </c>
      <c r="AM33" s="649" t="str">
        <f t="shared" si="16"/>
        <v/>
      </c>
      <c r="AO33" s="649" t="str">
        <f t="shared" si="17"/>
        <v/>
      </c>
      <c r="AQ33" s="649" t="str">
        <f t="shared" si="18"/>
        <v/>
      </c>
    </row>
    <row r="34" spans="5:43">
      <c r="E34" s="649" t="str">
        <f t="shared" si="0"/>
        <v/>
      </c>
      <c r="G34" s="649" t="str">
        <f t="shared" si="0"/>
        <v/>
      </c>
      <c r="I34" s="649" t="str">
        <f t="shared" si="1"/>
        <v/>
      </c>
      <c r="K34" s="649" t="str">
        <f t="shared" si="2"/>
        <v/>
      </c>
      <c r="M34" s="649" t="str">
        <f t="shared" si="3"/>
        <v/>
      </c>
      <c r="O34" s="649" t="str">
        <f t="shared" si="4"/>
        <v/>
      </c>
      <c r="Q34" s="649" t="str">
        <f t="shared" si="5"/>
        <v/>
      </c>
      <c r="S34" s="649" t="str">
        <f t="shared" si="6"/>
        <v/>
      </c>
      <c r="U34" s="649" t="str">
        <f t="shared" si="7"/>
        <v/>
      </c>
      <c r="W34" s="649" t="str">
        <f t="shared" si="8"/>
        <v/>
      </c>
      <c r="Y34" s="649" t="str">
        <f t="shared" si="9"/>
        <v/>
      </c>
      <c r="AA34" s="649" t="str">
        <f t="shared" si="10"/>
        <v/>
      </c>
      <c r="AC34" s="649" t="str">
        <f t="shared" si="11"/>
        <v/>
      </c>
      <c r="AE34" s="649" t="str">
        <f t="shared" si="12"/>
        <v/>
      </c>
      <c r="AG34" s="649" t="str">
        <f t="shared" si="13"/>
        <v/>
      </c>
      <c r="AI34" s="649" t="str">
        <f t="shared" si="14"/>
        <v/>
      </c>
      <c r="AK34" s="649" t="str">
        <f t="shared" si="15"/>
        <v/>
      </c>
      <c r="AM34" s="649" t="str">
        <f t="shared" si="16"/>
        <v/>
      </c>
      <c r="AO34" s="649" t="str">
        <f t="shared" si="17"/>
        <v/>
      </c>
      <c r="AQ34" s="649" t="str">
        <f t="shared" si="18"/>
        <v/>
      </c>
    </row>
    <row r="35" spans="5:43">
      <c r="E35" s="649" t="str">
        <f t="shared" si="0"/>
        <v/>
      </c>
      <c r="G35" s="649" t="str">
        <f t="shared" si="0"/>
        <v/>
      </c>
      <c r="I35" s="649" t="str">
        <f t="shared" si="1"/>
        <v/>
      </c>
      <c r="K35" s="649" t="str">
        <f t="shared" si="2"/>
        <v/>
      </c>
      <c r="M35" s="649" t="str">
        <f t="shared" si="3"/>
        <v/>
      </c>
      <c r="O35" s="649" t="str">
        <f t="shared" si="4"/>
        <v/>
      </c>
      <c r="Q35" s="649" t="str">
        <f t="shared" si="5"/>
        <v/>
      </c>
      <c r="S35" s="649" t="str">
        <f t="shared" si="6"/>
        <v/>
      </c>
      <c r="U35" s="649" t="str">
        <f t="shared" si="7"/>
        <v/>
      </c>
      <c r="W35" s="649" t="str">
        <f t="shared" si="8"/>
        <v/>
      </c>
      <c r="Y35" s="649" t="str">
        <f t="shared" si="9"/>
        <v/>
      </c>
      <c r="AA35" s="649" t="str">
        <f t="shared" si="10"/>
        <v/>
      </c>
      <c r="AC35" s="649" t="str">
        <f t="shared" si="11"/>
        <v/>
      </c>
      <c r="AE35" s="649" t="str">
        <f t="shared" si="12"/>
        <v/>
      </c>
      <c r="AG35" s="649" t="str">
        <f t="shared" si="13"/>
        <v/>
      </c>
      <c r="AI35" s="649" t="str">
        <f t="shared" si="14"/>
        <v/>
      </c>
      <c r="AK35" s="649" t="str">
        <f t="shared" si="15"/>
        <v/>
      </c>
      <c r="AM35" s="649" t="str">
        <f t="shared" si="16"/>
        <v/>
      </c>
      <c r="AO35" s="649" t="str">
        <f t="shared" si="17"/>
        <v/>
      </c>
      <c r="AQ35" s="649" t="str">
        <f t="shared" si="18"/>
        <v/>
      </c>
    </row>
    <row r="36" spans="5:43">
      <c r="E36" s="649" t="str">
        <f t="shared" si="0"/>
        <v/>
      </c>
      <c r="G36" s="649" t="str">
        <f t="shared" si="0"/>
        <v/>
      </c>
      <c r="I36" s="649" t="str">
        <f t="shared" si="1"/>
        <v/>
      </c>
      <c r="K36" s="649" t="str">
        <f t="shared" si="2"/>
        <v/>
      </c>
      <c r="M36" s="649" t="str">
        <f t="shared" si="3"/>
        <v/>
      </c>
      <c r="O36" s="649" t="str">
        <f t="shared" si="4"/>
        <v/>
      </c>
      <c r="Q36" s="649" t="str">
        <f t="shared" si="5"/>
        <v/>
      </c>
      <c r="S36" s="649" t="str">
        <f t="shared" si="6"/>
        <v/>
      </c>
      <c r="U36" s="649" t="str">
        <f t="shared" si="7"/>
        <v/>
      </c>
      <c r="W36" s="649" t="str">
        <f t="shared" si="8"/>
        <v/>
      </c>
      <c r="Y36" s="649" t="str">
        <f t="shared" si="9"/>
        <v/>
      </c>
      <c r="AA36" s="649" t="str">
        <f t="shared" si="10"/>
        <v/>
      </c>
      <c r="AC36" s="649" t="str">
        <f t="shared" si="11"/>
        <v/>
      </c>
      <c r="AE36" s="649" t="str">
        <f t="shared" si="12"/>
        <v/>
      </c>
      <c r="AG36" s="649" t="str">
        <f t="shared" si="13"/>
        <v/>
      </c>
      <c r="AI36" s="649" t="str">
        <f t="shared" si="14"/>
        <v/>
      </c>
      <c r="AK36" s="649" t="str">
        <f t="shared" si="15"/>
        <v/>
      </c>
      <c r="AM36" s="649" t="str">
        <f t="shared" si="16"/>
        <v/>
      </c>
      <c r="AO36" s="649" t="str">
        <f t="shared" si="17"/>
        <v/>
      </c>
      <c r="AQ36" s="649" t="str">
        <f t="shared" si="18"/>
        <v/>
      </c>
    </row>
    <row r="37" spans="5:43">
      <c r="E37" s="649" t="str">
        <f t="shared" si="0"/>
        <v/>
      </c>
      <c r="G37" s="649" t="str">
        <f t="shared" si="0"/>
        <v/>
      </c>
      <c r="I37" s="649" t="str">
        <f t="shared" si="1"/>
        <v/>
      </c>
      <c r="K37" s="649" t="str">
        <f t="shared" si="2"/>
        <v/>
      </c>
      <c r="M37" s="649" t="str">
        <f t="shared" si="3"/>
        <v/>
      </c>
      <c r="O37" s="649" t="str">
        <f t="shared" si="4"/>
        <v/>
      </c>
      <c r="Q37" s="649" t="str">
        <f t="shared" si="5"/>
        <v/>
      </c>
      <c r="S37" s="649" t="str">
        <f t="shared" si="6"/>
        <v/>
      </c>
      <c r="U37" s="649" t="str">
        <f t="shared" si="7"/>
        <v/>
      </c>
      <c r="W37" s="649" t="str">
        <f t="shared" si="8"/>
        <v/>
      </c>
      <c r="Y37" s="649" t="str">
        <f t="shared" si="9"/>
        <v/>
      </c>
      <c r="AA37" s="649" t="str">
        <f t="shared" si="10"/>
        <v/>
      </c>
      <c r="AC37" s="649" t="str">
        <f t="shared" si="11"/>
        <v/>
      </c>
      <c r="AE37" s="649" t="str">
        <f t="shared" si="12"/>
        <v/>
      </c>
      <c r="AG37" s="649" t="str">
        <f t="shared" si="13"/>
        <v/>
      </c>
      <c r="AI37" s="649" t="str">
        <f t="shared" si="14"/>
        <v/>
      </c>
      <c r="AK37" s="649" t="str">
        <f t="shared" si="15"/>
        <v/>
      </c>
      <c r="AM37" s="649" t="str">
        <f t="shared" si="16"/>
        <v/>
      </c>
      <c r="AO37" s="649" t="str">
        <f t="shared" si="17"/>
        <v/>
      </c>
      <c r="AQ37" s="649" t="str">
        <f t="shared" si="18"/>
        <v/>
      </c>
    </row>
    <row r="38" spans="5:43">
      <c r="E38" s="649" t="str">
        <f t="shared" si="0"/>
        <v/>
      </c>
      <c r="G38" s="649" t="str">
        <f t="shared" si="0"/>
        <v/>
      </c>
      <c r="I38" s="649" t="str">
        <f t="shared" si="1"/>
        <v/>
      </c>
      <c r="K38" s="649" t="str">
        <f t="shared" si="2"/>
        <v/>
      </c>
      <c r="M38" s="649" t="str">
        <f t="shared" si="3"/>
        <v/>
      </c>
      <c r="O38" s="649" t="str">
        <f t="shared" si="4"/>
        <v/>
      </c>
      <c r="Q38" s="649" t="str">
        <f t="shared" si="5"/>
        <v/>
      </c>
      <c r="S38" s="649" t="str">
        <f t="shared" si="6"/>
        <v/>
      </c>
      <c r="U38" s="649" t="str">
        <f t="shared" si="7"/>
        <v/>
      </c>
      <c r="W38" s="649" t="str">
        <f t="shared" si="8"/>
        <v/>
      </c>
      <c r="Y38" s="649" t="str">
        <f t="shared" si="9"/>
        <v/>
      </c>
      <c r="AA38" s="649" t="str">
        <f t="shared" si="10"/>
        <v/>
      </c>
      <c r="AC38" s="649" t="str">
        <f t="shared" si="11"/>
        <v/>
      </c>
      <c r="AE38" s="649" t="str">
        <f t="shared" si="12"/>
        <v/>
      </c>
      <c r="AG38" s="649" t="str">
        <f t="shared" si="13"/>
        <v/>
      </c>
      <c r="AI38" s="649" t="str">
        <f t="shared" si="14"/>
        <v/>
      </c>
      <c r="AK38" s="649" t="str">
        <f t="shared" si="15"/>
        <v/>
      </c>
      <c r="AM38" s="649" t="str">
        <f t="shared" si="16"/>
        <v/>
      </c>
      <c r="AO38" s="649" t="str">
        <f t="shared" si="17"/>
        <v/>
      </c>
      <c r="AQ38" s="649" t="str">
        <f t="shared" si="18"/>
        <v/>
      </c>
    </row>
    <row r="39" spans="5:43">
      <c r="E39" s="649" t="str">
        <f t="shared" si="0"/>
        <v/>
      </c>
      <c r="G39" s="649" t="str">
        <f t="shared" si="0"/>
        <v/>
      </c>
      <c r="I39" s="649" t="str">
        <f t="shared" si="1"/>
        <v/>
      </c>
      <c r="K39" s="649" t="str">
        <f t="shared" si="2"/>
        <v/>
      </c>
      <c r="M39" s="649" t="str">
        <f t="shared" si="3"/>
        <v/>
      </c>
      <c r="O39" s="649" t="str">
        <f t="shared" si="4"/>
        <v/>
      </c>
      <c r="Q39" s="649" t="str">
        <f t="shared" si="5"/>
        <v/>
      </c>
      <c r="S39" s="649" t="str">
        <f t="shared" si="6"/>
        <v/>
      </c>
      <c r="U39" s="649" t="str">
        <f t="shared" si="7"/>
        <v/>
      </c>
      <c r="W39" s="649" t="str">
        <f t="shared" si="8"/>
        <v/>
      </c>
      <c r="Y39" s="649" t="str">
        <f t="shared" si="9"/>
        <v/>
      </c>
      <c r="AA39" s="649" t="str">
        <f t="shared" si="10"/>
        <v/>
      </c>
      <c r="AC39" s="649" t="str">
        <f t="shared" si="11"/>
        <v/>
      </c>
      <c r="AE39" s="649" t="str">
        <f t="shared" si="12"/>
        <v/>
      </c>
      <c r="AG39" s="649" t="str">
        <f t="shared" si="13"/>
        <v/>
      </c>
      <c r="AI39" s="649" t="str">
        <f t="shared" si="14"/>
        <v/>
      </c>
      <c r="AK39" s="649" t="str">
        <f t="shared" si="15"/>
        <v/>
      </c>
      <c r="AM39" s="649" t="str">
        <f t="shared" si="16"/>
        <v/>
      </c>
      <c r="AO39" s="649" t="str">
        <f t="shared" si="17"/>
        <v/>
      </c>
      <c r="AQ39" s="649" t="str">
        <f t="shared" si="18"/>
        <v/>
      </c>
    </row>
    <row r="40" spans="5:43">
      <c r="E40" s="649" t="str">
        <f t="shared" si="0"/>
        <v/>
      </c>
      <c r="G40" s="649" t="str">
        <f t="shared" si="0"/>
        <v/>
      </c>
      <c r="I40" s="649" t="str">
        <f t="shared" si="1"/>
        <v/>
      </c>
      <c r="K40" s="649" t="str">
        <f t="shared" si="2"/>
        <v/>
      </c>
      <c r="M40" s="649" t="str">
        <f t="shared" si="3"/>
        <v/>
      </c>
      <c r="O40" s="649" t="str">
        <f t="shared" si="4"/>
        <v/>
      </c>
      <c r="Q40" s="649" t="str">
        <f t="shared" si="5"/>
        <v/>
      </c>
      <c r="S40" s="649" t="str">
        <f t="shared" si="6"/>
        <v/>
      </c>
      <c r="U40" s="649" t="str">
        <f t="shared" si="7"/>
        <v/>
      </c>
      <c r="W40" s="649" t="str">
        <f t="shared" si="8"/>
        <v/>
      </c>
      <c r="Y40" s="649" t="str">
        <f t="shared" si="9"/>
        <v/>
      </c>
      <c r="AA40" s="649" t="str">
        <f t="shared" si="10"/>
        <v/>
      </c>
      <c r="AC40" s="649" t="str">
        <f t="shared" si="11"/>
        <v/>
      </c>
      <c r="AE40" s="649" t="str">
        <f t="shared" si="12"/>
        <v/>
      </c>
      <c r="AG40" s="649" t="str">
        <f t="shared" si="13"/>
        <v/>
      </c>
      <c r="AI40" s="649" t="str">
        <f t="shared" si="14"/>
        <v/>
      </c>
      <c r="AK40" s="649" t="str">
        <f t="shared" si="15"/>
        <v/>
      </c>
      <c r="AM40" s="649" t="str">
        <f t="shared" si="16"/>
        <v/>
      </c>
      <c r="AO40" s="649" t="str">
        <f t="shared" si="17"/>
        <v/>
      </c>
      <c r="AQ40" s="649" t="str">
        <f t="shared" si="18"/>
        <v/>
      </c>
    </row>
    <row r="41" spans="5:43">
      <c r="E41" s="649" t="str">
        <f t="shared" si="0"/>
        <v/>
      </c>
      <c r="G41" s="649" t="str">
        <f t="shared" si="0"/>
        <v/>
      </c>
      <c r="I41" s="649" t="str">
        <f t="shared" si="1"/>
        <v/>
      </c>
      <c r="K41" s="649" t="str">
        <f t="shared" si="2"/>
        <v/>
      </c>
      <c r="M41" s="649" t="str">
        <f t="shared" si="3"/>
        <v/>
      </c>
      <c r="O41" s="649" t="str">
        <f t="shared" si="4"/>
        <v/>
      </c>
      <c r="Q41" s="649" t="str">
        <f t="shared" si="5"/>
        <v/>
      </c>
      <c r="S41" s="649" t="str">
        <f t="shared" si="6"/>
        <v/>
      </c>
      <c r="U41" s="649" t="str">
        <f t="shared" si="7"/>
        <v/>
      </c>
      <c r="W41" s="649" t="str">
        <f t="shared" si="8"/>
        <v/>
      </c>
      <c r="Y41" s="649" t="str">
        <f t="shared" si="9"/>
        <v/>
      </c>
      <c r="AA41" s="649" t="str">
        <f t="shared" si="10"/>
        <v/>
      </c>
      <c r="AC41" s="649" t="str">
        <f t="shared" si="11"/>
        <v/>
      </c>
      <c r="AE41" s="649" t="str">
        <f t="shared" si="12"/>
        <v/>
      </c>
      <c r="AG41" s="649" t="str">
        <f t="shared" si="13"/>
        <v/>
      </c>
      <c r="AI41" s="649" t="str">
        <f t="shared" si="14"/>
        <v/>
      </c>
      <c r="AK41" s="649" t="str">
        <f t="shared" si="15"/>
        <v/>
      </c>
      <c r="AM41" s="649" t="str">
        <f t="shared" si="16"/>
        <v/>
      </c>
      <c r="AO41" s="649" t="str">
        <f t="shared" si="17"/>
        <v/>
      </c>
      <c r="AQ41" s="649" t="str">
        <f t="shared" si="18"/>
        <v/>
      </c>
    </row>
    <row r="42" spans="5:43">
      <c r="E42" s="649" t="str">
        <f t="shared" si="0"/>
        <v/>
      </c>
      <c r="G42" s="649" t="str">
        <f t="shared" si="0"/>
        <v/>
      </c>
      <c r="I42" s="649" t="str">
        <f t="shared" si="1"/>
        <v/>
      </c>
      <c r="K42" s="649" t="str">
        <f t="shared" si="2"/>
        <v/>
      </c>
      <c r="M42" s="649" t="str">
        <f t="shared" si="3"/>
        <v/>
      </c>
      <c r="O42" s="649" t="str">
        <f t="shared" si="4"/>
        <v/>
      </c>
      <c r="Q42" s="649" t="str">
        <f t="shared" si="5"/>
        <v/>
      </c>
      <c r="S42" s="649" t="str">
        <f t="shared" si="6"/>
        <v/>
      </c>
      <c r="U42" s="649" t="str">
        <f t="shared" si="7"/>
        <v/>
      </c>
      <c r="W42" s="649" t="str">
        <f t="shared" si="8"/>
        <v/>
      </c>
      <c r="Y42" s="649" t="str">
        <f t="shared" si="9"/>
        <v/>
      </c>
      <c r="AA42" s="649" t="str">
        <f t="shared" si="10"/>
        <v/>
      </c>
      <c r="AC42" s="649" t="str">
        <f t="shared" si="11"/>
        <v/>
      </c>
      <c r="AE42" s="649" t="str">
        <f t="shared" si="12"/>
        <v/>
      </c>
      <c r="AG42" s="649" t="str">
        <f t="shared" si="13"/>
        <v/>
      </c>
      <c r="AI42" s="649" t="str">
        <f t="shared" si="14"/>
        <v/>
      </c>
      <c r="AK42" s="649" t="str">
        <f t="shared" si="15"/>
        <v/>
      </c>
      <c r="AM42" s="649" t="str">
        <f t="shared" si="16"/>
        <v/>
      </c>
      <c r="AO42" s="649" t="str">
        <f t="shared" si="17"/>
        <v/>
      </c>
      <c r="AQ42" s="649" t="str">
        <f t="shared" si="18"/>
        <v/>
      </c>
    </row>
    <row r="43" spans="5:43">
      <c r="E43" s="649" t="str">
        <f t="shared" si="0"/>
        <v/>
      </c>
      <c r="G43" s="649" t="str">
        <f t="shared" si="0"/>
        <v/>
      </c>
      <c r="I43" s="649" t="str">
        <f t="shared" si="1"/>
        <v/>
      </c>
      <c r="K43" s="649" t="str">
        <f t="shared" si="2"/>
        <v/>
      </c>
      <c r="M43" s="649" t="str">
        <f t="shared" si="3"/>
        <v/>
      </c>
      <c r="O43" s="649" t="str">
        <f t="shared" si="4"/>
        <v/>
      </c>
      <c r="Q43" s="649" t="str">
        <f t="shared" si="5"/>
        <v/>
      </c>
      <c r="S43" s="649" t="str">
        <f t="shared" si="6"/>
        <v/>
      </c>
      <c r="U43" s="649" t="str">
        <f t="shared" si="7"/>
        <v/>
      </c>
      <c r="W43" s="649" t="str">
        <f t="shared" si="8"/>
        <v/>
      </c>
      <c r="Y43" s="649" t="str">
        <f t="shared" si="9"/>
        <v/>
      </c>
      <c r="AA43" s="649" t="str">
        <f t="shared" si="10"/>
        <v/>
      </c>
      <c r="AC43" s="649" t="str">
        <f t="shared" si="11"/>
        <v/>
      </c>
      <c r="AE43" s="649" t="str">
        <f t="shared" si="12"/>
        <v/>
      </c>
      <c r="AG43" s="649" t="str">
        <f t="shared" si="13"/>
        <v/>
      </c>
      <c r="AI43" s="649" t="str">
        <f t="shared" si="14"/>
        <v/>
      </c>
      <c r="AK43" s="649" t="str">
        <f t="shared" si="15"/>
        <v/>
      </c>
      <c r="AM43" s="649" t="str">
        <f t="shared" si="16"/>
        <v/>
      </c>
      <c r="AO43" s="649" t="str">
        <f t="shared" si="17"/>
        <v/>
      </c>
      <c r="AQ43" s="649" t="str">
        <f t="shared" si="18"/>
        <v/>
      </c>
    </row>
    <row r="44" spans="5:43">
      <c r="E44" s="649" t="str">
        <f t="shared" si="0"/>
        <v/>
      </c>
      <c r="G44" s="649" t="str">
        <f t="shared" si="0"/>
        <v/>
      </c>
      <c r="I44" s="649" t="str">
        <f t="shared" si="1"/>
        <v/>
      </c>
      <c r="K44" s="649" t="str">
        <f t="shared" si="2"/>
        <v/>
      </c>
      <c r="M44" s="649" t="str">
        <f t="shared" si="3"/>
        <v/>
      </c>
      <c r="O44" s="649" t="str">
        <f t="shared" si="4"/>
        <v/>
      </c>
      <c r="Q44" s="649" t="str">
        <f t="shared" si="5"/>
        <v/>
      </c>
      <c r="S44" s="649" t="str">
        <f t="shared" si="6"/>
        <v/>
      </c>
      <c r="U44" s="649" t="str">
        <f t="shared" si="7"/>
        <v/>
      </c>
      <c r="W44" s="649" t="str">
        <f t="shared" si="8"/>
        <v/>
      </c>
      <c r="Y44" s="649" t="str">
        <f t="shared" si="9"/>
        <v/>
      </c>
      <c r="AA44" s="649" t="str">
        <f t="shared" si="10"/>
        <v/>
      </c>
      <c r="AC44" s="649" t="str">
        <f t="shared" si="11"/>
        <v/>
      </c>
      <c r="AE44" s="649" t="str">
        <f t="shared" si="12"/>
        <v/>
      </c>
      <c r="AG44" s="649" t="str">
        <f t="shared" si="13"/>
        <v/>
      </c>
      <c r="AI44" s="649" t="str">
        <f t="shared" si="14"/>
        <v/>
      </c>
      <c r="AK44" s="649" t="str">
        <f t="shared" si="15"/>
        <v/>
      </c>
      <c r="AM44" s="649" t="str">
        <f t="shared" si="16"/>
        <v/>
      </c>
      <c r="AO44" s="649" t="str">
        <f t="shared" si="17"/>
        <v/>
      </c>
      <c r="AQ44" s="649" t="str">
        <f t="shared" si="18"/>
        <v/>
      </c>
    </row>
    <row r="45" spans="5:43">
      <c r="E45" s="649" t="str">
        <f t="shared" si="0"/>
        <v/>
      </c>
      <c r="G45" s="649" t="str">
        <f t="shared" si="0"/>
        <v/>
      </c>
      <c r="I45" s="649" t="str">
        <f t="shared" si="1"/>
        <v/>
      </c>
      <c r="K45" s="649" t="str">
        <f t="shared" si="2"/>
        <v/>
      </c>
      <c r="M45" s="649" t="str">
        <f t="shared" si="3"/>
        <v/>
      </c>
      <c r="O45" s="649" t="str">
        <f t="shared" si="4"/>
        <v/>
      </c>
      <c r="Q45" s="649" t="str">
        <f t="shared" si="5"/>
        <v/>
      </c>
      <c r="S45" s="649" t="str">
        <f t="shared" si="6"/>
        <v/>
      </c>
      <c r="U45" s="649" t="str">
        <f t="shared" si="7"/>
        <v/>
      </c>
      <c r="W45" s="649" t="str">
        <f t="shared" si="8"/>
        <v/>
      </c>
      <c r="Y45" s="649" t="str">
        <f t="shared" si="9"/>
        <v/>
      </c>
      <c r="AA45" s="649" t="str">
        <f t="shared" si="10"/>
        <v/>
      </c>
      <c r="AC45" s="649" t="str">
        <f t="shared" si="11"/>
        <v/>
      </c>
      <c r="AE45" s="649" t="str">
        <f t="shared" si="12"/>
        <v/>
      </c>
      <c r="AG45" s="649" t="str">
        <f t="shared" si="13"/>
        <v/>
      </c>
      <c r="AI45" s="649" t="str">
        <f t="shared" si="14"/>
        <v/>
      </c>
      <c r="AK45" s="649" t="str">
        <f t="shared" si="15"/>
        <v/>
      </c>
      <c r="AM45" s="649" t="str">
        <f t="shared" si="16"/>
        <v/>
      </c>
      <c r="AO45" s="649" t="str">
        <f t="shared" si="17"/>
        <v/>
      </c>
      <c r="AQ45" s="649" t="str">
        <f t="shared" si="18"/>
        <v/>
      </c>
    </row>
    <row r="46" spans="5:43">
      <c r="E46" s="649" t="str">
        <f t="shared" si="0"/>
        <v/>
      </c>
      <c r="G46" s="649" t="str">
        <f t="shared" si="0"/>
        <v/>
      </c>
      <c r="I46" s="649" t="str">
        <f t="shared" si="1"/>
        <v/>
      </c>
      <c r="K46" s="649" t="str">
        <f t="shared" si="2"/>
        <v/>
      </c>
      <c r="M46" s="649" t="str">
        <f t="shared" si="3"/>
        <v/>
      </c>
      <c r="O46" s="649" t="str">
        <f t="shared" si="4"/>
        <v/>
      </c>
      <c r="Q46" s="649" t="str">
        <f t="shared" si="5"/>
        <v/>
      </c>
      <c r="S46" s="649" t="str">
        <f t="shared" si="6"/>
        <v/>
      </c>
      <c r="U46" s="649" t="str">
        <f t="shared" si="7"/>
        <v/>
      </c>
      <c r="W46" s="649" t="str">
        <f t="shared" si="8"/>
        <v/>
      </c>
      <c r="Y46" s="649" t="str">
        <f t="shared" si="9"/>
        <v/>
      </c>
      <c r="AA46" s="649" t="str">
        <f t="shared" si="10"/>
        <v/>
      </c>
      <c r="AC46" s="649" t="str">
        <f t="shared" si="11"/>
        <v/>
      </c>
      <c r="AE46" s="649" t="str">
        <f t="shared" si="12"/>
        <v/>
      </c>
      <c r="AG46" s="649" t="str">
        <f t="shared" si="13"/>
        <v/>
      </c>
      <c r="AI46" s="649" t="str">
        <f t="shared" si="14"/>
        <v/>
      </c>
      <c r="AK46" s="649" t="str">
        <f t="shared" si="15"/>
        <v/>
      </c>
      <c r="AM46" s="649" t="str">
        <f t="shared" si="16"/>
        <v/>
      </c>
      <c r="AO46" s="649" t="str">
        <f t="shared" si="17"/>
        <v/>
      </c>
      <c r="AQ46" s="649" t="str">
        <f t="shared" si="18"/>
        <v/>
      </c>
    </row>
    <row r="47" spans="5:43">
      <c r="E47" s="649" t="str">
        <f t="shared" si="0"/>
        <v/>
      </c>
      <c r="G47" s="649" t="str">
        <f t="shared" si="0"/>
        <v/>
      </c>
      <c r="I47" s="649" t="str">
        <f t="shared" si="1"/>
        <v/>
      </c>
      <c r="K47" s="649" t="str">
        <f t="shared" si="2"/>
        <v/>
      </c>
      <c r="M47" s="649" t="str">
        <f t="shared" si="3"/>
        <v/>
      </c>
      <c r="O47" s="649" t="str">
        <f t="shared" si="4"/>
        <v/>
      </c>
      <c r="Q47" s="649" t="str">
        <f t="shared" si="5"/>
        <v/>
      </c>
      <c r="S47" s="649" t="str">
        <f t="shared" si="6"/>
        <v/>
      </c>
      <c r="U47" s="649" t="str">
        <f t="shared" si="7"/>
        <v/>
      </c>
      <c r="W47" s="649" t="str">
        <f t="shared" si="8"/>
        <v/>
      </c>
      <c r="Y47" s="649" t="str">
        <f t="shared" si="9"/>
        <v/>
      </c>
      <c r="AA47" s="649" t="str">
        <f t="shared" si="10"/>
        <v/>
      </c>
      <c r="AC47" s="649" t="str">
        <f t="shared" si="11"/>
        <v/>
      </c>
      <c r="AE47" s="649" t="str">
        <f t="shared" si="12"/>
        <v/>
      </c>
      <c r="AG47" s="649" t="str">
        <f t="shared" si="13"/>
        <v/>
      </c>
      <c r="AI47" s="649" t="str">
        <f t="shared" si="14"/>
        <v/>
      </c>
      <c r="AK47" s="649" t="str">
        <f t="shared" si="15"/>
        <v/>
      </c>
      <c r="AM47" s="649" t="str">
        <f t="shared" si="16"/>
        <v/>
      </c>
      <c r="AO47" s="649" t="str">
        <f t="shared" si="17"/>
        <v/>
      </c>
      <c r="AQ47" s="649" t="str">
        <f t="shared" si="18"/>
        <v/>
      </c>
    </row>
    <row r="48" spans="5:43">
      <c r="E48" s="649" t="str">
        <f t="shared" si="0"/>
        <v/>
      </c>
      <c r="G48" s="649" t="str">
        <f t="shared" si="0"/>
        <v/>
      </c>
      <c r="I48" s="649" t="str">
        <f t="shared" si="1"/>
        <v/>
      </c>
      <c r="K48" s="649" t="str">
        <f t="shared" si="2"/>
        <v/>
      </c>
      <c r="M48" s="649" t="str">
        <f t="shared" si="3"/>
        <v/>
      </c>
      <c r="O48" s="649" t="str">
        <f t="shared" si="4"/>
        <v/>
      </c>
      <c r="Q48" s="649" t="str">
        <f t="shared" si="5"/>
        <v/>
      </c>
      <c r="S48" s="649" t="str">
        <f t="shared" si="6"/>
        <v/>
      </c>
      <c r="U48" s="649" t="str">
        <f t="shared" si="7"/>
        <v/>
      </c>
      <c r="W48" s="649" t="str">
        <f t="shared" si="8"/>
        <v/>
      </c>
      <c r="Y48" s="649" t="str">
        <f t="shared" si="9"/>
        <v/>
      </c>
      <c r="AA48" s="649" t="str">
        <f t="shared" si="10"/>
        <v/>
      </c>
      <c r="AC48" s="649" t="str">
        <f t="shared" si="11"/>
        <v/>
      </c>
      <c r="AE48" s="649" t="str">
        <f t="shared" si="12"/>
        <v/>
      </c>
      <c r="AG48" s="649" t="str">
        <f t="shared" si="13"/>
        <v/>
      </c>
      <c r="AI48" s="649" t="str">
        <f t="shared" si="14"/>
        <v/>
      </c>
      <c r="AK48" s="649" t="str">
        <f t="shared" si="15"/>
        <v/>
      </c>
      <c r="AM48" s="649" t="str">
        <f t="shared" si="16"/>
        <v/>
      </c>
      <c r="AO48" s="649" t="str">
        <f t="shared" si="17"/>
        <v/>
      </c>
      <c r="AQ48" s="649" t="str">
        <f t="shared" si="18"/>
        <v/>
      </c>
    </row>
    <row r="49" spans="5:43">
      <c r="E49" s="649" t="str">
        <f t="shared" si="0"/>
        <v/>
      </c>
      <c r="G49" s="649" t="str">
        <f t="shared" si="0"/>
        <v/>
      </c>
      <c r="I49" s="649" t="str">
        <f t="shared" si="1"/>
        <v/>
      </c>
      <c r="K49" s="649" t="str">
        <f t="shared" si="2"/>
        <v/>
      </c>
      <c r="M49" s="649" t="str">
        <f t="shared" si="3"/>
        <v/>
      </c>
      <c r="O49" s="649" t="str">
        <f t="shared" si="4"/>
        <v/>
      </c>
      <c r="Q49" s="649" t="str">
        <f t="shared" si="5"/>
        <v/>
      </c>
      <c r="S49" s="649" t="str">
        <f t="shared" si="6"/>
        <v/>
      </c>
      <c r="U49" s="649" t="str">
        <f t="shared" si="7"/>
        <v/>
      </c>
      <c r="W49" s="649" t="str">
        <f t="shared" si="8"/>
        <v/>
      </c>
      <c r="Y49" s="649" t="str">
        <f t="shared" si="9"/>
        <v/>
      </c>
      <c r="AA49" s="649" t="str">
        <f t="shared" si="10"/>
        <v/>
      </c>
      <c r="AC49" s="649" t="str">
        <f t="shared" si="11"/>
        <v/>
      </c>
      <c r="AE49" s="649" t="str">
        <f t="shared" si="12"/>
        <v/>
      </c>
      <c r="AG49" s="649" t="str">
        <f t="shared" si="13"/>
        <v/>
      </c>
      <c r="AI49" s="649" t="str">
        <f t="shared" si="14"/>
        <v/>
      </c>
      <c r="AK49" s="649" t="str">
        <f t="shared" si="15"/>
        <v/>
      </c>
      <c r="AM49" s="649" t="str">
        <f t="shared" si="16"/>
        <v/>
      </c>
      <c r="AO49" s="649" t="str">
        <f t="shared" si="17"/>
        <v/>
      </c>
      <c r="AQ49" s="649" t="str">
        <f t="shared" si="18"/>
        <v/>
      </c>
    </row>
    <row r="50" spans="5:43">
      <c r="E50" s="649" t="str">
        <f t="shared" si="0"/>
        <v/>
      </c>
      <c r="G50" s="649" t="str">
        <f t="shared" si="0"/>
        <v/>
      </c>
      <c r="I50" s="649" t="str">
        <f t="shared" si="1"/>
        <v/>
      </c>
      <c r="K50" s="649" t="str">
        <f t="shared" si="2"/>
        <v/>
      </c>
      <c r="M50" s="649" t="str">
        <f t="shared" si="3"/>
        <v/>
      </c>
      <c r="O50" s="649" t="str">
        <f t="shared" si="4"/>
        <v/>
      </c>
      <c r="Q50" s="649" t="str">
        <f t="shared" si="5"/>
        <v/>
      </c>
      <c r="S50" s="649" t="str">
        <f t="shared" si="6"/>
        <v/>
      </c>
      <c r="U50" s="649" t="str">
        <f t="shared" si="7"/>
        <v/>
      </c>
      <c r="W50" s="649" t="str">
        <f t="shared" si="8"/>
        <v/>
      </c>
      <c r="Y50" s="649" t="str">
        <f t="shared" si="9"/>
        <v/>
      </c>
      <c r="AA50" s="649" t="str">
        <f t="shared" si="10"/>
        <v/>
      </c>
      <c r="AC50" s="649" t="str">
        <f t="shared" si="11"/>
        <v/>
      </c>
      <c r="AE50" s="649" t="str">
        <f t="shared" si="12"/>
        <v/>
      </c>
      <c r="AG50" s="649" t="str">
        <f t="shared" si="13"/>
        <v/>
      </c>
      <c r="AI50" s="649" t="str">
        <f t="shared" si="14"/>
        <v/>
      </c>
      <c r="AK50" s="649" t="str">
        <f t="shared" si="15"/>
        <v/>
      </c>
      <c r="AM50" s="649" t="str">
        <f t="shared" si="16"/>
        <v/>
      </c>
      <c r="AO50" s="649" t="str">
        <f t="shared" si="17"/>
        <v/>
      </c>
      <c r="AQ50" s="649" t="str">
        <f t="shared" si="18"/>
        <v/>
      </c>
    </row>
    <row r="51" spans="5:43">
      <c r="E51" s="649" t="str">
        <f t="shared" si="0"/>
        <v/>
      </c>
      <c r="G51" s="649" t="str">
        <f t="shared" si="0"/>
        <v/>
      </c>
      <c r="I51" s="649" t="str">
        <f t="shared" si="1"/>
        <v/>
      </c>
      <c r="K51" s="649" t="str">
        <f t="shared" si="2"/>
        <v/>
      </c>
      <c r="M51" s="649" t="str">
        <f t="shared" si="3"/>
        <v/>
      </c>
      <c r="O51" s="649" t="str">
        <f t="shared" si="4"/>
        <v/>
      </c>
      <c r="Q51" s="649" t="str">
        <f t="shared" si="5"/>
        <v/>
      </c>
      <c r="S51" s="649" t="str">
        <f t="shared" si="6"/>
        <v/>
      </c>
      <c r="U51" s="649" t="str">
        <f t="shared" si="7"/>
        <v/>
      </c>
      <c r="W51" s="649" t="str">
        <f t="shared" si="8"/>
        <v/>
      </c>
      <c r="Y51" s="649" t="str">
        <f t="shared" si="9"/>
        <v/>
      </c>
      <c r="AA51" s="649" t="str">
        <f t="shared" si="10"/>
        <v/>
      </c>
      <c r="AC51" s="649" t="str">
        <f t="shared" si="11"/>
        <v/>
      </c>
      <c r="AE51" s="649" t="str">
        <f t="shared" si="12"/>
        <v/>
      </c>
      <c r="AG51" s="649" t="str">
        <f t="shared" si="13"/>
        <v/>
      </c>
      <c r="AI51" s="649" t="str">
        <f t="shared" si="14"/>
        <v/>
      </c>
      <c r="AK51" s="649" t="str">
        <f t="shared" si="15"/>
        <v/>
      </c>
      <c r="AM51" s="649" t="str">
        <f t="shared" si="16"/>
        <v/>
      </c>
      <c r="AO51" s="649" t="str">
        <f t="shared" si="17"/>
        <v/>
      </c>
      <c r="AQ51" s="649" t="str">
        <f t="shared" si="18"/>
        <v/>
      </c>
    </row>
    <row r="52" spans="5:43">
      <c r="E52" s="649" t="str">
        <f t="shared" si="0"/>
        <v/>
      </c>
      <c r="G52" s="649" t="str">
        <f t="shared" si="0"/>
        <v/>
      </c>
      <c r="I52" s="649" t="str">
        <f t="shared" si="1"/>
        <v/>
      </c>
      <c r="K52" s="649" t="str">
        <f t="shared" si="2"/>
        <v/>
      </c>
      <c r="M52" s="649" t="str">
        <f t="shared" si="3"/>
        <v/>
      </c>
      <c r="O52" s="649" t="str">
        <f t="shared" si="4"/>
        <v/>
      </c>
      <c r="Q52" s="649" t="str">
        <f t="shared" si="5"/>
        <v/>
      </c>
      <c r="S52" s="649" t="str">
        <f t="shared" si="6"/>
        <v/>
      </c>
      <c r="U52" s="649" t="str">
        <f t="shared" si="7"/>
        <v/>
      </c>
      <c r="W52" s="649" t="str">
        <f t="shared" si="8"/>
        <v/>
      </c>
      <c r="Y52" s="649" t="str">
        <f t="shared" si="9"/>
        <v/>
      </c>
      <c r="AA52" s="649" t="str">
        <f t="shared" si="10"/>
        <v/>
      </c>
      <c r="AC52" s="649" t="str">
        <f t="shared" si="11"/>
        <v/>
      </c>
      <c r="AE52" s="649" t="str">
        <f t="shared" si="12"/>
        <v/>
      </c>
      <c r="AG52" s="649" t="str">
        <f t="shared" si="13"/>
        <v/>
      </c>
      <c r="AI52" s="649" t="str">
        <f t="shared" si="14"/>
        <v/>
      </c>
      <c r="AK52" s="649" t="str">
        <f t="shared" si="15"/>
        <v/>
      </c>
      <c r="AM52" s="649" t="str">
        <f t="shared" si="16"/>
        <v/>
      </c>
      <c r="AO52" s="649" t="str">
        <f t="shared" si="17"/>
        <v/>
      </c>
      <c r="AQ52" s="649" t="str">
        <f t="shared" si="18"/>
        <v/>
      </c>
    </row>
    <row r="53" spans="5:43">
      <c r="E53" s="649" t="str">
        <f t="shared" si="0"/>
        <v/>
      </c>
      <c r="G53" s="649" t="str">
        <f t="shared" si="0"/>
        <v/>
      </c>
      <c r="I53" s="649" t="str">
        <f t="shared" si="1"/>
        <v/>
      </c>
      <c r="K53" s="649" t="str">
        <f t="shared" si="2"/>
        <v/>
      </c>
      <c r="M53" s="649" t="str">
        <f t="shared" si="3"/>
        <v/>
      </c>
      <c r="O53" s="649" t="str">
        <f t="shared" si="4"/>
        <v/>
      </c>
      <c r="Q53" s="649" t="str">
        <f t="shared" si="5"/>
        <v/>
      </c>
      <c r="S53" s="649" t="str">
        <f t="shared" si="6"/>
        <v/>
      </c>
      <c r="U53" s="649" t="str">
        <f t="shared" si="7"/>
        <v/>
      </c>
      <c r="W53" s="649" t="str">
        <f t="shared" si="8"/>
        <v/>
      </c>
      <c r="Y53" s="649" t="str">
        <f t="shared" si="9"/>
        <v/>
      </c>
      <c r="AA53" s="649" t="str">
        <f t="shared" si="10"/>
        <v/>
      </c>
      <c r="AC53" s="649" t="str">
        <f t="shared" si="11"/>
        <v/>
      </c>
      <c r="AE53" s="649" t="str">
        <f t="shared" si="12"/>
        <v/>
      </c>
      <c r="AG53" s="649" t="str">
        <f t="shared" si="13"/>
        <v/>
      </c>
      <c r="AI53" s="649" t="str">
        <f t="shared" si="14"/>
        <v/>
      </c>
      <c r="AK53" s="649" t="str">
        <f t="shared" si="15"/>
        <v/>
      </c>
      <c r="AM53" s="649" t="str">
        <f t="shared" si="16"/>
        <v/>
      </c>
      <c r="AO53" s="649" t="str">
        <f t="shared" si="17"/>
        <v/>
      </c>
      <c r="AQ53" s="649" t="str">
        <f t="shared" si="18"/>
        <v/>
      </c>
    </row>
    <row r="54" spans="5:43">
      <c r="E54" s="649" t="str">
        <f t="shared" si="0"/>
        <v/>
      </c>
      <c r="G54" s="649" t="str">
        <f t="shared" si="0"/>
        <v/>
      </c>
      <c r="I54" s="649" t="str">
        <f t="shared" si="1"/>
        <v/>
      </c>
      <c r="K54" s="649" t="str">
        <f t="shared" si="2"/>
        <v/>
      </c>
      <c r="M54" s="649" t="str">
        <f t="shared" si="3"/>
        <v/>
      </c>
      <c r="O54" s="649" t="str">
        <f t="shared" si="4"/>
        <v/>
      </c>
      <c r="Q54" s="649" t="str">
        <f t="shared" si="5"/>
        <v/>
      </c>
      <c r="S54" s="649" t="str">
        <f t="shared" si="6"/>
        <v/>
      </c>
      <c r="U54" s="649" t="str">
        <f t="shared" si="7"/>
        <v/>
      </c>
      <c r="W54" s="649" t="str">
        <f t="shared" si="8"/>
        <v/>
      </c>
      <c r="Y54" s="649" t="str">
        <f t="shared" si="9"/>
        <v/>
      </c>
      <c r="AA54" s="649" t="str">
        <f t="shared" si="10"/>
        <v/>
      </c>
      <c r="AC54" s="649" t="str">
        <f t="shared" si="11"/>
        <v/>
      </c>
      <c r="AE54" s="649" t="str">
        <f t="shared" si="12"/>
        <v/>
      </c>
      <c r="AG54" s="649" t="str">
        <f t="shared" si="13"/>
        <v/>
      </c>
      <c r="AI54" s="649" t="str">
        <f t="shared" si="14"/>
        <v/>
      </c>
      <c r="AK54" s="649" t="str">
        <f t="shared" si="15"/>
        <v/>
      </c>
      <c r="AM54" s="649" t="str">
        <f t="shared" si="16"/>
        <v/>
      </c>
      <c r="AO54" s="649" t="str">
        <f t="shared" si="17"/>
        <v/>
      </c>
      <c r="AQ54" s="649" t="str">
        <f t="shared" si="18"/>
        <v/>
      </c>
    </row>
    <row r="55" spans="5:43">
      <c r="E55" s="649" t="str">
        <f t="shared" si="0"/>
        <v/>
      </c>
      <c r="G55" s="649" t="str">
        <f t="shared" si="0"/>
        <v/>
      </c>
      <c r="I55" s="649" t="str">
        <f t="shared" si="1"/>
        <v/>
      </c>
      <c r="K55" s="649" t="str">
        <f t="shared" si="2"/>
        <v/>
      </c>
      <c r="M55" s="649" t="str">
        <f t="shared" si="3"/>
        <v/>
      </c>
      <c r="O55" s="649" t="str">
        <f t="shared" si="4"/>
        <v/>
      </c>
      <c r="Q55" s="649" t="str">
        <f t="shared" si="5"/>
        <v/>
      </c>
      <c r="S55" s="649" t="str">
        <f t="shared" si="6"/>
        <v/>
      </c>
      <c r="U55" s="649" t="str">
        <f t="shared" si="7"/>
        <v/>
      </c>
      <c r="W55" s="649" t="str">
        <f t="shared" si="8"/>
        <v/>
      </c>
      <c r="Y55" s="649" t="str">
        <f t="shared" si="9"/>
        <v/>
      </c>
      <c r="AA55" s="649" t="str">
        <f t="shared" si="10"/>
        <v/>
      </c>
      <c r="AC55" s="649" t="str">
        <f t="shared" si="11"/>
        <v/>
      </c>
      <c r="AE55" s="649" t="str">
        <f t="shared" si="12"/>
        <v/>
      </c>
      <c r="AG55" s="649" t="str">
        <f t="shared" si="13"/>
        <v/>
      </c>
      <c r="AI55" s="649" t="str">
        <f t="shared" si="14"/>
        <v/>
      </c>
      <c r="AK55" s="649" t="str">
        <f t="shared" si="15"/>
        <v/>
      </c>
      <c r="AM55" s="649" t="str">
        <f t="shared" si="16"/>
        <v/>
      </c>
      <c r="AO55" s="649" t="str">
        <f t="shared" si="17"/>
        <v/>
      </c>
      <c r="AQ55" s="649" t="str">
        <f t="shared" si="18"/>
        <v/>
      </c>
    </row>
    <row r="56" spans="5:43">
      <c r="E56" s="649" t="str">
        <f t="shared" si="0"/>
        <v/>
      </c>
      <c r="G56" s="649" t="str">
        <f t="shared" si="0"/>
        <v/>
      </c>
      <c r="I56" s="649" t="str">
        <f t="shared" si="1"/>
        <v/>
      </c>
      <c r="K56" s="649" t="str">
        <f t="shared" si="2"/>
        <v/>
      </c>
      <c r="M56" s="649" t="str">
        <f t="shared" si="3"/>
        <v/>
      </c>
      <c r="O56" s="649" t="str">
        <f t="shared" si="4"/>
        <v/>
      </c>
      <c r="Q56" s="649" t="str">
        <f t="shared" si="5"/>
        <v/>
      </c>
      <c r="S56" s="649" t="str">
        <f t="shared" si="6"/>
        <v/>
      </c>
      <c r="U56" s="649" t="str">
        <f t="shared" si="7"/>
        <v/>
      </c>
      <c r="W56" s="649" t="str">
        <f t="shared" si="8"/>
        <v/>
      </c>
      <c r="Y56" s="649" t="str">
        <f t="shared" si="9"/>
        <v/>
      </c>
      <c r="AA56" s="649" t="str">
        <f t="shared" si="10"/>
        <v/>
      </c>
      <c r="AC56" s="649" t="str">
        <f t="shared" si="11"/>
        <v/>
      </c>
      <c r="AE56" s="649" t="str">
        <f t="shared" si="12"/>
        <v/>
      </c>
      <c r="AG56" s="649" t="str">
        <f t="shared" si="13"/>
        <v/>
      </c>
      <c r="AI56" s="649" t="str">
        <f t="shared" si="14"/>
        <v/>
      </c>
      <c r="AK56" s="649" t="str">
        <f t="shared" si="15"/>
        <v/>
      </c>
      <c r="AM56" s="649" t="str">
        <f t="shared" si="16"/>
        <v/>
      </c>
      <c r="AO56" s="649" t="str">
        <f t="shared" si="17"/>
        <v/>
      </c>
      <c r="AQ56" s="649" t="str">
        <f t="shared" si="18"/>
        <v/>
      </c>
    </row>
    <row r="57" spans="5:43">
      <c r="E57" s="649" t="str">
        <f t="shared" si="0"/>
        <v/>
      </c>
      <c r="G57" s="649" t="str">
        <f t="shared" si="0"/>
        <v/>
      </c>
      <c r="I57" s="649" t="str">
        <f t="shared" si="1"/>
        <v/>
      </c>
      <c r="K57" s="649" t="str">
        <f t="shared" si="2"/>
        <v/>
      </c>
      <c r="M57" s="649" t="str">
        <f t="shared" si="3"/>
        <v/>
      </c>
      <c r="O57" s="649" t="str">
        <f t="shared" si="4"/>
        <v/>
      </c>
      <c r="Q57" s="649" t="str">
        <f t="shared" si="5"/>
        <v/>
      </c>
      <c r="S57" s="649" t="str">
        <f t="shared" si="6"/>
        <v/>
      </c>
      <c r="U57" s="649" t="str">
        <f t="shared" si="7"/>
        <v/>
      </c>
      <c r="W57" s="649" t="str">
        <f t="shared" si="8"/>
        <v/>
      </c>
      <c r="Y57" s="649" t="str">
        <f t="shared" si="9"/>
        <v/>
      </c>
      <c r="AA57" s="649" t="str">
        <f t="shared" si="10"/>
        <v/>
      </c>
      <c r="AC57" s="649" t="str">
        <f t="shared" si="11"/>
        <v/>
      </c>
      <c r="AE57" s="649" t="str">
        <f t="shared" si="12"/>
        <v/>
      </c>
      <c r="AG57" s="649" t="str">
        <f t="shared" si="13"/>
        <v/>
      </c>
      <c r="AI57" s="649" t="str">
        <f t="shared" si="14"/>
        <v/>
      </c>
      <c r="AK57" s="649" t="str">
        <f t="shared" si="15"/>
        <v/>
      </c>
      <c r="AM57" s="649" t="str">
        <f t="shared" si="16"/>
        <v/>
      </c>
      <c r="AO57" s="649" t="str">
        <f t="shared" si="17"/>
        <v/>
      </c>
      <c r="AQ57" s="649" t="str">
        <f t="shared" si="18"/>
        <v/>
      </c>
    </row>
    <row r="58" spans="5:43">
      <c r="E58" s="649" t="str">
        <f t="shared" si="0"/>
        <v/>
      </c>
      <c r="G58" s="649" t="str">
        <f t="shared" si="0"/>
        <v/>
      </c>
      <c r="I58" s="649" t="str">
        <f t="shared" si="1"/>
        <v/>
      </c>
      <c r="K58" s="649" t="str">
        <f t="shared" si="2"/>
        <v/>
      </c>
      <c r="M58" s="649" t="str">
        <f t="shared" si="3"/>
        <v/>
      </c>
      <c r="O58" s="649" t="str">
        <f t="shared" si="4"/>
        <v/>
      </c>
      <c r="Q58" s="649" t="str">
        <f t="shared" si="5"/>
        <v/>
      </c>
      <c r="S58" s="649" t="str">
        <f t="shared" si="6"/>
        <v/>
      </c>
      <c r="U58" s="649" t="str">
        <f t="shared" si="7"/>
        <v/>
      </c>
      <c r="W58" s="649" t="str">
        <f t="shared" si="8"/>
        <v/>
      </c>
      <c r="Y58" s="649" t="str">
        <f t="shared" si="9"/>
        <v/>
      </c>
      <c r="AA58" s="649" t="str">
        <f t="shared" si="10"/>
        <v/>
      </c>
      <c r="AC58" s="649" t="str">
        <f t="shared" si="11"/>
        <v/>
      </c>
      <c r="AE58" s="649" t="str">
        <f t="shared" si="12"/>
        <v/>
      </c>
      <c r="AG58" s="649" t="str">
        <f t="shared" si="13"/>
        <v/>
      </c>
      <c r="AI58" s="649" t="str">
        <f t="shared" si="14"/>
        <v/>
      </c>
      <c r="AK58" s="649" t="str">
        <f t="shared" si="15"/>
        <v/>
      </c>
      <c r="AM58" s="649" t="str">
        <f t="shared" si="16"/>
        <v/>
      </c>
      <c r="AO58" s="649" t="str">
        <f t="shared" si="17"/>
        <v/>
      </c>
      <c r="AQ58" s="649" t="str">
        <f t="shared" si="18"/>
        <v/>
      </c>
    </row>
    <row r="59" spans="5:43">
      <c r="E59" s="649" t="str">
        <f t="shared" si="0"/>
        <v/>
      </c>
      <c r="G59" s="649" t="str">
        <f t="shared" si="0"/>
        <v/>
      </c>
      <c r="I59" s="649" t="str">
        <f t="shared" si="1"/>
        <v/>
      </c>
      <c r="K59" s="649" t="str">
        <f t="shared" si="2"/>
        <v/>
      </c>
      <c r="M59" s="649" t="str">
        <f t="shared" si="3"/>
        <v/>
      </c>
      <c r="O59" s="649" t="str">
        <f t="shared" si="4"/>
        <v/>
      </c>
      <c r="Q59" s="649" t="str">
        <f t="shared" si="5"/>
        <v/>
      </c>
      <c r="S59" s="649" t="str">
        <f t="shared" si="6"/>
        <v/>
      </c>
      <c r="U59" s="649" t="str">
        <f t="shared" si="7"/>
        <v/>
      </c>
      <c r="W59" s="649" t="str">
        <f t="shared" si="8"/>
        <v/>
      </c>
      <c r="Y59" s="649" t="str">
        <f t="shared" si="9"/>
        <v/>
      </c>
      <c r="AA59" s="649" t="str">
        <f t="shared" si="10"/>
        <v/>
      </c>
      <c r="AC59" s="649" t="str">
        <f t="shared" si="11"/>
        <v/>
      </c>
      <c r="AE59" s="649" t="str">
        <f t="shared" si="12"/>
        <v/>
      </c>
      <c r="AG59" s="649" t="str">
        <f t="shared" si="13"/>
        <v/>
      </c>
      <c r="AI59" s="649" t="str">
        <f t="shared" si="14"/>
        <v/>
      </c>
      <c r="AK59" s="649" t="str">
        <f t="shared" si="15"/>
        <v/>
      </c>
      <c r="AM59" s="649" t="str">
        <f t="shared" si="16"/>
        <v/>
      </c>
      <c r="AO59" s="649" t="str">
        <f t="shared" si="17"/>
        <v/>
      </c>
      <c r="AQ59" s="649" t="str">
        <f t="shared" si="18"/>
        <v/>
      </c>
    </row>
    <row r="60" spans="5:43">
      <c r="E60" s="649" t="str">
        <f t="shared" si="0"/>
        <v/>
      </c>
      <c r="G60" s="649" t="str">
        <f t="shared" si="0"/>
        <v/>
      </c>
      <c r="I60" s="649" t="str">
        <f t="shared" si="1"/>
        <v/>
      </c>
      <c r="K60" s="649" t="str">
        <f t="shared" si="2"/>
        <v/>
      </c>
      <c r="M60" s="649" t="str">
        <f t="shared" si="3"/>
        <v/>
      </c>
      <c r="O60" s="649" t="str">
        <f t="shared" si="4"/>
        <v/>
      </c>
      <c r="Q60" s="649" t="str">
        <f t="shared" si="5"/>
        <v/>
      </c>
      <c r="S60" s="649" t="str">
        <f t="shared" si="6"/>
        <v/>
      </c>
      <c r="U60" s="649" t="str">
        <f t="shared" si="7"/>
        <v/>
      </c>
      <c r="W60" s="649" t="str">
        <f t="shared" si="8"/>
        <v/>
      </c>
      <c r="Y60" s="649" t="str">
        <f t="shared" si="9"/>
        <v/>
      </c>
      <c r="AA60" s="649" t="str">
        <f t="shared" si="10"/>
        <v/>
      </c>
      <c r="AC60" s="649" t="str">
        <f t="shared" si="11"/>
        <v/>
      </c>
      <c r="AE60" s="649" t="str">
        <f t="shared" si="12"/>
        <v/>
      </c>
      <c r="AG60" s="649" t="str">
        <f t="shared" si="13"/>
        <v/>
      </c>
      <c r="AI60" s="649" t="str">
        <f t="shared" si="14"/>
        <v/>
      </c>
      <c r="AK60" s="649" t="str">
        <f t="shared" si="15"/>
        <v/>
      </c>
      <c r="AM60" s="649" t="str">
        <f t="shared" si="16"/>
        <v/>
      </c>
      <c r="AO60" s="649" t="str">
        <f t="shared" si="17"/>
        <v/>
      </c>
      <c r="AQ60" s="649" t="str">
        <f t="shared" si="18"/>
        <v/>
      </c>
    </row>
    <row r="61" spans="5:43">
      <c r="E61" s="649" t="str">
        <f t="shared" si="0"/>
        <v/>
      </c>
      <c r="G61" s="649" t="str">
        <f t="shared" si="0"/>
        <v/>
      </c>
      <c r="I61" s="649" t="str">
        <f t="shared" si="1"/>
        <v/>
      </c>
      <c r="K61" s="649" t="str">
        <f t="shared" si="2"/>
        <v/>
      </c>
      <c r="M61" s="649" t="str">
        <f t="shared" si="3"/>
        <v/>
      </c>
      <c r="O61" s="649" t="str">
        <f t="shared" si="4"/>
        <v/>
      </c>
      <c r="Q61" s="649" t="str">
        <f t="shared" si="5"/>
        <v/>
      </c>
      <c r="S61" s="649" t="str">
        <f t="shared" si="6"/>
        <v/>
      </c>
      <c r="U61" s="649" t="str">
        <f t="shared" si="7"/>
        <v/>
      </c>
      <c r="W61" s="649" t="str">
        <f t="shared" si="8"/>
        <v/>
      </c>
      <c r="Y61" s="649" t="str">
        <f t="shared" si="9"/>
        <v/>
      </c>
      <c r="AA61" s="649" t="str">
        <f t="shared" si="10"/>
        <v/>
      </c>
      <c r="AC61" s="649" t="str">
        <f t="shared" si="11"/>
        <v/>
      </c>
      <c r="AE61" s="649" t="str">
        <f t="shared" si="12"/>
        <v/>
      </c>
      <c r="AG61" s="649" t="str">
        <f t="shared" si="13"/>
        <v/>
      </c>
      <c r="AI61" s="649" t="str">
        <f t="shared" si="14"/>
        <v/>
      </c>
      <c r="AK61" s="649" t="str">
        <f t="shared" si="15"/>
        <v/>
      </c>
      <c r="AM61" s="649" t="str">
        <f t="shared" si="16"/>
        <v/>
      </c>
      <c r="AO61" s="649" t="str">
        <f t="shared" si="17"/>
        <v/>
      </c>
      <c r="AQ61" s="649" t="str">
        <f t="shared" si="18"/>
        <v/>
      </c>
    </row>
    <row r="62" spans="5:43">
      <c r="E62" s="649" t="str">
        <f t="shared" si="0"/>
        <v/>
      </c>
      <c r="G62" s="649" t="str">
        <f t="shared" si="0"/>
        <v/>
      </c>
      <c r="I62" s="649" t="str">
        <f t="shared" si="1"/>
        <v/>
      </c>
      <c r="K62" s="649" t="str">
        <f t="shared" si="2"/>
        <v/>
      </c>
      <c r="M62" s="649" t="str">
        <f t="shared" si="3"/>
        <v/>
      </c>
      <c r="O62" s="649" t="str">
        <f t="shared" si="4"/>
        <v/>
      </c>
      <c r="Q62" s="649" t="str">
        <f t="shared" si="5"/>
        <v/>
      </c>
      <c r="S62" s="649" t="str">
        <f t="shared" si="6"/>
        <v/>
      </c>
      <c r="U62" s="649" t="str">
        <f t="shared" si="7"/>
        <v/>
      </c>
      <c r="W62" s="649" t="str">
        <f t="shared" si="8"/>
        <v/>
      </c>
      <c r="Y62" s="649" t="str">
        <f t="shared" si="9"/>
        <v/>
      </c>
      <c r="AA62" s="649" t="str">
        <f t="shared" si="10"/>
        <v/>
      </c>
      <c r="AC62" s="649" t="str">
        <f t="shared" si="11"/>
        <v/>
      </c>
      <c r="AE62" s="649" t="str">
        <f t="shared" si="12"/>
        <v/>
      </c>
      <c r="AG62" s="649" t="str">
        <f t="shared" si="13"/>
        <v/>
      </c>
      <c r="AI62" s="649" t="str">
        <f t="shared" si="14"/>
        <v/>
      </c>
      <c r="AK62" s="649" t="str">
        <f t="shared" si="15"/>
        <v/>
      </c>
      <c r="AM62" s="649" t="str">
        <f t="shared" si="16"/>
        <v/>
      </c>
      <c r="AO62" s="649" t="str">
        <f t="shared" si="17"/>
        <v/>
      </c>
      <c r="AQ62" s="649" t="str">
        <f t="shared" si="18"/>
        <v/>
      </c>
    </row>
    <row r="63" spans="5:43">
      <c r="E63" s="649" t="str">
        <f t="shared" si="0"/>
        <v/>
      </c>
      <c r="G63" s="649" t="str">
        <f t="shared" si="0"/>
        <v/>
      </c>
      <c r="I63" s="649" t="str">
        <f t="shared" si="1"/>
        <v/>
      </c>
      <c r="K63" s="649" t="str">
        <f t="shared" si="2"/>
        <v/>
      </c>
      <c r="M63" s="649" t="str">
        <f t="shared" si="3"/>
        <v/>
      </c>
      <c r="O63" s="649" t="str">
        <f t="shared" si="4"/>
        <v/>
      </c>
      <c r="Q63" s="649" t="str">
        <f t="shared" si="5"/>
        <v/>
      </c>
      <c r="S63" s="649" t="str">
        <f t="shared" si="6"/>
        <v/>
      </c>
      <c r="U63" s="649" t="str">
        <f t="shared" si="7"/>
        <v/>
      </c>
      <c r="W63" s="649" t="str">
        <f t="shared" si="8"/>
        <v/>
      </c>
      <c r="Y63" s="649" t="str">
        <f t="shared" si="9"/>
        <v/>
      </c>
      <c r="AA63" s="649" t="str">
        <f t="shared" si="10"/>
        <v/>
      </c>
      <c r="AC63" s="649" t="str">
        <f t="shared" si="11"/>
        <v/>
      </c>
      <c r="AE63" s="649" t="str">
        <f t="shared" si="12"/>
        <v/>
      </c>
      <c r="AG63" s="649" t="str">
        <f t="shared" si="13"/>
        <v/>
      </c>
      <c r="AI63" s="649" t="str">
        <f t="shared" si="14"/>
        <v/>
      </c>
      <c r="AK63" s="649" t="str">
        <f t="shared" si="15"/>
        <v/>
      </c>
      <c r="AM63" s="649" t="str">
        <f t="shared" si="16"/>
        <v/>
      </c>
      <c r="AO63" s="649" t="str">
        <f t="shared" si="17"/>
        <v/>
      </c>
      <c r="AQ63" s="649" t="str">
        <f t="shared" si="18"/>
        <v/>
      </c>
    </row>
    <row r="64" spans="5:43">
      <c r="E64" s="649" t="str">
        <f t="shared" si="0"/>
        <v/>
      </c>
      <c r="G64" s="649" t="str">
        <f t="shared" si="0"/>
        <v/>
      </c>
      <c r="I64" s="649" t="str">
        <f t="shared" si="1"/>
        <v/>
      </c>
      <c r="K64" s="649" t="str">
        <f t="shared" si="2"/>
        <v/>
      </c>
      <c r="M64" s="649" t="str">
        <f t="shared" si="3"/>
        <v/>
      </c>
      <c r="O64" s="649" t="str">
        <f t="shared" si="4"/>
        <v/>
      </c>
      <c r="Q64" s="649" t="str">
        <f t="shared" si="5"/>
        <v/>
      </c>
      <c r="S64" s="649" t="str">
        <f t="shared" si="6"/>
        <v/>
      </c>
      <c r="U64" s="649" t="str">
        <f t="shared" si="7"/>
        <v/>
      </c>
      <c r="W64" s="649" t="str">
        <f t="shared" si="8"/>
        <v/>
      </c>
      <c r="Y64" s="649" t="str">
        <f t="shared" si="9"/>
        <v/>
      </c>
      <c r="AA64" s="649" t="str">
        <f t="shared" si="10"/>
        <v/>
      </c>
      <c r="AC64" s="649" t="str">
        <f t="shared" si="11"/>
        <v/>
      </c>
      <c r="AE64" s="649" t="str">
        <f t="shared" si="12"/>
        <v/>
      </c>
      <c r="AG64" s="649" t="str">
        <f t="shared" si="13"/>
        <v/>
      </c>
      <c r="AI64" s="649" t="str">
        <f t="shared" si="14"/>
        <v/>
      </c>
      <c r="AK64" s="649" t="str">
        <f t="shared" si="15"/>
        <v/>
      </c>
      <c r="AM64" s="649" t="str">
        <f t="shared" si="16"/>
        <v/>
      </c>
      <c r="AO64" s="649" t="str">
        <f t="shared" si="17"/>
        <v/>
      </c>
      <c r="AQ64" s="649" t="str">
        <f t="shared" si="18"/>
        <v/>
      </c>
    </row>
    <row r="65" spans="5:43">
      <c r="E65" s="649" t="str">
        <f t="shared" si="0"/>
        <v/>
      </c>
      <c r="G65" s="649" t="str">
        <f t="shared" si="0"/>
        <v/>
      </c>
      <c r="I65" s="649" t="str">
        <f t="shared" si="1"/>
        <v/>
      </c>
      <c r="K65" s="649" t="str">
        <f t="shared" si="2"/>
        <v/>
      </c>
      <c r="M65" s="649" t="str">
        <f t="shared" si="3"/>
        <v/>
      </c>
      <c r="O65" s="649" t="str">
        <f t="shared" si="4"/>
        <v/>
      </c>
      <c r="Q65" s="649" t="str">
        <f t="shared" si="5"/>
        <v/>
      </c>
      <c r="S65" s="649" t="str">
        <f t="shared" si="6"/>
        <v/>
      </c>
      <c r="U65" s="649" t="str">
        <f t="shared" si="7"/>
        <v/>
      </c>
      <c r="W65" s="649" t="str">
        <f t="shared" si="8"/>
        <v/>
      </c>
      <c r="Y65" s="649" t="str">
        <f t="shared" si="9"/>
        <v/>
      </c>
      <c r="AA65" s="649" t="str">
        <f t="shared" si="10"/>
        <v/>
      </c>
      <c r="AC65" s="649" t="str">
        <f t="shared" si="11"/>
        <v/>
      </c>
      <c r="AE65" s="649" t="str">
        <f t="shared" si="12"/>
        <v/>
      </c>
      <c r="AG65" s="649" t="str">
        <f t="shared" si="13"/>
        <v/>
      </c>
      <c r="AI65" s="649" t="str">
        <f t="shared" si="14"/>
        <v/>
      </c>
      <c r="AK65" s="649" t="str">
        <f t="shared" si="15"/>
        <v/>
      </c>
      <c r="AM65" s="649" t="str">
        <f t="shared" si="16"/>
        <v/>
      </c>
      <c r="AO65" s="649" t="str">
        <f t="shared" si="17"/>
        <v/>
      </c>
      <c r="AQ65" s="649" t="str">
        <f t="shared" si="18"/>
        <v/>
      </c>
    </row>
    <row r="66" spans="5:43">
      <c r="E66" s="649" t="str">
        <f t="shared" si="0"/>
        <v/>
      </c>
      <c r="G66" s="649" t="str">
        <f t="shared" si="0"/>
        <v/>
      </c>
      <c r="I66" s="649" t="str">
        <f t="shared" si="1"/>
        <v/>
      </c>
      <c r="K66" s="649" t="str">
        <f t="shared" si="2"/>
        <v/>
      </c>
      <c r="M66" s="649" t="str">
        <f t="shared" si="3"/>
        <v/>
      </c>
      <c r="O66" s="649" t="str">
        <f t="shared" si="4"/>
        <v/>
      </c>
      <c r="Q66" s="649" t="str">
        <f t="shared" si="5"/>
        <v/>
      </c>
      <c r="S66" s="649" t="str">
        <f t="shared" si="6"/>
        <v/>
      </c>
      <c r="U66" s="649" t="str">
        <f t="shared" si="7"/>
        <v/>
      </c>
      <c r="W66" s="649" t="str">
        <f t="shared" si="8"/>
        <v/>
      </c>
      <c r="Y66" s="649" t="str">
        <f t="shared" si="9"/>
        <v/>
      </c>
      <c r="AA66" s="649" t="str">
        <f t="shared" si="10"/>
        <v/>
      </c>
      <c r="AC66" s="649" t="str">
        <f t="shared" si="11"/>
        <v/>
      </c>
      <c r="AE66" s="649" t="str">
        <f t="shared" si="12"/>
        <v/>
      </c>
      <c r="AG66" s="649" t="str">
        <f t="shared" si="13"/>
        <v/>
      </c>
      <c r="AI66" s="649" t="str">
        <f t="shared" si="14"/>
        <v/>
      </c>
      <c r="AK66" s="649" t="str">
        <f t="shared" si="15"/>
        <v/>
      </c>
      <c r="AM66" s="649" t="str">
        <f t="shared" si="16"/>
        <v/>
      </c>
      <c r="AO66" s="649" t="str">
        <f t="shared" si="17"/>
        <v/>
      </c>
      <c r="AQ66" s="649" t="str">
        <f t="shared" si="18"/>
        <v/>
      </c>
    </row>
    <row r="67" spans="5:43">
      <c r="E67" s="649" t="str">
        <f t="shared" si="0"/>
        <v/>
      </c>
      <c r="G67" s="649" t="str">
        <f t="shared" si="0"/>
        <v/>
      </c>
      <c r="I67" s="649" t="str">
        <f t="shared" si="1"/>
        <v/>
      </c>
      <c r="K67" s="649" t="str">
        <f t="shared" si="2"/>
        <v/>
      </c>
      <c r="M67" s="649" t="str">
        <f t="shared" si="3"/>
        <v/>
      </c>
      <c r="O67" s="649" t="str">
        <f t="shared" si="4"/>
        <v/>
      </c>
      <c r="Q67" s="649" t="str">
        <f t="shared" si="5"/>
        <v/>
      </c>
      <c r="S67" s="649" t="str">
        <f t="shared" si="6"/>
        <v/>
      </c>
      <c r="U67" s="649" t="str">
        <f t="shared" si="7"/>
        <v/>
      </c>
      <c r="W67" s="649" t="str">
        <f t="shared" si="8"/>
        <v/>
      </c>
      <c r="Y67" s="649" t="str">
        <f t="shared" si="9"/>
        <v/>
      </c>
      <c r="AA67" s="649" t="str">
        <f t="shared" si="10"/>
        <v/>
      </c>
      <c r="AC67" s="649" t="str">
        <f t="shared" si="11"/>
        <v/>
      </c>
      <c r="AE67" s="649" t="str">
        <f t="shared" si="12"/>
        <v/>
      </c>
      <c r="AG67" s="649" t="str">
        <f t="shared" si="13"/>
        <v/>
      </c>
      <c r="AI67" s="649" t="str">
        <f t="shared" si="14"/>
        <v/>
      </c>
      <c r="AK67" s="649" t="str">
        <f t="shared" si="15"/>
        <v/>
      </c>
      <c r="AM67" s="649" t="str">
        <f t="shared" si="16"/>
        <v/>
      </c>
      <c r="AO67" s="649" t="str">
        <f t="shared" si="17"/>
        <v/>
      </c>
      <c r="AQ67" s="649" t="str">
        <f t="shared" si="18"/>
        <v/>
      </c>
    </row>
    <row r="68" spans="5:43">
      <c r="E68" s="649" t="str">
        <f t="shared" si="0"/>
        <v/>
      </c>
      <c r="G68" s="649" t="str">
        <f t="shared" si="0"/>
        <v/>
      </c>
      <c r="I68" s="649" t="str">
        <f t="shared" si="1"/>
        <v/>
      </c>
      <c r="K68" s="649" t="str">
        <f t="shared" si="2"/>
        <v/>
      </c>
      <c r="M68" s="649" t="str">
        <f t="shared" si="3"/>
        <v/>
      </c>
      <c r="O68" s="649" t="str">
        <f t="shared" si="4"/>
        <v/>
      </c>
      <c r="Q68" s="649" t="str">
        <f t="shared" si="5"/>
        <v/>
      </c>
      <c r="S68" s="649" t="str">
        <f t="shared" si="6"/>
        <v/>
      </c>
      <c r="U68" s="649" t="str">
        <f t="shared" si="7"/>
        <v/>
      </c>
      <c r="W68" s="649" t="str">
        <f t="shared" si="8"/>
        <v/>
      </c>
      <c r="Y68" s="649" t="str">
        <f t="shared" si="9"/>
        <v/>
      </c>
      <c r="AA68" s="649" t="str">
        <f t="shared" si="10"/>
        <v/>
      </c>
      <c r="AC68" s="649" t="str">
        <f t="shared" si="11"/>
        <v/>
      </c>
      <c r="AE68" s="649" t="str">
        <f t="shared" si="12"/>
        <v/>
      </c>
      <c r="AG68" s="649" t="str">
        <f t="shared" si="13"/>
        <v/>
      </c>
      <c r="AI68" s="649" t="str">
        <f t="shared" si="14"/>
        <v/>
      </c>
      <c r="AK68" s="649" t="str">
        <f t="shared" si="15"/>
        <v/>
      </c>
      <c r="AM68" s="649" t="str">
        <f t="shared" si="16"/>
        <v/>
      </c>
      <c r="AO68" s="649" t="str">
        <f t="shared" si="17"/>
        <v/>
      </c>
      <c r="AQ68" s="649" t="str">
        <f t="shared" si="18"/>
        <v/>
      </c>
    </row>
    <row r="69" spans="5:43">
      <c r="E69" s="649" t="str">
        <f t="shared" si="0"/>
        <v/>
      </c>
      <c r="G69" s="649" t="str">
        <f t="shared" si="0"/>
        <v/>
      </c>
      <c r="I69" s="649" t="str">
        <f t="shared" si="1"/>
        <v/>
      </c>
      <c r="K69" s="649" t="str">
        <f t="shared" si="2"/>
        <v/>
      </c>
      <c r="M69" s="649" t="str">
        <f t="shared" si="3"/>
        <v/>
      </c>
      <c r="O69" s="649" t="str">
        <f t="shared" si="4"/>
        <v/>
      </c>
      <c r="Q69" s="649" t="str">
        <f t="shared" si="5"/>
        <v/>
      </c>
      <c r="S69" s="649" t="str">
        <f t="shared" si="6"/>
        <v/>
      </c>
      <c r="U69" s="649" t="str">
        <f t="shared" si="7"/>
        <v/>
      </c>
      <c r="W69" s="649" t="str">
        <f t="shared" si="8"/>
        <v/>
      </c>
      <c r="Y69" s="649" t="str">
        <f t="shared" si="9"/>
        <v/>
      </c>
      <c r="AA69" s="649" t="str">
        <f t="shared" si="10"/>
        <v/>
      </c>
      <c r="AC69" s="649" t="str">
        <f t="shared" si="11"/>
        <v/>
      </c>
      <c r="AE69" s="649" t="str">
        <f t="shared" si="12"/>
        <v/>
      </c>
      <c r="AG69" s="649" t="str">
        <f t="shared" si="13"/>
        <v/>
      </c>
      <c r="AI69" s="649" t="str">
        <f t="shared" si="14"/>
        <v/>
      </c>
      <c r="AK69" s="649" t="str">
        <f t="shared" si="15"/>
        <v/>
      </c>
      <c r="AM69" s="649" t="str">
        <f t="shared" si="16"/>
        <v/>
      </c>
      <c r="AO69" s="649" t="str">
        <f t="shared" si="17"/>
        <v/>
      </c>
      <c r="AQ69" s="649" t="str">
        <f t="shared" si="18"/>
        <v/>
      </c>
    </row>
    <row r="70" spans="5:43">
      <c r="E70" s="649" t="str">
        <f t="shared" si="0"/>
        <v/>
      </c>
      <c r="G70" s="649" t="str">
        <f t="shared" si="0"/>
        <v/>
      </c>
      <c r="I70" s="649" t="str">
        <f t="shared" si="1"/>
        <v/>
      </c>
      <c r="K70" s="649" t="str">
        <f t="shared" si="2"/>
        <v/>
      </c>
      <c r="M70" s="649" t="str">
        <f t="shared" si="3"/>
        <v/>
      </c>
      <c r="O70" s="649" t="str">
        <f t="shared" si="4"/>
        <v/>
      </c>
      <c r="Q70" s="649" t="str">
        <f t="shared" si="5"/>
        <v/>
      </c>
      <c r="S70" s="649" t="str">
        <f t="shared" si="6"/>
        <v/>
      </c>
      <c r="U70" s="649" t="str">
        <f t="shared" si="7"/>
        <v/>
      </c>
      <c r="W70" s="649" t="str">
        <f t="shared" si="8"/>
        <v/>
      </c>
      <c r="Y70" s="649" t="str">
        <f t="shared" si="9"/>
        <v/>
      </c>
      <c r="AA70" s="649" t="str">
        <f t="shared" si="10"/>
        <v/>
      </c>
      <c r="AC70" s="649" t="str">
        <f t="shared" si="11"/>
        <v/>
      </c>
      <c r="AE70" s="649" t="str">
        <f t="shared" si="12"/>
        <v/>
      </c>
      <c r="AG70" s="649" t="str">
        <f t="shared" si="13"/>
        <v/>
      </c>
      <c r="AI70" s="649" t="str">
        <f t="shared" si="14"/>
        <v/>
      </c>
      <c r="AK70" s="649" t="str">
        <f t="shared" si="15"/>
        <v/>
      </c>
      <c r="AM70" s="649" t="str">
        <f t="shared" si="16"/>
        <v/>
      </c>
      <c r="AO70" s="649" t="str">
        <f t="shared" si="17"/>
        <v/>
      </c>
      <c r="AQ70" s="649" t="str">
        <f t="shared" si="18"/>
        <v/>
      </c>
    </row>
    <row r="71" spans="5:43">
      <c r="E71" s="649" t="str">
        <f t="shared" si="0"/>
        <v/>
      </c>
      <c r="G71" s="649" t="str">
        <f t="shared" si="0"/>
        <v/>
      </c>
      <c r="I71" s="649" t="str">
        <f t="shared" si="1"/>
        <v/>
      </c>
      <c r="K71" s="649" t="str">
        <f t="shared" si="2"/>
        <v/>
      </c>
      <c r="M71" s="649" t="str">
        <f t="shared" si="3"/>
        <v/>
      </c>
      <c r="O71" s="649" t="str">
        <f t="shared" si="4"/>
        <v/>
      </c>
      <c r="Q71" s="649" t="str">
        <f t="shared" si="5"/>
        <v/>
      </c>
      <c r="S71" s="649" t="str">
        <f t="shared" si="6"/>
        <v/>
      </c>
      <c r="U71" s="649" t="str">
        <f t="shared" si="7"/>
        <v/>
      </c>
      <c r="W71" s="649" t="str">
        <f t="shared" si="8"/>
        <v/>
      </c>
      <c r="Y71" s="649" t="str">
        <f t="shared" si="9"/>
        <v/>
      </c>
      <c r="AA71" s="649" t="str">
        <f t="shared" si="10"/>
        <v/>
      </c>
      <c r="AC71" s="649" t="str">
        <f t="shared" si="11"/>
        <v/>
      </c>
      <c r="AE71" s="649" t="str">
        <f t="shared" si="12"/>
        <v/>
      </c>
      <c r="AG71" s="649" t="str">
        <f t="shared" si="13"/>
        <v/>
      </c>
      <c r="AI71" s="649" t="str">
        <f t="shared" si="14"/>
        <v/>
      </c>
      <c r="AK71" s="649" t="str">
        <f t="shared" si="15"/>
        <v/>
      </c>
      <c r="AM71" s="649" t="str">
        <f t="shared" si="16"/>
        <v/>
      </c>
      <c r="AO71" s="649" t="str">
        <f t="shared" si="17"/>
        <v/>
      </c>
      <c r="AQ71" s="649" t="str">
        <f t="shared" si="18"/>
        <v/>
      </c>
    </row>
    <row r="72" spans="5:43">
      <c r="E72" s="649" t="str">
        <f t="shared" si="0"/>
        <v/>
      </c>
      <c r="G72" s="649" t="str">
        <f t="shared" si="0"/>
        <v/>
      </c>
      <c r="I72" s="649" t="str">
        <f t="shared" si="1"/>
        <v/>
      </c>
      <c r="K72" s="649" t="str">
        <f t="shared" si="2"/>
        <v/>
      </c>
      <c r="M72" s="649" t="str">
        <f t="shared" si="3"/>
        <v/>
      </c>
      <c r="O72" s="649" t="str">
        <f t="shared" si="4"/>
        <v/>
      </c>
      <c r="Q72" s="649" t="str">
        <f t="shared" si="5"/>
        <v/>
      </c>
      <c r="S72" s="649" t="str">
        <f t="shared" si="6"/>
        <v/>
      </c>
      <c r="U72" s="649" t="str">
        <f t="shared" si="7"/>
        <v/>
      </c>
      <c r="W72" s="649" t="str">
        <f t="shared" si="8"/>
        <v/>
      </c>
      <c r="Y72" s="649" t="str">
        <f t="shared" si="9"/>
        <v/>
      </c>
      <c r="AA72" s="649" t="str">
        <f t="shared" si="10"/>
        <v/>
      </c>
      <c r="AC72" s="649" t="str">
        <f t="shared" si="11"/>
        <v/>
      </c>
      <c r="AE72" s="649" t="str">
        <f t="shared" si="12"/>
        <v/>
      </c>
      <c r="AG72" s="649" t="str">
        <f t="shared" si="13"/>
        <v/>
      </c>
      <c r="AI72" s="649" t="str">
        <f t="shared" si="14"/>
        <v/>
      </c>
      <c r="AK72" s="649" t="str">
        <f t="shared" si="15"/>
        <v/>
      </c>
      <c r="AM72" s="649" t="str">
        <f t="shared" si="16"/>
        <v/>
      </c>
      <c r="AO72" s="649" t="str">
        <f t="shared" si="17"/>
        <v/>
      </c>
      <c r="AQ72" s="649" t="str">
        <f t="shared" si="18"/>
        <v/>
      </c>
    </row>
    <row r="73" spans="5:43">
      <c r="E73" s="649" t="str">
        <f t="shared" si="0"/>
        <v/>
      </c>
      <c r="G73" s="649" t="str">
        <f t="shared" si="0"/>
        <v/>
      </c>
      <c r="I73" s="649" t="str">
        <f t="shared" si="1"/>
        <v/>
      </c>
      <c r="K73" s="649" t="str">
        <f t="shared" si="2"/>
        <v/>
      </c>
      <c r="M73" s="649" t="str">
        <f t="shared" si="3"/>
        <v/>
      </c>
      <c r="O73" s="649" t="str">
        <f t="shared" si="4"/>
        <v/>
      </c>
      <c r="Q73" s="649" t="str">
        <f t="shared" si="5"/>
        <v/>
      </c>
      <c r="S73" s="649" t="str">
        <f t="shared" si="6"/>
        <v/>
      </c>
      <c r="U73" s="649" t="str">
        <f t="shared" si="7"/>
        <v/>
      </c>
      <c r="W73" s="649" t="str">
        <f t="shared" si="8"/>
        <v/>
      </c>
      <c r="Y73" s="649" t="str">
        <f t="shared" si="9"/>
        <v/>
      </c>
      <c r="AA73" s="649" t="str">
        <f t="shared" si="10"/>
        <v/>
      </c>
      <c r="AC73" s="649" t="str">
        <f t="shared" si="11"/>
        <v/>
      </c>
      <c r="AE73" s="649" t="str">
        <f t="shared" si="12"/>
        <v/>
      </c>
      <c r="AG73" s="649" t="str">
        <f t="shared" si="13"/>
        <v/>
      </c>
      <c r="AI73" s="649" t="str">
        <f t="shared" si="14"/>
        <v/>
      </c>
      <c r="AK73" s="649" t="str">
        <f t="shared" si="15"/>
        <v/>
      </c>
      <c r="AM73" s="649" t="str">
        <f t="shared" si="16"/>
        <v/>
      </c>
      <c r="AO73" s="649" t="str">
        <f t="shared" si="17"/>
        <v/>
      </c>
      <c r="AQ73" s="649" t="str">
        <f t="shared" si="18"/>
        <v/>
      </c>
    </row>
    <row r="74" spans="5:43">
      <c r="E74" s="649" t="str">
        <f t="shared" si="0"/>
        <v/>
      </c>
      <c r="G74" s="649" t="str">
        <f t="shared" si="0"/>
        <v/>
      </c>
      <c r="I74" s="649" t="str">
        <f t="shared" si="1"/>
        <v/>
      </c>
      <c r="K74" s="649" t="str">
        <f t="shared" si="2"/>
        <v/>
      </c>
      <c r="M74" s="649" t="str">
        <f t="shared" si="3"/>
        <v/>
      </c>
      <c r="O74" s="649" t="str">
        <f t="shared" si="4"/>
        <v/>
      </c>
      <c r="Q74" s="649" t="str">
        <f t="shared" si="5"/>
        <v/>
      </c>
      <c r="S74" s="649" t="str">
        <f t="shared" si="6"/>
        <v/>
      </c>
      <c r="U74" s="649" t="str">
        <f t="shared" si="7"/>
        <v/>
      </c>
      <c r="W74" s="649" t="str">
        <f t="shared" si="8"/>
        <v/>
      </c>
      <c r="Y74" s="649" t="str">
        <f t="shared" si="9"/>
        <v/>
      </c>
      <c r="AA74" s="649" t="str">
        <f t="shared" si="10"/>
        <v/>
      </c>
      <c r="AC74" s="649" t="str">
        <f t="shared" si="11"/>
        <v/>
      </c>
      <c r="AE74" s="649" t="str">
        <f t="shared" si="12"/>
        <v/>
      </c>
      <c r="AG74" s="649" t="str">
        <f t="shared" si="13"/>
        <v/>
      </c>
      <c r="AI74" s="649" t="str">
        <f t="shared" si="14"/>
        <v/>
      </c>
      <c r="AK74" s="649" t="str">
        <f t="shared" si="15"/>
        <v/>
      </c>
      <c r="AM74" s="649" t="str">
        <f t="shared" si="16"/>
        <v/>
      </c>
      <c r="AO74" s="649" t="str">
        <f t="shared" si="17"/>
        <v/>
      </c>
      <c r="AQ74" s="649" t="str">
        <f t="shared" si="18"/>
        <v/>
      </c>
    </row>
    <row r="75" spans="5:43">
      <c r="E75" s="649" t="str">
        <f t="shared" si="0"/>
        <v/>
      </c>
      <c r="G75" s="649" t="str">
        <f t="shared" si="0"/>
        <v/>
      </c>
      <c r="I75" s="649" t="str">
        <f t="shared" si="1"/>
        <v/>
      </c>
      <c r="K75" s="649" t="str">
        <f t="shared" si="2"/>
        <v/>
      </c>
      <c r="M75" s="649" t="str">
        <f t="shared" si="3"/>
        <v/>
      </c>
      <c r="O75" s="649" t="str">
        <f t="shared" si="4"/>
        <v/>
      </c>
      <c r="Q75" s="649" t="str">
        <f t="shared" si="5"/>
        <v/>
      </c>
      <c r="S75" s="649" t="str">
        <f t="shared" si="6"/>
        <v/>
      </c>
      <c r="U75" s="649" t="str">
        <f t="shared" si="7"/>
        <v/>
      </c>
      <c r="W75" s="649" t="str">
        <f t="shared" si="8"/>
        <v/>
      </c>
      <c r="Y75" s="649" t="str">
        <f t="shared" si="9"/>
        <v/>
      </c>
      <c r="AA75" s="649" t="str">
        <f t="shared" si="10"/>
        <v/>
      </c>
      <c r="AC75" s="649" t="str">
        <f t="shared" si="11"/>
        <v/>
      </c>
      <c r="AE75" s="649" t="str">
        <f t="shared" si="12"/>
        <v/>
      </c>
      <c r="AG75" s="649" t="str">
        <f t="shared" si="13"/>
        <v/>
      </c>
      <c r="AI75" s="649" t="str">
        <f t="shared" si="14"/>
        <v/>
      </c>
      <c r="AK75" s="649" t="str">
        <f t="shared" si="15"/>
        <v/>
      </c>
      <c r="AM75" s="649" t="str">
        <f t="shared" si="16"/>
        <v/>
      </c>
      <c r="AO75" s="649" t="str">
        <f t="shared" si="17"/>
        <v/>
      </c>
      <c r="AQ75" s="649" t="str">
        <f t="shared" si="18"/>
        <v/>
      </c>
    </row>
    <row r="76" spans="5:43">
      <c r="E76" s="649" t="str">
        <f t="shared" ref="E76:G139" si="19">IF(OR($B76=0,D76=0),"",D76/$B76)</f>
        <v/>
      </c>
      <c r="G76" s="649" t="str">
        <f t="shared" si="19"/>
        <v/>
      </c>
      <c r="I76" s="649" t="str">
        <f t="shared" si="1"/>
        <v/>
      </c>
      <c r="K76" s="649" t="str">
        <f t="shared" si="2"/>
        <v/>
      </c>
      <c r="M76" s="649" t="str">
        <f t="shared" si="3"/>
        <v/>
      </c>
      <c r="O76" s="649" t="str">
        <f t="shared" si="4"/>
        <v/>
      </c>
      <c r="Q76" s="649" t="str">
        <f t="shared" si="5"/>
        <v/>
      </c>
      <c r="S76" s="649" t="str">
        <f t="shared" si="6"/>
        <v/>
      </c>
      <c r="U76" s="649" t="str">
        <f t="shared" si="7"/>
        <v/>
      </c>
      <c r="W76" s="649" t="str">
        <f t="shared" si="8"/>
        <v/>
      </c>
      <c r="Y76" s="649" t="str">
        <f t="shared" si="9"/>
        <v/>
      </c>
      <c r="AA76" s="649" t="str">
        <f t="shared" si="10"/>
        <v/>
      </c>
      <c r="AC76" s="649" t="str">
        <f t="shared" si="11"/>
        <v/>
      </c>
      <c r="AE76" s="649" t="str">
        <f t="shared" si="12"/>
        <v/>
      </c>
      <c r="AG76" s="649" t="str">
        <f t="shared" si="13"/>
        <v/>
      </c>
      <c r="AI76" s="649" t="str">
        <f t="shared" si="14"/>
        <v/>
      </c>
      <c r="AK76" s="649" t="str">
        <f t="shared" si="15"/>
        <v/>
      </c>
      <c r="AM76" s="649" t="str">
        <f t="shared" si="16"/>
        <v/>
      </c>
      <c r="AO76" s="649" t="str">
        <f t="shared" si="17"/>
        <v/>
      </c>
      <c r="AQ76" s="649" t="str">
        <f t="shared" si="18"/>
        <v/>
      </c>
    </row>
    <row r="77" spans="5:43">
      <c r="E77" s="649" t="str">
        <f t="shared" si="19"/>
        <v/>
      </c>
      <c r="G77" s="649" t="str">
        <f t="shared" si="19"/>
        <v/>
      </c>
      <c r="I77" s="649" t="str">
        <f t="shared" ref="I77:I140" si="20">IF(OR($B77=0,H77=0),"",H77/$B77)</f>
        <v/>
      </c>
      <c r="K77" s="649" t="str">
        <f t="shared" ref="K77:K140" si="21">IF(OR($B77=0,J77=0),"",J77/$B77)</f>
        <v/>
      </c>
      <c r="M77" s="649" t="str">
        <f t="shared" ref="M77:M140" si="22">IF(OR($B77=0,L77=0),"",L77/$B77)</f>
        <v/>
      </c>
      <c r="O77" s="649" t="str">
        <f t="shared" ref="O77:O140" si="23">IF(OR($B77=0,N77=0),"",N77/$B77)</f>
        <v/>
      </c>
      <c r="Q77" s="649" t="str">
        <f t="shared" ref="Q77:Q140" si="24">IF(OR($B77=0,P77=0),"",P77/$B77)</f>
        <v/>
      </c>
      <c r="S77" s="649" t="str">
        <f t="shared" ref="S77:S140" si="25">IF(OR($B77=0,R77=0),"",R77/$B77)</f>
        <v/>
      </c>
      <c r="U77" s="649" t="str">
        <f t="shared" ref="U77:U140" si="26">IF(OR($B77=0,T77=0),"",T77/$B77)</f>
        <v/>
      </c>
      <c r="W77" s="649" t="str">
        <f t="shared" ref="W77:W140" si="27">IF(OR($B77=0,V77=0),"",V77/$B77)</f>
        <v/>
      </c>
      <c r="Y77" s="649" t="str">
        <f t="shared" ref="Y77:Y140" si="28">IF(OR($B77=0,X77=0),"",X77/$B77)</f>
        <v/>
      </c>
      <c r="AA77" s="649" t="str">
        <f t="shared" ref="AA77:AA140" si="29">IF(OR($B77=0,Z77=0),"",Z77/$B77)</f>
        <v/>
      </c>
      <c r="AC77" s="649" t="str">
        <f t="shared" ref="AC77:AC140" si="30">IF(OR($B77=0,AB77=0),"",AB77/$B77)</f>
        <v/>
      </c>
      <c r="AE77" s="649" t="str">
        <f t="shared" ref="AE77:AE140" si="31">IF(OR($B77=0,AD77=0),"",AD77/$B77)</f>
        <v/>
      </c>
      <c r="AG77" s="649" t="str">
        <f t="shared" ref="AG77:AG140" si="32">IF(OR($B77=0,AF77=0),"",AF77/$B77)</f>
        <v/>
      </c>
      <c r="AI77" s="649" t="str">
        <f t="shared" ref="AI77:AI140" si="33">IF(OR($B77=0,AH77=0),"",AH77/$B77)</f>
        <v/>
      </c>
      <c r="AK77" s="649" t="str">
        <f t="shared" ref="AK77:AK140" si="34">IF(OR($B77=0,AJ77=0),"",AJ77/$B77)</f>
        <v/>
      </c>
      <c r="AM77" s="649" t="str">
        <f t="shared" ref="AM77:AM140" si="35">IF(OR($B77=0,AL77=0),"",AL77/$B77)</f>
        <v/>
      </c>
      <c r="AO77" s="649" t="str">
        <f t="shared" ref="AO77:AO140" si="36">IF(OR($B77=0,AN77=0),"",AN77/$B77)</f>
        <v/>
      </c>
      <c r="AQ77" s="649" t="str">
        <f t="shared" ref="AQ77:AQ140" si="37">IF(OR($B77=0,AP77=0),"",AP77/$B77)</f>
        <v/>
      </c>
    </row>
    <row r="78" spans="5:43">
      <c r="E78" s="649" t="str">
        <f t="shared" si="19"/>
        <v/>
      </c>
      <c r="G78" s="649" t="str">
        <f t="shared" si="19"/>
        <v/>
      </c>
      <c r="I78" s="649" t="str">
        <f t="shared" si="20"/>
        <v/>
      </c>
      <c r="K78" s="649" t="str">
        <f t="shared" si="21"/>
        <v/>
      </c>
      <c r="M78" s="649" t="str">
        <f t="shared" si="22"/>
        <v/>
      </c>
      <c r="O78" s="649" t="str">
        <f t="shared" si="23"/>
        <v/>
      </c>
      <c r="Q78" s="649" t="str">
        <f t="shared" si="24"/>
        <v/>
      </c>
      <c r="S78" s="649" t="str">
        <f t="shared" si="25"/>
        <v/>
      </c>
      <c r="U78" s="649" t="str">
        <f t="shared" si="26"/>
        <v/>
      </c>
      <c r="W78" s="649" t="str">
        <f t="shared" si="27"/>
        <v/>
      </c>
      <c r="Y78" s="649" t="str">
        <f t="shared" si="28"/>
        <v/>
      </c>
      <c r="AA78" s="649" t="str">
        <f t="shared" si="29"/>
        <v/>
      </c>
      <c r="AC78" s="649" t="str">
        <f t="shared" si="30"/>
        <v/>
      </c>
      <c r="AE78" s="649" t="str">
        <f t="shared" si="31"/>
        <v/>
      </c>
      <c r="AG78" s="649" t="str">
        <f t="shared" si="32"/>
        <v/>
      </c>
      <c r="AI78" s="649" t="str">
        <f t="shared" si="33"/>
        <v/>
      </c>
      <c r="AK78" s="649" t="str">
        <f t="shared" si="34"/>
        <v/>
      </c>
      <c r="AM78" s="649" t="str">
        <f t="shared" si="35"/>
        <v/>
      </c>
      <c r="AO78" s="649" t="str">
        <f t="shared" si="36"/>
        <v/>
      </c>
      <c r="AQ78" s="649" t="str">
        <f t="shared" si="37"/>
        <v/>
      </c>
    </row>
    <row r="79" spans="5:43">
      <c r="E79" s="649" t="str">
        <f t="shared" si="19"/>
        <v/>
      </c>
      <c r="G79" s="649" t="str">
        <f t="shared" si="19"/>
        <v/>
      </c>
      <c r="I79" s="649" t="str">
        <f t="shared" si="20"/>
        <v/>
      </c>
      <c r="K79" s="649" t="str">
        <f t="shared" si="21"/>
        <v/>
      </c>
      <c r="M79" s="649" t="str">
        <f t="shared" si="22"/>
        <v/>
      </c>
      <c r="O79" s="649" t="str">
        <f t="shared" si="23"/>
        <v/>
      </c>
      <c r="Q79" s="649" t="str">
        <f t="shared" si="24"/>
        <v/>
      </c>
      <c r="S79" s="649" t="str">
        <f t="shared" si="25"/>
        <v/>
      </c>
      <c r="U79" s="649" t="str">
        <f t="shared" si="26"/>
        <v/>
      </c>
      <c r="W79" s="649" t="str">
        <f t="shared" si="27"/>
        <v/>
      </c>
      <c r="Y79" s="649" t="str">
        <f t="shared" si="28"/>
        <v/>
      </c>
      <c r="AA79" s="649" t="str">
        <f t="shared" si="29"/>
        <v/>
      </c>
      <c r="AC79" s="649" t="str">
        <f t="shared" si="30"/>
        <v/>
      </c>
      <c r="AE79" s="649" t="str">
        <f t="shared" si="31"/>
        <v/>
      </c>
      <c r="AG79" s="649" t="str">
        <f t="shared" si="32"/>
        <v/>
      </c>
      <c r="AI79" s="649" t="str">
        <f t="shared" si="33"/>
        <v/>
      </c>
      <c r="AK79" s="649" t="str">
        <f t="shared" si="34"/>
        <v/>
      </c>
      <c r="AM79" s="649" t="str">
        <f t="shared" si="35"/>
        <v/>
      </c>
      <c r="AO79" s="649" t="str">
        <f t="shared" si="36"/>
        <v/>
      </c>
      <c r="AQ79" s="649" t="str">
        <f t="shared" si="37"/>
        <v/>
      </c>
    </row>
    <row r="80" spans="5:43">
      <c r="E80" s="649" t="str">
        <f t="shared" si="19"/>
        <v/>
      </c>
      <c r="G80" s="649" t="str">
        <f t="shared" si="19"/>
        <v/>
      </c>
      <c r="I80" s="649" t="str">
        <f t="shared" si="20"/>
        <v/>
      </c>
      <c r="K80" s="649" t="str">
        <f t="shared" si="21"/>
        <v/>
      </c>
      <c r="M80" s="649" t="str">
        <f t="shared" si="22"/>
        <v/>
      </c>
      <c r="O80" s="649" t="str">
        <f t="shared" si="23"/>
        <v/>
      </c>
      <c r="Q80" s="649" t="str">
        <f t="shared" si="24"/>
        <v/>
      </c>
      <c r="S80" s="649" t="str">
        <f t="shared" si="25"/>
        <v/>
      </c>
      <c r="U80" s="649" t="str">
        <f t="shared" si="26"/>
        <v/>
      </c>
      <c r="W80" s="649" t="str">
        <f t="shared" si="27"/>
        <v/>
      </c>
      <c r="Y80" s="649" t="str">
        <f t="shared" si="28"/>
        <v/>
      </c>
      <c r="AA80" s="649" t="str">
        <f t="shared" si="29"/>
        <v/>
      </c>
      <c r="AC80" s="649" t="str">
        <f t="shared" si="30"/>
        <v/>
      </c>
      <c r="AE80" s="649" t="str">
        <f t="shared" si="31"/>
        <v/>
      </c>
      <c r="AG80" s="649" t="str">
        <f t="shared" si="32"/>
        <v/>
      </c>
      <c r="AI80" s="649" t="str">
        <f t="shared" si="33"/>
        <v/>
      </c>
      <c r="AK80" s="649" t="str">
        <f t="shared" si="34"/>
        <v/>
      </c>
      <c r="AM80" s="649" t="str">
        <f t="shared" si="35"/>
        <v/>
      </c>
      <c r="AO80" s="649" t="str">
        <f t="shared" si="36"/>
        <v/>
      </c>
      <c r="AQ80" s="649" t="str">
        <f t="shared" si="37"/>
        <v/>
      </c>
    </row>
    <row r="81" spans="5:43">
      <c r="E81" s="649" t="str">
        <f t="shared" si="19"/>
        <v/>
      </c>
      <c r="G81" s="649" t="str">
        <f t="shared" si="19"/>
        <v/>
      </c>
      <c r="I81" s="649" t="str">
        <f t="shared" si="20"/>
        <v/>
      </c>
      <c r="K81" s="649" t="str">
        <f t="shared" si="21"/>
        <v/>
      </c>
      <c r="M81" s="649" t="str">
        <f t="shared" si="22"/>
        <v/>
      </c>
      <c r="O81" s="649" t="str">
        <f t="shared" si="23"/>
        <v/>
      </c>
      <c r="Q81" s="649" t="str">
        <f t="shared" si="24"/>
        <v/>
      </c>
      <c r="S81" s="649" t="str">
        <f t="shared" si="25"/>
        <v/>
      </c>
      <c r="U81" s="649" t="str">
        <f t="shared" si="26"/>
        <v/>
      </c>
      <c r="W81" s="649" t="str">
        <f t="shared" si="27"/>
        <v/>
      </c>
      <c r="Y81" s="649" t="str">
        <f t="shared" si="28"/>
        <v/>
      </c>
      <c r="AA81" s="649" t="str">
        <f t="shared" si="29"/>
        <v/>
      </c>
      <c r="AC81" s="649" t="str">
        <f t="shared" si="30"/>
        <v/>
      </c>
      <c r="AE81" s="649" t="str">
        <f t="shared" si="31"/>
        <v/>
      </c>
      <c r="AG81" s="649" t="str">
        <f t="shared" si="32"/>
        <v/>
      </c>
      <c r="AI81" s="649" t="str">
        <f t="shared" si="33"/>
        <v/>
      </c>
      <c r="AK81" s="649" t="str">
        <f t="shared" si="34"/>
        <v/>
      </c>
      <c r="AM81" s="649" t="str">
        <f t="shared" si="35"/>
        <v/>
      </c>
      <c r="AO81" s="649" t="str">
        <f t="shared" si="36"/>
        <v/>
      </c>
      <c r="AQ81" s="649" t="str">
        <f t="shared" si="37"/>
        <v/>
      </c>
    </row>
    <row r="82" spans="5:43">
      <c r="E82" s="649" t="str">
        <f t="shared" si="19"/>
        <v/>
      </c>
      <c r="G82" s="649" t="str">
        <f t="shared" si="19"/>
        <v/>
      </c>
      <c r="I82" s="649" t="str">
        <f t="shared" si="20"/>
        <v/>
      </c>
      <c r="K82" s="649" t="str">
        <f t="shared" si="21"/>
        <v/>
      </c>
      <c r="M82" s="649" t="str">
        <f t="shared" si="22"/>
        <v/>
      </c>
      <c r="O82" s="649" t="str">
        <f t="shared" si="23"/>
        <v/>
      </c>
      <c r="Q82" s="649" t="str">
        <f t="shared" si="24"/>
        <v/>
      </c>
      <c r="S82" s="649" t="str">
        <f t="shared" si="25"/>
        <v/>
      </c>
      <c r="U82" s="649" t="str">
        <f t="shared" si="26"/>
        <v/>
      </c>
      <c r="W82" s="649" t="str">
        <f t="shared" si="27"/>
        <v/>
      </c>
      <c r="Y82" s="649" t="str">
        <f t="shared" si="28"/>
        <v/>
      </c>
      <c r="AA82" s="649" t="str">
        <f t="shared" si="29"/>
        <v/>
      </c>
      <c r="AC82" s="649" t="str">
        <f t="shared" si="30"/>
        <v/>
      </c>
      <c r="AE82" s="649" t="str">
        <f t="shared" si="31"/>
        <v/>
      </c>
      <c r="AG82" s="649" t="str">
        <f t="shared" si="32"/>
        <v/>
      </c>
      <c r="AI82" s="649" t="str">
        <f t="shared" si="33"/>
        <v/>
      </c>
      <c r="AK82" s="649" t="str">
        <f t="shared" si="34"/>
        <v/>
      </c>
      <c r="AM82" s="649" t="str">
        <f t="shared" si="35"/>
        <v/>
      </c>
      <c r="AO82" s="649" t="str">
        <f t="shared" si="36"/>
        <v/>
      </c>
      <c r="AQ82" s="649" t="str">
        <f t="shared" si="37"/>
        <v/>
      </c>
    </row>
    <row r="83" spans="5:43">
      <c r="E83" s="649" t="str">
        <f t="shared" si="19"/>
        <v/>
      </c>
      <c r="G83" s="649" t="str">
        <f t="shared" si="19"/>
        <v/>
      </c>
      <c r="I83" s="649" t="str">
        <f t="shared" si="20"/>
        <v/>
      </c>
      <c r="K83" s="649" t="str">
        <f t="shared" si="21"/>
        <v/>
      </c>
      <c r="M83" s="649" t="str">
        <f t="shared" si="22"/>
        <v/>
      </c>
      <c r="O83" s="649" t="str">
        <f t="shared" si="23"/>
        <v/>
      </c>
      <c r="Q83" s="649" t="str">
        <f t="shared" si="24"/>
        <v/>
      </c>
      <c r="S83" s="649" t="str">
        <f t="shared" si="25"/>
        <v/>
      </c>
      <c r="U83" s="649" t="str">
        <f t="shared" si="26"/>
        <v/>
      </c>
      <c r="W83" s="649" t="str">
        <f t="shared" si="27"/>
        <v/>
      </c>
      <c r="Y83" s="649" t="str">
        <f t="shared" si="28"/>
        <v/>
      </c>
      <c r="AA83" s="649" t="str">
        <f t="shared" si="29"/>
        <v/>
      </c>
      <c r="AC83" s="649" t="str">
        <f t="shared" si="30"/>
        <v/>
      </c>
      <c r="AE83" s="649" t="str">
        <f t="shared" si="31"/>
        <v/>
      </c>
      <c r="AG83" s="649" t="str">
        <f t="shared" si="32"/>
        <v/>
      </c>
      <c r="AI83" s="649" t="str">
        <f t="shared" si="33"/>
        <v/>
      </c>
      <c r="AK83" s="649" t="str">
        <f t="shared" si="34"/>
        <v/>
      </c>
      <c r="AM83" s="649" t="str">
        <f t="shared" si="35"/>
        <v/>
      </c>
      <c r="AO83" s="649" t="str">
        <f t="shared" si="36"/>
        <v/>
      </c>
      <c r="AQ83" s="649" t="str">
        <f t="shared" si="37"/>
        <v/>
      </c>
    </row>
    <row r="84" spans="5:43">
      <c r="E84" s="649" t="str">
        <f t="shared" si="19"/>
        <v/>
      </c>
      <c r="G84" s="649" t="str">
        <f t="shared" si="19"/>
        <v/>
      </c>
      <c r="I84" s="649" t="str">
        <f t="shared" si="20"/>
        <v/>
      </c>
      <c r="K84" s="649" t="str">
        <f t="shared" si="21"/>
        <v/>
      </c>
      <c r="M84" s="649" t="str">
        <f t="shared" si="22"/>
        <v/>
      </c>
      <c r="O84" s="649" t="str">
        <f t="shared" si="23"/>
        <v/>
      </c>
      <c r="Q84" s="649" t="str">
        <f t="shared" si="24"/>
        <v/>
      </c>
      <c r="S84" s="649" t="str">
        <f t="shared" si="25"/>
        <v/>
      </c>
      <c r="U84" s="649" t="str">
        <f t="shared" si="26"/>
        <v/>
      </c>
      <c r="W84" s="649" t="str">
        <f t="shared" si="27"/>
        <v/>
      </c>
      <c r="Y84" s="649" t="str">
        <f t="shared" si="28"/>
        <v/>
      </c>
      <c r="AA84" s="649" t="str">
        <f t="shared" si="29"/>
        <v/>
      </c>
      <c r="AC84" s="649" t="str">
        <f t="shared" si="30"/>
        <v/>
      </c>
      <c r="AE84" s="649" t="str">
        <f t="shared" si="31"/>
        <v/>
      </c>
      <c r="AG84" s="649" t="str">
        <f t="shared" si="32"/>
        <v/>
      </c>
      <c r="AI84" s="649" t="str">
        <f t="shared" si="33"/>
        <v/>
      </c>
      <c r="AK84" s="649" t="str">
        <f t="shared" si="34"/>
        <v/>
      </c>
      <c r="AM84" s="649" t="str">
        <f t="shared" si="35"/>
        <v/>
      </c>
      <c r="AO84" s="649" t="str">
        <f t="shared" si="36"/>
        <v/>
      </c>
      <c r="AQ84" s="649" t="str">
        <f t="shared" si="37"/>
        <v/>
      </c>
    </row>
    <row r="85" spans="5:43">
      <c r="E85" s="649" t="str">
        <f t="shared" si="19"/>
        <v/>
      </c>
      <c r="G85" s="649" t="str">
        <f t="shared" si="19"/>
        <v/>
      </c>
      <c r="I85" s="649" t="str">
        <f t="shared" si="20"/>
        <v/>
      </c>
      <c r="K85" s="649" t="str">
        <f t="shared" si="21"/>
        <v/>
      </c>
      <c r="M85" s="649" t="str">
        <f t="shared" si="22"/>
        <v/>
      </c>
      <c r="O85" s="649" t="str">
        <f t="shared" si="23"/>
        <v/>
      </c>
      <c r="Q85" s="649" t="str">
        <f t="shared" si="24"/>
        <v/>
      </c>
      <c r="S85" s="649" t="str">
        <f t="shared" si="25"/>
        <v/>
      </c>
      <c r="U85" s="649" t="str">
        <f t="shared" si="26"/>
        <v/>
      </c>
      <c r="W85" s="649" t="str">
        <f t="shared" si="27"/>
        <v/>
      </c>
      <c r="Y85" s="649" t="str">
        <f t="shared" si="28"/>
        <v/>
      </c>
      <c r="AA85" s="649" t="str">
        <f t="shared" si="29"/>
        <v/>
      </c>
      <c r="AC85" s="649" t="str">
        <f t="shared" si="30"/>
        <v/>
      </c>
      <c r="AE85" s="649" t="str">
        <f t="shared" si="31"/>
        <v/>
      </c>
      <c r="AG85" s="649" t="str">
        <f t="shared" si="32"/>
        <v/>
      </c>
      <c r="AI85" s="649" t="str">
        <f t="shared" si="33"/>
        <v/>
      </c>
      <c r="AK85" s="649" t="str">
        <f t="shared" si="34"/>
        <v/>
      </c>
      <c r="AM85" s="649" t="str">
        <f t="shared" si="35"/>
        <v/>
      </c>
      <c r="AO85" s="649" t="str">
        <f t="shared" si="36"/>
        <v/>
      </c>
      <c r="AQ85" s="649" t="str">
        <f t="shared" si="37"/>
        <v/>
      </c>
    </row>
    <row r="86" spans="5:43">
      <c r="E86" s="649" t="str">
        <f t="shared" si="19"/>
        <v/>
      </c>
      <c r="G86" s="649" t="str">
        <f t="shared" si="19"/>
        <v/>
      </c>
      <c r="I86" s="649" t="str">
        <f t="shared" si="20"/>
        <v/>
      </c>
      <c r="K86" s="649" t="str">
        <f t="shared" si="21"/>
        <v/>
      </c>
      <c r="M86" s="649" t="str">
        <f t="shared" si="22"/>
        <v/>
      </c>
      <c r="O86" s="649" t="str">
        <f t="shared" si="23"/>
        <v/>
      </c>
      <c r="Q86" s="649" t="str">
        <f t="shared" si="24"/>
        <v/>
      </c>
      <c r="S86" s="649" t="str">
        <f t="shared" si="25"/>
        <v/>
      </c>
      <c r="U86" s="649" t="str">
        <f t="shared" si="26"/>
        <v/>
      </c>
      <c r="W86" s="649" t="str">
        <f t="shared" si="27"/>
        <v/>
      </c>
      <c r="Y86" s="649" t="str">
        <f t="shared" si="28"/>
        <v/>
      </c>
      <c r="AA86" s="649" t="str">
        <f t="shared" si="29"/>
        <v/>
      </c>
      <c r="AC86" s="649" t="str">
        <f t="shared" si="30"/>
        <v/>
      </c>
      <c r="AE86" s="649" t="str">
        <f t="shared" si="31"/>
        <v/>
      </c>
      <c r="AG86" s="649" t="str">
        <f t="shared" si="32"/>
        <v/>
      </c>
      <c r="AI86" s="649" t="str">
        <f t="shared" si="33"/>
        <v/>
      </c>
      <c r="AK86" s="649" t="str">
        <f t="shared" si="34"/>
        <v/>
      </c>
      <c r="AM86" s="649" t="str">
        <f t="shared" si="35"/>
        <v/>
      </c>
      <c r="AO86" s="649" t="str">
        <f t="shared" si="36"/>
        <v/>
      </c>
      <c r="AQ86" s="649" t="str">
        <f t="shared" si="37"/>
        <v/>
      </c>
    </row>
    <row r="87" spans="5:43">
      <c r="E87" s="649" t="str">
        <f t="shared" si="19"/>
        <v/>
      </c>
      <c r="G87" s="649" t="str">
        <f t="shared" si="19"/>
        <v/>
      </c>
      <c r="I87" s="649" t="str">
        <f t="shared" si="20"/>
        <v/>
      </c>
      <c r="K87" s="649" t="str">
        <f t="shared" si="21"/>
        <v/>
      </c>
      <c r="M87" s="649" t="str">
        <f t="shared" si="22"/>
        <v/>
      </c>
      <c r="O87" s="649" t="str">
        <f t="shared" si="23"/>
        <v/>
      </c>
      <c r="Q87" s="649" t="str">
        <f t="shared" si="24"/>
        <v/>
      </c>
      <c r="S87" s="649" t="str">
        <f t="shared" si="25"/>
        <v/>
      </c>
      <c r="U87" s="649" t="str">
        <f t="shared" si="26"/>
        <v/>
      </c>
      <c r="W87" s="649" t="str">
        <f t="shared" si="27"/>
        <v/>
      </c>
      <c r="Y87" s="649" t="str">
        <f t="shared" si="28"/>
        <v/>
      </c>
      <c r="AA87" s="649" t="str">
        <f t="shared" si="29"/>
        <v/>
      </c>
      <c r="AC87" s="649" t="str">
        <f t="shared" si="30"/>
        <v/>
      </c>
      <c r="AE87" s="649" t="str">
        <f t="shared" si="31"/>
        <v/>
      </c>
      <c r="AG87" s="649" t="str">
        <f t="shared" si="32"/>
        <v/>
      </c>
      <c r="AI87" s="649" t="str">
        <f t="shared" si="33"/>
        <v/>
      </c>
      <c r="AK87" s="649" t="str">
        <f t="shared" si="34"/>
        <v/>
      </c>
      <c r="AM87" s="649" t="str">
        <f t="shared" si="35"/>
        <v/>
      </c>
      <c r="AO87" s="649" t="str">
        <f t="shared" si="36"/>
        <v/>
      </c>
      <c r="AQ87" s="649" t="str">
        <f t="shared" si="37"/>
        <v/>
      </c>
    </row>
    <row r="88" spans="5:43">
      <c r="E88" s="649" t="str">
        <f t="shared" si="19"/>
        <v/>
      </c>
      <c r="G88" s="649" t="str">
        <f t="shared" si="19"/>
        <v/>
      </c>
      <c r="I88" s="649" t="str">
        <f t="shared" si="20"/>
        <v/>
      </c>
      <c r="K88" s="649" t="str">
        <f t="shared" si="21"/>
        <v/>
      </c>
      <c r="M88" s="649" t="str">
        <f t="shared" si="22"/>
        <v/>
      </c>
      <c r="O88" s="649" t="str">
        <f t="shared" si="23"/>
        <v/>
      </c>
      <c r="Q88" s="649" t="str">
        <f t="shared" si="24"/>
        <v/>
      </c>
      <c r="S88" s="649" t="str">
        <f t="shared" si="25"/>
        <v/>
      </c>
      <c r="U88" s="649" t="str">
        <f t="shared" si="26"/>
        <v/>
      </c>
      <c r="W88" s="649" t="str">
        <f t="shared" si="27"/>
        <v/>
      </c>
      <c r="Y88" s="649" t="str">
        <f t="shared" si="28"/>
        <v/>
      </c>
      <c r="AA88" s="649" t="str">
        <f t="shared" si="29"/>
        <v/>
      </c>
      <c r="AC88" s="649" t="str">
        <f t="shared" si="30"/>
        <v/>
      </c>
      <c r="AE88" s="649" t="str">
        <f t="shared" si="31"/>
        <v/>
      </c>
      <c r="AG88" s="649" t="str">
        <f t="shared" si="32"/>
        <v/>
      </c>
      <c r="AI88" s="649" t="str">
        <f t="shared" si="33"/>
        <v/>
      </c>
      <c r="AK88" s="649" t="str">
        <f t="shared" si="34"/>
        <v/>
      </c>
      <c r="AM88" s="649" t="str">
        <f t="shared" si="35"/>
        <v/>
      </c>
      <c r="AO88" s="649" t="str">
        <f t="shared" si="36"/>
        <v/>
      </c>
      <c r="AQ88" s="649" t="str">
        <f t="shared" si="37"/>
        <v/>
      </c>
    </row>
    <row r="89" spans="5:43">
      <c r="E89" s="649" t="str">
        <f t="shared" si="19"/>
        <v/>
      </c>
      <c r="G89" s="649" t="str">
        <f t="shared" si="19"/>
        <v/>
      </c>
      <c r="I89" s="649" t="str">
        <f t="shared" si="20"/>
        <v/>
      </c>
      <c r="K89" s="649" t="str">
        <f t="shared" si="21"/>
        <v/>
      </c>
      <c r="M89" s="649" t="str">
        <f t="shared" si="22"/>
        <v/>
      </c>
      <c r="O89" s="649" t="str">
        <f t="shared" si="23"/>
        <v/>
      </c>
      <c r="Q89" s="649" t="str">
        <f t="shared" si="24"/>
        <v/>
      </c>
      <c r="S89" s="649" t="str">
        <f t="shared" si="25"/>
        <v/>
      </c>
      <c r="U89" s="649" t="str">
        <f t="shared" si="26"/>
        <v/>
      </c>
      <c r="W89" s="649" t="str">
        <f t="shared" si="27"/>
        <v/>
      </c>
      <c r="Y89" s="649" t="str">
        <f t="shared" si="28"/>
        <v/>
      </c>
      <c r="AA89" s="649" t="str">
        <f t="shared" si="29"/>
        <v/>
      </c>
      <c r="AC89" s="649" t="str">
        <f t="shared" si="30"/>
        <v/>
      </c>
      <c r="AE89" s="649" t="str">
        <f t="shared" si="31"/>
        <v/>
      </c>
      <c r="AG89" s="649" t="str">
        <f t="shared" si="32"/>
        <v/>
      </c>
      <c r="AI89" s="649" t="str">
        <f t="shared" si="33"/>
        <v/>
      </c>
      <c r="AK89" s="649" t="str">
        <f t="shared" si="34"/>
        <v/>
      </c>
      <c r="AM89" s="649" t="str">
        <f t="shared" si="35"/>
        <v/>
      </c>
      <c r="AO89" s="649" t="str">
        <f t="shared" si="36"/>
        <v/>
      </c>
      <c r="AQ89" s="649" t="str">
        <f t="shared" si="37"/>
        <v/>
      </c>
    </row>
    <row r="90" spans="5:43">
      <c r="E90" s="649" t="str">
        <f t="shared" si="19"/>
        <v/>
      </c>
      <c r="G90" s="649" t="str">
        <f t="shared" si="19"/>
        <v/>
      </c>
      <c r="I90" s="649" t="str">
        <f t="shared" si="20"/>
        <v/>
      </c>
      <c r="K90" s="649" t="str">
        <f t="shared" si="21"/>
        <v/>
      </c>
      <c r="M90" s="649" t="str">
        <f t="shared" si="22"/>
        <v/>
      </c>
      <c r="O90" s="649" t="str">
        <f t="shared" si="23"/>
        <v/>
      </c>
      <c r="Q90" s="649" t="str">
        <f t="shared" si="24"/>
        <v/>
      </c>
      <c r="S90" s="649" t="str">
        <f t="shared" si="25"/>
        <v/>
      </c>
      <c r="U90" s="649" t="str">
        <f t="shared" si="26"/>
        <v/>
      </c>
      <c r="W90" s="649" t="str">
        <f t="shared" si="27"/>
        <v/>
      </c>
      <c r="Y90" s="649" t="str">
        <f t="shared" si="28"/>
        <v/>
      </c>
      <c r="AA90" s="649" t="str">
        <f t="shared" si="29"/>
        <v/>
      </c>
      <c r="AC90" s="649" t="str">
        <f t="shared" si="30"/>
        <v/>
      </c>
      <c r="AE90" s="649" t="str">
        <f t="shared" si="31"/>
        <v/>
      </c>
      <c r="AG90" s="649" t="str">
        <f t="shared" si="32"/>
        <v/>
      </c>
      <c r="AI90" s="649" t="str">
        <f t="shared" si="33"/>
        <v/>
      </c>
      <c r="AK90" s="649" t="str">
        <f t="shared" si="34"/>
        <v/>
      </c>
      <c r="AM90" s="649" t="str">
        <f t="shared" si="35"/>
        <v/>
      </c>
      <c r="AO90" s="649" t="str">
        <f t="shared" si="36"/>
        <v/>
      </c>
      <c r="AQ90" s="649" t="str">
        <f t="shared" si="37"/>
        <v/>
      </c>
    </row>
    <row r="91" spans="5:43">
      <c r="E91" s="649" t="str">
        <f t="shared" si="19"/>
        <v/>
      </c>
      <c r="G91" s="649" t="str">
        <f t="shared" si="19"/>
        <v/>
      </c>
      <c r="I91" s="649" t="str">
        <f t="shared" si="20"/>
        <v/>
      </c>
      <c r="K91" s="649" t="str">
        <f t="shared" si="21"/>
        <v/>
      </c>
      <c r="M91" s="649" t="str">
        <f t="shared" si="22"/>
        <v/>
      </c>
      <c r="O91" s="649" t="str">
        <f t="shared" si="23"/>
        <v/>
      </c>
      <c r="Q91" s="649" t="str">
        <f t="shared" si="24"/>
        <v/>
      </c>
      <c r="S91" s="649" t="str">
        <f t="shared" si="25"/>
        <v/>
      </c>
      <c r="U91" s="649" t="str">
        <f t="shared" si="26"/>
        <v/>
      </c>
      <c r="W91" s="649" t="str">
        <f t="shared" si="27"/>
        <v/>
      </c>
      <c r="Y91" s="649" t="str">
        <f t="shared" si="28"/>
        <v/>
      </c>
      <c r="AA91" s="649" t="str">
        <f t="shared" si="29"/>
        <v/>
      </c>
      <c r="AC91" s="649" t="str">
        <f t="shared" si="30"/>
        <v/>
      </c>
      <c r="AE91" s="649" t="str">
        <f t="shared" si="31"/>
        <v/>
      </c>
      <c r="AG91" s="649" t="str">
        <f t="shared" si="32"/>
        <v/>
      </c>
      <c r="AI91" s="649" t="str">
        <f t="shared" si="33"/>
        <v/>
      </c>
      <c r="AK91" s="649" t="str">
        <f t="shared" si="34"/>
        <v/>
      </c>
      <c r="AM91" s="649" t="str">
        <f t="shared" si="35"/>
        <v/>
      </c>
      <c r="AO91" s="649" t="str">
        <f t="shared" si="36"/>
        <v/>
      </c>
      <c r="AQ91" s="649" t="str">
        <f t="shared" si="37"/>
        <v/>
      </c>
    </row>
    <row r="92" spans="5:43">
      <c r="E92" s="649" t="str">
        <f t="shared" si="19"/>
        <v/>
      </c>
      <c r="G92" s="649" t="str">
        <f t="shared" si="19"/>
        <v/>
      </c>
      <c r="I92" s="649" t="str">
        <f t="shared" si="20"/>
        <v/>
      </c>
      <c r="K92" s="649" t="str">
        <f t="shared" si="21"/>
        <v/>
      </c>
      <c r="M92" s="649" t="str">
        <f t="shared" si="22"/>
        <v/>
      </c>
      <c r="O92" s="649" t="str">
        <f t="shared" si="23"/>
        <v/>
      </c>
      <c r="Q92" s="649" t="str">
        <f t="shared" si="24"/>
        <v/>
      </c>
      <c r="S92" s="649" t="str">
        <f t="shared" si="25"/>
        <v/>
      </c>
      <c r="U92" s="649" t="str">
        <f t="shared" si="26"/>
        <v/>
      </c>
      <c r="W92" s="649" t="str">
        <f t="shared" si="27"/>
        <v/>
      </c>
      <c r="Y92" s="649" t="str">
        <f t="shared" si="28"/>
        <v/>
      </c>
      <c r="AA92" s="649" t="str">
        <f t="shared" si="29"/>
        <v/>
      </c>
      <c r="AC92" s="649" t="str">
        <f t="shared" si="30"/>
        <v/>
      </c>
      <c r="AE92" s="649" t="str">
        <f t="shared" si="31"/>
        <v/>
      </c>
      <c r="AG92" s="649" t="str">
        <f t="shared" si="32"/>
        <v/>
      </c>
      <c r="AI92" s="649" t="str">
        <f t="shared" si="33"/>
        <v/>
      </c>
      <c r="AK92" s="649" t="str">
        <f t="shared" si="34"/>
        <v/>
      </c>
      <c r="AM92" s="649" t="str">
        <f t="shared" si="35"/>
        <v/>
      </c>
      <c r="AO92" s="649" t="str">
        <f t="shared" si="36"/>
        <v/>
      </c>
      <c r="AQ92" s="649" t="str">
        <f t="shared" si="37"/>
        <v/>
      </c>
    </row>
    <row r="93" spans="5:43">
      <c r="E93" s="649" t="str">
        <f t="shared" si="19"/>
        <v/>
      </c>
      <c r="G93" s="649" t="str">
        <f t="shared" si="19"/>
        <v/>
      </c>
      <c r="I93" s="649" t="str">
        <f t="shared" si="20"/>
        <v/>
      </c>
      <c r="K93" s="649" t="str">
        <f t="shared" si="21"/>
        <v/>
      </c>
      <c r="M93" s="649" t="str">
        <f t="shared" si="22"/>
        <v/>
      </c>
      <c r="O93" s="649" t="str">
        <f t="shared" si="23"/>
        <v/>
      </c>
      <c r="Q93" s="649" t="str">
        <f t="shared" si="24"/>
        <v/>
      </c>
      <c r="S93" s="649" t="str">
        <f t="shared" si="25"/>
        <v/>
      </c>
      <c r="U93" s="649" t="str">
        <f t="shared" si="26"/>
        <v/>
      </c>
      <c r="W93" s="649" t="str">
        <f t="shared" si="27"/>
        <v/>
      </c>
      <c r="Y93" s="649" t="str">
        <f t="shared" si="28"/>
        <v/>
      </c>
      <c r="AA93" s="649" t="str">
        <f t="shared" si="29"/>
        <v/>
      </c>
      <c r="AC93" s="649" t="str">
        <f t="shared" si="30"/>
        <v/>
      </c>
      <c r="AE93" s="649" t="str">
        <f t="shared" si="31"/>
        <v/>
      </c>
      <c r="AG93" s="649" t="str">
        <f t="shared" si="32"/>
        <v/>
      </c>
      <c r="AI93" s="649" t="str">
        <f t="shared" si="33"/>
        <v/>
      </c>
      <c r="AK93" s="649" t="str">
        <f t="shared" si="34"/>
        <v/>
      </c>
      <c r="AM93" s="649" t="str">
        <f t="shared" si="35"/>
        <v/>
      </c>
      <c r="AO93" s="649" t="str">
        <f t="shared" si="36"/>
        <v/>
      </c>
      <c r="AQ93" s="649" t="str">
        <f t="shared" si="37"/>
        <v/>
      </c>
    </row>
    <row r="94" spans="5:43">
      <c r="E94" s="649" t="str">
        <f t="shared" si="19"/>
        <v/>
      </c>
      <c r="G94" s="649" t="str">
        <f t="shared" si="19"/>
        <v/>
      </c>
      <c r="I94" s="649" t="str">
        <f t="shared" si="20"/>
        <v/>
      </c>
      <c r="K94" s="649" t="str">
        <f t="shared" si="21"/>
        <v/>
      </c>
      <c r="M94" s="649" t="str">
        <f t="shared" si="22"/>
        <v/>
      </c>
      <c r="O94" s="649" t="str">
        <f t="shared" si="23"/>
        <v/>
      </c>
      <c r="Q94" s="649" t="str">
        <f t="shared" si="24"/>
        <v/>
      </c>
      <c r="S94" s="649" t="str">
        <f t="shared" si="25"/>
        <v/>
      </c>
      <c r="U94" s="649" t="str">
        <f t="shared" si="26"/>
        <v/>
      </c>
      <c r="W94" s="649" t="str">
        <f t="shared" si="27"/>
        <v/>
      </c>
      <c r="Y94" s="649" t="str">
        <f t="shared" si="28"/>
        <v/>
      </c>
      <c r="AA94" s="649" t="str">
        <f t="shared" si="29"/>
        <v/>
      </c>
      <c r="AC94" s="649" t="str">
        <f t="shared" si="30"/>
        <v/>
      </c>
      <c r="AE94" s="649" t="str">
        <f t="shared" si="31"/>
        <v/>
      </c>
      <c r="AG94" s="649" t="str">
        <f t="shared" si="32"/>
        <v/>
      </c>
      <c r="AI94" s="649" t="str">
        <f t="shared" si="33"/>
        <v/>
      </c>
      <c r="AK94" s="649" t="str">
        <f t="shared" si="34"/>
        <v/>
      </c>
      <c r="AM94" s="649" t="str">
        <f t="shared" si="35"/>
        <v/>
      </c>
      <c r="AO94" s="649" t="str">
        <f t="shared" si="36"/>
        <v/>
      </c>
      <c r="AQ94" s="649" t="str">
        <f t="shared" si="37"/>
        <v/>
      </c>
    </row>
    <row r="95" spans="5:43">
      <c r="E95" s="649" t="str">
        <f t="shared" si="19"/>
        <v/>
      </c>
      <c r="G95" s="649" t="str">
        <f t="shared" si="19"/>
        <v/>
      </c>
      <c r="I95" s="649" t="str">
        <f t="shared" si="20"/>
        <v/>
      </c>
      <c r="K95" s="649" t="str">
        <f t="shared" si="21"/>
        <v/>
      </c>
      <c r="M95" s="649" t="str">
        <f t="shared" si="22"/>
        <v/>
      </c>
      <c r="O95" s="649" t="str">
        <f t="shared" si="23"/>
        <v/>
      </c>
      <c r="Q95" s="649" t="str">
        <f t="shared" si="24"/>
        <v/>
      </c>
      <c r="S95" s="649" t="str">
        <f t="shared" si="25"/>
        <v/>
      </c>
      <c r="U95" s="649" t="str">
        <f t="shared" si="26"/>
        <v/>
      </c>
      <c r="W95" s="649" t="str">
        <f t="shared" si="27"/>
        <v/>
      </c>
      <c r="Y95" s="649" t="str">
        <f t="shared" si="28"/>
        <v/>
      </c>
      <c r="AA95" s="649" t="str">
        <f t="shared" si="29"/>
        <v/>
      </c>
      <c r="AC95" s="649" t="str">
        <f t="shared" si="30"/>
        <v/>
      </c>
      <c r="AE95" s="649" t="str">
        <f t="shared" si="31"/>
        <v/>
      </c>
      <c r="AG95" s="649" t="str">
        <f t="shared" si="32"/>
        <v/>
      </c>
      <c r="AI95" s="649" t="str">
        <f t="shared" si="33"/>
        <v/>
      </c>
      <c r="AK95" s="649" t="str">
        <f t="shared" si="34"/>
        <v/>
      </c>
      <c r="AM95" s="649" t="str">
        <f t="shared" si="35"/>
        <v/>
      </c>
      <c r="AO95" s="649" t="str">
        <f t="shared" si="36"/>
        <v/>
      </c>
      <c r="AQ95" s="649" t="str">
        <f t="shared" si="37"/>
        <v/>
      </c>
    </row>
    <row r="96" spans="5:43">
      <c r="E96" s="649" t="str">
        <f t="shared" si="19"/>
        <v/>
      </c>
      <c r="G96" s="649" t="str">
        <f t="shared" si="19"/>
        <v/>
      </c>
      <c r="I96" s="649" t="str">
        <f t="shared" si="20"/>
        <v/>
      </c>
      <c r="K96" s="649" t="str">
        <f t="shared" si="21"/>
        <v/>
      </c>
      <c r="M96" s="649" t="str">
        <f t="shared" si="22"/>
        <v/>
      </c>
      <c r="O96" s="649" t="str">
        <f t="shared" si="23"/>
        <v/>
      </c>
      <c r="Q96" s="649" t="str">
        <f t="shared" si="24"/>
        <v/>
      </c>
      <c r="S96" s="649" t="str">
        <f t="shared" si="25"/>
        <v/>
      </c>
      <c r="U96" s="649" t="str">
        <f t="shared" si="26"/>
        <v/>
      </c>
      <c r="W96" s="649" t="str">
        <f t="shared" si="27"/>
        <v/>
      </c>
      <c r="Y96" s="649" t="str">
        <f t="shared" si="28"/>
        <v/>
      </c>
      <c r="AA96" s="649" t="str">
        <f t="shared" si="29"/>
        <v/>
      </c>
      <c r="AC96" s="649" t="str">
        <f t="shared" si="30"/>
        <v/>
      </c>
      <c r="AE96" s="649" t="str">
        <f t="shared" si="31"/>
        <v/>
      </c>
      <c r="AG96" s="649" t="str">
        <f t="shared" si="32"/>
        <v/>
      </c>
      <c r="AI96" s="649" t="str">
        <f t="shared" si="33"/>
        <v/>
      </c>
      <c r="AK96" s="649" t="str">
        <f t="shared" si="34"/>
        <v/>
      </c>
      <c r="AM96" s="649" t="str">
        <f t="shared" si="35"/>
        <v/>
      </c>
      <c r="AO96" s="649" t="str">
        <f t="shared" si="36"/>
        <v/>
      </c>
      <c r="AQ96" s="649" t="str">
        <f t="shared" si="37"/>
        <v/>
      </c>
    </row>
    <row r="97" spans="5:43">
      <c r="E97" s="649" t="str">
        <f t="shared" si="19"/>
        <v/>
      </c>
      <c r="G97" s="649" t="str">
        <f t="shared" si="19"/>
        <v/>
      </c>
      <c r="I97" s="649" t="str">
        <f t="shared" si="20"/>
        <v/>
      </c>
      <c r="K97" s="649" t="str">
        <f t="shared" si="21"/>
        <v/>
      </c>
      <c r="M97" s="649" t="str">
        <f t="shared" si="22"/>
        <v/>
      </c>
      <c r="O97" s="649" t="str">
        <f t="shared" si="23"/>
        <v/>
      </c>
      <c r="Q97" s="649" t="str">
        <f t="shared" si="24"/>
        <v/>
      </c>
      <c r="S97" s="649" t="str">
        <f t="shared" si="25"/>
        <v/>
      </c>
      <c r="U97" s="649" t="str">
        <f t="shared" si="26"/>
        <v/>
      </c>
      <c r="W97" s="649" t="str">
        <f t="shared" si="27"/>
        <v/>
      </c>
      <c r="Y97" s="649" t="str">
        <f t="shared" si="28"/>
        <v/>
      </c>
      <c r="AA97" s="649" t="str">
        <f t="shared" si="29"/>
        <v/>
      </c>
      <c r="AC97" s="649" t="str">
        <f t="shared" si="30"/>
        <v/>
      </c>
      <c r="AE97" s="649" t="str">
        <f t="shared" si="31"/>
        <v/>
      </c>
      <c r="AG97" s="649" t="str">
        <f t="shared" si="32"/>
        <v/>
      </c>
      <c r="AI97" s="649" t="str">
        <f t="shared" si="33"/>
        <v/>
      </c>
      <c r="AK97" s="649" t="str">
        <f t="shared" si="34"/>
        <v/>
      </c>
      <c r="AM97" s="649" t="str">
        <f t="shared" si="35"/>
        <v/>
      </c>
      <c r="AO97" s="649" t="str">
        <f t="shared" si="36"/>
        <v/>
      </c>
      <c r="AQ97" s="649" t="str">
        <f t="shared" si="37"/>
        <v/>
      </c>
    </row>
    <row r="98" spans="5:43">
      <c r="E98" s="649" t="str">
        <f t="shared" si="19"/>
        <v/>
      </c>
      <c r="G98" s="649" t="str">
        <f t="shared" si="19"/>
        <v/>
      </c>
      <c r="I98" s="649" t="str">
        <f t="shared" si="20"/>
        <v/>
      </c>
      <c r="K98" s="649" t="str">
        <f t="shared" si="21"/>
        <v/>
      </c>
      <c r="M98" s="649" t="str">
        <f t="shared" si="22"/>
        <v/>
      </c>
      <c r="O98" s="649" t="str">
        <f t="shared" si="23"/>
        <v/>
      </c>
      <c r="Q98" s="649" t="str">
        <f t="shared" si="24"/>
        <v/>
      </c>
      <c r="S98" s="649" t="str">
        <f t="shared" si="25"/>
        <v/>
      </c>
      <c r="U98" s="649" t="str">
        <f t="shared" si="26"/>
        <v/>
      </c>
      <c r="W98" s="649" t="str">
        <f t="shared" si="27"/>
        <v/>
      </c>
      <c r="Y98" s="649" t="str">
        <f t="shared" si="28"/>
        <v/>
      </c>
      <c r="AA98" s="649" t="str">
        <f t="shared" si="29"/>
        <v/>
      </c>
      <c r="AC98" s="649" t="str">
        <f t="shared" si="30"/>
        <v/>
      </c>
      <c r="AE98" s="649" t="str">
        <f t="shared" si="31"/>
        <v/>
      </c>
      <c r="AG98" s="649" t="str">
        <f t="shared" si="32"/>
        <v/>
      </c>
      <c r="AI98" s="649" t="str">
        <f t="shared" si="33"/>
        <v/>
      </c>
      <c r="AK98" s="649" t="str">
        <f t="shared" si="34"/>
        <v/>
      </c>
      <c r="AM98" s="649" t="str">
        <f t="shared" si="35"/>
        <v/>
      </c>
      <c r="AO98" s="649" t="str">
        <f t="shared" si="36"/>
        <v/>
      </c>
      <c r="AQ98" s="649" t="str">
        <f t="shared" si="37"/>
        <v/>
      </c>
    </row>
    <row r="99" spans="5:43">
      <c r="E99" s="649" t="str">
        <f t="shared" si="19"/>
        <v/>
      </c>
      <c r="G99" s="649" t="str">
        <f t="shared" si="19"/>
        <v/>
      </c>
      <c r="I99" s="649" t="str">
        <f t="shared" si="20"/>
        <v/>
      </c>
      <c r="K99" s="649" t="str">
        <f t="shared" si="21"/>
        <v/>
      </c>
      <c r="M99" s="649" t="str">
        <f t="shared" si="22"/>
        <v/>
      </c>
      <c r="O99" s="649" t="str">
        <f t="shared" si="23"/>
        <v/>
      </c>
      <c r="Q99" s="649" t="str">
        <f t="shared" si="24"/>
        <v/>
      </c>
      <c r="S99" s="649" t="str">
        <f t="shared" si="25"/>
        <v/>
      </c>
      <c r="U99" s="649" t="str">
        <f t="shared" si="26"/>
        <v/>
      </c>
      <c r="W99" s="649" t="str">
        <f t="shared" si="27"/>
        <v/>
      </c>
      <c r="Y99" s="649" t="str">
        <f t="shared" si="28"/>
        <v/>
      </c>
      <c r="AA99" s="649" t="str">
        <f t="shared" si="29"/>
        <v/>
      </c>
      <c r="AC99" s="649" t="str">
        <f t="shared" si="30"/>
        <v/>
      </c>
      <c r="AE99" s="649" t="str">
        <f t="shared" si="31"/>
        <v/>
      </c>
      <c r="AG99" s="649" t="str">
        <f t="shared" si="32"/>
        <v/>
      </c>
      <c r="AI99" s="649" t="str">
        <f t="shared" si="33"/>
        <v/>
      </c>
      <c r="AK99" s="649" t="str">
        <f t="shared" si="34"/>
        <v/>
      </c>
      <c r="AM99" s="649" t="str">
        <f t="shared" si="35"/>
        <v/>
      </c>
      <c r="AO99" s="649" t="str">
        <f t="shared" si="36"/>
        <v/>
      </c>
      <c r="AQ99" s="649" t="str">
        <f t="shared" si="37"/>
        <v/>
      </c>
    </row>
    <row r="100" spans="5:43">
      <c r="E100" s="649" t="str">
        <f t="shared" si="19"/>
        <v/>
      </c>
      <c r="G100" s="649" t="str">
        <f t="shared" si="19"/>
        <v/>
      </c>
      <c r="I100" s="649" t="str">
        <f t="shared" si="20"/>
        <v/>
      </c>
      <c r="K100" s="649" t="str">
        <f t="shared" si="21"/>
        <v/>
      </c>
      <c r="M100" s="649" t="str">
        <f t="shared" si="22"/>
        <v/>
      </c>
      <c r="O100" s="649" t="str">
        <f t="shared" si="23"/>
        <v/>
      </c>
      <c r="Q100" s="649" t="str">
        <f t="shared" si="24"/>
        <v/>
      </c>
      <c r="S100" s="649" t="str">
        <f t="shared" si="25"/>
        <v/>
      </c>
      <c r="U100" s="649" t="str">
        <f t="shared" si="26"/>
        <v/>
      </c>
      <c r="W100" s="649" t="str">
        <f t="shared" si="27"/>
        <v/>
      </c>
      <c r="Y100" s="649" t="str">
        <f t="shared" si="28"/>
        <v/>
      </c>
      <c r="AA100" s="649" t="str">
        <f t="shared" si="29"/>
        <v/>
      </c>
      <c r="AC100" s="649" t="str">
        <f t="shared" si="30"/>
        <v/>
      </c>
      <c r="AE100" s="649" t="str">
        <f t="shared" si="31"/>
        <v/>
      </c>
      <c r="AG100" s="649" t="str">
        <f t="shared" si="32"/>
        <v/>
      </c>
      <c r="AI100" s="649" t="str">
        <f t="shared" si="33"/>
        <v/>
      </c>
      <c r="AK100" s="649" t="str">
        <f t="shared" si="34"/>
        <v/>
      </c>
      <c r="AM100" s="649" t="str">
        <f t="shared" si="35"/>
        <v/>
      </c>
      <c r="AO100" s="649" t="str">
        <f t="shared" si="36"/>
        <v/>
      </c>
      <c r="AQ100" s="649" t="str">
        <f t="shared" si="37"/>
        <v/>
      </c>
    </row>
    <row r="101" spans="5:43">
      <c r="E101" s="649" t="str">
        <f t="shared" si="19"/>
        <v/>
      </c>
      <c r="G101" s="649" t="str">
        <f t="shared" si="19"/>
        <v/>
      </c>
      <c r="I101" s="649" t="str">
        <f t="shared" si="20"/>
        <v/>
      </c>
      <c r="K101" s="649" t="str">
        <f t="shared" si="21"/>
        <v/>
      </c>
      <c r="M101" s="649" t="str">
        <f t="shared" si="22"/>
        <v/>
      </c>
      <c r="O101" s="649" t="str">
        <f t="shared" si="23"/>
        <v/>
      </c>
      <c r="Q101" s="649" t="str">
        <f t="shared" si="24"/>
        <v/>
      </c>
      <c r="S101" s="649" t="str">
        <f t="shared" si="25"/>
        <v/>
      </c>
      <c r="U101" s="649" t="str">
        <f t="shared" si="26"/>
        <v/>
      </c>
      <c r="W101" s="649" t="str">
        <f t="shared" si="27"/>
        <v/>
      </c>
      <c r="Y101" s="649" t="str">
        <f t="shared" si="28"/>
        <v/>
      </c>
      <c r="AA101" s="649" t="str">
        <f t="shared" si="29"/>
        <v/>
      </c>
      <c r="AC101" s="649" t="str">
        <f t="shared" si="30"/>
        <v/>
      </c>
      <c r="AE101" s="649" t="str">
        <f t="shared" si="31"/>
        <v/>
      </c>
      <c r="AG101" s="649" t="str">
        <f t="shared" si="32"/>
        <v/>
      </c>
      <c r="AI101" s="649" t="str">
        <f t="shared" si="33"/>
        <v/>
      </c>
      <c r="AK101" s="649" t="str">
        <f t="shared" si="34"/>
        <v/>
      </c>
      <c r="AM101" s="649" t="str">
        <f t="shared" si="35"/>
        <v/>
      </c>
      <c r="AO101" s="649" t="str">
        <f t="shared" si="36"/>
        <v/>
      </c>
      <c r="AQ101" s="649" t="str">
        <f t="shared" si="37"/>
        <v/>
      </c>
    </row>
    <row r="102" spans="5:43">
      <c r="E102" s="649" t="str">
        <f t="shared" si="19"/>
        <v/>
      </c>
      <c r="G102" s="649" t="str">
        <f t="shared" si="19"/>
        <v/>
      </c>
      <c r="I102" s="649" t="str">
        <f t="shared" si="20"/>
        <v/>
      </c>
      <c r="K102" s="649" t="str">
        <f t="shared" si="21"/>
        <v/>
      </c>
      <c r="M102" s="649" t="str">
        <f t="shared" si="22"/>
        <v/>
      </c>
      <c r="O102" s="649" t="str">
        <f t="shared" si="23"/>
        <v/>
      </c>
      <c r="Q102" s="649" t="str">
        <f t="shared" si="24"/>
        <v/>
      </c>
      <c r="S102" s="649" t="str">
        <f t="shared" si="25"/>
        <v/>
      </c>
      <c r="U102" s="649" t="str">
        <f t="shared" si="26"/>
        <v/>
      </c>
      <c r="W102" s="649" t="str">
        <f t="shared" si="27"/>
        <v/>
      </c>
      <c r="Y102" s="649" t="str">
        <f t="shared" si="28"/>
        <v/>
      </c>
      <c r="AA102" s="649" t="str">
        <f t="shared" si="29"/>
        <v/>
      </c>
      <c r="AC102" s="649" t="str">
        <f t="shared" si="30"/>
        <v/>
      </c>
      <c r="AE102" s="649" t="str">
        <f t="shared" si="31"/>
        <v/>
      </c>
      <c r="AG102" s="649" t="str">
        <f t="shared" si="32"/>
        <v/>
      </c>
      <c r="AI102" s="649" t="str">
        <f t="shared" si="33"/>
        <v/>
      </c>
      <c r="AK102" s="649" t="str">
        <f t="shared" si="34"/>
        <v/>
      </c>
      <c r="AM102" s="649" t="str">
        <f t="shared" si="35"/>
        <v/>
      </c>
      <c r="AO102" s="649" t="str">
        <f t="shared" si="36"/>
        <v/>
      </c>
      <c r="AQ102" s="649" t="str">
        <f t="shared" si="37"/>
        <v/>
      </c>
    </row>
    <row r="103" spans="5:43">
      <c r="E103" s="649" t="str">
        <f t="shared" si="19"/>
        <v/>
      </c>
      <c r="G103" s="649" t="str">
        <f t="shared" si="19"/>
        <v/>
      </c>
      <c r="I103" s="649" t="str">
        <f t="shared" si="20"/>
        <v/>
      </c>
      <c r="K103" s="649" t="str">
        <f t="shared" si="21"/>
        <v/>
      </c>
      <c r="M103" s="649" t="str">
        <f t="shared" si="22"/>
        <v/>
      </c>
      <c r="O103" s="649" t="str">
        <f t="shared" si="23"/>
        <v/>
      </c>
      <c r="Q103" s="649" t="str">
        <f t="shared" si="24"/>
        <v/>
      </c>
      <c r="S103" s="649" t="str">
        <f t="shared" si="25"/>
        <v/>
      </c>
      <c r="U103" s="649" t="str">
        <f t="shared" si="26"/>
        <v/>
      </c>
      <c r="W103" s="649" t="str">
        <f t="shared" si="27"/>
        <v/>
      </c>
      <c r="Y103" s="649" t="str">
        <f t="shared" si="28"/>
        <v/>
      </c>
      <c r="AA103" s="649" t="str">
        <f t="shared" si="29"/>
        <v/>
      </c>
      <c r="AC103" s="649" t="str">
        <f t="shared" si="30"/>
        <v/>
      </c>
      <c r="AE103" s="649" t="str">
        <f t="shared" si="31"/>
        <v/>
      </c>
      <c r="AG103" s="649" t="str">
        <f t="shared" si="32"/>
        <v/>
      </c>
      <c r="AI103" s="649" t="str">
        <f t="shared" si="33"/>
        <v/>
      </c>
      <c r="AK103" s="649" t="str">
        <f t="shared" si="34"/>
        <v/>
      </c>
      <c r="AM103" s="649" t="str">
        <f t="shared" si="35"/>
        <v/>
      </c>
      <c r="AO103" s="649" t="str">
        <f t="shared" si="36"/>
        <v/>
      </c>
      <c r="AQ103" s="649" t="str">
        <f t="shared" si="37"/>
        <v/>
      </c>
    </row>
    <row r="104" spans="5:43">
      <c r="E104" s="649" t="str">
        <f t="shared" si="19"/>
        <v/>
      </c>
      <c r="G104" s="649" t="str">
        <f t="shared" si="19"/>
        <v/>
      </c>
      <c r="I104" s="649" t="str">
        <f t="shared" si="20"/>
        <v/>
      </c>
      <c r="K104" s="649" t="str">
        <f t="shared" si="21"/>
        <v/>
      </c>
      <c r="M104" s="649" t="str">
        <f t="shared" si="22"/>
        <v/>
      </c>
      <c r="O104" s="649" t="str">
        <f t="shared" si="23"/>
        <v/>
      </c>
      <c r="Q104" s="649" t="str">
        <f t="shared" si="24"/>
        <v/>
      </c>
      <c r="S104" s="649" t="str">
        <f t="shared" si="25"/>
        <v/>
      </c>
      <c r="U104" s="649" t="str">
        <f t="shared" si="26"/>
        <v/>
      </c>
      <c r="W104" s="649" t="str">
        <f t="shared" si="27"/>
        <v/>
      </c>
      <c r="Y104" s="649" t="str">
        <f t="shared" si="28"/>
        <v/>
      </c>
      <c r="AA104" s="649" t="str">
        <f t="shared" si="29"/>
        <v/>
      </c>
      <c r="AC104" s="649" t="str">
        <f t="shared" si="30"/>
        <v/>
      </c>
      <c r="AE104" s="649" t="str">
        <f t="shared" si="31"/>
        <v/>
      </c>
      <c r="AG104" s="649" t="str">
        <f t="shared" si="32"/>
        <v/>
      </c>
      <c r="AI104" s="649" t="str">
        <f t="shared" si="33"/>
        <v/>
      </c>
      <c r="AK104" s="649" t="str">
        <f t="shared" si="34"/>
        <v/>
      </c>
      <c r="AM104" s="649" t="str">
        <f t="shared" si="35"/>
        <v/>
      </c>
      <c r="AO104" s="649" t="str">
        <f t="shared" si="36"/>
        <v/>
      </c>
      <c r="AQ104" s="649" t="str">
        <f t="shared" si="37"/>
        <v/>
      </c>
    </row>
    <row r="105" spans="5:43">
      <c r="E105" s="649" t="str">
        <f t="shared" si="19"/>
        <v/>
      </c>
      <c r="G105" s="649" t="str">
        <f t="shared" si="19"/>
        <v/>
      </c>
      <c r="I105" s="649" t="str">
        <f t="shared" si="20"/>
        <v/>
      </c>
      <c r="K105" s="649" t="str">
        <f t="shared" si="21"/>
        <v/>
      </c>
      <c r="M105" s="649" t="str">
        <f t="shared" si="22"/>
        <v/>
      </c>
      <c r="O105" s="649" t="str">
        <f t="shared" si="23"/>
        <v/>
      </c>
      <c r="Q105" s="649" t="str">
        <f t="shared" si="24"/>
        <v/>
      </c>
      <c r="S105" s="649" t="str">
        <f t="shared" si="25"/>
        <v/>
      </c>
      <c r="U105" s="649" t="str">
        <f t="shared" si="26"/>
        <v/>
      </c>
      <c r="W105" s="649" t="str">
        <f t="shared" si="27"/>
        <v/>
      </c>
      <c r="Y105" s="649" t="str">
        <f t="shared" si="28"/>
        <v/>
      </c>
      <c r="AA105" s="649" t="str">
        <f t="shared" si="29"/>
        <v/>
      </c>
      <c r="AC105" s="649" t="str">
        <f t="shared" si="30"/>
        <v/>
      </c>
      <c r="AE105" s="649" t="str">
        <f t="shared" si="31"/>
        <v/>
      </c>
      <c r="AG105" s="649" t="str">
        <f t="shared" si="32"/>
        <v/>
      </c>
      <c r="AI105" s="649" t="str">
        <f t="shared" si="33"/>
        <v/>
      </c>
      <c r="AK105" s="649" t="str">
        <f t="shared" si="34"/>
        <v/>
      </c>
      <c r="AM105" s="649" t="str">
        <f t="shared" si="35"/>
        <v/>
      </c>
      <c r="AO105" s="649" t="str">
        <f t="shared" si="36"/>
        <v/>
      </c>
      <c r="AQ105" s="649" t="str">
        <f t="shared" si="37"/>
        <v/>
      </c>
    </row>
    <row r="106" spans="5:43">
      <c r="E106" s="649" t="str">
        <f t="shared" si="19"/>
        <v/>
      </c>
      <c r="G106" s="649" t="str">
        <f t="shared" si="19"/>
        <v/>
      </c>
      <c r="I106" s="649" t="str">
        <f t="shared" si="20"/>
        <v/>
      </c>
      <c r="K106" s="649" t="str">
        <f t="shared" si="21"/>
        <v/>
      </c>
      <c r="M106" s="649" t="str">
        <f t="shared" si="22"/>
        <v/>
      </c>
      <c r="O106" s="649" t="str">
        <f t="shared" si="23"/>
        <v/>
      </c>
      <c r="Q106" s="649" t="str">
        <f t="shared" si="24"/>
        <v/>
      </c>
      <c r="S106" s="649" t="str">
        <f t="shared" si="25"/>
        <v/>
      </c>
      <c r="U106" s="649" t="str">
        <f t="shared" si="26"/>
        <v/>
      </c>
      <c r="W106" s="649" t="str">
        <f t="shared" si="27"/>
        <v/>
      </c>
      <c r="Y106" s="649" t="str">
        <f t="shared" si="28"/>
        <v/>
      </c>
      <c r="AA106" s="649" t="str">
        <f t="shared" si="29"/>
        <v/>
      </c>
      <c r="AC106" s="649" t="str">
        <f t="shared" si="30"/>
        <v/>
      </c>
      <c r="AE106" s="649" t="str">
        <f t="shared" si="31"/>
        <v/>
      </c>
      <c r="AG106" s="649" t="str">
        <f t="shared" si="32"/>
        <v/>
      </c>
      <c r="AI106" s="649" t="str">
        <f t="shared" si="33"/>
        <v/>
      </c>
      <c r="AK106" s="649" t="str">
        <f t="shared" si="34"/>
        <v/>
      </c>
      <c r="AM106" s="649" t="str">
        <f t="shared" si="35"/>
        <v/>
      </c>
      <c r="AO106" s="649" t="str">
        <f t="shared" si="36"/>
        <v/>
      </c>
      <c r="AQ106" s="649" t="str">
        <f t="shared" si="37"/>
        <v/>
      </c>
    </row>
    <row r="107" spans="5:43">
      <c r="E107" s="649" t="str">
        <f t="shared" si="19"/>
        <v/>
      </c>
      <c r="G107" s="649" t="str">
        <f t="shared" si="19"/>
        <v/>
      </c>
      <c r="I107" s="649" t="str">
        <f t="shared" si="20"/>
        <v/>
      </c>
      <c r="K107" s="649" t="str">
        <f t="shared" si="21"/>
        <v/>
      </c>
      <c r="M107" s="649" t="str">
        <f t="shared" si="22"/>
        <v/>
      </c>
      <c r="O107" s="649" t="str">
        <f t="shared" si="23"/>
        <v/>
      </c>
      <c r="Q107" s="649" t="str">
        <f t="shared" si="24"/>
        <v/>
      </c>
      <c r="S107" s="649" t="str">
        <f t="shared" si="25"/>
        <v/>
      </c>
      <c r="U107" s="649" t="str">
        <f t="shared" si="26"/>
        <v/>
      </c>
      <c r="W107" s="649" t="str">
        <f t="shared" si="27"/>
        <v/>
      </c>
      <c r="Y107" s="649" t="str">
        <f t="shared" si="28"/>
        <v/>
      </c>
      <c r="AA107" s="649" t="str">
        <f t="shared" si="29"/>
        <v/>
      </c>
      <c r="AC107" s="649" t="str">
        <f t="shared" si="30"/>
        <v/>
      </c>
      <c r="AE107" s="649" t="str">
        <f t="shared" si="31"/>
        <v/>
      </c>
      <c r="AG107" s="649" t="str">
        <f t="shared" si="32"/>
        <v/>
      </c>
      <c r="AI107" s="649" t="str">
        <f t="shared" si="33"/>
        <v/>
      </c>
      <c r="AK107" s="649" t="str">
        <f t="shared" si="34"/>
        <v/>
      </c>
      <c r="AM107" s="649" t="str">
        <f t="shared" si="35"/>
        <v/>
      </c>
      <c r="AO107" s="649" t="str">
        <f t="shared" si="36"/>
        <v/>
      </c>
      <c r="AQ107" s="649" t="str">
        <f t="shared" si="37"/>
        <v/>
      </c>
    </row>
    <row r="108" spans="5:43">
      <c r="E108" s="649" t="str">
        <f t="shared" si="19"/>
        <v/>
      </c>
      <c r="G108" s="649" t="str">
        <f t="shared" si="19"/>
        <v/>
      </c>
      <c r="I108" s="649" t="str">
        <f t="shared" si="20"/>
        <v/>
      </c>
      <c r="K108" s="649" t="str">
        <f t="shared" si="21"/>
        <v/>
      </c>
      <c r="M108" s="649" t="str">
        <f t="shared" si="22"/>
        <v/>
      </c>
      <c r="O108" s="649" t="str">
        <f t="shared" si="23"/>
        <v/>
      </c>
      <c r="Q108" s="649" t="str">
        <f t="shared" si="24"/>
        <v/>
      </c>
      <c r="S108" s="649" t="str">
        <f t="shared" si="25"/>
        <v/>
      </c>
      <c r="U108" s="649" t="str">
        <f t="shared" si="26"/>
        <v/>
      </c>
      <c r="W108" s="649" t="str">
        <f t="shared" si="27"/>
        <v/>
      </c>
      <c r="Y108" s="649" t="str">
        <f t="shared" si="28"/>
        <v/>
      </c>
      <c r="AA108" s="649" t="str">
        <f t="shared" si="29"/>
        <v/>
      </c>
      <c r="AC108" s="649" t="str">
        <f t="shared" si="30"/>
        <v/>
      </c>
      <c r="AE108" s="649" t="str">
        <f t="shared" si="31"/>
        <v/>
      </c>
      <c r="AG108" s="649" t="str">
        <f t="shared" si="32"/>
        <v/>
      </c>
      <c r="AI108" s="649" t="str">
        <f t="shared" si="33"/>
        <v/>
      </c>
      <c r="AK108" s="649" t="str">
        <f t="shared" si="34"/>
        <v/>
      </c>
      <c r="AM108" s="649" t="str">
        <f t="shared" si="35"/>
        <v/>
      </c>
      <c r="AO108" s="649" t="str">
        <f t="shared" si="36"/>
        <v/>
      </c>
      <c r="AQ108" s="649" t="str">
        <f t="shared" si="37"/>
        <v/>
      </c>
    </row>
    <row r="109" spans="5:43">
      <c r="E109" s="649" t="str">
        <f t="shared" si="19"/>
        <v/>
      </c>
      <c r="G109" s="649" t="str">
        <f t="shared" si="19"/>
        <v/>
      </c>
      <c r="I109" s="649" t="str">
        <f t="shared" si="20"/>
        <v/>
      </c>
      <c r="K109" s="649" t="str">
        <f t="shared" si="21"/>
        <v/>
      </c>
      <c r="M109" s="649" t="str">
        <f t="shared" si="22"/>
        <v/>
      </c>
      <c r="O109" s="649" t="str">
        <f t="shared" si="23"/>
        <v/>
      </c>
      <c r="Q109" s="649" t="str">
        <f t="shared" si="24"/>
        <v/>
      </c>
      <c r="S109" s="649" t="str">
        <f t="shared" si="25"/>
        <v/>
      </c>
      <c r="U109" s="649" t="str">
        <f t="shared" si="26"/>
        <v/>
      </c>
      <c r="W109" s="649" t="str">
        <f t="shared" si="27"/>
        <v/>
      </c>
      <c r="Y109" s="649" t="str">
        <f t="shared" si="28"/>
        <v/>
      </c>
      <c r="AA109" s="649" t="str">
        <f t="shared" si="29"/>
        <v/>
      </c>
      <c r="AC109" s="649" t="str">
        <f t="shared" si="30"/>
        <v/>
      </c>
      <c r="AE109" s="649" t="str">
        <f t="shared" si="31"/>
        <v/>
      </c>
      <c r="AG109" s="649" t="str">
        <f t="shared" si="32"/>
        <v/>
      </c>
      <c r="AI109" s="649" t="str">
        <f t="shared" si="33"/>
        <v/>
      </c>
      <c r="AK109" s="649" t="str">
        <f t="shared" si="34"/>
        <v/>
      </c>
      <c r="AM109" s="649" t="str">
        <f t="shared" si="35"/>
        <v/>
      </c>
      <c r="AO109" s="649" t="str">
        <f t="shared" si="36"/>
        <v/>
      </c>
      <c r="AQ109" s="649" t="str">
        <f t="shared" si="37"/>
        <v/>
      </c>
    </row>
    <row r="110" spans="5:43">
      <c r="E110" s="649" t="str">
        <f t="shared" si="19"/>
        <v/>
      </c>
      <c r="G110" s="649" t="str">
        <f t="shared" si="19"/>
        <v/>
      </c>
      <c r="I110" s="649" t="str">
        <f t="shared" si="20"/>
        <v/>
      </c>
      <c r="K110" s="649" t="str">
        <f t="shared" si="21"/>
        <v/>
      </c>
      <c r="M110" s="649" t="str">
        <f t="shared" si="22"/>
        <v/>
      </c>
      <c r="O110" s="649" t="str">
        <f t="shared" si="23"/>
        <v/>
      </c>
      <c r="Q110" s="649" t="str">
        <f t="shared" si="24"/>
        <v/>
      </c>
      <c r="S110" s="649" t="str">
        <f t="shared" si="25"/>
        <v/>
      </c>
      <c r="U110" s="649" t="str">
        <f t="shared" si="26"/>
        <v/>
      </c>
      <c r="W110" s="649" t="str">
        <f t="shared" si="27"/>
        <v/>
      </c>
      <c r="Y110" s="649" t="str">
        <f t="shared" si="28"/>
        <v/>
      </c>
      <c r="AA110" s="649" t="str">
        <f t="shared" si="29"/>
        <v/>
      </c>
      <c r="AC110" s="649" t="str">
        <f t="shared" si="30"/>
        <v/>
      </c>
      <c r="AE110" s="649" t="str">
        <f t="shared" si="31"/>
        <v/>
      </c>
      <c r="AG110" s="649" t="str">
        <f t="shared" si="32"/>
        <v/>
      </c>
      <c r="AI110" s="649" t="str">
        <f t="shared" si="33"/>
        <v/>
      </c>
      <c r="AK110" s="649" t="str">
        <f t="shared" si="34"/>
        <v/>
      </c>
      <c r="AM110" s="649" t="str">
        <f t="shared" si="35"/>
        <v/>
      </c>
      <c r="AO110" s="649" t="str">
        <f t="shared" si="36"/>
        <v/>
      </c>
      <c r="AQ110" s="649" t="str">
        <f t="shared" si="37"/>
        <v/>
      </c>
    </row>
    <row r="111" spans="5:43">
      <c r="E111" s="649" t="str">
        <f t="shared" si="19"/>
        <v/>
      </c>
      <c r="G111" s="649" t="str">
        <f t="shared" si="19"/>
        <v/>
      </c>
      <c r="I111" s="649" t="str">
        <f t="shared" si="20"/>
        <v/>
      </c>
      <c r="K111" s="649" t="str">
        <f t="shared" si="21"/>
        <v/>
      </c>
      <c r="M111" s="649" t="str">
        <f t="shared" si="22"/>
        <v/>
      </c>
      <c r="O111" s="649" t="str">
        <f t="shared" si="23"/>
        <v/>
      </c>
      <c r="Q111" s="649" t="str">
        <f t="shared" si="24"/>
        <v/>
      </c>
      <c r="S111" s="649" t="str">
        <f t="shared" si="25"/>
        <v/>
      </c>
      <c r="U111" s="649" t="str">
        <f t="shared" si="26"/>
        <v/>
      </c>
      <c r="W111" s="649" t="str">
        <f t="shared" si="27"/>
        <v/>
      </c>
      <c r="Y111" s="649" t="str">
        <f t="shared" si="28"/>
        <v/>
      </c>
      <c r="AA111" s="649" t="str">
        <f t="shared" si="29"/>
        <v/>
      </c>
      <c r="AC111" s="649" t="str">
        <f t="shared" si="30"/>
        <v/>
      </c>
      <c r="AE111" s="649" t="str">
        <f t="shared" si="31"/>
        <v/>
      </c>
      <c r="AG111" s="649" t="str">
        <f t="shared" si="32"/>
        <v/>
      </c>
      <c r="AI111" s="649" t="str">
        <f t="shared" si="33"/>
        <v/>
      </c>
      <c r="AK111" s="649" t="str">
        <f t="shared" si="34"/>
        <v/>
      </c>
      <c r="AM111" s="649" t="str">
        <f t="shared" si="35"/>
        <v/>
      </c>
      <c r="AO111" s="649" t="str">
        <f t="shared" si="36"/>
        <v/>
      </c>
      <c r="AQ111" s="649" t="str">
        <f t="shared" si="37"/>
        <v/>
      </c>
    </row>
    <row r="112" spans="5:43">
      <c r="E112" s="649" t="str">
        <f t="shared" si="19"/>
        <v/>
      </c>
      <c r="G112" s="649" t="str">
        <f t="shared" si="19"/>
        <v/>
      </c>
      <c r="I112" s="649" t="str">
        <f t="shared" si="20"/>
        <v/>
      </c>
      <c r="K112" s="649" t="str">
        <f t="shared" si="21"/>
        <v/>
      </c>
      <c r="M112" s="649" t="str">
        <f t="shared" si="22"/>
        <v/>
      </c>
      <c r="O112" s="649" t="str">
        <f t="shared" si="23"/>
        <v/>
      </c>
      <c r="Q112" s="649" t="str">
        <f t="shared" si="24"/>
        <v/>
      </c>
      <c r="S112" s="649" t="str">
        <f t="shared" si="25"/>
        <v/>
      </c>
      <c r="U112" s="649" t="str">
        <f t="shared" si="26"/>
        <v/>
      </c>
      <c r="W112" s="649" t="str">
        <f t="shared" si="27"/>
        <v/>
      </c>
      <c r="Y112" s="649" t="str">
        <f t="shared" si="28"/>
        <v/>
      </c>
      <c r="AA112" s="649" t="str">
        <f t="shared" si="29"/>
        <v/>
      </c>
      <c r="AC112" s="649" t="str">
        <f t="shared" si="30"/>
        <v/>
      </c>
      <c r="AE112" s="649" t="str">
        <f t="shared" si="31"/>
        <v/>
      </c>
      <c r="AG112" s="649" t="str">
        <f t="shared" si="32"/>
        <v/>
      </c>
      <c r="AI112" s="649" t="str">
        <f t="shared" si="33"/>
        <v/>
      </c>
      <c r="AK112" s="649" t="str">
        <f t="shared" si="34"/>
        <v/>
      </c>
      <c r="AM112" s="649" t="str">
        <f t="shared" si="35"/>
        <v/>
      </c>
      <c r="AO112" s="649" t="str">
        <f t="shared" si="36"/>
        <v/>
      </c>
      <c r="AQ112" s="649" t="str">
        <f t="shared" si="37"/>
        <v/>
      </c>
    </row>
    <row r="113" spans="5:43">
      <c r="E113" s="649" t="str">
        <f t="shared" si="19"/>
        <v/>
      </c>
      <c r="G113" s="649" t="str">
        <f t="shared" si="19"/>
        <v/>
      </c>
      <c r="I113" s="649" t="str">
        <f t="shared" si="20"/>
        <v/>
      </c>
      <c r="K113" s="649" t="str">
        <f t="shared" si="21"/>
        <v/>
      </c>
      <c r="M113" s="649" t="str">
        <f t="shared" si="22"/>
        <v/>
      </c>
      <c r="O113" s="649" t="str">
        <f t="shared" si="23"/>
        <v/>
      </c>
      <c r="Q113" s="649" t="str">
        <f t="shared" si="24"/>
        <v/>
      </c>
      <c r="S113" s="649" t="str">
        <f t="shared" si="25"/>
        <v/>
      </c>
      <c r="U113" s="649" t="str">
        <f t="shared" si="26"/>
        <v/>
      </c>
      <c r="W113" s="649" t="str">
        <f t="shared" si="27"/>
        <v/>
      </c>
      <c r="Y113" s="649" t="str">
        <f t="shared" si="28"/>
        <v/>
      </c>
      <c r="AA113" s="649" t="str">
        <f t="shared" si="29"/>
        <v/>
      </c>
      <c r="AC113" s="649" t="str">
        <f t="shared" si="30"/>
        <v/>
      </c>
      <c r="AE113" s="649" t="str">
        <f t="shared" si="31"/>
        <v/>
      </c>
      <c r="AG113" s="649" t="str">
        <f t="shared" si="32"/>
        <v/>
      </c>
      <c r="AI113" s="649" t="str">
        <f t="shared" si="33"/>
        <v/>
      </c>
      <c r="AK113" s="649" t="str">
        <f t="shared" si="34"/>
        <v/>
      </c>
      <c r="AM113" s="649" t="str">
        <f t="shared" si="35"/>
        <v/>
      </c>
      <c r="AO113" s="649" t="str">
        <f t="shared" si="36"/>
        <v/>
      </c>
      <c r="AQ113" s="649" t="str">
        <f t="shared" si="37"/>
        <v/>
      </c>
    </row>
    <row r="114" spans="5:43">
      <c r="E114" s="649" t="str">
        <f t="shared" si="19"/>
        <v/>
      </c>
      <c r="G114" s="649" t="str">
        <f t="shared" si="19"/>
        <v/>
      </c>
      <c r="I114" s="649" t="str">
        <f t="shared" si="20"/>
        <v/>
      </c>
      <c r="K114" s="649" t="str">
        <f t="shared" si="21"/>
        <v/>
      </c>
      <c r="M114" s="649" t="str">
        <f t="shared" si="22"/>
        <v/>
      </c>
      <c r="O114" s="649" t="str">
        <f t="shared" si="23"/>
        <v/>
      </c>
      <c r="Q114" s="649" t="str">
        <f t="shared" si="24"/>
        <v/>
      </c>
      <c r="S114" s="649" t="str">
        <f t="shared" si="25"/>
        <v/>
      </c>
      <c r="U114" s="649" t="str">
        <f t="shared" si="26"/>
        <v/>
      </c>
      <c r="W114" s="649" t="str">
        <f t="shared" si="27"/>
        <v/>
      </c>
      <c r="Y114" s="649" t="str">
        <f t="shared" si="28"/>
        <v/>
      </c>
      <c r="AA114" s="649" t="str">
        <f t="shared" si="29"/>
        <v/>
      </c>
      <c r="AC114" s="649" t="str">
        <f t="shared" si="30"/>
        <v/>
      </c>
      <c r="AE114" s="649" t="str">
        <f t="shared" si="31"/>
        <v/>
      </c>
      <c r="AG114" s="649" t="str">
        <f t="shared" si="32"/>
        <v/>
      </c>
      <c r="AI114" s="649" t="str">
        <f t="shared" si="33"/>
        <v/>
      </c>
      <c r="AK114" s="649" t="str">
        <f t="shared" si="34"/>
        <v/>
      </c>
      <c r="AM114" s="649" t="str">
        <f t="shared" si="35"/>
        <v/>
      </c>
      <c r="AO114" s="649" t="str">
        <f t="shared" si="36"/>
        <v/>
      </c>
      <c r="AQ114" s="649" t="str">
        <f t="shared" si="37"/>
        <v/>
      </c>
    </row>
    <row r="115" spans="5:43">
      <c r="E115" s="649" t="str">
        <f t="shared" si="19"/>
        <v/>
      </c>
      <c r="G115" s="649" t="str">
        <f t="shared" si="19"/>
        <v/>
      </c>
      <c r="I115" s="649" t="str">
        <f t="shared" si="20"/>
        <v/>
      </c>
      <c r="K115" s="649" t="str">
        <f t="shared" si="21"/>
        <v/>
      </c>
      <c r="M115" s="649" t="str">
        <f t="shared" si="22"/>
        <v/>
      </c>
      <c r="O115" s="649" t="str">
        <f t="shared" si="23"/>
        <v/>
      </c>
      <c r="Q115" s="649" t="str">
        <f t="shared" si="24"/>
        <v/>
      </c>
      <c r="S115" s="649" t="str">
        <f t="shared" si="25"/>
        <v/>
      </c>
      <c r="U115" s="649" t="str">
        <f t="shared" si="26"/>
        <v/>
      </c>
      <c r="W115" s="649" t="str">
        <f t="shared" si="27"/>
        <v/>
      </c>
      <c r="Y115" s="649" t="str">
        <f t="shared" si="28"/>
        <v/>
      </c>
      <c r="AA115" s="649" t="str">
        <f t="shared" si="29"/>
        <v/>
      </c>
      <c r="AC115" s="649" t="str">
        <f t="shared" si="30"/>
        <v/>
      </c>
      <c r="AE115" s="649" t="str">
        <f t="shared" si="31"/>
        <v/>
      </c>
      <c r="AG115" s="649" t="str">
        <f t="shared" si="32"/>
        <v/>
      </c>
      <c r="AI115" s="649" t="str">
        <f t="shared" si="33"/>
        <v/>
      </c>
      <c r="AK115" s="649" t="str">
        <f t="shared" si="34"/>
        <v/>
      </c>
      <c r="AM115" s="649" t="str">
        <f t="shared" si="35"/>
        <v/>
      </c>
      <c r="AO115" s="649" t="str">
        <f t="shared" si="36"/>
        <v/>
      </c>
      <c r="AQ115" s="649" t="str">
        <f t="shared" si="37"/>
        <v/>
      </c>
    </row>
    <row r="116" spans="5:43">
      <c r="E116" s="649" t="str">
        <f t="shared" si="19"/>
        <v/>
      </c>
      <c r="G116" s="649" t="str">
        <f t="shared" si="19"/>
        <v/>
      </c>
      <c r="I116" s="649" t="str">
        <f t="shared" si="20"/>
        <v/>
      </c>
      <c r="K116" s="649" t="str">
        <f t="shared" si="21"/>
        <v/>
      </c>
      <c r="M116" s="649" t="str">
        <f t="shared" si="22"/>
        <v/>
      </c>
      <c r="O116" s="649" t="str">
        <f t="shared" si="23"/>
        <v/>
      </c>
      <c r="Q116" s="649" t="str">
        <f t="shared" si="24"/>
        <v/>
      </c>
      <c r="S116" s="649" t="str">
        <f t="shared" si="25"/>
        <v/>
      </c>
      <c r="U116" s="649" t="str">
        <f t="shared" si="26"/>
        <v/>
      </c>
      <c r="W116" s="649" t="str">
        <f t="shared" si="27"/>
        <v/>
      </c>
      <c r="Y116" s="649" t="str">
        <f t="shared" si="28"/>
        <v/>
      </c>
      <c r="AA116" s="649" t="str">
        <f t="shared" si="29"/>
        <v/>
      </c>
      <c r="AC116" s="649" t="str">
        <f t="shared" si="30"/>
        <v/>
      </c>
      <c r="AE116" s="649" t="str">
        <f t="shared" si="31"/>
        <v/>
      </c>
      <c r="AG116" s="649" t="str">
        <f t="shared" si="32"/>
        <v/>
      </c>
      <c r="AI116" s="649" t="str">
        <f t="shared" si="33"/>
        <v/>
      </c>
      <c r="AK116" s="649" t="str">
        <f t="shared" si="34"/>
        <v/>
      </c>
      <c r="AM116" s="649" t="str">
        <f t="shared" si="35"/>
        <v/>
      </c>
      <c r="AO116" s="649" t="str">
        <f t="shared" si="36"/>
        <v/>
      </c>
      <c r="AQ116" s="649" t="str">
        <f t="shared" si="37"/>
        <v/>
      </c>
    </row>
    <row r="117" spans="5:43">
      <c r="E117" s="649" t="str">
        <f t="shared" si="19"/>
        <v/>
      </c>
      <c r="G117" s="649" t="str">
        <f t="shared" si="19"/>
        <v/>
      </c>
      <c r="I117" s="649" t="str">
        <f t="shared" si="20"/>
        <v/>
      </c>
      <c r="K117" s="649" t="str">
        <f t="shared" si="21"/>
        <v/>
      </c>
      <c r="M117" s="649" t="str">
        <f t="shared" si="22"/>
        <v/>
      </c>
      <c r="O117" s="649" t="str">
        <f t="shared" si="23"/>
        <v/>
      </c>
      <c r="Q117" s="649" t="str">
        <f t="shared" si="24"/>
        <v/>
      </c>
      <c r="S117" s="649" t="str">
        <f t="shared" si="25"/>
        <v/>
      </c>
      <c r="U117" s="649" t="str">
        <f t="shared" si="26"/>
        <v/>
      </c>
      <c r="W117" s="649" t="str">
        <f t="shared" si="27"/>
        <v/>
      </c>
      <c r="Y117" s="649" t="str">
        <f t="shared" si="28"/>
        <v/>
      </c>
      <c r="AA117" s="649" t="str">
        <f t="shared" si="29"/>
        <v/>
      </c>
      <c r="AC117" s="649" t="str">
        <f t="shared" si="30"/>
        <v/>
      </c>
      <c r="AE117" s="649" t="str">
        <f t="shared" si="31"/>
        <v/>
      </c>
      <c r="AG117" s="649" t="str">
        <f t="shared" si="32"/>
        <v/>
      </c>
      <c r="AI117" s="649" t="str">
        <f t="shared" si="33"/>
        <v/>
      </c>
      <c r="AK117" s="649" t="str">
        <f t="shared" si="34"/>
        <v/>
      </c>
      <c r="AM117" s="649" t="str">
        <f t="shared" si="35"/>
        <v/>
      </c>
      <c r="AO117" s="649" t="str">
        <f t="shared" si="36"/>
        <v/>
      </c>
      <c r="AQ117" s="649" t="str">
        <f t="shared" si="37"/>
        <v/>
      </c>
    </row>
    <row r="118" spans="5:43">
      <c r="E118" s="649" t="str">
        <f t="shared" si="19"/>
        <v/>
      </c>
      <c r="G118" s="649" t="str">
        <f t="shared" si="19"/>
        <v/>
      </c>
      <c r="I118" s="649" t="str">
        <f t="shared" si="20"/>
        <v/>
      </c>
      <c r="K118" s="649" t="str">
        <f t="shared" si="21"/>
        <v/>
      </c>
      <c r="M118" s="649" t="str">
        <f t="shared" si="22"/>
        <v/>
      </c>
      <c r="O118" s="649" t="str">
        <f t="shared" si="23"/>
        <v/>
      </c>
      <c r="Q118" s="649" t="str">
        <f t="shared" si="24"/>
        <v/>
      </c>
      <c r="S118" s="649" t="str">
        <f t="shared" si="25"/>
        <v/>
      </c>
      <c r="U118" s="649" t="str">
        <f t="shared" si="26"/>
        <v/>
      </c>
      <c r="W118" s="649" t="str">
        <f t="shared" si="27"/>
        <v/>
      </c>
      <c r="Y118" s="649" t="str">
        <f t="shared" si="28"/>
        <v/>
      </c>
      <c r="AA118" s="649" t="str">
        <f t="shared" si="29"/>
        <v/>
      </c>
      <c r="AC118" s="649" t="str">
        <f t="shared" si="30"/>
        <v/>
      </c>
      <c r="AE118" s="649" t="str">
        <f t="shared" si="31"/>
        <v/>
      </c>
      <c r="AG118" s="649" t="str">
        <f t="shared" si="32"/>
        <v/>
      </c>
      <c r="AI118" s="649" t="str">
        <f t="shared" si="33"/>
        <v/>
      </c>
      <c r="AK118" s="649" t="str">
        <f t="shared" si="34"/>
        <v/>
      </c>
      <c r="AM118" s="649" t="str">
        <f t="shared" si="35"/>
        <v/>
      </c>
      <c r="AO118" s="649" t="str">
        <f t="shared" si="36"/>
        <v/>
      </c>
      <c r="AQ118" s="649" t="str">
        <f t="shared" si="37"/>
        <v/>
      </c>
    </row>
    <row r="119" spans="5:43">
      <c r="E119" s="649" t="str">
        <f t="shared" si="19"/>
        <v/>
      </c>
      <c r="G119" s="649" t="str">
        <f t="shared" si="19"/>
        <v/>
      </c>
      <c r="I119" s="649" t="str">
        <f t="shared" si="20"/>
        <v/>
      </c>
      <c r="K119" s="649" t="str">
        <f t="shared" si="21"/>
        <v/>
      </c>
      <c r="M119" s="649" t="str">
        <f t="shared" si="22"/>
        <v/>
      </c>
      <c r="O119" s="649" t="str">
        <f t="shared" si="23"/>
        <v/>
      </c>
      <c r="Q119" s="649" t="str">
        <f t="shared" si="24"/>
        <v/>
      </c>
      <c r="S119" s="649" t="str">
        <f t="shared" si="25"/>
        <v/>
      </c>
      <c r="U119" s="649" t="str">
        <f t="shared" si="26"/>
        <v/>
      </c>
      <c r="W119" s="649" t="str">
        <f t="shared" si="27"/>
        <v/>
      </c>
      <c r="Y119" s="649" t="str">
        <f t="shared" si="28"/>
        <v/>
      </c>
      <c r="AA119" s="649" t="str">
        <f t="shared" si="29"/>
        <v/>
      </c>
      <c r="AC119" s="649" t="str">
        <f t="shared" si="30"/>
        <v/>
      </c>
      <c r="AE119" s="649" t="str">
        <f t="shared" si="31"/>
        <v/>
      </c>
      <c r="AG119" s="649" t="str">
        <f t="shared" si="32"/>
        <v/>
      </c>
      <c r="AI119" s="649" t="str">
        <f t="shared" si="33"/>
        <v/>
      </c>
      <c r="AK119" s="649" t="str">
        <f t="shared" si="34"/>
        <v/>
      </c>
      <c r="AM119" s="649" t="str">
        <f t="shared" si="35"/>
        <v/>
      </c>
      <c r="AO119" s="649" t="str">
        <f t="shared" si="36"/>
        <v/>
      </c>
      <c r="AQ119" s="649" t="str">
        <f t="shared" si="37"/>
        <v/>
      </c>
    </row>
    <row r="120" spans="5:43">
      <c r="E120" s="649" t="str">
        <f t="shared" si="19"/>
        <v/>
      </c>
      <c r="G120" s="649" t="str">
        <f t="shared" si="19"/>
        <v/>
      </c>
      <c r="I120" s="649" t="str">
        <f t="shared" si="20"/>
        <v/>
      </c>
      <c r="K120" s="649" t="str">
        <f t="shared" si="21"/>
        <v/>
      </c>
      <c r="M120" s="649" t="str">
        <f t="shared" si="22"/>
        <v/>
      </c>
      <c r="O120" s="649" t="str">
        <f t="shared" si="23"/>
        <v/>
      </c>
      <c r="Q120" s="649" t="str">
        <f t="shared" si="24"/>
        <v/>
      </c>
      <c r="S120" s="649" t="str">
        <f t="shared" si="25"/>
        <v/>
      </c>
      <c r="U120" s="649" t="str">
        <f t="shared" si="26"/>
        <v/>
      </c>
      <c r="W120" s="649" t="str">
        <f t="shared" si="27"/>
        <v/>
      </c>
      <c r="Y120" s="649" t="str">
        <f t="shared" si="28"/>
        <v/>
      </c>
      <c r="AA120" s="649" t="str">
        <f t="shared" si="29"/>
        <v/>
      </c>
      <c r="AC120" s="649" t="str">
        <f t="shared" si="30"/>
        <v/>
      </c>
      <c r="AE120" s="649" t="str">
        <f t="shared" si="31"/>
        <v/>
      </c>
      <c r="AG120" s="649" t="str">
        <f t="shared" si="32"/>
        <v/>
      </c>
      <c r="AI120" s="649" t="str">
        <f t="shared" si="33"/>
        <v/>
      </c>
      <c r="AK120" s="649" t="str">
        <f t="shared" si="34"/>
        <v/>
      </c>
      <c r="AM120" s="649" t="str">
        <f t="shared" si="35"/>
        <v/>
      </c>
      <c r="AO120" s="649" t="str">
        <f t="shared" si="36"/>
        <v/>
      </c>
      <c r="AQ120" s="649" t="str">
        <f t="shared" si="37"/>
        <v/>
      </c>
    </row>
    <row r="121" spans="5:43">
      <c r="E121" s="649" t="str">
        <f t="shared" si="19"/>
        <v/>
      </c>
      <c r="G121" s="649" t="str">
        <f t="shared" si="19"/>
        <v/>
      </c>
      <c r="I121" s="649" t="str">
        <f t="shared" si="20"/>
        <v/>
      </c>
      <c r="K121" s="649" t="str">
        <f t="shared" si="21"/>
        <v/>
      </c>
      <c r="M121" s="649" t="str">
        <f t="shared" si="22"/>
        <v/>
      </c>
      <c r="O121" s="649" t="str">
        <f t="shared" si="23"/>
        <v/>
      </c>
      <c r="Q121" s="649" t="str">
        <f t="shared" si="24"/>
        <v/>
      </c>
      <c r="S121" s="649" t="str">
        <f t="shared" si="25"/>
        <v/>
      </c>
      <c r="U121" s="649" t="str">
        <f t="shared" si="26"/>
        <v/>
      </c>
      <c r="W121" s="649" t="str">
        <f t="shared" si="27"/>
        <v/>
      </c>
      <c r="Y121" s="649" t="str">
        <f t="shared" si="28"/>
        <v/>
      </c>
      <c r="AA121" s="649" t="str">
        <f t="shared" si="29"/>
        <v/>
      </c>
      <c r="AC121" s="649" t="str">
        <f t="shared" si="30"/>
        <v/>
      </c>
      <c r="AE121" s="649" t="str">
        <f t="shared" si="31"/>
        <v/>
      </c>
      <c r="AG121" s="649" t="str">
        <f t="shared" si="32"/>
        <v/>
      </c>
      <c r="AI121" s="649" t="str">
        <f t="shared" si="33"/>
        <v/>
      </c>
      <c r="AK121" s="649" t="str">
        <f t="shared" si="34"/>
        <v/>
      </c>
      <c r="AM121" s="649" t="str">
        <f t="shared" si="35"/>
        <v/>
      </c>
      <c r="AO121" s="649" t="str">
        <f t="shared" si="36"/>
        <v/>
      </c>
      <c r="AQ121" s="649" t="str">
        <f t="shared" si="37"/>
        <v/>
      </c>
    </row>
    <row r="122" spans="5:43">
      <c r="E122" s="649" t="str">
        <f t="shared" si="19"/>
        <v/>
      </c>
      <c r="G122" s="649" t="str">
        <f t="shared" si="19"/>
        <v/>
      </c>
      <c r="I122" s="649" t="str">
        <f t="shared" si="20"/>
        <v/>
      </c>
      <c r="K122" s="649" t="str">
        <f t="shared" si="21"/>
        <v/>
      </c>
      <c r="M122" s="649" t="str">
        <f t="shared" si="22"/>
        <v/>
      </c>
      <c r="O122" s="649" t="str">
        <f t="shared" si="23"/>
        <v/>
      </c>
      <c r="Q122" s="649" t="str">
        <f t="shared" si="24"/>
        <v/>
      </c>
      <c r="S122" s="649" t="str">
        <f t="shared" si="25"/>
        <v/>
      </c>
      <c r="U122" s="649" t="str">
        <f t="shared" si="26"/>
        <v/>
      </c>
      <c r="W122" s="649" t="str">
        <f t="shared" si="27"/>
        <v/>
      </c>
      <c r="Y122" s="649" t="str">
        <f t="shared" si="28"/>
        <v/>
      </c>
      <c r="AA122" s="649" t="str">
        <f t="shared" si="29"/>
        <v/>
      </c>
      <c r="AC122" s="649" t="str">
        <f t="shared" si="30"/>
        <v/>
      </c>
      <c r="AE122" s="649" t="str">
        <f t="shared" si="31"/>
        <v/>
      </c>
      <c r="AG122" s="649" t="str">
        <f t="shared" si="32"/>
        <v/>
      </c>
      <c r="AI122" s="649" t="str">
        <f t="shared" si="33"/>
        <v/>
      </c>
      <c r="AK122" s="649" t="str">
        <f t="shared" si="34"/>
        <v/>
      </c>
      <c r="AM122" s="649" t="str">
        <f t="shared" si="35"/>
        <v/>
      </c>
      <c r="AO122" s="649" t="str">
        <f t="shared" si="36"/>
        <v/>
      </c>
      <c r="AQ122" s="649" t="str">
        <f t="shared" si="37"/>
        <v/>
      </c>
    </row>
    <row r="123" spans="5:43">
      <c r="E123" s="649" t="str">
        <f t="shared" si="19"/>
        <v/>
      </c>
      <c r="G123" s="649" t="str">
        <f t="shared" si="19"/>
        <v/>
      </c>
      <c r="I123" s="649" t="str">
        <f t="shared" si="20"/>
        <v/>
      </c>
      <c r="K123" s="649" t="str">
        <f t="shared" si="21"/>
        <v/>
      </c>
      <c r="M123" s="649" t="str">
        <f t="shared" si="22"/>
        <v/>
      </c>
      <c r="O123" s="649" t="str">
        <f t="shared" si="23"/>
        <v/>
      </c>
      <c r="Q123" s="649" t="str">
        <f t="shared" si="24"/>
        <v/>
      </c>
      <c r="S123" s="649" t="str">
        <f t="shared" si="25"/>
        <v/>
      </c>
      <c r="U123" s="649" t="str">
        <f t="shared" si="26"/>
        <v/>
      </c>
      <c r="W123" s="649" t="str">
        <f t="shared" si="27"/>
        <v/>
      </c>
      <c r="Y123" s="649" t="str">
        <f t="shared" si="28"/>
        <v/>
      </c>
      <c r="AA123" s="649" t="str">
        <f t="shared" si="29"/>
        <v/>
      </c>
      <c r="AC123" s="649" t="str">
        <f t="shared" si="30"/>
        <v/>
      </c>
      <c r="AE123" s="649" t="str">
        <f t="shared" si="31"/>
        <v/>
      </c>
      <c r="AG123" s="649" t="str">
        <f t="shared" si="32"/>
        <v/>
      </c>
      <c r="AI123" s="649" t="str">
        <f t="shared" si="33"/>
        <v/>
      </c>
      <c r="AK123" s="649" t="str">
        <f t="shared" si="34"/>
        <v/>
      </c>
      <c r="AM123" s="649" t="str">
        <f t="shared" si="35"/>
        <v/>
      </c>
      <c r="AO123" s="649" t="str">
        <f t="shared" si="36"/>
        <v/>
      </c>
      <c r="AQ123" s="649" t="str">
        <f t="shared" si="37"/>
        <v/>
      </c>
    </row>
    <row r="124" spans="5:43">
      <c r="E124" s="649" t="str">
        <f t="shared" si="19"/>
        <v/>
      </c>
      <c r="G124" s="649" t="str">
        <f t="shared" si="19"/>
        <v/>
      </c>
      <c r="I124" s="649" t="str">
        <f t="shared" si="20"/>
        <v/>
      </c>
      <c r="K124" s="649" t="str">
        <f t="shared" si="21"/>
        <v/>
      </c>
      <c r="M124" s="649" t="str">
        <f t="shared" si="22"/>
        <v/>
      </c>
      <c r="O124" s="649" t="str">
        <f t="shared" si="23"/>
        <v/>
      </c>
      <c r="Q124" s="649" t="str">
        <f t="shared" si="24"/>
        <v/>
      </c>
      <c r="S124" s="649" t="str">
        <f t="shared" si="25"/>
        <v/>
      </c>
      <c r="U124" s="649" t="str">
        <f t="shared" si="26"/>
        <v/>
      </c>
      <c r="W124" s="649" t="str">
        <f t="shared" si="27"/>
        <v/>
      </c>
      <c r="Y124" s="649" t="str">
        <f t="shared" si="28"/>
        <v/>
      </c>
      <c r="AA124" s="649" t="str">
        <f t="shared" si="29"/>
        <v/>
      </c>
      <c r="AC124" s="649" t="str">
        <f t="shared" si="30"/>
        <v/>
      </c>
      <c r="AE124" s="649" t="str">
        <f t="shared" si="31"/>
        <v/>
      </c>
      <c r="AG124" s="649" t="str">
        <f t="shared" si="32"/>
        <v/>
      </c>
      <c r="AI124" s="649" t="str">
        <f t="shared" si="33"/>
        <v/>
      </c>
      <c r="AK124" s="649" t="str">
        <f t="shared" si="34"/>
        <v/>
      </c>
      <c r="AM124" s="649" t="str">
        <f t="shared" si="35"/>
        <v/>
      </c>
      <c r="AO124" s="649" t="str">
        <f t="shared" si="36"/>
        <v/>
      </c>
      <c r="AQ124" s="649" t="str">
        <f t="shared" si="37"/>
        <v/>
      </c>
    </row>
    <row r="125" spans="5:43">
      <c r="E125" s="649" t="str">
        <f t="shared" si="19"/>
        <v/>
      </c>
      <c r="G125" s="649" t="str">
        <f t="shared" si="19"/>
        <v/>
      </c>
      <c r="I125" s="649" t="str">
        <f t="shared" si="20"/>
        <v/>
      </c>
      <c r="K125" s="649" t="str">
        <f t="shared" si="21"/>
        <v/>
      </c>
      <c r="M125" s="649" t="str">
        <f t="shared" si="22"/>
        <v/>
      </c>
      <c r="O125" s="649" t="str">
        <f t="shared" si="23"/>
        <v/>
      </c>
      <c r="Q125" s="649" t="str">
        <f t="shared" si="24"/>
        <v/>
      </c>
      <c r="S125" s="649" t="str">
        <f t="shared" si="25"/>
        <v/>
      </c>
      <c r="U125" s="649" t="str">
        <f t="shared" si="26"/>
        <v/>
      </c>
      <c r="W125" s="649" t="str">
        <f t="shared" si="27"/>
        <v/>
      </c>
      <c r="Y125" s="649" t="str">
        <f t="shared" si="28"/>
        <v/>
      </c>
      <c r="AA125" s="649" t="str">
        <f t="shared" si="29"/>
        <v/>
      </c>
      <c r="AC125" s="649" t="str">
        <f t="shared" si="30"/>
        <v/>
      </c>
      <c r="AE125" s="649" t="str">
        <f t="shared" si="31"/>
        <v/>
      </c>
      <c r="AG125" s="649" t="str">
        <f t="shared" si="32"/>
        <v/>
      </c>
      <c r="AI125" s="649" t="str">
        <f t="shared" si="33"/>
        <v/>
      </c>
      <c r="AK125" s="649" t="str">
        <f t="shared" si="34"/>
        <v/>
      </c>
      <c r="AM125" s="649" t="str">
        <f t="shared" si="35"/>
        <v/>
      </c>
      <c r="AO125" s="649" t="str">
        <f t="shared" si="36"/>
        <v/>
      </c>
      <c r="AQ125" s="649" t="str">
        <f t="shared" si="37"/>
        <v/>
      </c>
    </row>
    <row r="126" spans="5:43">
      <c r="E126" s="649" t="str">
        <f t="shared" si="19"/>
        <v/>
      </c>
      <c r="G126" s="649" t="str">
        <f t="shared" si="19"/>
        <v/>
      </c>
      <c r="I126" s="649" t="str">
        <f t="shared" si="20"/>
        <v/>
      </c>
      <c r="K126" s="649" t="str">
        <f t="shared" si="21"/>
        <v/>
      </c>
      <c r="M126" s="649" t="str">
        <f t="shared" si="22"/>
        <v/>
      </c>
      <c r="O126" s="649" t="str">
        <f t="shared" si="23"/>
        <v/>
      </c>
      <c r="Q126" s="649" t="str">
        <f t="shared" si="24"/>
        <v/>
      </c>
      <c r="S126" s="649" t="str">
        <f t="shared" si="25"/>
        <v/>
      </c>
      <c r="U126" s="649" t="str">
        <f t="shared" si="26"/>
        <v/>
      </c>
      <c r="W126" s="649" t="str">
        <f t="shared" si="27"/>
        <v/>
      </c>
      <c r="Y126" s="649" t="str">
        <f t="shared" si="28"/>
        <v/>
      </c>
      <c r="AA126" s="649" t="str">
        <f t="shared" si="29"/>
        <v/>
      </c>
      <c r="AC126" s="649" t="str">
        <f t="shared" si="30"/>
        <v/>
      </c>
      <c r="AE126" s="649" t="str">
        <f t="shared" si="31"/>
        <v/>
      </c>
      <c r="AG126" s="649" t="str">
        <f t="shared" si="32"/>
        <v/>
      </c>
      <c r="AI126" s="649" t="str">
        <f t="shared" si="33"/>
        <v/>
      </c>
      <c r="AK126" s="649" t="str">
        <f t="shared" si="34"/>
        <v/>
      </c>
      <c r="AM126" s="649" t="str">
        <f t="shared" si="35"/>
        <v/>
      </c>
      <c r="AO126" s="649" t="str">
        <f t="shared" si="36"/>
        <v/>
      </c>
      <c r="AQ126" s="649" t="str">
        <f t="shared" si="37"/>
        <v/>
      </c>
    </row>
    <row r="127" spans="5:43">
      <c r="E127" s="649" t="str">
        <f t="shared" si="19"/>
        <v/>
      </c>
      <c r="G127" s="649" t="str">
        <f t="shared" si="19"/>
        <v/>
      </c>
      <c r="I127" s="649" t="str">
        <f t="shared" si="20"/>
        <v/>
      </c>
      <c r="K127" s="649" t="str">
        <f t="shared" si="21"/>
        <v/>
      </c>
      <c r="M127" s="649" t="str">
        <f t="shared" si="22"/>
        <v/>
      </c>
      <c r="O127" s="649" t="str">
        <f t="shared" si="23"/>
        <v/>
      </c>
      <c r="Q127" s="649" t="str">
        <f t="shared" si="24"/>
        <v/>
      </c>
      <c r="S127" s="649" t="str">
        <f t="shared" si="25"/>
        <v/>
      </c>
      <c r="U127" s="649" t="str">
        <f t="shared" si="26"/>
        <v/>
      </c>
      <c r="W127" s="649" t="str">
        <f t="shared" si="27"/>
        <v/>
      </c>
      <c r="Y127" s="649" t="str">
        <f t="shared" si="28"/>
        <v/>
      </c>
      <c r="AA127" s="649" t="str">
        <f t="shared" si="29"/>
        <v/>
      </c>
      <c r="AC127" s="649" t="str">
        <f t="shared" si="30"/>
        <v/>
      </c>
      <c r="AE127" s="649" t="str">
        <f t="shared" si="31"/>
        <v/>
      </c>
      <c r="AG127" s="649" t="str">
        <f t="shared" si="32"/>
        <v/>
      </c>
      <c r="AI127" s="649" t="str">
        <f t="shared" si="33"/>
        <v/>
      </c>
      <c r="AK127" s="649" t="str">
        <f t="shared" si="34"/>
        <v/>
      </c>
      <c r="AM127" s="649" t="str">
        <f t="shared" si="35"/>
        <v/>
      </c>
      <c r="AO127" s="649" t="str">
        <f t="shared" si="36"/>
        <v/>
      </c>
      <c r="AQ127" s="649" t="str">
        <f t="shared" si="37"/>
        <v/>
      </c>
    </row>
    <row r="128" spans="5:43">
      <c r="E128" s="649" t="str">
        <f t="shared" si="19"/>
        <v/>
      </c>
      <c r="G128" s="649" t="str">
        <f t="shared" si="19"/>
        <v/>
      </c>
      <c r="I128" s="649" t="str">
        <f t="shared" si="20"/>
        <v/>
      </c>
      <c r="K128" s="649" t="str">
        <f t="shared" si="21"/>
        <v/>
      </c>
      <c r="M128" s="649" t="str">
        <f t="shared" si="22"/>
        <v/>
      </c>
      <c r="O128" s="649" t="str">
        <f t="shared" si="23"/>
        <v/>
      </c>
      <c r="Q128" s="649" t="str">
        <f t="shared" si="24"/>
        <v/>
      </c>
      <c r="S128" s="649" t="str">
        <f t="shared" si="25"/>
        <v/>
      </c>
      <c r="U128" s="649" t="str">
        <f t="shared" si="26"/>
        <v/>
      </c>
      <c r="W128" s="649" t="str">
        <f t="shared" si="27"/>
        <v/>
      </c>
      <c r="Y128" s="649" t="str">
        <f t="shared" si="28"/>
        <v/>
      </c>
      <c r="AA128" s="649" t="str">
        <f t="shared" si="29"/>
        <v/>
      </c>
      <c r="AC128" s="649" t="str">
        <f t="shared" si="30"/>
        <v/>
      </c>
      <c r="AE128" s="649" t="str">
        <f t="shared" si="31"/>
        <v/>
      </c>
      <c r="AG128" s="649" t="str">
        <f t="shared" si="32"/>
        <v/>
      </c>
      <c r="AI128" s="649" t="str">
        <f t="shared" si="33"/>
        <v/>
      </c>
      <c r="AK128" s="649" t="str">
        <f t="shared" si="34"/>
        <v/>
      </c>
      <c r="AM128" s="649" t="str">
        <f t="shared" si="35"/>
        <v/>
      </c>
      <c r="AO128" s="649" t="str">
        <f t="shared" si="36"/>
        <v/>
      </c>
      <c r="AQ128" s="649" t="str">
        <f t="shared" si="37"/>
        <v/>
      </c>
    </row>
    <row r="129" spans="5:43">
      <c r="E129" s="649" t="str">
        <f t="shared" si="19"/>
        <v/>
      </c>
      <c r="G129" s="649" t="str">
        <f t="shared" si="19"/>
        <v/>
      </c>
      <c r="I129" s="649" t="str">
        <f t="shared" si="20"/>
        <v/>
      </c>
      <c r="K129" s="649" t="str">
        <f t="shared" si="21"/>
        <v/>
      </c>
      <c r="M129" s="649" t="str">
        <f t="shared" si="22"/>
        <v/>
      </c>
      <c r="O129" s="649" t="str">
        <f t="shared" si="23"/>
        <v/>
      </c>
      <c r="Q129" s="649" t="str">
        <f t="shared" si="24"/>
        <v/>
      </c>
      <c r="S129" s="649" t="str">
        <f t="shared" si="25"/>
        <v/>
      </c>
      <c r="U129" s="649" t="str">
        <f t="shared" si="26"/>
        <v/>
      </c>
      <c r="W129" s="649" t="str">
        <f t="shared" si="27"/>
        <v/>
      </c>
      <c r="Y129" s="649" t="str">
        <f t="shared" si="28"/>
        <v/>
      </c>
      <c r="AA129" s="649" t="str">
        <f t="shared" si="29"/>
        <v/>
      </c>
      <c r="AC129" s="649" t="str">
        <f t="shared" si="30"/>
        <v/>
      </c>
      <c r="AE129" s="649" t="str">
        <f t="shared" si="31"/>
        <v/>
      </c>
      <c r="AG129" s="649" t="str">
        <f t="shared" si="32"/>
        <v/>
      </c>
      <c r="AI129" s="649" t="str">
        <f t="shared" si="33"/>
        <v/>
      </c>
      <c r="AK129" s="649" t="str">
        <f t="shared" si="34"/>
        <v/>
      </c>
      <c r="AM129" s="649" t="str">
        <f t="shared" si="35"/>
        <v/>
      </c>
      <c r="AO129" s="649" t="str">
        <f t="shared" si="36"/>
        <v/>
      </c>
      <c r="AQ129" s="649" t="str">
        <f t="shared" si="37"/>
        <v/>
      </c>
    </row>
    <row r="130" spans="5:43">
      <c r="E130" s="649" t="str">
        <f t="shared" si="19"/>
        <v/>
      </c>
      <c r="G130" s="649" t="str">
        <f t="shared" si="19"/>
        <v/>
      </c>
      <c r="I130" s="649" t="str">
        <f t="shared" si="20"/>
        <v/>
      </c>
      <c r="K130" s="649" t="str">
        <f t="shared" si="21"/>
        <v/>
      </c>
      <c r="M130" s="649" t="str">
        <f t="shared" si="22"/>
        <v/>
      </c>
      <c r="O130" s="649" t="str">
        <f t="shared" si="23"/>
        <v/>
      </c>
      <c r="Q130" s="649" t="str">
        <f t="shared" si="24"/>
        <v/>
      </c>
      <c r="S130" s="649" t="str">
        <f t="shared" si="25"/>
        <v/>
      </c>
      <c r="U130" s="649" t="str">
        <f t="shared" si="26"/>
        <v/>
      </c>
      <c r="W130" s="649" t="str">
        <f t="shared" si="27"/>
        <v/>
      </c>
      <c r="Y130" s="649" t="str">
        <f t="shared" si="28"/>
        <v/>
      </c>
      <c r="AA130" s="649" t="str">
        <f t="shared" si="29"/>
        <v/>
      </c>
      <c r="AC130" s="649" t="str">
        <f t="shared" si="30"/>
        <v/>
      </c>
      <c r="AE130" s="649" t="str">
        <f t="shared" si="31"/>
        <v/>
      </c>
      <c r="AG130" s="649" t="str">
        <f t="shared" si="32"/>
        <v/>
      </c>
      <c r="AI130" s="649" t="str">
        <f t="shared" si="33"/>
        <v/>
      </c>
      <c r="AK130" s="649" t="str">
        <f t="shared" si="34"/>
        <v/>
      </c>
      <c r="AM130" s="649" t="str">
        <f t="shared" si="35"/>
        <v/>
      </c>
      <c r="AO130" s="649" t="str">
        <f t="shared" si="36"/>
        <v/>
      </c>
      <c r="AQ130" s="649" t="str">
        <f t="shared" si="37"/>
        <v/>
      </c>
    </row>
    <row r="131" spans="5:43">
      <c r="E131" s="649" t="str">
        <f t="shared" si="19"/>
        <v/>
      </c>
      <c r="G131" s="649" t="str">
        <f t="shared" si="19"/>
        <v/>
      </c>
      <c r="I131" s="649" t="str">
        <f t="shared" si="20"/>
        <v/>
      </c>
      <c r="K131" s="649" t="str">
        <f t="shared" si="21"/>
        <v/>
      </c>
      <c r="M131" s="649" t="str">
        <f t="shared" si="22"/>
        <v/>
      </c>
      <c r="O131" s="649" t="str">
        <f t="shared" si="23"/>
        <v/>
      </c>
      <c r="Q131" s="649" t="str">
        <f t="shared" si="24"/>
        <v/>
      </c>
      <c r="S131" s="649" t="str">
        <f t="shared" si="25"/>
        <v/>
      </c>
      <c r="U131" s="649" t="str">
        <f t="shared" si="26"/>
        <v/>
      </c>
      <c r="W131" s="649" t="str">
        <f t="shared" si="27"/>
        <v/>
      </c>
      <c r="Y131" s="649" t="str">
        <f t="shared" si="28"/>
        <v/>
      </c>
      <c r="AA131" s="649" t="str">
        <f t="shared" si="29"/>
        <v/>
      </c>
      <c r="AC131" s="649" t="str">
        <f t="shared" si="30"/>
        <v/>
      </c>
      <c r="AE131" s="649" t="str">
        <f t="shared" si="31"/>
        <v/>
      </c>
      <c r="AG131" s="649" t="str">
        <f t="shared" si="32"/>
        <v/>
      </c>
      <c r="AI131" s="649" t="str">
        <f t="shared" si="33"/>
        <v/>
      </c>
      <c r="AK131" s="649" t="str">
        <f t="shared" si="34"/>
        <v/>
      </c>
      <c r="AM131" s="649" t="str">
        <f t="shared" si="35"/>
        <v/>
      </c>
      <c r="AO131" s="649" t="str">
        <f t="shared" si="36"/>
        <v/>
      </c>
      <c r="AQ131" s="649" t="str">
        <f t="shared" si="37"/>
        <v/>
      </c>
    </row>
    <row r="132" spans="5:43">
      <c r="E132" s="649" t="str">
        <f t="shared" si="19"/>
        <v/>
      </c>
      <c r="G132" s="649" t="str">
        <f t="shared" si="19"/>
        <v/>
      </c>
      <c r="I132" s="649" t="str">
        <f t="shared" si="20"/>
        <v/>
      </c>
      <c r="K132" s="649" t="str">
        <f t="shared" si="21"/>
        <v/>
      </c>
      <c r="M132" s="649" t="str">
        <f t="shared" si="22"/>
        <v/>
      </c>
      <c r="O132" s="649" t="str">
        <f t="shared" si="23"/>
        <v/>
      </c>
      <c r="Q132" s="649" t="str">
        <f t="shared" si="24"/>
        <v/>
      </c>
      <c r="S132" s="649" t="str">
        <f t="shared" si="25"/>
        <v/>
      </c>
      <c r="U132" s="649" t="str">
        <f t="shared" si="26"/>
        <v/>
      </c>
      <c r="W132" s="649" t="str">
        <f t="shared" si="27"/>
        <v/>
      </c>
      <c r="Y132" s="649" t="str">
        <f t="shared" si="28"/>
        <v/>
      </c>
      <c r="AA132" s="649" t="str">
        <f t="shared" si="29"/>
        <v/>
      </c>
      <c r="AC132" s="649" t="str">
        <f t="shared" si="30"/>
        <v/>
      </c>
      <c r="AE132" s="649" t="str">
        <f t="shared" si="31"/>
        <v/>
      </c>
      <c r="AG132" s="649" t="str">
        <f t="shared" si="32"/>
        <v/>
      </c>
      <c r="AI132" s="649" t="str">
        <f t="shared" si="33"/>
        <v/>
      </c>
      <c r="AK132" s="649" t="str">
        <f t="shared" si="34"/>
        <v/>
      </c>
      <c r="AM132" s="649" t="str">
        <f t="shared" si="35"/>
        <v/>
      </c>
      <c r="AO132" s="649" t="str">
        <f t="shared" si="36"/>
        <v/>
      </c>
      <c r="AQ132" s="649" t="str">
        <f t="shared" si="37"/>
        <v/>
      </c>
    </row>
    <row r="133" spans="5:43">
      <c r="E133" s="649" t="str">
        <f t="shared" si="19"/>
        <v/>
      </c>
      <c r="G133" s="649" t="str">
        <f t="shared" si="19"/>
        <v/>
      </c>
      <c r="I133" s="649" t="str">
        <f t="shared" si="20"/>
        <v/>
      </c>
      <c r="K133" s="649" t="str">
        <f t="shared" si="21"/>
        <v/>
      </c>
      <c r="M133" s="649" t="str">
        <f t="shared" si="22"/>
        <v/>
      </c>
      <c r="O133" s="649" t="str">
        <f t="shared" si="23"/>
        <v/>
      </c>
      <c r="Q133" s="649" t="str">
        <f t="shared" si="24"/>
        <v/>
      </c>
      <c r="S133" s="649" t="str">
        <f t="shared" si="25"/>
        <v/>
      </c>
      <c r="U133" s="649" t="str">
        <f t="shared" si="26"/>
        <v/>
      </c>
      <c r="W133" s="649" t="str">
        <f t="shared" si="27"/>
        <v/>
      </c>
      <c r="Y133" s="649" t="str">
        <f t="shared" si="28"/>
        <v/>
      </c>
      <c r="AA133" s="649" t="str">
        <f t="shared" si="29"/>
        <v/>
      </c>
      <c r="AC133" s="649" t="str">
        <f t="shared" si="30"/>
        <v/>
      </c>
      <c r="AE133" s="649" t="str">
        <f t="shared" si="31"/>
        <v/>
      </c>
      <c r="AG133" s="649" t="str">
        <f t="shared" si="32"/>
        <v/>
      </c>
      <c r="AI133" s="649" t="str">
        <f t="shared" si="33"/>
        <v/>
      </c>
      <c r="AK133" s="649" t="str">
        <f t="shared" si="34"/>
        <v/>
      </c>
      <c r="AM133" s="649" t="str">
        <f t="shared" si="35"/>
        <v/>
      </c>
      <c r="AO133" s="649" t="str">
        <f t="shared" si="36"/>
        <v/>
      </c>
      <c r="AQ133" s="649" t="str">
        <f t="shared" si="37"/>
        <v/>
      </c>
    </row>
    <row r="134" spans="5:43">
      <c r="E134" s="649" t="str">
        <f t="shared" si="19"/>
        <v/>
      </c>
      <c r="G134" s="649" t="str">
        <f t="shared" si="19"/>
        <v/>
      </c>
      <c r="I134" s="649" t="str">
        <f t="shared" si="20"/>
        <v/>
      </c>
      <c r="K134" s="649" t="str">
        <f t="shared" si="21"/>
        <v/>
      </c>
      <c r="M134" s="649" t="str">
        <f t="shared" si="22"/>
        <v/>
      </c>
      <c r="O134" s="649" t="str">
        <f t="shared" si="23"/>
        <v/>
      </c>
      <c r="Q134" s="649" t="str">
        <f t="shared" si="24"/>
        <v/>
      </c>
      <c r="S134" s="649" t="str">
        <f t="shared" si="25"/>
        <v/>
      </c>
      <c r="U134" s="649" t="str">
        <f t="shared" si="26"/>
        <v/>
      </c>
      <c r="W134" s="649" t="str">
        <f t="shared" si="27"/>
        <v/>
      </c>
      <c r="Y134" s="649" t="str">
        <f t="shared" si="28"/>
        <v/>
      </c>
      <c r="AA134" s="649" t="str">
        <f t="shared" si="29"/>
        <v/>
      </c>
      <c r="AC134" s="649" t="str">
        <f t="shared" si="30"/>
        <v/>
      </c>
      <c r="AE134" s="649" t="str">
        <f t="shared" si="31"/>
        <v/>
      </c>
      <c r="AG134" s="649" t="str">
        <f t="shared" si="32"/>
        <v/>
      </c>
      <c r="AI134" s="649" t="str">
        <f t="shared" si="33"/>
        <v/>
      </c>
      <c r="AK134" s="649" t="str">
        <f t="shared" si="34"/>
        <v/>
      </c>
      <c r="AM134" s="649" t="str">
        <f t="shared" si="35"/>
        <v/>
      </c>
      <c r="AO134" s="649" t="str">
        <f t="shared" si="36"/>
        <v/>
      </c>
      <c r="AQ134" s="649" t="str">
        <f t="shared" si="37"/>
        <v/>
      </c>
    </row>
    <row r="135" spans="5:43">
      <c r="E135" s="649" t="str">
        <f t="shared" si="19"/>
        <v/>
      </c>
      <c r="G135" s="649" t="str">
        <f t="shared" si="19"/>
        <v/>
      </c>
      <c r="I135" s="649" t="str">
        <f t="shared" si="20"/>
        <v/>
      </c>
      <c r="K135" s="649" t="str">
        <f t="shared" si="21"/>
        <v/>
      </c>
      <c r="M135" s="649" t="str">
        <f t="shared" si="22"/>
        <v/>
      </c>
      <c r="O135" s="649" t="str">
        <f t="shared" si="23"/>
        <v/>
      </c>
      <c r="Q135" s="649" t="str">
        <f t="shared" si="24"/>
        <v/>
      </c>
      <c r="S135" s="649" t="str">
        <f t="shared" si="25"/>
        <v/>
      </c>
      <c r="U135" s="649" t="str">
        <f t="shared" si="26"/>
        <v/>
      </c>
      <c r="W135" s="649" t="str">
        <f t="shared" si="27"/>
        <v/>
      </c>
      <c r="Y135" s="649" t="str">
        <f t="shared" si="28"/>
        <v/>
      </c>
      <c r="AA135" s="649" t="str">
        <f t="shared" si="29"/>
        <v/>
      </c>
      <c r="AC135" s="649" t="str">
        <f t="shared" si="30"/>
        <v/>
      </c>
      <c r="AE135" s="649" t="str">
        <f t="shared" si="31"/>
        <v/>
      </c>
      <c r="AG135" s="649" t="str">
        <f t="shared" si="32"/>
        <v/>
      </c>
      <c r="AI135" s="649" t="str">
        <f t="shared" si="33"/>
        <v/>
      </c>
      <c r="AK135" s="649" t="str">
        <f t="shared" si="34"/>
        <v/>
      </c>
      <c r="AM135" s="649" t="str">
        <f t="shared" si="35"/>
        <v/>
      </c>
      <c r="AO135" s="649" t="str">
        <f t="shared" si="36"/>
        <v/>
      </c>
      <c r="AQ135" s="649" t="str">
        <f t="shared" si="37"/>
        <v/>
      </c>
    </row>
    <row r="136" spans="5:43">
      <c r="E136" s="649" t="str">
        <f t="shared" si="19"/>
        <v/>
      </c>
      <c r="G136" s="649" t="str">
        <f t="shared" si="19"/>
        <v/>
      </c>
      <c r="I136" s="649" t="str">
        <f t="shared" si="20"/>
        <v/>
      </c>
      <c r="K136" s="649" t="str">
        <f t="shared" si="21"/>
        <v/>
      </c>
      <c r="M136" s="649" t="str">
        <f t="shared" si="22"/>
        <v/>
      </c>
      <c r="O136" s="649" t="str">
        <f t="shared" si="23"/>
        <v/>
      </c>
      <c r="Q136" s="649" t="str">
        <f t="shared" si="24"/>
        <v/>
      </c>
      <c r="S136" s="649" t="str">
        <f t="shared" si="25"/>
        <v/>
      </c>
      <c r="U136" s="649" t="str">
        <f t="shared" si="26"/>
        <v/>
      </c>
      <c r="W136" s="649" t="str">
        <f t="shared" si="27"/>
        <v/>
      </c>
      <c r="Y136" s="649" t="str">
        <f t="shared" si="28"/>
        <v/>
      </c>
      <c r="AA136" s="649" t="str">
        <f t="shared" si="29"/>
        <v/>
      </c>
      <c r="AC136" s="649" t="str">
        <f t="shared" si="30"/>
        <v/>
      </c>
      <c r="AE136" s="649" t="str">
        <f t="shared" si="31"/>
        <v/>
      </c>
      <c r="AG136" s="649" t="str">
        <f t="shared" si="32"/>
        <v/>
      </c>
      <c r="AI136" s="649" t="str">
        <f t="shared" si="33"/>
        <v/>
      </c>
      <c r="AK136" s="649" t="str">
        <f t="shared" si="34"/>
        <v/>
      </c>
      <c r="AM136" s="649" t="str">
        <f t="shared" si="35"/>
        <v/>
      </c>
      <c r="AO136" s="649" t="str">
        <f t="shared" si="36"/>
        <v/>
      </c>
      <c r="AQ136" s="649" t="str">
        <f t="shared" si="37"/>
        <v/>
      </c>
    </row>
    <row r="137" spans="5:43">
      <c r="E137" s="649" t="str">
        <f t="shared" si="19"/>
        <v/>
      </c>
      <c r="G137" s="649" t="str">
        <f t="shared" si="19"/>
        <v/>
      </c>
      <c r="I137" s="649" t="str">
        <f t="shared" si="20"/>
        <v/>
      </c>
      <c r="K137" s="649" t="str">
        <f t="shared" si="21"/>
        <v/>
      </c>
      <c r="M137" s="649" t="str">
        <f t="shared" si="22"/>
        <v/>
      </c>
      <c r="O137" s="649" t="str">
        <f t="shared" si="23"/>
        <v/>
      </c>
      <c r="Q137" s="649" t="str">
        <f t="shared" si="24"/>
        <v/>
      </c>
      <c r="S137" s="649" t="str">
        <f t="shared" si="25"/>
        <v/>
      </c>
      <c r="U137" s="649" t="str">
        <f t="shared" si="26"/>
        <v/>
      </c>
      <c r="W137" s="649" t="str">
        <f t="shared" si="27"/>
        <v/>
      </c>
      <c r="Y137" s="649" t="str">
        <f t="shared" si="28"/>
        <v/>
      </c>
      <c r="AA137" s="649" t="str">
        <f t="shared" si="29"/>
        <v/>
      </c>
      <c r="AC137" s="649" t="str">
        <f t="shared" si="30"/>
        <v/>
      </c>
      <c r="AE137" s="649" t="str">
        <f t="shared" si="31"/>
        <v/>
      </c>
      <c r="AG137" s="649" t="str">
        <f t="shared" si="32"/>
        <v/>
      </c>
      <c r="AI137" s="649" t="str">
        <f t="shared" si="33"/>
        <v/>
      </c>
      <c r="AK137" s="649" t="str">
        <f t="shared" si="34"/>
        <v/>
      </c>
      <c r="AM137" s="649" t="str">
        <f t="shared" si="35"/>
        <v/>
      </c>
      <c r="AO137" s="649" t="str">
        <f t="shared" si="36"/>
        <v/>
      </c>
      <c r="AQ137" s="649" t="str">
        <f t="shared" si="37"/>
        <v/>
      </c>
    </row>
    <row r="138" spans="5:43">
      <c r="E138" s="649" t="str">
        <f t="shared" si="19"/>
        <v/>
      </c>
      <c r="G138" s="649" t="str">
        <f t="shared" si="19"/>
        <v/>
      </c>
      <c r="I138" s="649" t="str">
        <f t="shared" si="20"/>
        <v/>
      </c>
      <c r="K138" s="649" t="str">
        <f t="shared" si="21"/>
        <v/>
      </c>
      <c r="M138" s="649" t="str">
        <f t="shared" si="22"/>
        <v/>
      </c>
      <c r="O138" s="649" t="str">
        <f t="shared" si="23"/>
        <v/>
      </c>
      <c r="Q138" s="649" t="str">
        <f t="shared" si="24"/>
        <v/>
      </c>
      <c r="S138" s="649" t="str">
        <f t="shared" si="25"/>
        <v/>
      </c>
      <c r="U138" s="649" t="str">
        <f t="shared" si="26"/>
        <v/>
      </c>
      <c r="W138" s="649" t="str">
        <f t="shared" si="27"/>
        <v/>
      </c>
      <c r="Y138" s="649" t="str">
        <f t="shared" si="28"/>
        <v/>
      </c>
      <c r="AA138" s="649" t="str">
        <f t="shared" si="29"/>
        <v/>
      </c>
      <c r="AC138" s="649" t="str">
        <f t="shared" si="30"/>
        <v/>
      </c>
      <c r="AE138" s="649" t="str">
        <f t="shared" si="31"/>
        <v/>
      </c>
      <c r="AG138" s="649" t="str">
        <f t="shared" si="32"/>
        <v/>
      </c>
      <c r="AI138" s="649" t="str">
        <f t="shared" si="33"/>
        <v/>
      </c>
      <c r="AK138" s="649" t="str">
        <f t="shared" si="34"/>
        <v/>
      </c>
      <c r="AM138" s="649" t="str">
        <f t="shared" si="35"/>
        <v/>
      </c>
      <c r="AO138" s="649" t="str">
        <f t="shared" si="36"/>
        <v/>
      </c>
      <c r="AQ138" s="649" t="str">
        <f t="shared" si="37"/>
        <v/>
      </c>
    </row>
    <row r="139" spans="5:43">
      <c r="E139" s="649" t="str">
        <f t="shared" si="19"/>
        <v/>
      </c>
      <c r="G139" s="649" t="str">
        <f t="shared" si="19"/>
        <v/>
      </c>
      <c r="I139" s="649" t="str">
        <f t="shared" si="20"/>
        <v/>
      </c>
      <c r="K139" s="649" t="str">
        <f t="shared" si="21"/>
        <v/>
      </c>
      <c r="M139" s="649" t="str">
        <f t="shared" si="22"/>
        <v/>
      </c>
      <c r="O139" s="649" t="str">
        <f t="shared" si="23"/>
        <v/>
      </c>
      <c r="Q139" s="649" t="str">
        <f t="shared" si="24"/>
        <v/>
      </c>
      <c r="S139" s="649" t="str">
        <f t="shared" si="25"/>
        <v/>
      </c>
      <c r="U139" s="649" t="str">
        <f t="shared" si="26"/>
        <v/>
      </c>
      <c r="W139" s="649" t="str">
        <f t="shared" si="27"/>
        <v/>
      </c>
      <c r="Y139" s="649" t="str">
        <f t="shared" si="28"/>
        <v/>
      </c>
      <c r="AA139" s="649" t="str">
        <f t="shared" si="29"/>
        <v/>
      </c>
      <c r="AC139" s="649" t="str">
        <f t="shared" si="30"/>
        <v/>
      </c>
      <c r="AE139" s="649" t="str">
        <f t="shared" si="31"/>
        <v/>
      </c>
      <c r="AG139" s="649" t="str">
        <f t="shared" si="32"/>
        <v/>
      </c>
      <c r="AI139" s="649" t="str">
        <f t="shared" si="33"/>
        <v/>
      </c>
      <c r="AK139" s="649" t="str">
        <f t="shared" si="34"/>
        <v/>
      </c>
      <c r="AM139" s="649" t="str">
        <f t="shared" si="35"/>
        <v/>
      </c>
      <c r="AO139" s="649" t="str">
        <f t="shared" si="36"/>
        <v/>
      </c>
      <c r="AQ139" s="649" t="str">
        <f t="shared" si="37"/>
        <v/>
      </c>
    </row>
    <row r="140" spans="5:43">
      <c r="E140" s="649" t="str">
        <f t="shared" ref="E140:G203" si="38">IF(OR($B140=0,D140=0),"",D140/$B140)</f>
        <v/>
      </c>
      <c r="G140" s="649" t="str">
        <f t="shared" si="38"/>
        <v/>
      </c>
      <c r="I140" s="649" t="str">
        <f t="shared" si="20"/>
        <v/>
      </c>
      <c r="K140" s="649" t="str">
        <f t="shared" si="21"/>
        <v/>
      </c>
      <c r="M140" s="649" t="str">
        <f t="shared" si="22"/>
        <v/>
      </c>
      <c r="O140" s="649" t="str">
        <f t="shared" si="23"/>
        <v/>
      </c>
      <c r="Q140" s="649" t="str">
        <f t="shared" si="24"/>
        <v/>
      </c>
      <c r="S140" s="649" t="str">
        <f t="shared" si="25"/>
        <v/>
      </c>
      <c r="U140" s="649" t="str">
        <f t="shared" si="26"/>
        <v/>
      </c>
      <c r="W140" s="649" t="str">
        <f t="shared" si="27"/>
        <v/>
      </c>
      <c r="Y140" s="649" t="str">
        <f t="shared" si="28"/>
        <v/>
      </c>
      <c r="AA140" s="649" t="str">
        <f t="shared" si="29"/>
        <v/>
      </c>
      <c r="AC140" s="649" t="str">
        <f t="shared" si="30"/>
        <v/>
      </c>
      <c r="AE140" s="649" t="str">
        <f t="shared" si="31"/>
        <v/>
      </c>
      <c r="AG140" s="649" t="str">
        <f t="shared" si="32"/>
        <v/>
      </c>
      <c r="AI140" s="649" t="str">
        <f t="shared" si="33"/>
        <v/>
      </c>
      <c r="AK140" s="649" t="str">
        <f t="shared" si="34"/>
        <v/>
      </c>
      <c r="AM140" s="649" t="str">
        <f t="shared" si="35"/>
        <v/>
      </c>
      <c r="AO140" s="649" t="str">
        <f t="shared" si="36"/>
        <v/>
      </c>
      <c r="AQ140" s="649" t="str">
        <f t="shared" si="37"/>
        <v/>
      </c>
    </row>
    <row r="141" spans="5:43">
      <c r="E141" s="649" t="str">
        <f t="shared" si="38"/>
        <v/>
      </c>
      <c r="G141" s="649" t="str">
        <f t="shared" si="38"/>
        <v/>
      </c>
      <c r="I141" s="649" t="str">
        <f t="shared" ref="I141:I204" si="39">IF(OR($B141=0,H141=0),"",H141/$B141)</f>
        <v/>
      </c>
      <c r="K141" s="649" t="str">
        <f t="shared" ref="K141:K204" si="40">IF(OR($B141=0,J141=0),"",J141/$B141)</f>
        <v/>
      </c>
      <c r="M141" s="649" t="str">
        <f t="shared" ref="M141:M204" si="41">IF(OR($B141=0,L141=0),"",L141/$B141)</f>
        <v/>
      </c>
      <c r="O141" s="649" t="str">
        <f t="shared" ref="O141:O204" si="42">IF(OR($B141=0,N141=0),"",N141/$B141)</f>
        <v/>
      </c>
      <c r="Q141" s="649" t="str">
        <f t="shared" ref="Q141:Q204" si="43">IF(OR($B141=0,P141=0),"",P141/$B141)</f>
        <v/>
      </c>
      <c r="S141" s="649" t="str">
        <f t="shared" ref="S141:S204" si="44">IF(OR($B141=0,R141=0),"",R141/$B141)</f>
        <v/>
      </c>
      <c r="U141" s="649" t="str">
        <f t="shared" ref="U141:U204" si="45">IF(OR($B141=0,T141=0),"",T141/$B141)</f>
        <v/>
      </c>
      <c r="W141" s="649" t="str">
        <f t="shared" ref="W141:W204" si="46">IF(OR($B141=0,V141=0),"",V141/$B141)</f>
        <v/>
      </c>
      <c r="Y141" s="649" t="str">
        <f t="shared" ref="Y141:Y204" si="47">IF(OR($B141=0,X141=0),"",X141/$B141)</f>
        <v/>
      </c>
      <c r="AA141" s="649" t="str">
        <f t="shared" ref="AA141:AA204" si="48">IF(OR($B141=0,Z141=0),"",Z141/$B141)</f>
        <v/>
      </c>
      <c r="AC141" s="649" t="str">
        <f t="shared" ref="AC141:AC204" si="49">IF(OR($B141=0,AB141=0),"",AB141/$B141)</f>
        <v/>
      </c>
      <c r="AE141" s="649" t="str">
        <f t="shared" ref="AE141:AE204" si="50">IF(OR($B141=0,AD141=0),"",AD141/$B141)</f>
        <v/>
      </c>
      <c r="AG141" s="649" t="str">
        <f t="shared" ref="AG141:AG204" si="51">IF(OR($B141=0,AF141=0),"",AF141/$B141)</f>
        <v/>
      </c>
      <c r="AI141" s="649" t="str">
        <f t="shared" ref="AI141:AI204" si="52">IF(OR($B141=0,AH141=0),"",AH141/$B141)</f>
        <v/>
      </c>
      <c r="AK141" s="649" t="str">
        <f t="shared" ref="AK141:AK204" si="53">IF(OR($B141=0,AJ141=0),"",AJ141/$B141)</f>
        <v/>
      </c>
      <c r="AM141" s="649" t="str">
        <f t="shared" ref="AM141:AM204" si="54">IF(OR($B141=0,AL141=0),"",AL141/$B141)</f>
        <v/>
      </c>
      <c r="AO141" s="649" t="str">
        <f t="shared" ref="AO141:AO204" si="55">IF(OR($B141=0,AN141=0),"",AN141/$B141)</f>
        <v/>
      </c>
      <c r="AQ141" s="649" t="str">
        <f t="shared" ref="AQ141:AQ204" si="56">IF(OR($B141=0,AP141=0),"",AP141/$B141)</f>
        <v/>
      </c>
    </row>
    <row r="142" spans="5:43">
      <c r="E142" s="649" t="str">
        <f t="shared" si="38"/>
        <v/>
      </c>
      <c r="G142" s="649" t="str">
        <f t="shared" si="38"/>
        <v/>
      </c>
      <c r="I142" s="649" t="str">
        <f t="shared" si="39"/>
        <v/>
      </c>
      <c r="K142" s="649" t="str">
        <f t="shared" si="40"/>
        <v/>
      </c>
      <c r="M142" s="649" t="str">
        <f t="shared" si="41"/>
        <v/>
      </c>
      <c r="O142" s="649" t="str">
        <f t="shared" si="42"/>
        <v/>
      </c>
      <c r="Q142" s="649" t="str">
        <f t="shared" si="43"/>
        <v/>
      </c>
      <c r="S142" s="649" t="str">
        <f t="shared" si="44"/>
        <v/>
      </c>
      <c r="U142" s="649" t="str">
        <f t="shared" si="45"/>
        <v/>
      </c>
      <c r="W142" s="649" t="str">
        <f t="shared" si="46"/>
        <v/>
      </c>
      <c r="Y142" s="649" t="str">
        <f t="shared" si="47"/>
        <v/>
      </c>
      <c r="AA142" s="649" t="str">
        <f t="shared" si="48"/>
        <v/>
      </c>
      <c r="AC142" s="649" t="str">
        <f t="shared" si="49"/>
        <v/>
      </c>
      <c r="AE142" s="649" t="str">
        <f t="shared" si="50"/>
        <v/>
      </c>
      <c r="AG142" s="649" t="str">
        <f t="shared" si="51"/>
        <v/>
      </c>
      <c r="AI142" s="649" t="str">
        <f t="shared" si="52"/>
        <v/>
      </c>
      <c r="AK142" s="649" t="str">
        <f t="shared" si="53"/>
        <v/>
      </c>
      <c r="AM142" s="649" t="str">
        <f t="shared" si="54"/>
        <v/>
      </c>
      <c r="AO142" s="649" t="str">
        <f t="shared" si="55"/>
        <v/>
      </c>
      <c r="AQ142" s="649" t="str">
        <f t="shared" si="56"/>
        <v/>
      </c>
    </row>
    <row r="143" spans="5:43">
      <c r="E143" s="649" t="str">
        <f t="shared" si="38"/>
        <v/>
      </c>
      <c r="G143" s="649" t="str">
        <f t="shared" si="38"/>
        <v/>
      </c>
      <c r="I143" s="649" t="str">
        <f t="shared" si="39"/>
        <v/>
      </c>
      <c r="K143" s="649" t="str">
        <f t="shared" si="40"/>
        <v/>
      </c>
      <c r="M143" s="649" t="str">
        <f t="shared" si="41"/>
        <v/>
      </c>
      <c r="O143" s="649" t="str">
        <f t="shared" si="42"/>
        <v/>
      </c>
      <c r="Q143" s="649" t="str">
        <f t="shared" si="43"/>
        <v/>
      </c>
      <c r="S143" s="649" t="str">
        <f t="shared" si="44"/>
        <v/>
      </c>
      <c r="U143" s="649" t="str">
        <f t="shared" si="45"/>
        <v/>
      </c>
      <c r="W143" s="649" t="str">
        <f t="shared" si="46"/>
        <v/>
      </c>
      <c r="Y143" s="649" t="str">
        <f t="shared" si="47"/>
        <v/>
      </c>
      <c r="AA143" s="649" t="str">
        <f t="shared" si="48"/>
        <v/>
      </c>
      <c r="AC143" s="649" t="str">
        <f t="shared" si="49"/>
        <v/>
      </c>
      <c r="AE143" s="649" t="str">
        <f t="shared" si="50"/>
        <v/>
      </c>
      <c r="AG143" s="649" t="str">
        <f t="shared" si="51"/>
        <v/>
      </c>
      <c r="AI143" s="649" t="str">
        <f t="shared" si="52"/>
        <v/>
      </c>
      <c r="AK143" s="649" t="str">
        <f t="shared" si="53"/>
        <v/>
      </c>
      <c r="AM143" s="649" t="str">
        <f t="shared" si="54"/>
        <v/>
      </c>
      <c r="AO143" s="649" t="str">
        <f t="shared" si="55"/>
        <v/>
      </c>
      <c r="AQ143" s="649" t="str">
        <f t="shared" si="56"/>
        <v/>
      </c>
    </row>
    <row r="144" spans="5:43">
      <c r="E144" s="649" t="str">
        <f t="shared" si="38"/>
        <v/>
      </c>
      <c r="G144" s="649" t="str">
        <f t="shared" si="38"/>
        <v/>
      </c>
      <c r="I144" s="649" t="str">
        <f t="shared" si="39"/>
        <v/>
      </c>
      <c r="K144" s="649" t="str">
        <f t="shared" si="40"/>
        <v/>
      </c>
      <c r="M144" s="649" t="str">
        <f t="shared" si="41"/>
        <v/>
      </c>
      <c r="O144" s="649" t="str">
        <f t="shared" si="42"/>
        <v/>
      </c>
      <c r="Q144" s="649" t="str">
        <f t="shared" si="43"/>
        <v/>
      </c>
      <c r="S144" s="649" t="str">
        <f t="shared" si="44"/>
        <v/>
      </c>
      <c r="U144" s="649" t="str">
        <f t="shared" si="45"/>
        <v/>
      </c>
      <c r="W144" s="649" t="str">
        <f t="shared" si="46"/>
        <v/>
      </c>
      <c r="Y144" s="649" t="str">
        <f t="shared" si="47"/>
        <v/>
      </c>
      <c r="AA144" s="649" t="str">
        <f t="shared" si="48"/>
        <v/>
      </c>
      <c r="AC144" s="649" t="str">
        <f t="shared" si="49"/>
        <v/>
      </c>
      <c r="AE144" s="649" t="str">
        <f t="shared" si="50"/>
        <v/>
      </c>
      <c r="AG144" s="649" t="str">
        <f t="shared" si="51"/>
        <v/>
      </c>
      <c r="AI144" s="649" t="str">
        <f t="shared" si="52"/>
        <v/>
      </c>
      <c r="AK144" s="649" t="str">
        <f t="shared" si="53"/>
        <v/>
      </c>
      <c r="AM144" s="649" t="str">
        <f t="shared" si="54"/>
        <v/>
      </c>
      <c r="AO144" s="649" t="str">
        <f t="shared" si="55"/>
        <v/>
      </c>
      <c r="AQ144" s="649" t="str">
        <f t="shared" si="56"/>
        <v/>
      </c>
    </row>
    <row r="145" spans="5:43">
      <c r="E145" s="649" t="str">
        <f t="shared" si="38"/>
        <v/>
      </c>
      <c r="G145" s="649" t="str">
        <f t="shared" si="38"/>
        <v/>
      </c>
      <c r="I145" s="649" t="str">
        <f t="shared" si="39"/>
        <v/>
      </c>
      <c r="K145" s="649" t="str">
        <f t="shared" si="40"/>
        <v/>
      </c>
      <c r="M145" s="649" t="str">
        <f t="shared" si="41"/>
        <v/>
      </c>
      <c r="O145" s="649" t="str">
        <f t="shared" si="42"/>
        <v/>
      </c>
      <c r="Q145" s="649" t="str">
        <f t="shared" si="43"/>
        <v/>
      </c>
      <c r="S145" s="649" t="str">
        <f t="shared" si="44"/>
        <v/>
      </c>
      <c r="U145" s="649" t="str">
        <f t="shared" si="45"/>
        <v/>
      </c>
      <c r="W145" s="649" t="str">
        <f t="shared" si="46"/>
        <v/>
      </c>
      <c r="Y145" s="649" t="str">
        <f t="shared" si="47"/>
        <v/>
      </c>
      <c r="AA145" s="649" t="str">
        <f t="shared" si="48"/>
        <v/>
      </c>
      <c r="AC145" s="649" t="str">
        <f t="shared" si="49"/>
        <v/>
      </c>
      <c r="AE145" s="649" t="str">
        <f t="shared" si="50"/>
        <v/>
      </c>
      <c r="AG145" s="649" t="str">
        <f t="shared" si="51"/>
        <v/>
      </c>
      <c r="AI145" s="649" t="str">
        <f t="shared" si="52"/>
        <v/>
      </c>
      <c r="AK145" s="649" t="str">
        <f t="shared" si="53"/>
        <v/>
      </c>
      <c r="AM145" s="649" t="str">
        <f t="shared" si="54"/>
        <v/>
      </c>
      <c r="AO145" s="649" t="str">
        <f t="shared" si="55"/>
        <v/>
      </c>
      <c r="AQ145" s="649" t="str">
        <f t="shared" si="56"/>
        <v/>
      </c>
    </row>
    <row r="146" spans="5:43">
      <c r="E146" s="649" t="str">
        <f t="shared" si="38"/>
        <v/>
      </c>
      <c r="G146" s="649" t="str">
        <f t="shared" si="38"/>
        <v/>
      </c>
      <c r="I146" s="649" t="str">
        <f t="shared" si="39"/>
        <v/>
      </c>
      <c r="K146" s="649" t="str">
        <f t="shared" si="40"/>
        <v/>
      </c>
      <c r="M146" s="649" t="str">
        <f t="shared" si="41"/>
        <v/>
      </c>
      <c r="O146" s="649" t="str">
        <f t="shared" si="42"/>
        <v/>
      </c>
      <c r="Q146" s="649" t="str">
        <f t="shared" si="43"/>
        <v/>
      </c>
      <c r="S146" s="649" t="str">
        <f t="shared" si="44"/>
        <v/>
      </c>
      <c r="U146" s="649" t="str">
        <f t="shared" si="45"/>
        <v/>
      </c>
      <c r="W146" s="649" t="str">
        <f t="shared" si="46"/>
        <v/>
      </c>
      <c r="Y146" s="649" t="str">
        <f t="shared" si="47"/>
        <v/>
      </c>
      <c r="AA146" s="649" t="str">
        <f t="shared" si="48"/>
        <v/>
      </c>
      <c r="AC146" s="649" t="str">
        <f t="shared" si="49"/>
        <v/>
      </c>
      <c r="AE146" s="649" t="str">
        <f t="shared" si="50"/>
        <v/>
      </c>
      <c r="AG146" s="649" t="str">
        <f t="shared" si="51"/>
        <v/>
      </c>
      <c r="AI146" s="649" t="str">
        <f t="shared" si="52"/>
        <v/>
      </c>
      <c r="AK146" s="649" t="str">
        <f t="shared" si="53"/>
        <v/>
      </c>
      <c r="AM146" s="649" t="str">
        <f t="shared" si="54"/>
        <v/>
      </c>
      <c r="AO146" s="649" t="str">
        <f t="shared" si="55"/>
        <v/>
      </c>
      <c r="AQ146" s="649" t="str">
        <f t="shared" si="56"/>
        <v/>
      </c>
    </row>
    <row r="147" spans="5:43">
      <c r="E147" s="649" t="str">
        <f t="shared" si="38"/>
        <v/>
      </c>
      <c r="G147" s="649" t="str">
        <f t="shared" si="38"/>
        <v/>
      </c>
      <c r="I147" s="649" t="str">
        <f t="shared" si="39"/>
        <v/>
      </c>
      <c r="K147" s="649" t="str">
        <f t="shared" si="40"/>
        <v/>
      </c>
      <c r="M147" s="649" t="str">
        <f t="shared" si="41"/>
        <v/>
      </c>
      <c r="O147" s="649" t="str">
        <f t="shared" si="42"/>
        <v/>
      </c>
      <c r="Q147" s="649" t="str">
        <f t="shared" si="43"/>
        <v/>
      </c>
      <c r="S147" s="649" t="str">
        <f t="shared" si="44"/>
        <v/>
      </c>
      <c r="U147" s="649" t="str">
        <f t="shared" si="45"/>
        <v/>
      </c>
      <c r="W147" s="649" t="str">
        <f t="shared" si="46"/>
        <v/>
      </c>
      <c r="Y147" s="649" t="str">
        <f t="shared" si="47"/>
        <v/>
      </c>
      <c r="AA147" s="649" t="str">
        <f t="shared" si="48"/>
        <v/>
      </c>
      <c r="AC147" s="649" t="str">
        <f t="shared" si="49"/>
        <v/>
      </c>
      <c r="AE147" s="649" t="str">
        <f t="shared" si="50"/>
        <v/>
      </c>
      <c r="AG147" s="649" t="str">
        <f t="shared" si="51"/>
        <v/>
      </c>
      <c r="AI147" s="649" t="str">
        <f t="shared" si="52"/>
        <v/>
      </c>
      <c r="AK147" s="649" t="str">
        <f t="shared" si="53"/>
        <v/>
      </c>
      <c r="AM147" s="649" t="str">
        <f t="shared" si="54"/>
        <v/>
      </c>
      <c r="AO147" s="649" t="str">
        <f t="shared" si="55"/>
        <v/>
      </c>
      <c r="AQ147" s="649" t="str">
        <f t="shared" si="56"/>
        <v/>
      </c>
    </row>
    <row r="148" spans="5:43">
      <c r="E148" s="649" t="str">
        <f t="shared" si="38"/>
        <v/>
      </c>
      <c r="G148" s="649" t="str">
        <f t="shared" si="38"/>
        <v/>
      </c>
      <c r="I148" s="649" t="str">
        <f t="shared" si="39"/>
        <v/>
      </c>
      <c r="K148" s="649" t="str">
        <f t="shared" si="40"/>
        <v/>
      </c>
      <c r="M148" s="649" t="str">
        <f t="shared" si="41"/>
        <v/>
      </c>
      <c r="O148" s="649" t="str">
        <f t="shared" si="42"/>
        <v/>
      </c>
      <c r="Q148" s="649" t="str">
        <f t="shared" si="43"/>
        <v/>
      </c>
      <c r="S148" s="649" t="str">
        <f t="shared" si="44"/>
        <v/>
      </c>
      <c r="U148" s="649" t="str">
        <f t="shared" si="45"/>
        <v/>
      </c>
      <c r="W148" s="649" t="str">
        <f t="shared" si="46"/>
        <v/>
      </c>
      <c r="Y148" s="649" t="str">
        <f t="shared" si="47"/>
        <v/>
      </c>
      <c r="AA148" s="649" t="str">
        <f t="shared" si="48"/>
        <v/>
      </c>
      <c r="AC148" s="649" t="str">
        <f t="shared" si="49"/>
        <v/>
      </c>
      <c r="AE148" s="649" t="str">
        <f t="shared" si="50"/>
        <v/>
      </c>
      <c r="AG148" s="649" t="str">
        <f t="shared" si="51"/>
        <v/>
      </c>
      <c r="AI148" s="649" t="str">
        <f t="shared" si="52"/>
        <v/>
      </c>
      <c r="AK148" s="649" t="str">
        <f t="shared" si="53"/>
        <v/>
      </c>
      <c r="AM148" s="649" t="str">
        <f t="shared" si="54"/>
        <v/>
      </c>
      <c r="AO148" s="649" t="str">
        <f t="shared" si="55"/>
        <v/>
      </c>
      <c r="AQ148" s="649" t="str">
        <f t="shared" si="56"/>
        <v/>
      </c>
    </row>
    <row r="149" spans="5:43">
      <c r="E149" s="649" t="str">
        <f t="shared" si="38"/>
        <v/>
      </c>
      <c r="G149" s="649" t="str">
        <f t="shared" si="38"/>
        <v/>
      </c>
      <c r="I149" s="649" t="str">
        <f t="shared" si="39"/>
        <v/>
      </c>
      <c r="K149" s="649" t="str">
        <f t="shared" si="40"/>
        <v/>
      </c>
      <c r="M149" s="649" t="str">
        <f t="shared" si="41"/>
        <v/>
      </c>
      <c r="O149" s="649" t="str">
        <f t="shared" si="42"/>
        <v/>
      </c>
      <c r="Q149" s="649" t="str">
        <f t="shared" si="43"/>
        <v/>
      </c>
      <c r="S149" s="649" t="str">
        <f t="shared" si="44"/>
        <v/>
      </c>
      <c r="U149" s="649" t="str">
        <f t="shared" si="45"/>
        <v/>
      </c>
      <c r="W149" s="649" t="str">
        <f t="shared" si="46"/>
        <v/>
      </c>
      <c r="Y149" s="649" t="str">
        <f t="shared" si="47"/>
        <v/>
      </c>
      <c r="AA149" s="649" t="str">
        <f t="shared" si="48"/>
        <v/>
      </c>
      <c r="AC149" s="649" t="str">
        <f t="shared" si="49"/>
        <v/>
      </c>
      <c r="AE149" s="649" t="str">
        <f t="shared" si="50"/>
        <v/>
      </c>
      <c r="AG149" s="649" t="str">
        <f t="shared" si="51"/>
        <v/>
      </c>
      <c r="AI149" s="649" t="str">
        <f t="shared" si="52"/>
        <v/>
      </c>
      <c r="AK149" s="649" t="str">
        <f t="shared" si="53"/>
        <v/>
      </c>
      <c r="AM149" s="649" t="str">
        <f t="shared" si="54"/>
        <v/>
      </c>
      <c r="AO149" s="649" t="str">
        <f t="shared" si="55"/>
        <v/>
      </c>
      <c r="AQ149" s="649" t="str">
        <f t="shared" si="56"/>
        <v/>
      </c>
    </row>
    <row r="150" spans="5:43">
      <c r="E150" s="649" t="str">
        <f t="shared" si="38"/>
        <v/>
      </c>
      <c r="G150" s="649" t="str">
        <f t="shared" si="38"/>
        <v/>
      </c>
      <c r="I150" s="649" t="str">
        <f t="shared" si="39"/>
        <v/>
      </c>
      <c r="K150" s="649" t="str">
        <f t="shared" si="40"/>
        <v/>
      </c>
      <c r="M150" s="649" t="str">
        <f t="shared" si="41"/>
        <v/>
      </c>
      <c r="O150" s="649" t="str">
        <f t="shared" si="42"/>
        <v/>
      </c>
      <c r="Q150" s="649" t="str">
        <f t="shared" si="43"/>
        <v/>
      </c>
      <c r="S150" s="649" t="str">
        <f t="shared" si="44"/>
        <v/>
      </c>
      <c r="U150" s="649" t="str">
        <f t="shared" si="45"/>
        <v/>
      </c>
      <c r="W150" s="649" t="str">
        <f t="shared" si="46"/>
        <v/>
      </c>
      <c r="Y150" s="649" t="str">
        <f t="shared" si="47"/>
        <v/>
      </c>
      <c r="AA150" s="649" t="str">
        <f t="shared" si="48"/>
        <v/>
      </c>
      <c r="AC150" s="649" t="str">
        <f t="shared" si="49"/>
        <v/>
      </c>
      <c r="AE150" s="649" t="str">
        <f t="shared" si="50"/>
        <v/>
      </c>
      <c r="AG150" s="649" t="str">
        <f t="shared" si="51"/>
        <v/>
      </c>
      <c r="AI150" s="649" t="str">
        <f t="shared" si="52"/>
        <v/>
      </c>
      <c r="AK150" s="649" t="str">
        <f t="shared" si="53"/>
        <v/>
      </c>
      <c r="AM150" s="649" t="str">
        <f t="shared" si="54"/>
        <v/>
      </c>
      <c r="AO150" s="649" t="str">
        <f t="shared" si="55"/>
        <v/>
      </c>
      <c r="AQ150" s="649" t="str">
        <f t="shared" si="56"/>
        <v/>
      </c>
    </row>
    <row r="151" spans="5:43">
      <c r="E151" s="649" t="str">
        <f t="shared" si="38"/>
        <v/>
      </c>
      <c r="G151" s="649" t="str">
        <f t="shared" si="38"/>
        <v/>
      </c>
      <c r="I151" s="649" t="str">
        <f t="shared" si="39"/>
        <v/>
      </c>
      <c r="K151" s="649" t="str">
        <f t="shared" si="40"/>
        <v/>
      </c>
      <c r="M151" s="649" t="str">
        <f t="shared" si="41"/>
        <v/>
      </c>
      <c r="O151" s="649" t="str">
        <f t="shared" si="42"/>
        <v/>
      </c>
      <c r="Q151" s="649" t="str">
        <f t="shared" si="43"/>
        <v/>
      </c>
      <c r="S151" s="649" t="str">
        <f t="shared" si="44"/>
        <v/>
      </c>
      <c r="U151" s="649" t="str">
        <f t="shared" si="45"/>
        <v/>
      </c>
      <c r="W151" s="649" t="str">
        <f t="shared" si="46"/>
        <v/>
      </c>
      <c r="Y151" s="649" t="str">
        <f t="shared" si="47"/>
        <v/>
      </c>
      <c r="AA151" s="649" t="str">
        <f t="shared" si="48"/>
        <v/>
      </c>
      <c r="AC151" s="649" t="str">
        <f t="shared" si="49"/>
        <v/>
      </c>
      <c r="AE151" s="649" t="str">
        <f t="shared" si="50"/>
        <v/>
      </c>
      <c r="AG151" s="649" t="str">
        <f t="shared" si="51"/>
        <v/>
      </c>
      <c r="AI151" s="649" t="str">
        <f t="shared" si="52"/>
        <v/>
      </c>
      <c r="AK151" s="649" t="str">
        <f t="shared" si="53"/>
        <v/>
      </c>
      <c r="AM151" s="649" t="str">
        <f t="shared" si="54"/>
        <v/>
      </c>
      <c r="AO151" s="649" t="str">
        <f t="shared" si="55"/>
        <v/>
      </c>
      <c r="AQ151" s="649" t="str">
        <f t="shared" si="56"/>
        <v/>
      </c>
    </row>
    <row r="152" spans="5:43">
      <c r="E152" s="649" t="str">
        <f t="shared" si="38"/>
        <v/>
      </c>
      <c r="G152" s="649" t="str">
        <f t="shared" si="38"/>
        <v/>
      </c>
      <c r="I152" s="649" t="str">
        <f t="shared" si="39"/>
        <v/>
      </c>
      <c r="K152" s="649" t="str">
        <f t="shared" si="40"/>
        <v/>
      </c>
      <c r="M152" s="649" t="str">
        <f t="shared" si="41"/>
        <v/>
      </c>
      <c r="O152" s="649" t="str">
        <f t="shared" si="42"/>
        <v/>
      </c>
      <c r="Q152" s="649" t="str">
        <f t="shared" si="43"/>
        <v/>
      </c>
      <c r="S152" s="649" t="str">
        <f t="shared" si="44"/>
        <v/>
      </c>
      <c r="U152" s="649" t="str">
        <f t="shared" si="45"/>
        <v/>
      </c>
      <c r="W152" s="649" t="str">
        <f t="shared" si="46"/>
        <v/>
      </c>
      <c r="Y152" s="649" t="str">
        <f t="shared" si="47"/>
        <v/>
      </c>
      <c r="AA152" s="649" t="str">
        <f t="shared" si="48"/>
        <v/>
      </c>
      <c r="AC152" s="649" t="str">
        <f t="shared" si="49"/>
        <v/>
      </c>
      <c r="AE152" s="649" t="str">
        <f t="shared" si="50"/>
        <v/>
      </c>
      <c r="AG152" s="649" t="str">
        <f t="shared" si="51"/>
        <v/>
      </c>
      <c r="AI152" s="649" t="str">
        <f t="shared" si="52"/>
        <v/>
      </c>
      <c r="AK152" s="649" t="str">
        <f t="shared" si="53"/>
        <v/>
      </c>
      <c r="AM152" s="649" t="str">
        <f t="shared" si="54"/>
        <v/>
      </c>
      <c r="AO152" s="649" t="str">
        <f t="shared" si="55"/>
        <v/>
      </c>
      <c r="AQ152" s="649" t="str">
        <f t="shared" si="56"/>
        <v/>
      </c>
    </row>
    <row r="153" spans="5:43">
      <c r="E153" s="649" t="str">
        <f t="shared" si="38"/>
        <v/>
      </c>
      <c r="G153" s="649" t="str">
        <f t="shared" si="38"/>
        <v/>
      </c>
      <c r="I153" s="649" t="str">
        <f t="shared" si="39"/>
        <v/>
      </c>
      <c r="K153" s="649" t="str">
        <f t="shared" si="40"/>
        <v/>
      </c>
      <c r="M153" s="649" t="str">
        <f t="shared" si="41"/>
        <v/>
      </c>
      <c r="O153" s="649" t="str">
        <f t="shared" si="42"/>
        <v/>
      </c>
      <c r="Q153" s="649" t="str">
        <f t="shared" si="43"/>
        <v/>
      </c>
      <c r="S153" s="649" t="str">
        <f t="shared" si="44"/>
        <v/>
      </c>
      <c r="U153" s="649" t="str">
        <f t="shared" si="45"/>
        <v/>
      </c>
      <c r="W153" s="649" t="str">
        <f t="shared" si="46"/>
        <v/>
      </c>
      <c r="Y153" s="649" t="str">
        <f t="shared" si="47"/>
        <v/>
      </c>
      <c r="AA153" s="649" t="str">
        <f t="shared" si="48"/>
        <v/>
      </c>
      <c r="AC153" s="649" t="str">
        <f t="shared" si="49"/>
        <v/>
      </c>
      <c r="AE153" s="649" t="str">
        <f t="shared" si="50"/>
        <v/>
      </c>
      <c r="AG153" s="649" t="str">
        <f t="shared" si="51"/>
        <v/>
      </c>
      <c r="AI153" s="649" t="str">
        <f t="shared" si="52"/>
        <v/>
      </c>
      <c r="AK153" s="649" t="str">
        <f t="shared" si="53"/>
        <v/>
      </c>
      <c r="AM153" s="649" t="str">
        <f t="shared" si="54"/>
        <v/>
      </c>
      <c r="AO153" s="649" t="str">
        <f t="shared" si="55"/>
        <v/>
      </c>
      <c r="AQ153" s="649" t="str">
        <f t="shared" si="56"/>
        <v/>
      </c>
    </row>
    <row r="154" spans="5:43">
      <c r="E154" s="649" t="str">
        <f t="shared" si="38"/>
        <v/>
      </c>
      <c r="G154" s="649" t="str">
        <f t="shared" si="38"/>
        <v/>
      </c>
      <c r="I154" s="649" t="str">
        <f t="shared" si="39"/>
        <v/>
      </c>
      <c r="K154" s="649" t="str">
        <f t="shared" si="40"/>
        <v/>
      </c>
      <c r="M154" s="649" t="str">
        <f t="shared" si="41"/>
        <v/>
      </c>
      <c r="O154" s="649" t="str">
        <f t="shared" si="42"/>
        <v/>
      </c>
      <c r="Q154" s="649" t="str">
        <f t="shared" si="43"/>
        <v/>
      </c>
      <c r="S154" s="649" t="str">
        <f t="shared" si="44"/>
        <v/>
      </c>
      <c r="U154" s="649" t="str">
        <f t="shared" si="45"/>
        <v/>
      </c>
      <c r="W154" s="649" t="str">
        <f t="shared" si="46"/>
        <v/>
      </c>
      <c r="Y154" s="649" t="str">
        <f t="shared" si="47"/>
        <v/>
      </c>
      <c r="AA154" s="649" t="str">
        <f t="shared" si="48"/>
        <v/>
      </c>
      <c r="AC154" s="649" t="str">
        <f t="shared" si="49"/>
        <v/>
      </c>
      <c r="AE154" s="649" t="str">
        <f t="shared" si="50"/>
        <v/>
      </c>
      <c r="AG154" s="649" t="str">
        <f t="shared" si="51"/>
        <v/>
      </c>
      <c r="AI154" s="649" t="str">
        <f t="shared" si="52"/>
        <v/>
      </c>
      <c r="AK154" s="649" t="str">
        <f t="shared" si="53"/>
        <v/>
      </c>
      <c r="AM154" s="649" t="str">
        <f t="shared" si="54"/>
        <v/>
      </c>
      <c r="AO154" s="649" t="str">
        <f t="shared" si="55"/>
        <v/>
      </c>
      <c r="AQ154" s="649" t="str">
        <f t="shared" si="56"/>
        <v/>
      </c>
    </row>
    <row r="155" spans="5:43">
      <c r="E155" s="649" t="str">
        <f t="shared" si="38"/>
        <v/>
      </c>
      <c r="G155" s="649" t="str">
        <f t="shared" si="38"/>
        <v/>
      </c>
      <c r="I155" s="649" t="str">
        <f t="shared" si="39"/>
        <v/>
      </c>
      <c r="K155" s="649" t="str">
        <f t="shared" si="40"/>
        <v/>
      </c>
      <c r="M155" s="649" t="str">
        <f t="shared" si="41"/>
        <v/>
      </c>
      <c r="O155" s="649" t="str">
        <f t="shared" si="42"/>
        <v/>
      </c>
      <c r="Q155" s="649" t="str">
        <f t="shared" si="43"/>
        <v/>
      </c>
      <c r="S155" s="649" t="str">
        <f t="shared" si="44"/>
        <v/>
      </c>
      <c r="U155" s="649" t="str">
        <f t="shared" si="45"/>
        <v/>
      </c>
      <c r="W155" s="649" t="str">
        <f t="shared" si="46"/>
        <v/>
      </c>
      <c r="Y155" s="649" t="str">
        <f t="shared" si="47"/>
        <v/>
      </c>
      <c r="AA155" s="649" t="str">
        <f t="shared" si="48"/>
        <v/>
      </c>
      <c r="AC155" s="649" t="str">
        <f t="shared" si="49"/>
        <v/>
      </c>
      <c r="AE155" s="649" t="str">
        <f t="shared" si="50"/>
        <v/>
      </c>
      <c r="AG155" s="649" t="str">
        <f t="shared" si="51"/>
        <v/>
      </c>
      <c r="AI155" s="649" t="str">
        <f t="shared" si="52"/>
        <v/>
      </c>
      <c r="AK155" s="649" t="str">
        <f t="shared" si="53"/>
        <v/>
      </c>
      <c r="AM155" s="649" t="str">
        <f t="shared" si="54"/>
        <v/>
      </c>
      <c r="AO155" s="649" t="str">
        <f t="shared" si="55"/>
        <v/>
      </c>
      <c r="AQ155" s="649" t="str">
        <f t="shared" si="56"/>
        <v/>
      </c>
    </row>
    <row r="156" spans="5:43">
      <c r="E156" s="649" t="str">
        <f t="shared" si="38"/>
        <v/>
      </c>
      <c r="G156" s="649" t="str">
        <f t="shared" si="38"/>
        <v/>
      </c>
      <c r="I156" s="649" t="str">
        <f t="shared" si="39"/>
        <v/>
      </c>
      <c r="K156" s="649" t="str">
        <f t="shared" si="40"/>
        <v/>
      </c>
      <c r="M156" s="649" t="str">
        <f t="shared" si="41"/>
        <v/>
      </c>
      <c r="O156" s="649" t="str">
        <f t="shared" si="42"/>
        <v/>
      </c>
      <c r="Q156" s="649" t="str">
        <f t="shared" si="43"/>
        <v/>
      </c>
      <c r="S156" s="649" t="str">
        <f t="shared" si="44"/>
        <v/>
      </c>
      <c r="U156" s="649" t="str">
        <f t="shared" si="45"/>
        <v/>
      </c>
      <c r="W156" s="649" t="str">
        <f t="shared" si="46"/>
        <v/>
      </c>
      <c r="Y156" s="649" t="str">
        <f t="shared" si="47"/>
        <v/>
      </c>
      <c r="AA156" s="649" t="str">
        <f t="shared" si="48"/>
        <v/>
      </c>
      <c r="AC156" s="649" t="str">
        <f t="shared" si="49"/>
        <v/>
      </c>
      <c r="AE156" s="649" t="str">
        <f t="shared" si="50"/>
        <v/>
      </c>
      <c r="AG156" s="649" t="str">
        <f t="shared" si="51"/>
        <v/>
      </c>
      <c r="AI156" s="649" t="str">
        <f t="shared" si="52"/>
        <v/>
      </c>
      <c r="AK156" s="649" t="str">
        <f t="shared" si="53"/>
        <v/>
      </c>
      <c r="AM156" s="649" t="str">
        <f t="shared" si="54"/>
        <v/>
      </c>
      <c r="AO156" s="649" t="str">
        <f t="shared" si="55"/>
        <v/>
      </c>
      <c r="AQ156" s="649" t="str">
        <f t="shared" si="56"/>
        <v/>
      </c>
    </row>
    <row r="157" spans="5:43">
      <c r="E157" s="649" t="str">
        <f t="shared" si="38"/>
        <v/>
      </c>
      <c r="G157" s="649" t="str">
        <f t="shared" si="38"/>
        <v/>
      </c>
      <c r="I157" s="649" t="str">
        <f t="shared" si="39"/>
        <v/>
      </c>
      <c r="K157" s="649" t="str">
        <f t="shared" si="40"/>
        <v/>
      </c>
      <c r="M157" s="649" t="str">
        <f t="shared" si="41"/>
        <v/>
      </c>
      <c r="O157" s="649" t="str">
        <f t="shared" si="42"/>
        <v/>
      </c>
      <c r="Q157" s="649" t="str">
        <f t="shared" si="43"/>
        <v/>
      </c>
      <c r="S157" s="649" t="str">
        <f t="shared" si="44"/>
        <v/>
      </c>
      <c r="U157" s="649" t="str">
        <f t="shared" si="45"/>
        <v/>
      </c>
      <c r="W157" s="649" t="str">
        <f t="shared" si="46"/>
        <v/>
      </c>
      <c r="Y157" s="649" t="str">
        <f t="shared" si="47"/>
        <v/>
      </c>
      <c r="AA157" s="649" t="str">
        <f t="shared" si="48"/>
        <v/>
      </c>
      <c r="AC157" s="649" t="str">
        <f t="shared" si="49"/>
        <v/>
      </c>
      <c r="AE157" s="649" t="str">
        <f t="shared" si="50"/>
        <v/>
      </c>
      <c r="AG157" s="649" t="str">
        <f t="shared" si="51"/>
        <v/>
      </c>
      <c r="AI157" s="649" t="str">
        <f t="shared" si="52"/>
        <v/>
      </c>
      <c r="AK157" s="649" t="str">
        <f t="shared" si="53"/>
        <v/>
      </c>
      <c r="AM157" s="649" t="str">
        <f t="shared" si="54"/>
        <v/>
      </c>
      <c r="AO157" s="649" t="str">
        <f t="shared" si="55"/>
        <v/>
      </c>
      <c r="AQ157" s="649" t="str">
        <f t="shared" si="56"/>
        <v/>
      </c>
    </row>
    <row r="158" spans="5:43">
      <c r="E158" s="649" t="str">
        <f t="shared" si="38"/>
        <v/>
      </c>
      <c r="G158" s="649" t="str">
        <f t="shared" si="38"/>
        <v/>
      </c>
      <c r="I158" s="649" t="str">
        <f t="shared" si="39"/>
        <v/>
      </c>
      <c r="K158" s="649" t="str">
        <f t="shared" si="40"/>
        <v/>
      </c>
      <c r="M158" s="649" t="str">
        <f t="shared" si="41"/>
        <v/>
      </c>
      <c r="O158" s="649" t="str">
        <f t="shared" si="42"/>
        <v/>
      </c>
      <c r="Q158" s="649" t="str">
        <f t="shared" si="43"/>
        <v/>
      </c>
      <c r="S158" s="649" t="str">
        <f t="shared" si="44"/>
        <v/>
      </c>
      <c r="U158" s="649" t="str">
        <f t="shared" si="45"/>
        <v/>
      </c>
      <c r="W158" s="649" t="str">
        <f t="shared" si="46"/>
        <v/>
      </c>
      <c r="Y158" s="649" t="str">
        <f t="shared" si="47"/>
        <v/>
      </c>
      <c r="AA158" s="649" t="str">
        <f t="shared" si="48"/>
        <v/>
      </c>
      <c r="AC158" s="649" t="str">
        <f t="shared" si="49"/>
        <v/>
      </c>
      <c r="AE158" s="649" t="str">
        <f t="shared" si="50"/>
        <v/>
      </c>
      <c r="AG158" s="649" t="str">
        <f t="shared" si="51"/>
        <v/>
      </c>
      <c r="AI158" s="649" t="str">
        <f t="shared" si="52"/>
        <v/>
      </c>
      <c r="AK158" s="649" t="str">
        <f t="shared" si="53"/>
        <v/>
      </c>
      <c r="AM158" s="649" t="str">
        <f t="shared" si="54"/>
        <v/>
      </c>
      <c r="AO158" s="649" t="str">
        <f t="shared" si="55"/>
        <v/>
      </c>
      <c r="AQ158" s="649" t="str">
        <f t="shared" si="56"/>
        <v/>
      </c>
    </row>
    <row r="159" spans="5:43">
      <c r="E159" s="649" t="str">
        <f t="shared" si="38"/>
        <v/>
      </c>
      <c r="G159" s="649" t="str">
        <f t="shared" si="38"/>
        <v/>
      </c>
      <c r="I159" s="649" t="str">
        <f t="shared" si="39"/>
        <v/>
      </c>
      <c r="K159" s="649" t="str">
        <f t="shared" si="40"/>
        <v/>
      </c>
      <c r="M159" s="649" t="str">
        <f t="shared" si="41"/>
        <v/>
      </c>
      <c r="O159" s="649" t="str">
        <f t="shared" si="42"/>
        <v/>
      </c>
      <c r="Q159" s="649" t="str">
        <f t="shared" si="43"/>
        <v/>
      </c>
      <c r="S159" s="649" t="str">
        <f t="shared" si="44"/>
        <v/>
      </c>
      <c r="U159" s="649" t="str">
        <f t="shared" si="45"/>
        <v/>
      </c>
      <c r="W159" s="649" t="str">
        <f t="shared" si="46"/>
        <v/>
      </c>
      <c r="Y159" s="649" t="str">
        <f t="shared" si="47"/>
        <v/>
      </c>
      <c r="AA159" s="649" t="str">
        <f t="shared" si="48"/>
        <v/>
      </c>
      <c r="AC159" s="649" t="str">
        <f t="shared" si="49"/>
        <v/>
      </c>
      <c r="AE159" s="649" t="str">
        <f t="shared" si="50"/>
        <v/>
      </c>
      <c r="AG159" s="649" t="str">
        <f t="shared" si="51"/>
        <v/>
      </c>
      <c r="AI159" s="649" t="str">
        <f t="shared" si="52"/>
        <v/>
      </c>
      <c r="AK159" s="649" t="str">
        <f t="shared" si="53"/>
        <v/>
      </c>
      <c r="AM159" s="649" t="str">
        <f t="shared" si="54"/>
        <v/>
      </c>
      <c r="AO159" s="649" t="str">
        <f t="shared" si="55"/>
        <v/>
      </c>
      <c r="AQ159" s="649" t="str">
        <f t="shared" si="56"/>
        <v/>
      </c>
    </row>
    <row r="160" spans="5:43">
      <c r="E160" s="649" t="str">
        <f t="shared" si="38"/>
        <v/>
      </c>
      <c r="G160" s="649" t="str">
        <f t="shared" si="38"/>
        <v/>
      </c>
      <c r="I160" s="649" t="str">
        <f t="shared" si="39"/>
        <v/>
      </c>
      <c r="K160" s="649" t="str">
        <f t="shared" si="40"/>
        <v/>
      </c>
      <c r="M160" s="649" t="str">
        <f t="shared" si="41"/>
        <v/>
      </c>
      <c r="O160" s="649" t="str">
        <f t="shared" si="42"/>
        <v/>
      </c>
      <c r="Q160" s="649" t="str">
        <f t="shared" si="43"/>
        <v/>
      </c>
      <c r="S160" s="649" t="str">
        <f t="shared" si="44"/>
        <v/>
      </c>
      <c r="U160" s="649" t="str">
        <f t="shared" si="45"/>
        <v/>
      </c>
      <c r="W160" s="649" t="str">
        <f t="shared" si="46"/>
        <v/>
      </c>
      <c r="Y160" s="649" t="str">
        <f t="shared" si="47"/>
        <v/>
      </c>
      <c r="AA160" s="649" t="str">
        <f t="shared" si="48"/>
        <v/>
      </c>
      <c r="AC160" s="649" t="str">
        <f t="shared" si="49"/>
        <v/>
      </c>
      <c r="AE160" s="649" t="str">
        <f t="shared" si="50"/>
        <v/>
      </c>
      <c r="AG160" s="649" t="str">
        <f t="shared" si="51"/>
        <v/>
      </c>
      <c r="AI160" s="649" t="str">
        <f t="shared" si="52"/>
        <v/>
      </c>
      <c r="AK160" s="649" t="str">
        <f t="shared" si="53"/>
        <v/>
      </c>
      <c r="AM160" s="649" t="str">
        <f t="shared" si="54"/>
        <v/>
      </c>
      <c r="AO160" s="649" t="str">
        <f t="shared" si="55"/>
        <v/>
      </c>
      <c r="AQ160" s="649" t="str">
        <f t="shared" si="56"/>
        <v/>
      </c>
    </row>
    <row r="161" spans="5:43">
      <c r="E161" s="649" t="str">
        <f t="shared" si="38"/>
        <v/>
      </c>
      <c r="G161" s="649" t="str">
        <f t="shared" si="38"/>
        <v/>
      </c>
      <c r="I161" s="649" t="str">
        <f t="shared" si="39"/>
        <v/>
      </c>
      <c r="K161" s="649" t="str">
        <f t="shared" si="40"/>
        <v/>
      </c>
      <c r="M161" s="649" t="str">
        <f t="shared" si="41"/>
        <v/>
      </c>
      <c r="O161" s="649" t="str">
        <f t="shared" si="42"/>
        <v/>
      </c>
      <c r="Q161" s="649" t="str">
        <f t="shared" si="43"/>
        <v/>
      </c>
      <c r="S161" s="649" t="str">
        <f t="shared" si="44"/>
        <v/>
      </c>
      <c r="U161" s="649" t="str">
        <f t="shared" si="45"/>
        <v/>
      </c>
      <c r="W161" s="649" t="str">
        <f t="shared" si="46"/>
        <v/>
      </c>
      <c r="Y161" s="649" t="str">
        <f t="shared" si="47"/>
        <v/>
      </c>
      <c r="AA161" s="649" t="str">
        <f t="shared" si="48"/>
        <v/>
      </c>
      <c r="AC161" s="649" t="str">
        <f t="shared" si="49"/>
        <v/>
      </c>
      <c r="AE161" s="649" t="str">
        <f t="shared" si="50"/>
        <v/>
      </c>
      <c r="AG161" s="649" t="str">
        <f t="shared" si="51"/>
        <v/>
      </c>
      <c r="AI161" s="649" t="str">
        <f t="shared" si="52"/>
        <v/>
      </c>
      <c r="AK161" s="649" t="str">
        <f t="shared" si="53"/>
        <v/>
      </c>
      <c r="AM161" s="649" t="str">
        <f t="shared" si="54"/>
        <v/>
      </c>
      <c r="AO161" s="649" t="str">
        <f t="shared" si="55"/>
        <v/>
      </c>
      <c r="AQ161" s="649" t="str">
        <f t="shared" si="56"/>
        <v/>
      </c>
    </row>
    <row r="162" spans="5:43">
      <c r="E162" s="649" t="str">
        <f t="shared" si="38"/>
        <v/>
      </c>
      <c r="G162" s="649" t="str">
        <f t="shared" si="38"/>
        <v/>
      </c>
      <c r="I162" s="649" t="str">
        <f t="shared" si="39"/>
        <v/>
      </c>
      <c r="K162" s="649" t="str">
        <f t="shared" si="40"/>
        <v/>
      </c>
      <c r="M162" s="649" t="str">
        <f t="shared" si="41"/>
        <v/>
      </c>
      <c r="O162" s="649" t="str">
        <f t="shared" si="42"/>
        <v/>
      </c>
      <c r="Q162" s="649" t="str">
        <f t="shared" si="43"/>
        <v/>
      </c>
      <c r="S162" s="649" t="str">
        <f t="shared" si="44"/>
        <v/>
      </c>
      <c r="U162" s="649" t="str">
        <f t="shared" si="45"/>
        <v/>
      </c>
      <c r="W162" s="649" t="str">
        <f t="shared" si="46"/>
        <v/>
      </c>
      <c r="Y162" s="649" t="str">
        <f t="shared" si="47"/>
        <v/>
      </c>
      <c r="AA162" s="649" t="str">
        <f t="shared" si="48"/>
        <v/>
      </c>
      <c r="AC162" s="649" t="str">
        <f t="shared" si="49"/>
        <v/>
      </c>
      <c r="AE162" s="649" t="str">
        <f t="shared" si="50"/>
        <v/>
      </c>
      <c r="AG162" s="649" t="str">
        <f t="shared" si="51"/>
        <v/>
      </c>
      <c r="AI162" s="649" t="str">
        <f t="shared" si="52"/>
        <v/>
      </c>
      <c r="AK162" s="649" t="str">
        <f t="shared" si="53"/>
        <v/>
      </c>
      <c r="AM162" s="649" t="str">
        <f t="shared" si="54"/>
        <v/>
      </c>
      <c r="AO162" s="649" t="str">
        <f t="shared" si="55"/>
        <v/>
      </c>
      <c r="AQ162" s="649" t="str">
        <f t="shared" si="56"/>
        <v/>
      </c>
    </row>
    <row r="163" spans="5:43">
      <c r="E163" s="649" t="str">
        <f t="shared" si="38"/>
        <v/>
      </c>
      <c r="G163" s="649" t="str">
        <f t="shared" si="38"/>
        <v/>
      </c>
      <c r="I163" s="649" t="str">
        <f t="shared" si="39"/>
        <v/>
      </c>
      <c r="K163" s="649" t="str">
        <f t="shared" si="40"/>
        <v/>
      </c>
      <c r="M163" s="649" t="str">
        <f t="shared" si="41"/>
        <v/>
      </c>
      <c r="O163" s="649" t="str">
        <f t="shared" si="42"/>
        <v/>
      </c>
      <c r="Q163" s="649" t="str">
        <f t="shared" si="43"/>
        <v/>
      </c>
      <c r="S163" s="649" t="str">
        <f t="shared" si="44"/>
        <v/>
      </c>
      <c r="U163" s="649" t="str">
        <f t="shared" si="45"/>
        <v/>
      </c>
      <c r="W163" s="649" t="str">
        <f t="shared" si="46"/>
        <v/>
      </c>
      <c r="Y163" s="649" t="str">
        <f t="shared" si="47"/>
        <v/>
      </c>
      <c r="AA163" s="649" t="str">
        <f t="shared" si="48"/>
        <v/>
      </c>
      <c r="AC163" s="649" t="str">
        <f t="shared" si="49"/>
        <v/>
      </c>
      <c r="AE163" s="649" t="str">
        <f t="shared" si="50"/>
        <v/>
      </c>
      <c r="AG163" s="649" t="str">
        <f t="shared" si="51"/>
        <v/>
      </c>
      <c r="AI163" s="649" t="str">
        <f t="shared" si="52"/>
        <v/>
      </c>
      <c r="AK163" s="649" t="str">
        <f t="shared" si="53"/>
        <v/>
      </c>
      <c r="AM163" s="649" t="str">
        <f t="shared" si="54"/>
        <v/>
      </c>
      <c r="AO163" s="649" t="str">
        <f t="shared" si="55"/>
        <v/>
      </c>
      <c r="AQ163" s="649" t="str">
        <f t="shared" si="56"/>
        <v/>
      </c>
    </row>
    <row r="164" spans="5:43">
      <c r="E164" s="649" t="str">
        <f t="shared" si="38"/>
        <v/>
      </c>
      <c r="G164" s="649" t="str">
        <f t="shared" si="38"/>
        <v/>
      </c>
      <c r="I164" s="649" t="str">
        <f t="shared" si="39"/>
        <v/>
      </c>
      <c r="K164" s="649" t="str">
        <f t="shared" si="40"/>
        <v/>
      </c>
      <c r="M164" s="649" t="str">
        <f t="shared" si="41"/>
        <v/>
      </c>
      <c r="O164" s="649" t="str">
        <f t="shared" si="42"/>
        <v/>
      </c>
      <c r="Q164" s="649" t="str">
        <f t="shared" si="43"/>
        <v/>
      </c>
      <c r="S164" s="649" t="str">
        <f t="shared" si="44"/>
        <v/>
      </c>
      <c r="U164" s="649" t="str">
        <f t="shared" si="45"/>
        <v/>
      </c>
      <c r="W164" s="649" t="str">
        <f t="shared" si="46"/>
        <v/>
      </c>
      <c r="Y164" s="649" t="str">
        <f t="shared" si="47"/>
        <v/>
      </c>
      <c r="AA164" s="649" t="str">
        <f t="shared" si="48"/>
        <v/>
      </c>
      <c r="AC164" s="649" t="str">
        <f t="shared" si="49"/>
        <v/>
      </c>
      <c r="AE164" s="649" t="str">
        <f t="shared" si="50"/>
        <v/>
      </c>
      <c r="AG164" s="649" t="str">
        <f t="shared" si="51"/>
        <v/>
      </c>
      <c r="AI164" s="649" t="str">
        <f t="shared" si="52"/>
        <v/>
      </c>
      <c r="AK164" s="649" t="str">
        <f t="shared" si="53"/>
        <v/>
      </c>
      <c r="AM164" s="649" t="str">
        <f t="shared" si="54"/>
        <v/>
      </c>
      <c r="AO164" s="649" t="str">
        <f t="shared" si="55"/>
        <v/>
      </c>
      <c r="AQ164" s="649" t="str">
        <f t="shared" si="56"/>
        <v/>
      </c>
    </row>
    <row r="165" spans="5:43">
      <c r="E165" s="649" t="str">
        <f t="shared" si="38"/>
        <v/>
      </c>
      <c r="G165" s="649" t="str">
        <f t="shared" si="38"/>
        <v/>
      </c>
      <c r="I165" s="649" t="str">
        <f t="shared" si="39"/>
        <v/>
      </c>
      <c r="K165" s="649" t="str">
        <f t="shared" si="40"/>
        <v/>
      </c>
      <c r="M165" s="649" t="str">
        <f t="shared" si="41"/>
        <v/>
      </c>
      <c r="O165" s="649" t="str">
        <f t="shared" si="42"/>
        <v/>
      </c>
      <c r="Q165" s="649" t="str">
        <f t="shared" si="43"/>
        <v/>
      </c>
      <c r="S165" s="649" t="str">
        <f t="shared" si="44"/>
        <v/>
      </c>
      <c r="U165" s="649" t="str">
        <f t="shared" si="45"/>
        <v/>
      </c>
      <c r="W165" s="649" t="str">
        <f t="shared" si="46"/>
        <v/>
      </c>
      <c r="Y165" s="649" t="str">
        <f t="shared" si="47"/>
        <v/>
      </c>
      <c r="AA165" s="649" t="str">
        <f t="shared" si="48"/>
        <v/>
      </c>
      <c r="AC165" s="649" t="str">
        <f t="shared" si="49"/>
        <v/>
      </c>
      <c r="AE165" s="649" t="str">
        <f t="shared" si="50"/>
        <v/>
      </c>
      <c r="AG165" s="649" t="str">
        <f t="shared" si="51"/>
        <v/>
      </c>
      <c r="AI165" s="649" t="str">
        <f t="shared" si="52"/>
        <v/>
      </c>
      <c r="AK165" s="649" t="str">
        <f t="shared" si="53"/>
        <v/>
      </c>
      <c r="AM165" s="649" t="str">
        <f t="shared" si="54"/>
        <v/>
      </c>
      <c r="AO165" s="649" t="str">
        <f t="shared" si="55"/>
        <v/>
      </c>
      <c r="AQ165" s="649" t="str">
        <f t="shared" si="56"/>
        <v/>
      </c>
    </row>
    <row r="166" spans="5:43">
      <c r="E166" s="649" t="str">
        <f t="shared" si="38"/>
        <v/>
      </c>
      <c r="G166" s="649" t="str">
        <f t="shared" si="38"/>
        <v/>
      </c>
      <c r="I166" s="649" t="str">
        <f t="shared" si="39"/>
        <v/>
      </c>
      <c r="K166" s="649" t="str">
        <f t="shared" si="40"/>
        <v/>
      </c>
      <c r="M166" s="649" t="str">
        <f t="shared" si="41"/>
        <v/>
      </c>
      <c r="O166" s="649" t="str">
        <f t="shared" si="42"/>
        <v/>
      </c>
      <c r="Q166" s="649" t="str">
        <f t="shared" si="43"/>
        <v/>
      </c>
      <c r="S166" s="649" t="str">
        <f t="shared" si="44"/>
        <v/>
      </c>
      <c r="U166" s="649" t="str">
        <f t="shared" si="45"/>
        <v/>
      </c>
      <c r="W166" s="649" t="str">
        <f t="shared" si="46"/>
        <v/>
      </c>
      <c r="Y166" s="649" t="str">
        <f t="shared" si="47"/>
        <v/>
      </c>
      <c r="AA166" s="649" t="str">
        <f t="shared" si="48"/>
        <v/>
      </c>
      <c r="AC166" s="649" t="str">
        <f t="shared" si="49"/>
        <v/>
      </c>
      <c r="AE166" s="649" t="str">
        <f t="shared" si="50"/>
        <v/>
      </c>
      <c r="AG166" s="649" t="str">
        <f t="shared" si="51"/>
        <v/>
      </c>
      <c r="AI166" s="649" t="str">
        <f t="shared" si="52"/>
        <v/>
      </c>
      <c r="AK166" s="649" t="str">
        <f t="shared" si="53"/>
        <v/>
      </c>
      <c r="AM166" s="649" t="str">
        <f t="shared" si="54"/>
        <v/>
      </c>
      <c r="AO166" s="649" t="str">
        <f t="shared" si="55"/>
        <v/>
      </c>
      <c r="AQ166" s="649" t="str">
        <f t="shared" si="56"/>
        <v/>
      </c>
    </row>
    <row r="167" spans="5:43">
      <c r="E167" s="649" t="str">
        <f t="shared" si="38"/>
        <v/>
      </c>
      <c r="G167" s="649" t="str">
        <f t="shared" si="38"/>
        <v/>
      </c>
      <c r="I167" s="649" t="str">
        <f t="shared" si="39"/>
        <v/>
      </c>
      <c r="K167" s="649" t="str">
        <f t="shared" si="40"/>
        <v/>
      </c>
      <c r="M167" s="649" t="str">
        <f t="shared" si="41"/>
        <v/>
      </c>
      <c r="O167" s="649" t="str">
        <f t="shared" si="42"/>
        <v/>
      </c>
      <c r="Q167" s="649" t="str">
        <f t="shared" si="43"/>
        <v/>
      </c>
      <c r="S167" s="649" t="str">
        <f t="shared" si="44"/>
        <v/>
      </c>
      <c r="U167" s="649" t="str">
        <f t="shared" si="45"/>
        <v/>
      </c>
      <c r="W167" s="649" t="str">
        <f t="shared" si="46"/>
        <v/>
      </c>
      <c r="Y167" s="649" t="str">
        <f t="shared" si="47"/>
        <v/>
      </c>
      <c r="AA167" s="649" t="str">
        <f t="shared" si="48"/>
        <v/>
      </c>
      <c r="AC167" s="649" t="str">
        <f t="shared" si="49"/>
        <v/>
      </c>
      <c r="AE167" s="649" t="str">
        <f t="shared" si="50"/>
        <v/>
      </c>
      <c r="AG167" s="649" t="str">
        <f t="shared" si="51"/>
        <v/>
      </c>
      <c r="AI167" s="649" t="str">
        <f t="shared" si="52"/>
        <v/>
      </c>
      <c r="AK167" s="649" t="str">
        <f t="shared" si="53"/>
        <v/>
      </c>
      <c r="AM167" s="649" t="str">
        <f t="shared" si="54"/>
        <v/>
      </c>
      <c r="AO167" s="649" t="str">
        <f t="shared" si="55"/>
        <v/>
      </c>
      <c r="AQ167" s="649" t="str">
        <f t="shared" si="56"/>
        <v/>
      </c>
    </row>
    <row r="168" spans="5:43">
      <c r="E168" s="649" t="str">
        <f t="shared" si="38"/>
        <v/>
      </c>
      <c r="G168" s="649" t="str">
        <f t="shared" si="38"/>
        <v/>
      </c>
      <c r="I168" s="649" t="str">
        <f t="shared" si="39"/>
        <v/>
      </c>
      <c r="K168" s="649" t="str">
        <f t="shared" si="40"/>
        <v/>
      </c>
      <c r="M168" s="649" t="str">
        <f t="shared" si="41"/>
        <v/>
      </c>
      <c r="O168" s="649" t="str">
        <f t="shared" si="42"/>
        <v/>
      </c>
      <c r="Q168" s="649" t="str">
        <f t="shared" si="43"/>
        <v/>
      </c>
      <c r="S168" s="649" t="str">
        <f t="shared" si="44"/>
        <v/>
      </c>
      <c r="U168" s="649" t="str">
        <f t="shared" si="45"/>
        <v/>
      </c>
      <c r="W168" s="649" t="str">
        <f t="shared" si="46"/>
        <v/>
      </c>
      <c r="Y168" s="649" t="str">
        <f t="shared" si="47"/>
        <v/>
      </c>
      <c r="AA168" s="649" t="str">
        <f t="shared" si="48"/>
        <v/>
      </c>
      <c r="AC168" s="649" t="str">
        <f t="shared" si="49"/>
        <v/>
      </c>
      <c r="AE168" s="649" t="str">
        <f t="shared" si="50"/>
        <v/>
      </c>
      <c r="AG168" s="649" t="str">
        <f t="shared" si="51"/>
        <v/>
      </c>
      <c r="AI168" s="649" t="str">
        <f t="shared" si="52"/>
        <v/>
      </c>
      <c r="AK168" s="649" t="str">
        <f t="shared" si="53"/>
        <v/>
      </c>
      <c r="AM168" s="649" t="str">
        <f t="shared" si="54"/>
        <v/>
      </c>
      <c r="AO168" s="649" t="str">
        <f t="shared" si="55"/>
        <v/>
      </c>
      <c r="AQ168" s="649" t="str">
        <f t="shared" si="56"/>
        <v/>
      </c>
    </row>
    <row r="169" spans="5:43">
      <c r="E169" s="649" t="str">
        <f t="shared" si="38"/>
        <v/>
      </c>
      <c r="G169" s="649" t="str">
        <f t="shared" si="38"/>
        <v/>
      </c>
      <c r="I169" s="649" t="str">
        <f t="shared" si="39"/>
        <v/>
      </c>
      <c r="K169" s="649" t="str">
        <f t="shared" si="40"/>
        <v/>
      </c>
      <c r="M169" s="649" t="str">
        <f t="shared" si="41"/>
        <v/>
      </c>
      <c r="O169" s="649" t="str">
        <f t="shared" si="42"/>
        <v/>
      </c>
      <c r="Q169" s="649" t="str">
        <f t="shared" si="43"/>
        <v/>
      </c>
      <c r="S169" s="649" t="str">
        <f t="shared" si="44"/>
        <v/>
      </c>
      <c r="U169" s="649" t="str">
        <f t="shared" si="45"/>
        <v/>
      </c>
      <c r="W169" s="649" t="str">
        <f t="shared" si="46"/>
        <v/>
      </c>
      <c r="Y169" s="649" t="str">
        <f t="shared" si="47"/>
        <v/>
      </c>
      <c r="AA169" s="649" t="str">
        <f t="shared" si="48"/>
        <v/>
      </c>
      <c r="AC169" s="649" t="str">
        <f t="shared" si="49"/>
        <v/>
      </c>
      <c r="AE169" s="649" t="str">
        <f t="shared" si="50"/>
        <v/>
      </c>
      <c r="AG169" s="649" t="str">
        <f t="shared" si="51"/>
        <v/>
      </c>
      <c r="AI169" s="649" t="str">
        <f t="shared" si="52"/>
        <v/>
      </c>
      <c r="AK169" s="649" t="str">
        <f t="shared" si="53"/>
        <v/>
      </c>
      <c r="AM169" s="649" t="str">
        <f t="shared" si="54"/>
        <v/>
      </c>
      <c r="AO169" s="649" t="str">
        <f t="shared" si="55"/>
        <v/>
      </c>
      <c r="AQ169" s="649" t="str">
        <f t="shared" si="56"/>
        <v/>
      </c>
    </row>
    <row r="170" spans="5:43">
      <c r="E170" s="649" t="str">
        <f t="shared" si="38"/>
        <v/>
      </c>
      <c r="G170" s="649" t="str">
        <f t="shared" si="38"/>
        <v/>
      </c>
      <c r="I170" s="649" t="str">
        <f t="shared" si="39"/>
        <v/>
      </c>
      <c r="K170" s="649" t="str">
        <f t="shared" si="40"/>
        <v/>
      </c>
      <c r="M170" s="649" t="str">
        <f t="shared" si="41"/>
        <v/>
      </c>
      <c r="O170" s="649" t="str">
        <f t="shared" si="42"/>
        <v/>
      </c>
      <c r="Q170" s="649" t="str">
        <f t="shared" si="43"/>
        <v/>
      </c>
      <c r="S170" s="649" t="str">
        <f t="shared" si="44"/>
        <v/>
      </c>
      <c r="U170" s="649" t="str">
        <f t="shared" si="45"/>
        <v/>
      </c>
      <c r="W170" s="649" t="str">
        <f t="shared" si="46"/>
        <v/>
      </c>
      <c r="Y170" s="649" t="str">
        <f t="shared" si="47"/>
        <v/>
      </c>
      <c r="AA170" s="649" t="str">
        <f t="shared" si="48"/>
        <v/>
      </c>
      <c r="AC170" s="649" t="str">
        <f t="shared" si="49"/>
        <v/>
      </c>
      <c r="AE170" s="649" t="str">
        <f t="shared" si="50"/>
        <v/>
      </c>
      <c r="AG170" s="649" t="str">
        <f t="shared" si="51"/>
        <v/>
      </c>
      <c r="AI170" s="649" t="str">
        <f t="shared" si="52"/>
        <v/>
      </c>
      <c r="AK170" s="649" t="str">
        <f t="shared" si="53"/>
        <v/>
      </c>
      <c r="AM170" s="649" t="str">
        <f t="shared" si="54"/>
        <v/>
      </c>
      <c r="AO170" s="649" t="str">
        <f t="shared" si="55"/>
        <v/>
      </c>
      <c r="AQ170" s="649" t="str">
        <f t="shared" si="56"/>
        <v/>
      </c>
    </row>
    <row r="171" spans="5:43">
      <c r="E171" s="649" t="str">
        <f t="shared" si="38"/>
        <v/>
      </c>
      <c r="G171" s="649" t="str">
        <f t="shared" si="38"/>
        <v/>
      </c>
      <c r="I171" s="649" t="str">
        <f t="shared" si="39"/>
        <v/>
      </c>
      <c r="K171" s="649" t="str">
        <f t="shared" si="40"/>
        <v/>
      </c>
      <c r="M171" s="649" t="str">
        <f t="shared" si="41"/>
        <v/>
      </c>
      <c r="O171" s="649" t="str">
        <f t="shared" si="42"/>
        <v/>
      </c>
      <c r="Q171" s="649" t="str">
        <f t="shared" si="43"/>
        <v/>
      </c>
      <c r="S171" s="649" t="str">
        <f t="shared" si="44"/>
        <v/>
      </c>
      <c r="U171" s="649" t="str">
        <f t="shared" si="45"/>
        <v/>
      </c>
      <c r="W171" s="649" t="str">
        <f t="shared" si="46"/>
        <v/>
      </c>
      <c r="Y171" s="649" t="str">
        <f t="shared" si="47"/>
        <v/>
      </c>
      <c r="AA171" s="649" t="str">
        <f t="shared" si="48"/>
        <v/>
      </c>
      <c r="AC171" s="649" t="str">
        <f t="shared" si="49"/>
        <v/>
      </c>
      <c r="AE171" s="649" t="str">
        <f t="shared" si="50"/>
        <v/>
      </c>
      <c r="AG171" s="649" t="str">
        <f t="shared" si="51"/>
        <v/>
      </c>
      <c r="AI171" s="649" t="str">
        <f t="shared" si="52"/>
        <v/>
      </c>
      <c r="AK171" s="649" t="str">
        <f t="shared" si="53"/>
        <v/>
      </c>
      <c r="AM171" s="649" t="str">
        <f t="shared" si="54"/>
        <v/>
      </c>
      <c r="AO171" s="649" t="str">
        <f t="shared" si="55"/>
        <v/>
      </c>
      <c r="AQ171" s="649" t="str">
        <f t="shared" si="56"/>
        <v/>
      </c>
    </row>
    <row r="172" spans="5:43">
      <c r="E172" s="649" t="str">
        <f t="shared" si="38"/>
        <v/>
      </c>
      <c r="G172" s="649" t="str">
        <f t="shared" si="38"/>
        <v/>
      </c>
      <c r="I172" s="649" t="str">
        <f t="shared" si="39"/>
        <v/>
      </c>
      <c r="K172" s="649" t="str">
        <f t="shared" si="40"/>
        <v/>
      </c>
      <c r="M172" s="649" t="str">
        <f t="shared" si="41"/>
        <v/>
      </c>
      <c r="O172" s="649" t="str">
        <f t="shared" si="42"/>
        <v/>
      </c>
      <c r="Q172" s="649" t="str">
        <f t="shared" si="43"/>
        <v/>
      </c>
      <c r="S172" s="649" t="str">
        <f t="shared" si="44"/>
        <v/>
      </c>
      <c r="U172" s="649" t="str">
        <f t="shared" si="45"/>
        <v/>
      </c>
      <c r="W172" s="649" t="str">
        <f t="shared" si="46"/>
        <v/>
      </c>
      <c r="Y172" s="649" t="str">
        <f t="shared" si="47"/>
        <v/>
      </c>
      <c r="AA172" s="649" t="str">
        <f t="shared" si="48"/>
        <v/>
      </c>
      <c r="AC172" s="649" t="str">
        <f t="shared" si="49"/>
        <v/>
      </c>
      <c r="AE172" s="649" t="str">
        <f t="shared" si="50"/>
        <v/>
      </c>
      <c r="AG172" s="649" t="str">
        <f t="shared" si="51"/>
        <v/>
      </c>
      <c r="AI172" s="649" t="str">
        <f t="shared" si="52"/>
        <v/>
      </c>
      <c r="AK172" s="649" t="str">
        <f t="shared" si="53"/>
        <v/>
      </c>
      <c r="AM172" s="649" t="str">
        <f t="shared" si="54"/>
        <v/>
      </c>
      <c r="AO172" s="649" t="str">
        <f t="shared" si="55"/>
        <v/>
      </c>
      <c r="AQ172" s="649" t="str">
        <f t="shared" si="56"/>
        <v/>
      </c>
    </row>
    <row r="173" spans="5:43">
      <c r="E173" s="649" t="str">
        <f t="shared" si="38"/>
        <v/>
      </c>
      <c r="G173" s="649" t="str">
        <f t="shared" si="38"/>
        <v/>
      </c>
      <c r="I173" s="649" t="str">
        <f t="shared" si="39"/>
        <v/>
      </c>
      <c r="K173" s="649" t="str">
        <f t="shared" si="40"/>
        <v/>
      </c>
      <c r="M173" s="649" t="str">
        <f t="shared" si="41"/>
        <v/>
      </c>
      <c r="O173" s="649" t="str">
        <f t="shared" si="42"/>
        <v/>
      </c>
      <c r="Q173" s="649" t="str">
        <f t="shared" si="43"/>
        <v/>
      </c>
      <c r="S173" s="649" t="str">
        <f t="shared" si="44"/>
        <v/>
      </c>
      <c r="U173" s="649" t="str">
        <f t="shared" si="45"/>
        <v/>
      </c>
      <c r="W173" s="649" t="str">
        <f t="shared" si="46"/>
        <v/>
      </c>
      <c r="Y173" s="649" t="str">
        <f t="shared" si="47"/>
        <v/>
      </c>
      <c r="AA173" s="649" t="str">
        <f t="shared" si="48"/>
        <v/>
      </c>
      <c r="AC173" s="649" t="str">
        <f t="shared" si="49"/>
        <v/>
      </c>
      <c r="AE173" s="649" t="str">
        <f t="shared" si="50"/>
        <v/>
      </c>
      <c r="AG173" s="649" t="str">
        <f t="shared" si="51"/>
        <v/>
      </c>
      <c r="AI173" s="649" t="str">
        <f t="shared" si="52"/>
        <v/>
      </c>
      <c r="AK173" s="649" t="str">
        <f t="shared" si="53"/>
        <v/>
      </c>
      <c r="AM173" s="649" t="str">
        <f t="shared" si="54"/>
        <v/>
      </c>
      <c r="AO173" s="649" t="str">
        <f t="shared" si="55"/>
        <v/>
      </c>
      <c r="AQ173" s="649" t="str">
        <f t="shared" si="56"/>
        <v/>
      </c>
    </row>
    <row r="174" spans="5:43">
      <c r="E174" s="649" t="str">
        <f t="shared" si="38"/>
        <v/>
      </c>
      <c r="G174" s="649" t="str">
        <f t="shared" si="38"/>
        <v/>
      </c>
      <c r="I174" s="649" t="str">
        <f t="shared" si="39"/>
        <v/>
      </c>
      <c r="K174" s="649" t="str">
        <f t="shared" si="40"/>
        <v/>
      </c>
      <c r="M174" s="649" t="str">
        <f t="shared" si="41"/>
        <v/>
      </c>
      <c r="O174" s="649" t="str">
        <f t="shared" si="42"/>
        <v/>
      </c>
      <c r="Q174" s="649" t="str">
        <f t="shared" si="43"/>
        <v/>
      </c>
      <c r="S174" s="649" t="str">
        <f t="shared" si="44"/>
        <v/>
      </c>
      <c r="U174" s="649" t="str">
        <f t="shared" si="45"/>
        <v/>
      </c>
      <c r="W174" s="649" t="str">
        <f t="shared" si="46"/>
        <v/>
      </c>
      <c r="Y174" s="649" t="str">
        <f t="shared" si="47"/>
        <v/>
      </c>
      <c r="AA174" s="649" t="str">
        <f t="shared" si="48"/>
        <v/>
      </c>
      <c r="AC174" s="649" t="str">
        <f t="shared" si="49"/>
        <v/>
      </c>
      <c r="AE174" s="649" t="str">
        <f t="shared" si="50"/>
        <v/>
      </c>
      <c r="AG174" s="649" t="str">
        <f t="shared" si="51"/>
        <v/>
      </c>
      <c r="AI174" s="649" t="str">
        <f t="shared" si="52"/>
        <v/>
      </c>
      <c r="AK174" s="649" t="str">
        <f t="shared" si="53"/>
        <v/>
      </c>
      <c r="AM174" s="649" t="str">
        <f t="shared" si="54"/>
        <v/>
      </c>
      <c r="AO174" s="649" t="str">
        <f t="shared" si="55"/>
        <v/>
      </c>
      <c r="AQ174" s="649" t="str">
        <f t="shared" si="56"/>
        <v/>
      </c>
    </row>
    <row r="175" spans="5:43">
      <c r="E175" s="649" t="str">
        <f t="shared" si="38"/>
        <v/>
      </c>
      <c r="G175" s="649" t="str">
        <f t="shared" si="38"/>
        <v/>
      </c>
      <c r="I175" s="649" t="str">
        <f t="shared" si="39"/>
        <v/>
      </c>
      <c r="K175" s="649" t="str">
        <f t="shared" si="40"/>
        <v/>
      </c>
      <c r="M175" s="649" t="str">
        <f t="shared" si="41"/>
        <v/>
      </c>
      <c r="O175" s="649" t="str">
        <f t="shared" si="42"/>
        <v/>
      </c>
      <c r="Q175" s="649" t="str">
        <f t="shared" si="43"/>
        <v/>
      </c>
      <c r="S175" s="649" t="str">
        <f t="shared" si="44"/>
        <v/>
      </c>
      <c r="U175" s="649" t="str">
        <f t="shared" si="45"/>
        <v/>
      </c>
      <c r="W175" s="649" t="str">
        <f t="shared" si="46"/>
        <v/>
      </c>
      <c r="Y175" s="649" t="str">
        <f t="shared" si="47"/>
        <v/>
      </c>
      <c r="AA175" s="649" t="str">
        <f t="shared" si="48"/>
        <v/>
      </c>
      <c r="AC175" s="649" t="str">
        <f t="shared" si="49"/>
        <v/>
      </c>
      <c r="AE175" s="649" t="str">
        <f t="shared" si="50"/>
        <v/>
      </c>
      <c r="AG175" s="649" t="str">
        <f t="shared" si="51"/>
        <v/>
      </c>
      <c r="AI175" s="649" t="str">
        <f t="shared" si="52"/>
        <v/>
      </c>
      <c r="AK175" s="649" t="str">
        <f t="shared" si="53"/>
        <v/>
      </c>
      <c r="AM175" s="649" t="str">
        <f t="shared" si="54"/>
        <v/>
      </c>
      <c r="AO175" s="649" t="str">
        <f t="shared" si="55"/>
        <v/>
      </c>
      <c r="AQ175" s="649" t="str">
        <f t="shared" si="56"/>
        <v/>
      </c>
    </row>
    <row r="176" spans="5:43">
      <c r="E176" s="649" t="str">
        <f t="shared" si="38"/>
        <v/>
      </c>
      <c r="G176" s="649" t="str">
        <f t="shared" si="38"/>
        <v/>
      </c>
      <c r="I176" s="649" t="str">
        <f t="shared" si="39"/>
        <v/>
      </c>
      <c r="K176" s="649" t="str">
        <f t="shared" si="40"/>
        <v/>
      </c>
      <c r="M176" s="649" t="str">
        <f t="shared" si="41"/>
        <v/>
      </c>
      <c r="O176" s="649" t="str">
        <f t="shared" si="42"/>
        <v/>
      </c>
      <c r="Q176" s="649" t="str">
        <f t="shared" si="43"/>
        <v/>
      </c>
      <c r="S176" s="649" t="str">
        <f t="shared" si="44"/>
        <v/>
      </c>
      <c r="U176" s="649" t="str">
        <f t="shared" si="45"/>
        <v/>
      </c>
      <c r="W176" s="649" t="str">
        <f t="shared" si="46"/>
        <v/>
      </c>
      <c r="Y176" s="649" t="str">
        <f t="shared" si="47"/>
        <v/>
      </c>
      <c r="AA176" s="649" t="str">
        <f t="shared" si="48"/>
        <v/>
      </c>
      <c r="AC176" s="649" t="str">
        <f t="shared" si="49"/>
        <v/>
      </c>
      <c r="AE176" s="649" t="str">
        <f t="shared" si="50"/>
        <v/>
      </c>
      <c r="AG176" s="649" t="str">
        <f t="shared" si="51"/>
        <v/>
      </c>
      <c r="AI176" s="649" t="str">
        <f t="shared" si="52"/>
        <v/>
      </c>
      <c r="AK176" s="649" t="str">
        <f t="shared" si="53"/>
        <v/>
      </c>
      <c r="AM176" s="649" t="str">
        <f t="shared" si="54"/>
        <v/>
      </c>
      <c r="AO176" s="649" t="str">
        <f t="shared" si="55"/>
        <v/>
      </c>
      <c r="AQ176" s="649" t="str">
        <f t="shared" si="56"/>
        <v/>
      </c>
    </row>
    <row r="177" spans="5:43">
      <c r="E177" s="649" t="str">
        <f t="shared" si="38"/>
        <v/>
      </c>
      <c r="G177" s="649" t="str">
        <f t="shared" si="38"/>
        <v/>
      </c>
      <c r="I177" s="649" t="str">
        <f t="shared" si="39"/>
        <v/>
      </c>
      <c r="K177" s="649" t="str">
        <f t="shared" si="40"/>
        <v/>
      </c>
      <c r="M177" s="649" t="str">
        <f t="shared" si="41"/>
        <v/>
      </c>
      <c r="O177" s="649" t="str">
        <f t="shared" si="42"/>
        <v/>
      </c>
      <c r="Q177" s="649" t="str">
        <f t="shared" si="43"/>
        <v/>
      </c>
      <c r="S177" s="649" t="str">
        <f t="shared" si="44"/>
        <v/>
      </c>
      <c r="U177" s="649" t="str">
        <f t="shared" si="45"/>
        <v/>
      </c>
      <c r="W177" s="649" t="str">
        <f t="shared" si="46"/>
        <v/>
      </c>
      <c r="Y177" s="649" t="str">
        <f t="shared" si="47"/>
        <v/>
      </c>
      <c r="AA177" s="649" t="str">
        <f t="shared" si="48"/>
        <v/>
      </c>
      <c r="AC177" s="649" t="str">
        <f t="shared" si="49"/>
        <v/>
      </c>
      <c r="AE177" s="649" t="str">
        <f t="shared" si="50"/>
        <v/>
      </c>
      <c r="AG177" s="649" t="str">
        <f t="shared" si="51"/>
        <v/>
      </c>
      <c r="AI177" s="649" t="str">
        <f t="shared" si="52"/>
        <v/>
      </c>
      <c r="AK177" s="649" t="str">
        <f t="shared" si="53"/>
        <v/>
      </c>
      <c r="AM177" s="649" t="str">
        <f t="shared" si="54"/>
        <v/>
      </c>
      <c r="AO177" s="649" t="str">
        <f t="shared" si="55"/>
        <v/>
      </c>
      <c r="AQ177" s="649" t="str">
        <f t="shared" si="56"/>
        <v/>
      </c>
    </row>
    <row r="178" spans="5:43">
      <c r="E178" s="649" t="str">
        <f t="shared" si="38"/>
        <v/>
      </c>
      <c r="G178" s="649" t="str">
        <f t="shared" si="38"/>
        <v/>
      </c>
      <c r="I178" s="649" t="str">
        <f t="shared" si="39"/>
        <v/>
      </c>
      <c r="K178" s="649" t="str">
        <f t="shared" si="40"/>
        <v/>
      </c>
      <c r="M178" s="649" t="str">
        <f t="shared" si="41"/>
        <v/>
      </c>
      <c r="O178" s="649" t="str">
        <f t="shared" si="42"/>
        <v/>
      </c>
      <c r="Q178" s="649" t="str">
        <f t="shared" si="43"/>
        <v/>
      </c>
      <c r="S178" s="649" t="str">
        <f t="shared" si="44"/>
        <v/>
      </c>
      <c r="U178" s="649" t="str">
        <f t="shared" si="45"/>
        <v/>
      </c>
      <c r="W178" s="649" t="str">
        <f t="shared" si="46"/>
        <v/>
      </c>
      <c r="Y178" s="649" t="str">
        <f t="shared" si="47"/>
        <v/>
      </c>
      <c r="AA178" s="649" t="str">
        <f t="shared" si="48"/>
        <v/>
      </c>
      <c r="AC178" s="649" t="str">
        <f t="shared" si="49"/>
        <v/>
      </c>
      <c r="AE178" s="649" t="str">
        <f t="shared" si="50"/>
        <v/>
      </c>
      <c r="AG178" s="649" t="str">
        <f t="shared" si="51"/>
        <v/>
      </c>
      <c r="AI178" s="649" t="str">
        <f t="shared" si="52"/>
        <v/>
      </c>
      <c r="AK178" s="649" t="str">
        <f t="shared" si="53"/>
        <v/>
      </c>
      <c r="AM178" s="649" t="str">
        <f t="shared" si="54"/>
        <v/>
      </c>
      <c r="AO178" s="649" t="str">
        <f t="shared" si="55"/>
        <v/>
      </c>
      <c r="AQ178" s="649" t="str">
        <f t="shared" si="56"/>
        <v/>
      </c>
    </row>
    <row r="179" spans="5:43">
      <c r="E179" s="649" t="str">
        <f t="shared" si="38"/>
        <v/>
      </c>
      <c r="G179" s="649" t="str">
        <f t="shared" si="38"/>
        <v/>
      </c>
      <c r="I179" s="649" t="str">
        <f t="shared" si="39"/>
        <v/>
      </c>
      <c r="K179" s="649" t="str">
        <f t="shared" si="40"/>
        <v/>
      </c>
      <c r="M179" s="649" t="str">
        <f t="shared" si="41"/>
        <v/>
      </c>
      <c r="O179" s="649" t="str">
        <f t="shared" si="42"/>
        <v/>
      </c>
      <c r="Q179" s="649" t="str">
        <f t="shared" si="43"/>
        <v/>
      </c>
      <c r="S179" s="649" t="str">
        <f t="shared" si="44"/>
        <v/>
      </c>
      <c r="U179" s="649" t="str">
        <f t="shared" si="45"/>
        <v/>
      </c>
      <c r="W179" s="649" t="str">
        <f t="shared" si="46"/>
        <v/>
      </c>
      <c r="Y179" s="649" t="str">
        <f t="shared" si="47"/>
        <v/>
      </c>
      <c r="AA179" s="649" t="str">
        <f t="shared" si="48"/>
        <v/>
      </c>
      <c r="AC179" s="649" t="str">
        <f t="shared" si="49"/>
        <v/>
      </c>
      <c r="AE179" s="649" t="str">
        <f t="shared" si="50"/>
        <v/>
      </c>
      <c r="AG179" s="649" t="str">
        <f t="shared" si="51"/>
        <v/>
      </c>
      <c r="AI179" s="649" t="str">
        <f t="shared" si="52"/>
        <v/>
      </c>
      <c r="AK179" s="649" t="str">
        <f t="shared" si="53"/>
        <v/>
      </c>
      <c r="AM179" s="649" t="str">
        <f t="shared" si="54"/>
        <v/>
      </c>
      <c r="AO179" s="649" t="str">
        <f t="shared" si="55"/>
        <v/>
      </c>
      <c r="AQ179" s="649" t="str">
        <f t="shared" si="56"/>
        <v/>
      </c>
    </row>
    <row r="180" spans="5:43">
      <c r="E180" s="649" t="str">
        <f t="shared" si="38"/>
        <v/>
      </c>
      <c r="G180" s="649" t="str">
        <f t="shared" si="38"/>
        <v/>
      </c>
      <c r="I180" s="649" t="str">
        <f t="shared" si="39"/>
        <v/>
      </c>
      <c r="K180" s="649" t="str">
        <f t="shared" si="40"/>
        <v/>
      </c>
      <c r="M180" s="649" t="str">
        <f t="shared" si="41"/>
        <v/>
      </c>
      <c r="O180" s="649" t="str">
        <f t="shared" si="42"/>
        <v/>
      </c>
      <c r="Q180" s="649" t="str">
        <f t="shared" si="43"/>
        <v/>
      </c>
      <c r="S180" s="649" t="str">
        <f t="shared" si="44"/>
        <v/>
      </c>
      <c r="U180" s="649" t="str">
        <f t="shared" si="45"/>
        <v/>
      </c>
      <c r="W180" s="649" t="str">
        <f t="shared" si="46"/>
        <v/>
      </c>
      <c r="Y180" s="649" t="str">
        <f t="shared" si="47"/>
        <v/>
      </c>
      <c r="AA180" s="649" t="str">
        <f t="shared" si="48"/>
        <v/>
      </c>
      <c r="AC180" s="649" t="str">
        <f t="shared" si="49"/>
        <v/>
      </c>
      <c r="AE180" s="649" t="str">
        <f t="shared" si="50"/>
        <v/>
      </c>
      <c r="AG180" s="649" t="str">
        <f t="shared" si="51"/>
        <v/>
      </c>
      <c r="AI180" s="649" t="str">
        <f t="shared" si="52"/>
        <v/>
      </c>
      <c r="AK180" s="649" t="str">
        <f t="shared" si="53"/>
        <v/>
      </c>
      <c r="AM180" s="649" t="str">
        <f t="shared" si="54"/>
        <v/>
      </c>
      <c r="AO180" s="649" t="str">
        <f t="shared" si="55"/>
        <v/>
      </c>
      <c r="AQ180" s="649" t="str">
        <f t="shared" si="56"/>
        <v/>
      </c>
    </row>
    <row r="181" spans="5:43">
      <c r="E181" s="649" t="str">
        <f t="shared" si="38"/>
        <v/>
      </c>
      <c r="G181" s="649" t="str">
        <f t="shared" si="38"/>
        <v/>
      </c>
      <c r="I181" s="649" t="str">
        <f t="shared" si="39"/>
        <v/>
      </c>
      <c r="K181" s="649" t="str">
        <f t="shared" si="40"/>
        <v/>
      </c>
      <c r="M181" s="649" t="str">
        <f t="shared" si="41"/>
        <v/>
      </c>
      <c r="O181" s="649" t="str">
        <f t="shared" si="42"/>
        <v/>
      </c>
      <c r="Q181" s="649" t="str">
        <f t="shared" si="43"/>
        <v/>
      </c>
      <c r="S181" s="649" t="str">
        <f t="shared" si="44"/>
        <v/>
      </c>
      <c r="U181" s="649" t="str">
        <f t="shared" si="45"/>
        <v/>
      </c>
      <c r="W181" s="649" t="str">
        <f t="shared" si="46"/>
        <v/>
      </c>
      <c r="Y181" s="649" t="str">
        <f t="shared" si="47"/>
        <v/>
      </c>
      <c r="AA181" s="649" t="str">
        <f t="shared" si="48"/>
        <v/>
      </c>
      <c r="AC181" s="649" t="str">
        <f t="shared" si="49"/>
        <v/>
      </c>
      <c r="AE181" s="649" t="str">
        <f t="shared" si="50"/>
        <v/>
      </c>
      <c r="AG181" s="649" t="str">
        <f t="shared" si="51"/>
        <v/>
      </c>
      <c r="AI181" s="649" t="str">
        <f t="shared" si="52"/>
        <v/>
      </c>
      <c r="AK181" s="649" t="str">
        <f t="shared" si="53"/>
        <v/>
      </c>
      <c r="AM181" s="649" t="str">
        <f t="shared" si="54"/>
        <v/>
      </c>
      <c r="AO181" s="649" t="str">
        <f t="shared" si="55"/>
        <v/>
      </c>
      <c r="AQ181" s="649" t="str">
        <f t="shared" si="56"/>
        <v/>
      </c>
    </row>
    <row r="182" spans="5:43">
      <c r="E182" s="649" t="str">
        <f t="shared" si="38"/>
        <v/>
      </c>
      <c r="G182" s="649" t="str">
        <f t="shared" si="38"/>
        <v/>
      </c>
      <c r="I182" s="649" t="str">
        <f t="shared" si="39"/>
        <v/>
      </c>
      <c r="K182" s="649" t="str">
        <f t="shared" si="40"/>
        <v/>
      </c>
      <c r="M182" s="649" t="str">
        <f t="shared" si="41"/>
        <v/>
      </c>
      <c r="O182" s="649" t="str">
        <f t="shared" si="42"/>
        <v/>
      </c>
      <c r="Q182" s="649" t="str">
        <f t="shared" si="43"/>
        <v/>
      </c>
      <c r="S182" s="649" t="str">
        <f t="shared" si="44"/>
        <v/>
      </c>
      <c r="U182" s="649" t="str">
        <f t="shared" si="45"/>
        <v/>
      </c>
      <c r="W182" s="649" t="str">
        <f t="shared" si="46"/>
        <v/>
      </c>
      <c r="Y182" s="649" t="str">
        <f t="shared" si="47"/>
        <v/>
      </c>
      <c r="AA182" s="649" t="str">
        <f t="shared" si="48"/>
        <v/>
      </c>
      <c r="AC182" s="649" t="str">
        <f t="shared" si="49"/>
        <v/>
      </c>
      <c r="AE182" s="649" t="str">
        <f t="shared" si="50"/>
        <v/>
      </c>
      <c r="AG182" s="649" t="str">
        <f t="shared" si="51"/>
        <v/>
      </c>
      <c r="AI182" s="649" t="str">
        <f t="shared" si="52"/>
        <v/>
      </c>
      <c r="AK182" s="649" t="str">
        <f t="shared" si="53"/>
        <v/>
      </c>
      <c r="AM182" s="649" t="str">
        <f t="shared" si="54"/>
        <v/>
      </c>
      <c r="AO182" s="649" t="str">
        <f t="shared" si="55"/>
        <v/>
      </c>
      <c r="AQ182" s="649" t="str">
        <f t="shared" si="56"/>
        <v/>
      </c>
    </row>
    <row r="183" spans="5:43">
      <c r="E183" s="649" t="str">
        <f t="shared" si="38"/>
        <v/>
      </c>
      <c r="G183" s="649" t="str">
        <f t="shared" si="38"/>
        <v/>
      </c>
      <c r="I183" s="649" t="str">
        <f t="shared" si="39"/>
        <v/>
      </c>
      <c r="K183" s="649" t="str">
        <f t="shared" si="40"/>
        <v/>
      </c>
      <c r="M183" s="649" t="str">
        <f t="shared" si="41"/>
        <v/>
      </c>
      <c r="O183" s="649" t="str">
        <f t="shared" si="42"/>
        <v/>
      </c>
      <c r="Q183" s="649" t="str">
        <f t="shared" si="43"/>
        <v/>
      </c>
      <c r="S183" s="649" t="str">
        <f t="shared" si="44"/>
        <v/>
      </c>
      <c r="U183" s="649" t="str">
        <f t="shared" si="45"/>
        <v/>
      </c>
      <c r="W183" s="649" t="str">
        <f t="shared" si="46"/>
        <v/>
      </c>
      <c r="Y183" s="649" t="str">
        <f t="shared" si="47"/>
        <v/>
      </c>
      <c r="AA183" s="649" t="str">
        <f t="shared" si="48"/>
        <v/>
      </c>
      <c r="AC183" s="649" t="str">
        <f t="shared" si="49"/>
        <v/>
      </c>
      <c r="AE183" s="649" t="str">
        <f t="shared" si="50"/>
        <v/>
      </c>
      <c r="AG183" s="649" t="str">
        <f t="shared" si="51"/>
        <v/>
      </c>
      <c r="AI183" s="649" t="str">
        <f t="shared" si="52"/>
        <v/>
      </c>
      <c r="AK183" s="649" t="str">
        <f t="shared" si="53"/>
        <v/>
      </c>
      <c r="AM183" s="649" t="str">
        <f t="shared" si="54"/>
        <v/>
      </c>
      <c r="AO183" s="649" t="str">
        <f t="shared" si="55"/>
        <v/>
      </c>
      <c r="AQ183" s="649" t="str">
        <f t="shared" si="56"/>
        <v/>
      </c>
    </row>
    <row r="184" spans="5:43">
      <c r="E184" s="649" t="str">
        <f t="shared" si="38"/>
        <v/>
      </c>
      <c r="G184" s="649" t="str">
        <f t="shared" si="38"/>
        <v/>
      </c>
      <c r="I184" s="649" t="str">
        <f t="shared" si="39"/>
        <v/>
      </c>
      <c r="K184" s="649" t="str">
        <f t="shared" si="40"/>
        <v/>
      </c>
      <c r="M184" s="649" t="str">
        <f t="shared" si="41"/>
        <v/>
      </c>
      <c r="O184" s="649" t="str">
        <f t="shared" si="42"/>
        <v/>
      </c>
      <c r="Q184" s="649" t="str">
        <f t="shared" si="43"/>
        <v/>
      </c>
      <c r="S184" s="649" t="str">
        <f t="shared" si="44"/>
        <v/>
      </c>
      <c r="U184" s="649" t="str">
        <f t="shared" si="45"/>
        <v/>
      </c>
      <c r="W184" s="649" t="str">
        <f t="shared" si="46"/>
        <v/>
      </c>
      <c r="Y184" s="649" t="str">
        <f t="shared" si="47"/>
        <v/>
      </c>
      <c r="AA184" s="649" t="str">
        <f t="shared" si="48"/>
        <v/>
      </c>
      <c r="AC184" s="649" t="str">
        <f t="shared" si="49"/>
        <v/>
      </c>
      <c r="AE184" s="649" t="str">
        <f t="shared" si="50"/>
        <v/>
      </c>
      <c r="AG184" s="649" t="str">
        <f t="shared" si="51"/>
        <v/>
      </c>
      <c r="AI184" s="649" t="str">
        <f t="shared" si="52"/>
        <v/>
      </c>
      <c r="AK184" s="649" t="str">
        <f t="shared" si="53"/>
        <v/>
      </c>
      <c r="AM184" s="649" t="str">
        <f t="shared" si="54"/>
        <v/>
      </c>
      <c r="AO184" s="649" t="str">
        <f t="shared" si="55"/>
        <v/>
      </c>
      <c r="AQ184" s="649" t="str">
        <f t="shared" si="56"/>
        <v/>
      </c>
    </row>
    <row r="185" spans="5:43">
      <c r="E185" s="649" t="str">
        <f t="shared" si="38"/>
        <v/>
      </c>
      <c r="G185" s="649" t="str">
        <f t="shared" si="38"/>
        <v/>
      </c>
      <c r="I185" s="649" t="str">
        <f t="shared" si="39"/>
        <v/>
      </c>
      <c r="K185" s="649" t="str">
        <f t="shared" si="40"/>
        <v/>
      </c>
      <c r="M185" s="649" t="str">
        <f t="shared" si="41"/>
        <v/>
      </c>
      <c r="O185" s="649" t="str">
        <f t="shared" si="42"/>
        <v/>
      </c>
      <c r="Q185" s="649" t="str">
        <f t="shared" si="43"/>
        <v/>
      </c>
      <c r="S185" s="649" t="str">
        <f t="shared" si="44"/>
        <v/>
      </c>
      <c r="U185" s="649" t="str">
        <f t="shared" si="45"/>
        <v/>
      </c>
      <c r="W185" s="649" t="str">
        <f t="shared" si="46"/>
        <v/>
      </c>
      <c r="Y185" s="649" t="str">
        <f t="shared" si="47"/>
        <v/>
      </c>
      <c r="AA185" s="649" t="str">
        <f t="shared" si="48"/>
        <v/>
      </c>
      <c r="AC185" s="649" t="str">
        <f t="shared" si="49"/>
        <v/>
      </c>
      <c r="AE185" s="649" t="str">
        <f t="shared" si="50"/>
        <v/>
      </c>
      <c r="AG185" s="649" t="str">
        <f t="shared" si="51"/>
        <v/>
      </c>
      <c r="AI185" s="649" t="str">
        <f t="shared" si="52"/>
        <v/>
      </c>
      <c r="AK185" s="649" t="str">
        <f t="shared" si="53"/>
        <v/>
      </c>
      <c r="AM185" s="649" t="str">
        <f t="shared" si="54"/>
        <v/>
      </c>
      <c r="AO185" s="649" t="str">
        <f t="shared" si="55"/>
        <v/>
      </c>
      <c r="AQ185" s="649" t="str">
        <f t="shared" si="56"/>
        <v/>
      </c>
    </row>
    <row r="186" spans="5:43">
      <c r="E186" s="649" t="str">
        <f t="shared" si="38"/>
        <v/>
      </c>
      <c r="G186" s="649" t="str">
        <f t="shared" si="38"/>
        <v/>
      </c>
      <c r="I186" s="649" t="str">
        <f t="shared" si="39"/>
        <v/>
      </c>
      <c r="K186" s="649" t="str">
        <f t="shared" si="40"/>
        <v/>
      </c>
      <c r="M186" s="649" t="str">
        <f t="shared" si="41"/>
        <v/>
      </c>
      <c r="O186" s="649" t="str">
        <f t="shared" si="42"/>
        <v/>
      </c>
      <c r="Q186" s="649" t="str">
        <f t="shared" si="43"/>
        <v/>
      </c>
      <c r="S186" s="649" t="str">
        <f t="shared" si="44"/>
        <v/>
      </c>
      <c r="U186" s="649" t="str">
        <f t="shared" si="45"/>
        <v/>
      </c>
      <c r="W186" s="649" t="str">
        <f t="shared" si="46"/>
        <v/>
      </c>
      <c r="Y186" s="649" t="str">
        <f t="shared" si="47"/>
        <v/>
      </c>
      <c r="AA186" s="649" t="str">
        <f t="shared" si="48"/>
        <v/>
      </c>
      <c r="AC186" s="649" t="str">
        <f t="shared" si="49"/>
        <v/>
      </c>
      <c r="AE186" s="649" t="str">
        <f t="shared" si="50"/>
        <v/>
      </c>
      <c r="AG186" s="649" t="str">
        <f t="shared" si="51"/>
        <v/>
      </c>
      <c r="AI186" s="649" t="str">
        <f t="shared" si="52"/>
        <v/>
      </c>
      <c r="AK186" s="649" t="str">
        <f t="shared" si="53"/>
        <v/>
      </c>
      <c r="AM186" s="649" t="str">
        <f t="shared" si="54"/>
        <v/>
      </c>
      <c r="AO186" s="649" t="str">
        <f t="shared" si="55"/>
        <v/>
      </c>
      <c r="AQ186" s="649" t="str">
        <f t="shared" si="56"/>
        <v/>
      </c>
    </row>
    <row r="187" spans="5:43">
      <c r="E187" s="649" t="str">
        <f t="shared" si="38"/>
        <v/>
      </c>
      <c r="G187" s="649" t="str">
        <f t="shared" si="38"/>
        <v/>
      </c>
      <c r="I187" s="649" t="str">
        <f t="shared" si="39"/>
        <v/>
      </c>
      <c r="K187" s="649" t="str">
        <f t="shared" si="40"/>
        <v/>
      </c>
      <c r="M187" s="649" t="str">
        <f t="shared" si="41"/>
        <v/>
      </c>
      <c r="O187" s="649" t="str">
        <f t="shared" si="42"/>
        <v/>
      </c>
      <c r="Q187" s="649" t="str">
        <f t="shared" si="43"/>
        <v/>
      </c>
      <c r="S187" s="649" t="str">
        <f t="shared" si="44"/>
        <v/>
      </c>
      <c r="U187" s="649" t="str">
        <f t="shared" si="45"/>
        <v/>
      </c>
      <c r="W187" s="649" t="str">
        <f t="shared" si="46"/>
        <v/>
      </c>
      <c r="Y187" s="649" t="str">
        <f t="shared" si="47"/>
        <v/>
      </c>
      <c r="AA187" s="649" t="str">
        <f t="shared" si="48"/>
        <v/>
      </c>
      <c r="AC187" s="649" t="str">
        <f t="shared" si="49"/>
        <v/>
      </c>
      <c r="AE187" s="649" t="str">
        <f t="shared" si="50"/>
        <v/>
      </c>
      <c r="AG187" s="649" t="str">
        <f t="shared" si="51"/>
        <v/>
      </c>
      <c r="AI187" s="649" t="str">
        <f t="shared" si="52"/>
        <v/>
      </c>
      <c r="AK187" s="649" t="str">
        <f t="shared" si="53"/>
        <v/>
      </c>
      <c r="AM187" s="649" t="str">
        <f t="shared" si="54"/>
        <v/>
      </c>
      <c r="AO187" s="649" t="str">
        <f t="shared" si="55"/>
        <v/>
      </c>
      <c r="AQ187" s="649" t="str">
        <f t="shared" si="56"/>
        <v/>
      </c>
    </row>
    <row r="188" spans="5:43">
      <c r="E188" s="649" t="str">
        <f t="shared" si="38"/>
        <v/>
      </c>
      <c r="G188" s="649" t="str">
        <f t="shared" si="38"/>
        <v/>
      </c>
      <c r="I188" s="649" t="str">
        <f t="shared" si="39"/>
        <v/>
      </c>
      <c r="K188" s="649" t="str">
        <f t="shared" si="40"/>
        <v/>
      </c>
      <c r="M188" s="649" t="str">
        <f t="shared" si="41"/>
        <v/>
      </c>
      <c r="O188" s="649" t="str">
        <f t="shared" si="42"/>
        <v/>
      </c>
      <c r="Q188" s="649" t="str">
        <f t="shared" si="43"/>
        <v/>
      </c>
      <c r="S188" s="649" t="str">
        <f t="shared" si="44"/>
        <v/>
      </c>
      <c r="U188" s="649" t="str">
        <f t="shared" si="45"/>
        <v/>
      </c>
      <c r="W188" s="649" t="str">
        <f t="shared" si="46"/>
        <v/>
      </c>
      <c r="Y188" s="649" t="str">
        <f t="shared" si="47"/>
        <v/>
      </c>
      <c r="AA188" s="649" t="str">
        <f t="shared" si="48"/>
        <v/>
      </c>
      <c r="AC188" s="649" t="str">
        <f t="shared" si="49"/>
        <v/>
      </c>
      <c r="AE188" s="649" t="str">
        <f t="shared" si="50"/>
        <v/>
      </c>
      <c r="AG188" s="649" t="str">
        <f t="shared" si="51"/>
        <v/>
      </c>
      <c r="AI188" s="649" t="str">
        <f t="shared" si="52"/>
        <v/>
      </c>
      <c r="AK188" s="649" t="str">
        <f t="shared" si="53"/>
        <v/>
      </c>
      <c r="AM188" s="649" t="str">
        <f t="shared" si="54"/>
        <v/>
      </c>
      <c r="AO188" s="649" t="str">
        <f t="shared" si="55"/>
        <v/>
      </c>
      <c r="AQ188" s="649" t="str">
        <f t="shared" si="56"/>
        <v/>
      </c>
    </row>
    <row r="189" spans="5:43">
      <c r="E189" s="649" t="str">
        <f t="shared" si="38"/>
        <v/>
      </c>
      <c r="G189" s="649" t="str">
        <f t="shared" si="38"/>
        <v/>
      </c>
      <c r="I189" s="649" t="str">
        <f t="shared" si="39"/>
        <v/>
      </c>
      <c r="K189" s="649" t="str">
        <f t="shared" si="40"/>
        <v/>
      </c>
      <c r="M189" s="649" t="str">
        <f t="shared" si="41"/>
        <v/>
      </c>
      <c r="O189" s="649" t="str">
        <f t="shared" si="42"/>
        <v/>
      </c>
      <c r="Q189" s="649" t="str">
        <f t="shared" si="43"/>
        <v/>
      </c>
      <c r="S189" s="649" t="str">
        <f t="shared" si="44"/>
        <v/>
      </c>
      <c r="U189" s="649" t="str">
        <f t="shared" si="45"/>
        <v/>
      </c>
      <c r="W189" s="649" t="str">
        <f t="shared" si="46"/>
        <v/>
      </c>
      <c r="Y189" s="649" t="str">
        <f t="shared" si="47"/>
        <v/>
      </c>
      <c r="AA189" s="649" t="str">
        <f t="shared" si="48"/>
        <v/>
      </c>
      <c r="AC189" s="649" t="str">
        <f t="shared" si="49"/>
        <v/>
      </c>
      <c r="AE189" s="649" t="str">
        <f t="shared" si="50"/>
        <v/>
      </c>
      <c r="AG189" s="649" t="str">
        <f t="shared" si="51"/>
        <v/>
      </c>
      <c r="AI189" s="649" t="str">
        <f t="shared" si="52"/>
        <v/>
      </c>
      <c r="AK189" s="649" t="str">
        <f t="shared" si="53"/>
        <v/>
      </c>
      <c r="AM189" s="649" t="str">
        <f t="shared" si="54"/>
        <v/>
      </c>
      <c r="AO189" s="649" t="str">
        <f t="shared" si="55"/>
        <v/>
      </c>
      <c r="AQ189" s="649" t="str">
        <f t="shared" si="56"/>
        <v/>
      </c>
    </row>
    <row r="190" spans="5:43">
      <c r="E190" s="649" t="str">
        <f t="shared" si="38"/>
        <v/>
      </c>
      <c r="G190" s="649" t="str">
        <f t="shared" si="38"/>
        <v/>
      </c>
      <c r="I190" s="649" t="str">
        <f t="shared" si="39"/>
        <v/>
      </c>
      <c r="K190" s="649" t="str">
        <f t="shared" si="40"/>
        <v/>
      </c>
      <c r="M190" s="649" t="str">
        <f t="shared" si="41"/>
        <v/>
      </c>
      <c r="O190" s="649" t="str">
        <f t="shared" si="42"/>
        <v/>
      </c>
      <c r="Q190" s="649" t="str">
        <f t="shared" si="43"/>
        <v/>
      </c>
      <c r="S190" s="649" t="str">
        <f t="shared" si="44"/>
        <v/>
      </c>
      <c r="U190" s="649" t="str">
        <f t="shared" si="45"/>
        <v/>
      </c>
      <c r="W190" s="649" t="str">
        <f t="shared" si="46"/>
        <v/>
      </c>
      <c r="Y190" s="649" t="str">
        <f t="shared" si="47"/>
        <v/>
      </c>
      <c r="AA190" s="649" t="str">
        <f t="shared" si="48"/>
        <v/>
      </c>
      <c r="AC190" s="649" t="str">
        <f t="shared" si="49"/>
        <v/>
      </c>
      <c r="AE190" s="649" t="str">
        <f t="shared" si="50"/>
        <v/>
      </c>
      <c r="AG190" s="649" t="str">
        <f t="shared" si="51"/>
        <v/>
      </c>
      <c r="AI190" s="649" t="str">
        <f t="shared" si="52"/>
        <v/>
      </c>
      <c r="AK190" s="649" t="str">
        <f t="shared" si="53"/>
        <v/>
      </c>
      <c r="AM190" s="649" t="str">
        <f t="shared" si="54"/>
        <v/>
      </c>
      <c r="AO190" s="649" t="str">
        <f t="shared" si="55"/>
        <v/>
      </c>
      <c r="AQ190" s="649" t="str">
        <f t="shared" si="56"/>
        <v/>
      </c>
    </row>
    <row r="191" spans="5:43">
      <c r="E191" s="649" t="str">
        <f t="shared" si="38"/>
        <v/>
      </c>
      <c r="G191" s="649" t="str">
        <f t="shared" si="38"/>
        <v/>
      </c>
      <c r="I191" s="649" t="str">
        <f t="shared" si="39"/>
        <v/>
      </c>
      <c r="K191" s="649" t="str">
        <f t="shared" si="40"/>
        <v/>
      </c>
      <c r="M191" s="649" t="str">
        <f t="shared" si="41"/>
        <v/>
      </c>
      <c r="O191" s="649" t="str">
        <f t="shared" si="42"/>
        <v/>
      </c>
      <c r="Q191" s="649" t="str">
        <f t="shared" si="43"/>
        <v/>
      </c>
      <c r="S191" s="649" t="str">
        <f t="shared" si="44"/>
        <v/>
      </c>
      <c r="U191" s="649" t="str">
        <f t="shared" si="45"/>
        <v/>
      </c>
      <c r="W191" s="649" t="str">
        <f t="shared" si="46"/>
        <v/>
      </c>
      <c r="Y191" s="649" t="str">
        <f t="shared" si="47"/>
        <v/>
      </c>
      <c r="AA191" s="649" t="str">
        <f t="shared" si="48"/>
        <v/>
      </c>
      <c r="AC191" s="649" t="str">
        <f t="shared" si="49"/>
        <v/>
      </c>
      <c r="AE191" s="649" t="str">
        <f t="shared" si="50"/>
        <v/>
      </c>
      <c r="AG191" s="649" t="str">
        <f t="shared" si="51"/>
        <v/>
      </c>
      <c r="AI191" s="649" t="str">
        <f t="shared" si="52"/>
        <v/>
      </c>
      <c r="AK191" s="649" t="str">
        <f t="shared" si="53"/>
        <v/>
      </c>
      <c r="AM191" s="649" t="str">
        <f t="shared" si="54"/>
        <v/>
      </c>
      <c r="AO191" s="649" t="str">
        <f t="shared" si="55"/>
        <v/>
      </c>
      <c r="AQ191" s="649" t="str">
        <f t="shared" si="56"/>
        <v/>
      </c>
    </row>
    <row r="192" spans="5:43">
      <c r="E192" s="649" t="str">
        <f t="shared" si="38"/>
        <v/>
      </c>
      <c r="G192" s="649" t="str">
        <f t="shared" si="38"/>
        <v/>
      </c>
      <c r="I192" s="649" t="str">
        <f t="shared" si="39"/>
        <v/>
      </c>
      <c r="K192" s="649" t="str">
        <f t="shared" si="40"/>
        <v/>
      </c>
      <c r="M192" s="649" t="str">
        <f t="shared" si="41"/>
        <v/>
      </c>
      <c r="O192" s="649" t="str">
        <f t="shared" si="42"/>
        <v/>
      </c>
      <c r="Q192" s="649" t="str">
        <f t="shared" si="43"/>
        <v/>
      </c>
      <c r="S192" s="649" t="str">
        <f t="shared" si="44"/>
        <v/>
      </c>
      <c r="U192" s="649" t="str">
        <f t="shared" si="45"/>
        <v/>
      </c>
      <c r="W192" s="649" t="str">
        <f t="shared" si="46"/>
        <v/>
      </c>
      <c r="Y192" s="649" t="str">
        <f t="shared" si="47"/>
        <v/>
      </c>
      <c r="AA192" s="649" t="str">
        <f t="shared" si="48"/>
        <v/>
      </c>
      <c r="AC192" s="649" t="str">
        <f t="shared" si="49"/>
        <v/>
      </c>
      <c r="AE192" s="649" t="str">
        <f t="shared" si="50"/>
        <v/>
      </c>
      <c r="AG192" s="649" t="str">
        <f t="shared" si="51"/>
        <v/>
      </c>
      <c r="AI192" s="649" t="str">
        <f t="shared" si="52"/>
        <v/>
      </c>
      <c r="AK192" s="649" t="str">
        <f t="shared" si="53"/>
        <v/>
      </c>
      <c r="AM192" s="649" t="str">
        <f t="shared" si="54"/>
        <v/>
      </c>
      <c r="AO192" s="649" t="str">
        <f t="shared" si="55"/>
        <v/>
      </c>
      <c r="AQ192" s="649" t="str">
        <f t="shared" si="56"/>
        <v/>
      </c>
    </row>
    <row r="193" spans="5:43">
      <c r="E193" s="649" t="str">
        <f t="shared" si="38"/>
        <v/>
      </c>
      <c r="G193" s="649" t="str">
        <f t="shared" si="38"/>
        <v/>
      </c>
      <c r="I193" s="649" t="str">
        <f t="shared" si="39"/>
        <v/>
      </c>
      <c r="K193" s="649" t="str">
        <f t="shared" si="40"/>
        <v/>
      </c>
      <c r="M193" s="649" t="str">
        <f t="shared" si="41"/>
        <v/>
      </c>
      <c r="O193" s="649" t="str">
        <f t="shared" si="42"/>
        <v/>
      </c>
      <c r="Q193" s="649" t="str">
        <f t="shared" si="43"/>
        <v/>
      </c>
      <c r="S193" s="649" t="str">
        <f t="shared" si="44"/>
        <v/>
      </c>
      <c r="U193" s="649" t="str">
        <f t="shared" si="45"/>
        <v/>
      </c>
      <c r="W193" s="649" t="str">
        <f t="shared" si="46"/>
        <v/>
      </c>
      <c r="Y193" s="649" t="str">
        <f t="shared" si="47"/>
        <v/>
      </c>
      <c r="AA193" s="649" t="str">
        <f t="shared" si="48"/>
        <v/>
      </c>
      <c r="AC193" s="649" t="str">
        <f t="shared" si="49"/>
        <v/>
      </c>
      <c r="AE193" s="649" t="str">
        <f t="shared" si="50"/>
        <v/>
      </c>
      <c r="AG193" s="649" t="str">
        <f t="shared" si="51"/>
        <v/>
      </c>
      <c r="AI193" s="649" t="str">
        <f t="shared" si="52"/>
        <v/>
      </c>
      <c r="AK193" s="649" t="str">
        <f t="shared" si="53"/>
        <v/>
      </c>
      <c r="AM193" s="649" t="str">
        <f t="shared" si="54"/>
        <v/>
      </c>
      <c r="AO193" s="649" t="str">
        <f t="shared" si="55"/>
        <v/>
      </c>
      <c r="AQ193" s="649" t="str">
        <f t="shared" si="56"/>
        <v/>
      </c>
    </row>
    <row r="194" spans="5:43">
      <c r="E194" s="649" t="str">
        <f t="shared" si="38"/>
        <v/>
      </c>
      <c r="G194" s="649" t="str">
        <f t="shared" si="38"/>
        <v/>
      </c>
      <c r="I194" s="649" t="str">
        <f t="shared" si="39"/>
        <v/>
      </c>
      <c r="K194" s="649" t="str">
        <f t="shared" si="40"/>
        <v/>
      </c>
      <c r="M194" s="649" t="str">
        <f t="shared" si="41"/>
        <v/>
      </c>
      <c r="O194" s="649" t="str">
        <f t="shared" si="42"/>
        <v/>
      </c>
      <c r="Q194" s="649" t="str">
        <f t="shared" si="43"/>
        <v/>
      </c>
      <c r="S194" s="649" t="str">
        <f t="shared" si="44"/>
        <v/>
      </c>
      <c r="U194" s="649" t="str">
        <f t="shared" si="45"/>
        <v/>
      </c>
      <c r="W194" s="649" t="str">
        <f t="shared" si="46"/>
        <v/>
      </c>
      <c r="Y194" s="649" t="str">
        <f t="shared" si="47"/>
        <v/>
      </c>
      <c r="AA194" s="649" t="str">
        <f t="shared" si="48"/>
        <v/>
      </c>
      <c r="AC194" s="649" t="str">
        <f t="shared" si="49"/>
        <v/>
      </c>
      <c r="AE194" s="649" t="str">
        <f t="shared" si="50"/>
        <v/>
      </c>
      <c r="AG194" s="649" t="str">
        <f t="shared" si="51"/>
        <v/>
      </c>
      <c r="AI194" s="649" t="str">
        <f t="shared" si="52"/>
        <v/>
      </c>
      <c r="AK194" s="649" t="str">
        <f t="shared" si="53"/>
        <v/>
      </c>
      <c r="AM194" s="649" t="str">
        <f t="shared" si="54"/>
        <v/>
      </c>
      <c r="AO194" s="649" t="str">
        <f t="shared" si="55"/>
        <v/>
      </c>
      <c r="AQ194" s="649" t="str">
        <f t="shared" si="56"/>
        <v/>
      </c>
    </row>
    <row r="195" spans="5:43">
      <c r="E195" s="649" t="str">
        <f t="shared" si="38"/>
        <v/>
      </c>
      <c r="G195" s="649" t="str">
        <f t="shared" si="38"/>
        <v/>
      </c>
      <c r="I195" s="649" t="str">
        <f t="shared" si="39"/>
        <v/>
      </c>
      <c r="K195" s="649" t="str">
        <f t="shared" si="40"/>
        <v/>
      </c>
      <c r="M195" s="649" t="str">
        <f t="shared" si="41"/>
        <v/>
      </c>
      <c r="O195" s="649" t="str">
        <f t="shared" si="42"/>
        <v/>
      </c>
      <c r="Q195" s="649" t="str">
        <f t="shared" si="43"/>
        <v/>
      </c>
      <c r="S195" s="649" t="str">
        <f t="shared" si="44"/>
        <v/>
      </c>
      <c r="U195" s="649" t="str">
        <f t="shared" si="45"/>
        <v/>
      </c>
      <c r="W195" s="649" t="str">
        <f t="shared" si="46"/>
        <v/>
      </c>
      <c r="Y195" s="649" t="str">
        <f t="shared" si="47"/>
        <v/>
      </c>
      <c r="AA195" s="649" t="str">
        <f t="shared" si="48"/>
        <v/>
      </c>
      <c r="AC195" s="649" t="str">
        <f t="shared" si="49"/>
        <v/>
      </c>
      <c r="AE195" s="649" t="str">
        <f t="shared" si="50"/>
        <v/>
      </c>
      <c r="AG195" s="649" t="str">
        <f t="shared" si="51"/>
        <v/>
      </c>
      <c r="AI195" s="649" t="str">
        <f t="shared" si="52"/>
        <v/>
      </c>
      <c r="AK195" s="649" t="str">
        <f t="shared" si="53"/>
        <v/>
      </c>
      <c r="AM195" s="649" t="str">
        <f t="shared" si="54"/>
        <v/>
      </c>
      <c r="AO195" s="649" t="str">
        <f t="shared" si="55"/>
        <v/>
      </c>
      <c r="AQ195" s="649" t="str">
        <f t="shared" si="56"/>
        <v/>
      </c>
    </row>
    <row r="196" spans="5:43">
      <c r="E196" s="649" t="str">
        <f t="shared" si="38"/>
        <v/>
      </c>
      <c r="G196" s="649" t="str">
        <f t="shared" si="38"/>
        <v/>
      </c>
      <c r="I196" s="649" t="str">
        <f t="shared" si="39"/>
        <v/>
      </c>
      <c r="K196" s="649" t="str">
        <f t="shared" si="40"/>
        <v/>
      </c>
      <c r="M196" s="649" t="str">
        <f t="shared" si="41"/>
        <v/>
      </c>
      <c r="O196" s="649" t="str">
        <f t="shared" si="42"/>
        <v/>
      </c>
      <c r="Q196" s="649" t="str">
        <f t="shared" si="43"/>
        <v/>
      </c>
      <c r="S196" s="649" t="str">
        <f t="shared" si="44"/>
        <v/>
      </c>
      <c r="U196" s="649" t="str">
        <f t="shared" si="45"/>
        <v/>
      </c>
      <c r="W196" s="649" t="str">
        <f t="shared" si="46"/>
        <v/>
      </c>
      <c r="Y196" s="649" t="str">
        <f t="shared" si="47"/>
        <v/>
      </c>
      <c r="AA196" s="649" t="str">
        <f t="shared" si="48"/>
        <v/>
      </c>
      <c r="AC196" s="649" t="str">
        <f t="shared" si="49"/>
        <v/>
      </c>
      <c r="AE196" s="649" t="str">
        <f t="shared" si="50"/>
        <v/>
      </c>
      <c r="AG196" s="649" t="str">
        <f t="shared" si="51"/>
        <v/>
      </c>
      <c r="AI196" s="649" t="str">
        <f t="shared" si="52"/>
        <v/>
      </c>
      <c r="AK196" s="649" t="str">
        <f t="shared" si="53"/>
        <v/>
      </c>
      <c r="AM196" s="649" t="str">
        <f t="shared" si="54"/>
        <v/>
      </c>
      <c r="AO196" s="649" t="str">
        <f t="shared" si="55"/>
        <v/>
      </c>
      <c r="AQ196" s="649" t="str">
        <f t="shared" si="56"/>
        <v/>
      </c>
    </row>
    <row r="197" spans="5:43">
      <c r="E197" s="649" t="str">
        <f t="shared" si="38"/>
        <v/>
      </c>
      <c r="G197" s="649" t="str">
        <f t="shared" si="38"/>
        <v/>
      </c>
      <c r="I197" s="649" t="str">
        <f t="shared" si="39"/>
        <v/>
      </c>
      <c r="K197" s="649" t="str">
        <f t="shared" si="40"/>
        <v/>
      </c>
      <c r="M197" s="649" t="str">
        <f t="shared" si="41"/>
        <v/>
      </c>
      <c r="O197" s="649" t="str">
        <f t="shared" si="42"/>
        <v/>
      </c>
      <c r="Q197" s="649" t="str">
        <f t="shared" si="43"/>
        <v/>
      </c>
      <c r="S197" s="649" t="str">
        <f t="shared" si="44"/>
        <v/>
      </c>
      <c r="U197" s="649" t="str">
        <f t="shared" si="45"/>
        <v/>
      </c>
      <c r="W197" s="649" t="str">
        <f t="shared" si="46"/>
        <v/>
      </c>
      <c r="Y197" s="649" t="str">
        <f t="shared" si="47"/>
        <v/>
      </c>
      <c r="AA197" s="649" t="str">
        <f t="shared" si="48"/>
        <v/>
      </c>
      <c r="AC197" s="649" t="str">
        <f t="shared" si="49"/>
        <v/>
      </c>
      <c r="AE197" s="649" t="str">
        <f t="shared" si="50"/>
        <v/>
      </c>
      <c r="AG197" s="649" t="str">
        <f t="shared" si="51"/>
        <v/>
      </c>
      <c r="AI197" s="649" t="str">
        <f t="shared" si="52"/>
        <v/>
      </c>
      <c r="AK197" s="649" t="str">
        <f t="shared" si="53"/>
        <v/>
      </c>
      <c r="AM197" s="649" t="str">
        <f t="shared" si="54"/>
        <v/>
      </c>
      <c r="AO197" s="649" t="str">
        <f t="shared" si="55"/>
        <v/>
      </c>
      <c r="AQ197" s="649" t="str">
        <f t="shared" si="56"/>
        <v/>
      </c>
    </row>
    <row r="198" spans="5:43">
      <c r="E198" s="649" t="str">
        <f t="shared" si="38"/>
        <v/>
      </c>
      <c r="G198" s="649" t="str">
        <f t="shared" si="38"/>
        <v/>
      </c>
      <c r="I198" s="649" t="str">
        <f t="shared" si="39"/>
        <v/>
      </c>
      <c r="K198" s="649" t="str">
        <f t="shared" si="40"/>
        <v/>
      </c>
      <c r="M198" s="649" t="str">
        <f t="shared" si="41"/>
        <v/>
      </c>
      <c r="O198" s="649" t="str">
        <f t="shared" si="42"/>
        <v/>
      </c>
      <c r="Q198" s="649" t="str">
        <f t="shared" si="43"/>
        <v/>
      </c>
      <c r="S198" s="649" t="str">
        <f t="shared" si="44"/>
        <v/>
      </c>
      <c r="U198" s="649" t="str">
        <f t="shared" si="45"/>
        <v/>
      </c>
      <c r="W198" s="649" t="str">
        <f t="shared" si="46"/>
        <v/>
      </c>
      <c r="Y198" s="649" t="str">
        <f t="shared" si="47"/>
        <v/>
      </c>
      <c r="AA198" s="649" t="str">
        <f t="shared" si="48"/>
        <v/>
      </c>
      <c r="AC198" s="649" t="str">
        <f t="shared" si="49"/>
        <v/>
      </c>
      <c r="AE198" s="649" t="str">
        <f t="shared" si="50"/>
        <v/>
      </c>
      <c r="AG198" s="649" t="str">
        <f t="shared" si="51"/>
        <v/>
      </c>
      <c r="AI198" s="649" t="str">
        <f t="shared" si="52"/>
        <v/>
      </c>
      <c r="AK198" s="649" t="str">
        <f t="shared" si="53"/>
        <v/>
      </c>
      <c r="AM198" s="649" t="str">
        <f t="shared" si="54"/>
        <v/>
      </c>
      <c r="AO198" s="649" t="str">
        <f t="shared" si="55"/>
        <v/>
      </c>
      <c r="AQ198" s="649" t="str">
        <f t="shared" si="56"/>
        <v/>
      </c>
    </row>
    <row r="199" spans="5:43">
      <c r="E199" s="649" t="str">
        <f t="shared" si="38"/>
        <v/>
      </c>
      <c r="G199" s="649" t="str">
        <f t="shared" si="38"/>
        <v/>
      </c>
      <c r="I199" s="649" t="str">
        <f t="shared" si="39"/>
        <v/>
      </c>
      <c r="K199" s="649" t="str">
        <f t="shared" si="40"/>
        <v/>
      </c>
      <c r="M199" s="649" t="str">
        <f t="shared" si="41"/>
        <v/>
      </c>
      <c r="O199" s="649" t="str">
        <f t="shared" si="42"/>
        <v/>
      </c>
      <c r="Q199" s="649" t="str">
        <f t="shared" si="43"/>
        <v/>
      </c>
      <c r="S199" s="649" t="str">
        <f t="shared" si="44"/>
        <v/>
      </c>
      <c r="U199" s="649" t="str">
        <f t="shared" si="45"/>
        <v/>
      </c>
      <c r="W199" s="649" t="str">
        <f t="shared" si="46"/>
        <v/>
      </c>
      <c r="Y199" s="649" t="str">
        <f t="shared" si="47"/>
        <v/>
      </c>
      <c r="AA199" s="649" t="str">
        <f t="shared" si="48"/>
        <v/>
      </c>
      <c r="AC199" s="649" t="str">
        <f t="shared" si="49"/>
        <v/>
      </c>
      <c r="AE199" s="649" t="str">
        <f t="shared" si="50"/>
        <v/>
      </c>
      <c r="AG199" s="649" t="str">
        <f t="shared" si="51"/>
        <v/>
      </c>
      <c r="AI199" s="649" t="str">
        <f t="shared" si="52"/>
        <v/>
      </c>
      <c r="AK199" s="649" t="str">
        <f t="shared" si="53"/>
        <v/>
      </c>
      <c r="AM199" s="649" t="str">
        <f t="shared" si="54"/>
        <v/>
      </c>
      <c r="AO199" s="649" t="str">
        <f t="shared" si="55"/>
        <v/>
      </c>
      <c r="AQ199" s="649" t="str">
        <f t="shared" si="56"/>
        <v/>
      </c>
    </row>
    <row r="200" spans="5:43">
      <c r="E200" s="649" t="str">
        <f t="shared" si="38"/>
        <v/>
      </c>
      <c r="G200" s="649" t="str">
        <f t="shared" si="38"/>
        <v/>
      </c>
      <c r="I200" s="649" t="str">
        <f t="shared" si="39"/>
        <v/>
      </c>
      <c r="K200" s="649" t="str">
        <f t="shared" si="40"/>
        <v/>
      </c>
      <c r="M200" s="649" t="str">
        <f t="shared" si="41"/>
        <v/>
      </c>
      <c r="O200" s="649" t="str">
        <f t="shared" si="42"/>
        <v/>
      </c>
      <c r="Q200" s="649" t="str">
        <f t="shared" si="43"/>
        <v/>
      </c>
      <c r="S200" s="649" t="str">
        <f t="shared" si="44"/>
        <v/>
      </c>
      <c r="U200" s="649" t="str">
        <f t="shared" si="45"/>
        <v/>
      </c>
      <c r="W200" s="649" t="str">
        <f t="shared" si="46"/>
        <v/>
      </c>
      <c r="Y200" s="649" t="str">
        <f t="shared" si="47"/>
        <v/>
      </c>
      <c r="AA200" s="649" t="str">
        <f t="shared" si="48"/>
        <v/>
      </c>
      <c r="AC200" s="649" t="str">
        <f t="shared" si="49"/>
        <v/>
      </c>
      <c r="AE200" s="649" t="str">
        <f t="shared" si="50"/>
        <v/>
      </c>
      <c r="AG200" s="649" t="str">
        <f t="shared" si="51"/>
        <v/>
      </c>
      <c r="AI200" s="649" t="str">
        <f t="shared" si="52"/>
        <v/>
      </c>
      <c r="AK200" s="649" t="str">
        <f t="shared" si="53"/>
        <v/>
      </c>
      <c r="AM200" s="649" t="str">
        <f t="shared" si="54"/>
        <v/>
      </c>
      <c r="AO200" s="649" t="str">
        <f t="shared" si="55"/>
        <v/>
      </c>
      <c r="AQ200" s="649" t="str">
        <f t="shared" si="56"/>
        <v/>
      </c>
    </row>
    <row r="201" spans="5:43">
      <c r="E201" s="649" t="str">
        <f t="shared" si="38"/>
        <v/>
      </c>
      <c r="G201" s="649" t="str">
        <f t="shared" si="38"/>
        <v/>
      </c>
      <c r="I201" s="649" t="str">
        <f t="shared" si="39"/>
        <v/>
      </c>
      <c r="K201" s="649" t="str">
        <f t="shared" si="40"/>
        <v/>
      </c>
      <c r="M201" s="649" t="str">
        <f t="shared" si="41"/>
        <v/>
      </c>
      <c r="O201" s="649" t="str">
        <f t="shared" si="42"/>
        <v/>
      </c>
      <c r="Q201" s="649" t="str">
        <f t="shared" si="43"/>
        <v/>
      </c>
      <c r="S201" s="649" t="str">
        <f t="shared" si="44"/>
        <v/>
      </c>
      <c r="U201" s="649" t="str">
        <f t="shared" si="45"/>
        <v/>
      </c>
      <c r="W201" s="649" t="str">
        <f t="shared" si="46"/>
        <v/>
      </c>
      <c r="Y201" s="649" t="str">
        <f t="shared" si="47"/>
        <v/>
      </c>
      <c r="AA201" s="649" t="str">
        <f t="shared" si="48"/>
        <v/>
      </c>
      <c r="AC201" s="649" t="str">
        <f t="shared" si="49"/>
        <v/>
      </c>
      <c r="AE201" s="649" t="str">
        <f t="shared" si="50"/>
        <v/>
      </c>
      <c r="AG201" s="649" t="str">
        <f t="shared" si="51"/>
        <v/>
      </c>
      <c r="AI201" s="649" t="str">
        <f t="shared" si="52"/>
        <v/>
      </c>
      <c r="AK201" s="649" t="str">
        <f t="shared" si="53"/>
        <v/>
      </c>
      <c r="AM201" s="649" t="str">
        <f t="shared" si="54"/>
        <v/>
      </c>
      <c r="AO201" s="649" t="str">
        <f t="shared" si="55"/>
        <v/>
      </c>
      <c r="AQ201" s="649" t="str">
        <f t="shared" si="56"/>
        <v/>
      </c>
    </row>
    <row r="202" spans="5:43">
      <c r="E202" s="649" t="str">
        <f t="shared" si="38"/>
        <v/>
      </c>
      <c r="G202" s="649" t="str">
        <f t="shared" si="38"/>
        <v/>
      </c>
      <c r="I202" s="649" t="str">
        <f t="shared" si="39"/>
        <v/>
      </c>
      <c r="K202" s="649" t="str">
        <f t="shared" si="40"/>
        <v/>
      </c>
      <c r="M202" s="649" t="str">
        <f t="shared" si="41"/>
        <v/>
      </c>
      <c r="O202" s="649" t="str">
        <f t="shared" si="42"/>
        <v/>
      </c>
      <c r="Q202" s="649" t="str">
        <f t="shared" si="43"/>
        <v/>
      </c>
      <c r="S202" s="649" t="str">
        <f t="shared" si="44"/>
        <v/>
      </c>
      <c r="U202" s="649" t="str">
        <f t="shared" si="45"/>
        <v/>
      </c>
      <c r="W202" s="649" t="str">
        <f t="shared" si="46"/>
        <v/>
      </c>
      <c r="Y202" s="649" t="str">
        <f t="shared" si="47"/>
        <v/>
      </c>
      <c r="AA202" s="649" t="str">
        <f t="shared" si="48"/>
        <v/>
      </c>
      <c r="AC202" s="649" t="str">
        <f t="shared" si="49"/>
        <v/>
      </c>
      <c r="AE202" s="649" t="str">
        <f t="shared" si="50"/>
        <v/>
      </c>
      <c r="AG202" s="649" t="str">
        <f t="shared" si="51"/>
        <v/>
      </c>
      <c r="AI202" s="649" t="str">
        <f t="shared" si="52"/>
        <v/>
      </c>
      <c r="AK202" s="649" t="str">
        <f t="shared" si="53"/>
        <v/>
      </c>
      <c r="AM202" s="649" t="str">
        <f t="shared" si="54"/>
        <v/>
      </c>
      <c r="AO202" s="649" t="str">
        <f t="shared" si="55"/>
        <v/>
      </c>
      <c r="AQ202" s="649" t="str">
        <f t="shared" si="56"/>
        <v/>
      </c>
    </row>
    <row r="203" spans="5:43">
      <c r="E203" s="649" t="str">
        <f t="shared" si="38"/>
        <v/>
      </c>
      <c r="G203" s="649" t="str">
        <f t="shared" si="38"/>
        <v/>
      </c>
      <c r="I203" s="649" t="str">
        <f t="shared" si="39"/>
        <v/>
      </c>
      <c r="K203" s="649" t="str">
        <f t="shared" si="40"/>
        <v/>
      </c>
      <c r="M203" s="649" t="str">
        <f t="shared" si="41"/>
        <v/>
      </c>
      <c r="O203" s="649" t="str">
        <f t="shared" si="42"/>
        <v/>
      </c>
      <c r="Q203" s="649" t="str">
        <f t="shared" si="43"/>
        <v/>
      </c>
      <c r="S203" s="649" t="str">
        <f t="shared" si="44"/>
        <v/>
      </c>
      <c r="U203" s="649" t="str">
        <f t="shared" si="45"/>
        <v/>
      </c>
      <c r="W203" s="649" t="str">
        <f t="shared" si="46"/>
        <v/>
      </c>
      <c r="Y203" s="649" t="str">
        <f t="shared" si="47"/>
        <v/>
      </c>
      <c r="AA203" s="649" t="str">
        <f t="shared" si="48"/>
        <v/>
      </c>
      <c r="AC203" s="649" t="str">
        <f t="shared" si="49"/>
        <v/>
      </c>
      <c r="AE203" s="649" t="str">
        <f t="shared" si="50"/>
        <v/>
      </c>
      <c r="AG203" s="649" t="str">
        <f t="shared" si="51"/>
        <v/>
      </c>
      <c r="AI203" s="649" t="str">
        <f t="shared" si="52"/>
        <v/>
      </c>
      <c r="AK203" s="649" t="str">
        <f t="shared" si="53"/>
        <v/>
      </c>
      <c r="AM203" s="649" t="str">
        <f t="shared" si="54"/>
        <v/>
      </c>
      <c r="AO203" s="649" t="str">
        <f t="shared" si="55"/>
        <v/>
      </c>
      <c r="AQ203" s="649" t="str">
        <f t="shared" si="56"/>
        <v/>
      </c>
    </row>
    <row r="204" spans="5:43">
      <c r="E204" s="649" t="str">
        <f t="shared" ref="E204:G267" si="57">IF(OR($B204=0,D204=0),"",D204/$B204)</f>
        <v/>
      </c>
      <c r="G204" s="649" t="str">
        <f t="shared" si="57"/>
        <v/>
      </c>
      <c r="I204" s="649" t="str">
        <f t="shared" si="39"/>
        <v/>
      </c>
      <c r="K204" s="649" t="str">
        <f t="shared" si="40"/>
        <v/>
      </c>
      <c r="M204" s="649" t="str">
        <f t="shared" si="41"/>
        <v/>
      </c>
      <c r="O204" s="649" t="str">
        <f t="shared" si="42"/>
        <v/>
      </c>
      <c r="Q204" s="649" t="str">
        <f t="shared" si="43"/>
        <v/>
      </c>
      <c r="S204" s="649" t="str">
        <f t="shared" si="44"/>
        <v/>
      </c>
      <c r="U204" s="649" t="str">
        <f t="shared" si="45"/>
        <v/>
      </c>
      <c r="W204" s="649" t="str">
        <f t="shared" si="46"/>
        <v/>
      </c>
      <c r="Y204" s="649" t="str">
        <f t="shared" si="47"/>
        <v/>
      </c>
      <c r="AA204" s="649" t="str">
        <f t="shared" si="48"/>
        <v/>
      </c>
      <c r="AC204" s="649" t="str">
        <f t="shared" si="49"/>
        <v/>
      </c>
      <c r="AE204" s="649" t="str">
        <f t="shared" si="50"/>
        <v/>
      </c>
      <c r="AG204" s="649" t="str">
        <f t="shared" si="51"/>
        <v/>
      </c>
      <c r="AI204" s="649" t="str">
        <f t="shared" si="52"/>
        <v/>
      </c>
      <c r="AK204" s="649" t="str">
        <f t="shared" si="53"/>
        <v/>
      </c>
      <c r="AM204" s="649" t="str">
        <f t="shared" si="54"/>
        <v/>
      </c>
      <c r="AO204" s="649" t="str">
        <f t="shared" si="55"/>
        <v/>
      </c>
      <c r="AQ204" s="649" t="str">
        <f t="shared" si="56"/>
        <v/>
      </c>
    </row>
    <row r="205" spans="5:43">
      <c r="E205" s="649" t="str">
        <f t="shared" si="57"/>
        <v/>
      </c>
      <c r="G205" s="649" t="str">
        <f t="shared" si="57"/>
        <v/>
      </c>
      <c r="I205" s="649" t="str">
        <f t="shared" ref="I205:I268" si="58">IF(OR($B205=0,H205=0),"",H205/$B205)</f>
        <v/>
      </c>
      <c r="K205" s="649" t="str">
        <f t="shared" ref="K205:K268" si="59">IF(OR($B205=0,J205=0),"",J205/$B205)</f>
        <v/>
      </c>
      <c r="M205" s="649" t="str">
        <f t="shared" ref="M205:M268" si="60">IF(OR($B205=0,L205=0),"",L205/$B205)</f>
        <v/>
      </c>
      <c r="O205" s="649" t="str">
        <f t="shared" ref="O205:O268" si="61">IF(OR($B205=0,N205=0),"",N205/$B205)</f>
        <v/>
      </c>
      <c r="Q205" s="649" t="str">
        <f t="shared" ref="Q205:Q268" si="62">IF(OR($B205=0,P205=0),"",P205/$B205)</f>
        <v/>
      </c>
      <c r="S205" s="649" t="str">
        <f t="shared" ref="S205:S268" si="63">IF(OR($B205=0,R205=0),"",R205/$B205)</f>
        <v/>
      </c>
      <c r="U205" s="649" t="str">
        <f t="shared" ref="U205:U268" si="64">IF(OR($B205=0,T205=0),"",T205/$B205)</f>
        <v/>
      </c>
      <c r="W205" s="649" t="str">
        <f t="shared" ref="W205:W268" si="65">IF(OR($B205=0,V205=0),"",V205/$B205)</f>
        <v/>
      </c>
      <c r="Y205" s="649" t="str">
        <f t="shared" ref="Y205:Y268" si="66">IF(OR($B205=0,X205=0),"",X205/$B205)</f>
        <v/>
      </c>
      <c r="AA205" s="649" t="str">
        <f t="shared" ref="AA205:AA268" si="67">IF(OR($B205=0,Z205=0),"",Z205/$B205)</f>
        <v/>
      </c>
      <c r="AC205" s="649" t="str">
        <f t="shared" ref="AC205:AC268" si="68">IF(OR($B205=0,AB205=0),"",AB205/$B205)</f>
        <v/>
      </c>
      <c r="AE205" s="649" t="str">
        <f t="shared" ref="AE205:AE268" si="69">IF(OR($B205=0,AD205=0),"",AD205/$B205)</f>
        <v/>
      </c>
      <c r="AG205" s="649" t="str">
        <f t="shared" ref="AG205:AG268" si="70">IF(OR($B205=0,AF205=0),"",AF205/$B205)</f>
        <v/>
      </c>
      <c r="AI205" s="649" t="str">
        <f t="shared" ref="AI205:AI268" si="71">IF(OR($B205=0,AH205=0),"",AH205/$B205)</f>
        <v/>
      </c>
      <c r="AK205" s="649" t="str">
        <f t="shared" ref="AK205:AK268" si="72">IF(OR($B205=0,AJ205=0),"",AJ205/$B205)</f>
        <v/>
      </c>
      <c r="AM205" s="649" t="str">
        <f t="shared" ref="AM205:AM268" si="73">IF(OR($B205=0,AL205=0),"",AL205/$B205)</f>
        <v/>
      </c>
      <c r="AO205" s="649" t="str">
        <f t="shared" ref="AO205:AO268" si="74">IF(OR($B205=0,AN205=0),"",AN205/$B205)</f>
        <v/>
      </c>
      <c r="AQ205" s="649" t="str">
        <f t="shared" ref="AQ205:AQ268" si="75">IF(OR($B205=0,AP205=0),"",AP205/$B205)</f>
        <v/>
      </c>
    </row>
    <row r="206" spans="5:43">
      <c r="E206" s="649" t="str">
        <f t="shared" si="57"/>
        <v/>
      </c>
      <c r="G206" s="649" t="str">
        <f t="shared" si="57"/>
        <v/>
      </c>
      <c r="I206" s="649" t="str">
        <f t="shared" si="58"/>
        <v/>
      </c>
      <c r="K206" s="649" t="str">
        <f t="shared" si="59"/>
        <v/>
      </c>
      <c r="M206" s="649" t="str">
        <f t="shared" si="60"/>
        <v/>
      </c>
      <c r="O206" s="649" t="str">
        <f t="shared" si="61"/>
        <v/>
      </c>
      <c r="Q206" s="649" t="str">
        <f t="shared" si="62"/>
        <v/>
      </c>
      <c r="S206" s="649" t="str">
        <f t="shared" si="63"/>
        <v/>
      </c>
      <c r="U206" s="649" t="str">
        <f t="shared" si="64"/>
        <v/>
      </c>
      <c r="W206" s="649" t="str">
        <f t="shared" si="65"/>
        <v/>
      </c>
      <c r="Y206" s="649" t="str">
        <f t="shared" si="66"/>
        <v/>
      </c>
      <c r="AA206" s="649" t="str">
        <f t="shared" si="67"/>
        <v/>
      </c>
      <c r="AC206" s="649" t="str">
        <f t="shared" si="68"/>
        <v/>
      </c>
      <c r="AE206" s="649" t="str">
        <f t="shared" si="69"/>
        <v/>
      </c>
      <c r="AG206" s="649" t="str">
        <f t="shared" si="70"/>
        <v/>
      </c>
      <c r="AI206" s="649" t="str">
        <f t="shared" si="71"/>
        <v/>
      </c>
      <c r="AK206" s="649" t="str">
        <f t="shared" si="72"/>
        <v/>
      </c>
      <c r="AM206" s="649" t="str">
        <f t="shared" si="73"/>
        <v/>
      </c>
      <c r="AO206" s="649" t="str">
        <f t="shared" si="74"/>
        <v/>
      </c>
      <c r="AQ206" s="649" t="str">
        <f t="shared" si="75"/>
        <v/>
      </c>
    </row>
    <row r="207" spans="5:43">
      <c r="E207" s="649" t="str">
        <f t="shared" si="57"/>
        <v/>
      </c>
      <c r="G207" s="649" t="str">
        <f t="shared" si="57"/>
        <v/>
      </c>
      <c r="I207" s="649" t="str">
        <f t="shared" si="58"/>
        <v/>
      </c>
      <c r="K207" s="649" t="str">
        <f t="shared" si="59"/>
        <v/>
      </c>
      <c r="M207" s="649" t="str">
        <f t="shared" si="60"/>
        <v/>
      </c>
      <c r="O207" s="649" t="str">
        <f t="shared" si="61"/>
        <v/>
      </c>
      <c r="Q207" s="649" t="str">
        <f t="shared" si="62"/>
        <v/>
      </c>
      <c r="S207" s="649" t="str">
        <f t="shared" si="63"/>
        <v/>
      </c>
      <c r="U207" s="649" t="str">
        <f t="shared" si="64"/>
        <v/>
      </c>
      <c r="W207" s="649" t="str">
        <f t="shared" si="65"/>
        <v/>
      </c>
      <c r="Y207" s="649" t="str">
        <f t="shared" si="66"/>
        <v/>
      </c>
      <c r="AA207" s="649" t="str">
        <f t="shared" si="67"/>
        <v/>
      </c>
      <c r="AC207" s="649" t="str">
        <f t="shared" si="68"/>
        <v/>
      </c>
      <c r="AE207" s="649" t="str">
        <f t="shared" si="69"/>
        <v/>
      </c>
      <c r="AG207" s="649" t="str">
        <f t="shared" si="70"/>
        <v/>
      </c>
      <c r="AI207" s="649" t="str">
        <f t="shared" si="71"/>
        <v/>
      </c>
      <c r="AK207" s="649" t="str">
        <f t="shared" si="72"/>
        <v/>
      </c>
      <c r="AM207" s="649" t="str">
        <f t="shared" si="73"/>
        <v/>
      </c>
      <c r="AO207" s="649" t="str">
        <f t="shared" si="74"/>
        <v/>
      </c>
      <c r="AQ207" s="649" t="str">
        <f t="shared" si="75"/>
        <v/>
      </c>
    </row>
    <row r="208" spans="5:43">
      <c r="E208" s="649" t="str">
        <f t="shared" si="57"/>
        <v/>
      </c>
      <c r="G208" s="649" t="str">
        <f t="shared" si="57"/>
        <v/>
      </c>
      <c r="I208" s="649" t="str">
        <f t="shared" si="58"/>
        <v/>
      </c>
      <c r="K208" s="649" t="str">
        <f t="shared" si="59"/>
        <v/>
      </c>
      <c r="M208" s="649" t="str">
        <f t="shared" si="60"/>
        <v/>
      </c>
      <c r="O208" s="649" t="str">
        <f t="shared" si="61"/>
        <v/>
      </c>
      <c r="Q208" s="649" t="str">
        <f t="shared" si="62"/>
        <v/>
      </c>
      <c r="S208" s="649" t="str">
        <f t="shared" si="63"/>
        <v/>
      </c>
      <c r="U208" s="649" t="str">
        <f t="shared" si="64"/>
        <v/>
      </c>
      <c r="W208" s="649" t="str">
        <f t="shared" si="65"/>
        <v/>
      </c>
      <c r="Y208" s="649" t="str">
        <f t="shared" si="66"/>
        <v/>
      </c>
      <c r="AA208" s="649" t="str">
        <f t="shared" si="67"/>
        <v/>
      </c>
      <c r="AC208" s="649" t="str">
        <f t="shared" si="68"/>
        <v/>
      </c>
      <c r="AE208" s="649" t="str">
        <f t="shared" si="69"/>
        <v/>
      </c>
      <c r="AG208" s="649" t="str">
        <f t="shared" si="70"/>
        <v/>
      </c>
      <c r="AI208" s="649" t="str">
        <f t="shared" si="71"/>
        <v/>
      </c>
      <c r="AK208" s="649" t="str">
        <f t="shared" si="72"/>
        <v/>
      </c>
      <c r="AM208" s="649" t="str">
        <f t="shared" si="73"/>
        <v/>
      </c>
      <c r="AO208" s="649" t="str">
        <f t="shared" si="74"/>
        <v/>
      </c>
      <c r="AQ208" s="649" t="str">
        <f t="shared" si="75"/>
        <v/>
      </c>
    </row>
    <row r="209" spans="5:43">
      <c r="E209" s="649" t="str">
        <f t="shared" si="57"/>
        <v/>
      </c>
      <c r="G209" s="649" t="str">
        <f t="shared" si="57"/>
        <v/>
      </c>
      <c r="I209" s="649" t="str">
        <f t="shared" si="58"/>
        <v/>
      </c>
      <c r="K209" s="649" t="str">
        <f t="shared" si="59"/>
        <v/>
      </c>
      <c r="M209" s="649" t="str">
        <f t="shared" si="60"/>
        <v/>
      </c>
      <c r="O209" s="649" t="str">
        <f t="shared" si="61"/>
        <v/>
      </c>
      <c r="Q209" s="649" t="str">
        <f t="shared" si="62"/>
        <v/>
      </c>
      <c r="S209" s="649" t="str">
        <f t="shared" si="63"/>
        <v/>
      </c>
      <c r="U209" s="649" t="str">
        <f t="shared" si="64"/>
        <v/>
      </c>
      <c r="W209" s="649" t="str">
        <f t="shared" si="65"/>
        <v/>
      </c>
      <c r="Y209" s="649" t="str">
        <f t="shared" si="66"/>
        <v/>
      </c>
      <c r="AA209" s="649" t="str">
        <f t="shared" si="67"/>
        <v/>
      </c>
      <c r="AC209" s="649" t="str">
        <f t="shared" si="68"/>
        <v/>
      </c>
      <c r="AE209" s="649" t="str">
        <f t="shared" si="69"/>
        <v/>
      </c>
      <c r="AG209" s="649" t="str">
        <f t="shared" si="70"/>
        <v/>
      </c>
      <c r="AI209" s="649" t="str">
        <f t="shared" si="71"/>
        <v/>
      </c>
      <c r="AK209" s="649" t="str">
        <f t="shared" si="72"/>
        <v/>
      </c>
      <c r="AM209" s="649" t="str">
        <f t="shared" si="73"/>
        <v/>
      </c>
      <c r="AO209" s="649" t="str">
        <f t="shared" si="74"/>
        <v/>
      </c>
      <c r="AQ209" s="649" t="str">
        <f t="shared" si="75"/>
        <v/>
      </c>
    </row>
    <row r="210" spans="5:43">
      <c r="E210" s="649" t="str">
        <f t="shared" si="57"/>
        <v/>
      </c>
      <c r="G210" s="649" t="str">
        <f t="shared" si="57"/>
        <v/>
      </c>
      <c r="I210" s="649" t="str">
        <f t="shared" si="58"/>
        <v/>
      </c>
      <c r="K210" s="649" t="str">
        <f t="shared" si="59"/>
        <v/>
      </c>
      <c r="M210" s="649" t="str">
        <f t="shared" si="60"/>
        <v/>
      </c>
      <c r="O210" s="649" t="str">
        <f t="shared" si="61"/>
        <v/>
      </c>
      <c r="Q210" s="649" t="str">
        <f t="shared" si="62"/>
        <v/>
      </c>
      <c r="S210" s="649" t="str">
        <f t="shared" si="63"/>
        <v/>
      </c>
      <c r="U210" s="649" t="str">
        <f t="shared" si="64"/>
        <v/>
      </c>
      <c r="W210" s="649" t="str">
        <f t="shared" si="65"/>
        <v/>
      </c>
      <c r="Y210" s="649" t="str">
        <f t="shared" si="66"/>
        <v/>
      </c>
      <c r="AA210" s="649" t="str">
        <f t="shared" si="67"/>
        <v/>
      </c>
      <c r="AC210" s="649" t="str">
        <f t="shared" si="68"/>
        <v/>
      </c>
      <c r="AE210" s="649" t="str">
        <f t="shared" si="69"/>
        <v/>
      </c>
      <c r="AG210" s="649" t="str">
        <f t="shared" si="70"/>
        <v/>
      </c>
      <c r="AI210" s="649" t="str">
        <f t="shared" si="71"/>
        <v/>
      </c>
      <c r="AK210" s="649" t="str">
        <f t="shared" si="72"/>
        <v/>
      </c>
      <c r="AM210" s="649" t="str">
        <f t="shared" si="73"/>
        <v/>
      </c>
      <c r="AO210" s="649" t="str">
        <f t="shared" si="74"/>
        <v/>
      </c>
      <c r="AQ210" s="649" t="str">
        <f t="shared" si="75"/>
        <v/>
      </c>
    </row>
    <row r="211" spans="5:43">
      <c r="E211" s="649" t="str">
        <f t="shared" si="57"/>
        <v/>
      </c>
      <c r="G211" s="649" t="str">
        <f t="shared" si="57"/>
        <v/>
      </c>
      <c r="I211" s="649" t="str">
        <f t="shared" si="58"/>
        <v/>
      </c>
      <c r="K211" s="649" t="str">
        <f t="shared" si="59"/>
        <v/>
      </c>
      <c r="M211" s="649" t="str">
        <f t="shared" si="60"/>
        <v/>
      </c>
      <c r="O211" s="649" t="str">
        <f t="shared" si="61"/>
        <v/>
      </c>
      <c r="Q211" s="649" t="str">
        <f t="shared" si="62"/>
        <v/>
      </c>
      <c r="S211" s="649" t="str">
        <f t="shared" si="63"/>
        <v/>
      </c>
      <c r="U211" s="649" t="str">
        <f t="shared" si="64"/>
        <v/>
      </c>
      <c r="W211" s="649" t="str">
        <f t="shared" si="65"/>
        <v/>
      </c>
      <c r="Y211" s="649" t="str">
        <f t="shared" si="66"/>
        <v/>
      </c>
      <c r="AA211" s="649" t="str">
        <f t="shared" si="67"/>
        <v/>
      </c>
      <c r="AC211" s="649" t="str">
        <f t="shared" si="68"/>
        <v/>
      </c>
      <c r="AE211" s="649" t="str">
        <f t="shared" si="69"/>
        <v/>
      </c>
      <c r="AG211" s="649" t="str">
        <f t="shared" si="70"/>
        <v/>
      </c>
      <c r="AI211" s="649" t="str">
        <f t="shared" si="71"/>
        <v/>
      </c>
      <c r="AK211" s="649" t="str">
        <f t="shared" si="72"/>
        <v/>
      </c>
      <c r="AM211" s="649" t="str">
        <f t="shared" si="73"/>
        <v/>
      </c>
      <c r="AO211" s="649" t="str">
        <f t="shared" si="74"/>
        <v/>
      </c>
      <c r="AQ211" s="649" t="str">
        <f t="shared" si="75"/>
        <v/>
      </c>
    </row>
    <row r="212" spans="5:43">
      <c r="E212" s="649" t="str">
        <f t="shared" si="57"/>
        <v/>
      </c>
      <c r="G212" s="649" t="str">
        <f t="shared" si="57"/>
        <v/>
      </c>
      <c r="I212" s="649" t="str">
        <f t="shared" si="58"/>
        <v/>
      </c>
      <c r="K212" s="649" t="str">
        <f t="shared" si="59"/>
        <v/>
      </c>
      <c r="M212" s="649" t="str">
        <f t="shared" si="60"/>
        <v/>
      </c>
      <c r="O212" s="649" t="str">
        <f t="shared" si="61"/>
        <v/>
      </c>
      <c r="Q212" s="649" t="str">
        <f t="shared" si="62"/>
        <v/>
      </c>
      <c r="S212" s="649" t="str">
        <f t="shared" si="63"/>
        <v/>
      </c>
      <c r="U212" s="649" t="str">
        <f t="shared" si="64"/>
        <v/>
      </c>
      <c r="W212" s="649" t="str">
        <f t="shared" si="65"/>
        <v/>
      </c>
      <c r="Y212" s="649" t="str">
        <f t="shared" si="66"/>
        <v/>
      </c>
      <c r="AA212" s="649" t="str">
        <f t="shared" si="67"/>
        <v/>
      </c>
      <c r="AC212" s="649" t="str">
        <f t="shared" si="68"/>
        <v/>
      </c>
      <c r="AE212" s="649" t="str">
        <f t="shared" si="69"/>
        <v/>
      </c>
      <c r="AG212" s="649" t="str">
        <f t="shared" si="70"/>
        <v/>
      </c>
      <c r="AI212" s="649" t="str">
        <f t="shared" si="71"/>
        <v/>
      </c>
      <c r="AK212" s="649" t="str">
        <f t="shared" si="72"/>
        <v/>
      </c>
      <c r="AM212" s="649" t="str">
        <f t="shared" si="73"/>
        <v/>
      </c>
      <c r="AO212" s="649" t="str">
        <f t="shared" si="74"/>
        <v/>
      </c>
      <c r="AQ212" s="649" t="str">
        <f t="shared" si="75"/>
        <v/>
      </c>
    </row>
    <row r="213" spans="5:43">
      <c r="E213" s="649" t="str">
        <f t="shared" si="57"/>
        <v/>
      </c>
      <c r="G213" s="649" t="str">
        <f t="shared" si="57"/>
        <v/>
      </c>
      <c r="I213" s="649" t="str">
        <f t="shared" si="58"/>
        <v/>
      </c>
      <c r="K213" s="649" t="str">
        <f t="shared" si="59"/>
        <v/>
      </c>
      <c r="M213" s="649" t="str">
        <f t="shared" si="60"/>
        <v/>
      </c>
      <c r="O213" s="649" t="str">
        <f t="shared" si="61"/>
        <v/>
      </c>
      <c r="Q213" s="649" t="str">
        <f t="shared" si="62"/>
        <v/>
      </c>
      <c r="S213" s="649" t="str">
        <f t="shared" si="63"/>
        <v/>
      </c>
      <c r="U213" s="649" t="str">
        <f t="shared" si="64"/>
        <v/>
      </c>
      <c r="W213" s="649" t="str">
        <f t="shared" si="65"/>
        <v/>
      </c>
      <c r="Y213" s="649" t="str">
        <f t="shared" si="66"/>
        <v/>
      </c>
      <c r="AA213" s="649" t="str">
        <f t="shared" si="67"/>
        <v/>
      </c>
      <c r="AC213" s="649" t="str">
        <f t="shared" si="68"/>
        <v/>
      </c>
      <c r="AE213" s="649" t="str">
        <f t="shared" si="69"/>
        <v/>
      </c>
      <c r="AG213" s="649" t="str">
        <f t="shared" si="70"/>
        <v/>
      </c>
      <c r="AI213" s="649" t="str">
        <f t="shared" si="71"/>
        <v/>
      </c>
      <c r="AK213" s="649" t="str">
        <f t="shared" si="72"/>
        <v/>
      </c>
      <c r="AM213" s="649" t="str">
        <f t="shared" si="73"/>
        <v/>
      </c>
      <c r="AO213" s="649" t="str">
        <f t="shared" si="74"/>
        <v/>
      </c>
      <c r="AQ213" s="649" t="str">
        <f t="shared" si="75"/>
        <v/>
      </c>
    </row>
    <row r="214" spans="5:43">
      <c r="E214" s="649" t="str">
        <f t="shared" si="57"/>
        <v/>
      </c>
      <c r="G214" s="649" t="str">
        <f t="shared" si="57"/>
        <v/>
      </c>
      <c r="I214" s="649" t="str">
        <f t="shared" si="58"/>
        <v/>
      </c>
      <c r="K214" s="649" t="str">
        <f t="shared" si="59"/>
        <v/>
      </c>
      <c r="M214" s="649" t="str">
        <f t="shared" si="60"/>
        <v/>
      </c>
      <c r="O214" s="649" t="str">
        <f t="shared" si="61"/>
        <v/>
      </c>
      <c r="Q214" s="649" t="str">
        <f t="shared" si="62"/>
        <v/>
      </c>
      <c r="S214" s="649" t="str">
        <f t="shared" si="63"/>
        <v/>
      </c>
      <c r="U214" s="649" t="str">
        <f t="shared" si="64"/>
        <v/>
      </c>
      <c r="W214" s="649" t="str">
        <f t="shared" si="65"/>
        <v/>
      </c>
      <c r="Y214" s="649" t="str">
        <f t="shared" si="66"/>
        <v/>
      </c>
      <c r="AA214" s="649" t="str">
        <f t="shared" si="67"/>
        <v/>
      </c>
      <c r="AC214" s="649" t="str">
        <f t="shared" si="68"/>
        <v/>
      </c>
      <c r="AE214" s="649" t="str">
        <f t="shared" si="69"/>
        <v/>
      </c>
      <c r="AG214" s="649" t="str">
        <f t="shared" si="70"/>
        <v/>
      </c>
      <c r="AI214" s="649" t="str">
        <f t="shared" si="71"/>
        <v/>
      </c>
      <c r="AK214" s="649" t="str">
        <f t="shared" si="72"/>
        <v/>
      </c>
      <c r="AM214" s="649" t="str">
        <f t="shared" si="73"/>
        <v/>
      </c>
      <c r="AO214" s="649" t="str">
        <f t="shared" si="74"/>
        <v/>
      </c>
      <c r="AQ214" s="649" t="str">
        <f t="shared" si="75"/>
        <v/>
      </c>
    </row>
    <row r="215" spans="5:43">
      <c r="E215" s="649" t="str">
        <f t="shared" si="57"/>
        <v/>
      </c>
      <c r="G215" s="649" t="str">
        <f t="shared" si="57"/>
        <v/>
      </c>
      <c r="I215" s="649" t="str">
        <f t="shared" si="58"/>
        <v/>
      </c>
      <c r="K215" s="649" t="str">
        <f t="shared" si="59"/>
        <v/>
      </c>
      <c r="M215" s="649" t="str">
        <f t="shared" si="60"/>
        <v/>
      </c>
      <c r="O215" s="649" t="str">
        <f t="shared" si="61"/>
        <v/>
      </c>
      <c r="Q215" s="649" t="str">
        <f t="shared" si="62"/>
        <v/>
      </c>
      <c r="S215" s="649" t="str">
        <f t="shared" si="63"/>
        <v/>
      </c>
      <c r="U215" s="649" t="str">
        <f t="shared" si="64"/>
        <v/>
      </c>
      <c r="W215" s="649" t="str">
        <f t="shared" si="65"/>
        <v/>
      </c>
      <c r="Y215" s="649" t="str">
        <f t="shared" si="66"/>
        <v/>
      </c>
      <c r="AA215" s="649" t="str">
        <f t="shared" si="67"/>
        <v/>
      </c>
      <c r="AC215" s="649" t="str">
        <f t="shared" si="68"/>
        <v/>
      </c>
      <c r="AE215" s="649" t="str">
        <f t="shared" si="69"/>
        <v/>
      </c>
      <c r="AG215" s="649" t="str">
        <f t="shared" si="70"/>
        <v/>
      </c>
      <c r="AI215" s="649" t="str">
        <f t="shared" si="71"/>
        <v/>
      </c>
      <c r="AK215" s="649" t="str">
        <f t="shared" si="72"/>
        <v/>
      </c>
      <c r="AM215" s="649" t="str">
        <f t="shared" si="73"/>
        <v/>
      </c>
      <c r="AO215" s="649" t="str">
        <f t="shared" si="74"/>
        <v/>
      </c>
      <c r="AQ215" s="649" t="str">
        <f t="shared" si="75"/>
        <v/>
      </c>
    </row>
    <row r="216" spans="5:43">
      <c r="E216" s="649" t="str">
        <f t="shared" si="57"/>
        <v/>
      </c>
      <c r="G216" s="649" t="str">
        <f t="shared" si="57"/>
        <v/>
      </c>
      <c r="I216" s="649" t="str">
        <f t="shared" si="58"/>
        <v/>
      </c>
      <c r="K216" s="649" t="str">
        <f t="shared" si="59"/>
        <v/>
      </c>
      <c r="M216" s="649" t="str">
        <f t="shared" si="60"/>
        <v/>
      </c>
      <c r="O216" s="649" t="str">
        <f t="shared" si="61"/>
        <v/>
      </c>
      <c r="Q216" s="649" t="str">
        <f t="shared" si="62"/>
        <v/>
      </c>
      <c r="S216" s="649" t="str">
        <f t="shared" si="63"/>
        <v/>
      </c>
      <c r="U216" s="649" t="str">
        <f t="shared" si="64"/>
        <v/>
      </c>
      <c r="W216" s="649" t="str">
        <f t="shared" si="65"/>
        <v/>
      </c>
      <c r="Y216" s="649" t="str">
        <f t="shared" si="66"/>
        <v/>
      </c>
      <c r="AA216" s="649" t="str">
        <f t="shared" si="67"/>
        <v/>
      </c>
      <c r="AC216" s="649" t="str">
        <f t="shared" si="68"/>
        <v/>
      </c>
      <c r="AE216" s="649" t="str">
        <f t="shared" si="69"/>
        <v/>
      </c>
      <c r="AG216" s="649" t="str">
        <f t="shared" si="70"/>
        <v/>
      </c>
      <c r="AI216" s="649" t="str">
        <f t="shared" si="71"/>
        <v/>
      </c>
      <c r="AK216" s="649" t="str">
        <f t="shared" si="72"/>
        <v/>
      </c>
      <c r="AM216" s="649" t="str">
        <f t="shared" si="73"/>
        <v/>
      </c>
      <c r="AO216" s="649" t="str">
        <f t="shared" si="74"/>
        <v/>
      </c>
      <c r="AQ216" s="649" t="str">
        <f t="shared" si="75"/>
        <v/>
      </c>
    </row>
    <row r="217" spans="5:43">
      <c r="E217" s="649" t="str">
        <f t="shared" si="57"/>
        <v/>
      </c>
      <c r="G217" s="649" t="str">
        <f t="shared" si="57"/>
        <v/>
      </c>
      <c r="I217" s="649" t="str">
        <f t="shared" si="58"/>
        <v/>
      </c>
      <c r="K217" s="649" t="str">
        <f t="shared" si="59"/>
        <v/>
      </c>
      <c r="M217" s="649" t="str">
        <f t="shared" si="60"/>
        <v/>
      </c>
      <c r="O217" s="649" t="str">
        <f t="shared" si="61"/>
        <v/>
      </c>
      <c r="Q217" s="649" t="str">
        <f t="shared" si="62"/>
        <v/>
      </c>
      <c r="S217" s="649" t="str">
        <f t="shared" si="63"/>
        <v/>
      </c>
      <c r="U217" s="649" t="str">
        <f t="shared" si="64"/>
        <v/>
      </c>
      <c r="W217" s="649" t="str">
        <f t="shared" si="65"/>
        <v/>
      </c>
      <c r="Y217" s="649" t="str">
        <f t="shared" si="66"/>
        <v/>
      </c>
      <c r="AA217" s="649" t="str">
        <f t="shared" si="67"/>
        <v/>
      </c>
      <c r="AC217" s="649" t="str">
        <f t="shared" si="68"/>
        <v/>
      </c>
      <c r="AE217" s="649" t="str">
        <f t="shared" si="69"/>
        <v/>
      </c>
      <c r="AG217" s="649" t="str">
        <f t="shared" si="70"/>
        <v/>
      </c>
      <c r="AI217" s="649" t="str">
        <f t="shared" si="71"/>
        <v/>
      </c>
      <c r="AK217" s="649" t="str">
        <f t="shared" si="72"/>
        <v/>
      </c>
      <c r="AM217" s="649" t="str">
        <f t="shared" si="73"/>
        <v/>
      </c>
      <c r="AO217" s="649" t="str">
        <f t="shared" si="74"/>
        <v/>
      </c>
      <c r="AQ217" s="649" t="str">
        <f t="shared" si="75"/>
        <v/>
      </c>
    </row>
    <row r="218" spans="5:43">
      <c r="E218" s="649" t="str">
        <f t="shared" si="57"/>
        <v/>
      </c>
      <c r="G218" s="649" t="str">
        <f t="shared" si="57"/>
        <v/>
      </c>
      <c r="I218" s="649" t="str">
        <f t="shared" si="58"/>
        <v/>
      </c>
      <c r="K218" s="649" t="str">
        <f t="shared" si="59"/>
        <v/>
      </c>
      <c r="M218" s="649" t="str">
        <f t="shared" si="60"/>
        <v/>
      </c>
      <c r="O218" s="649" t="str">
        <f t="shared" si="61"/>
        <v/>
      </c>
      <c r="Q218" s="649" t="str">
        <f t="shared" si="62"/>
        <v/>
      </c>
      <c r="S218" s="649" t="str">
        <f t="shared" si="63"/>
        <v/>
      </c>
      <c r="U218" s="649" t="str">
        <f t="shared" si="64"/>
        <v/>
      </c>
      <c r="W218" s="649" t="str">
        <f t="shared" si="65"/>
        <v/>
      </c>
      <c r="Y218" s="649" t="str">
        <f t="shared" si="66"/>
        <v/>
      </c>
      <c r="AA218" s="649" t="str">
        <f t="shared" si="67"/>
        <v/>
      </c>
      <c r="AC218" s="649" t="str">
        <f t="shared" si="68"/>
        <v/>
      </c>
      <c r="AE218" s="649" t="str">
        <f t="shared" si="69"/>
        <v/>
      </c>
      <c r="AG218" s="649" t="str">
        <f t="shared" si="70"/>
        <v/>
      </c>
      <c r="AI218" s="649" t="str">
        <f t="shared" si="71"/>
        <v/>
      </c>
      <c r="AK218" s="649" t="str">
        <f t="shared" si="72"/>
        <v/>
      </c>
      <c r="AM218" s="649" t="str">
        <f t="shared" si="73"/>
        <v/>
      </c>
      <c r="AO218" s="649" t="str">
        <f t="shared" si="74"/>
        <v/>
      </c>
      <c r="AQ218" s="649" t="str">
        <f t="shared" si="75"/>
        <v/>
      </c>
    </row>
    <row r="219" spans="5:43">
      <c r="E219" s="649" t="str">
        <f t="shared" si="57"/>
        <v/>
      </c>
      <c r="G219" s="649" t="str">
        <f t="shared" si="57"/>
        <v/>
      </c>
      <c r="I219" s="649" t="str">
        <f t="shared" si="58"/>
        <v/>
      </c>
      <c r="K219" s="649" t="str">
        <f t="shared" si="59"/>
        <v/>
      </c>
      <c r="M219" s="649" t="str">
        <f t="shared" si="60"/>
        <v/>
      </c>
      <c r="O219" s="649" t="str">
        <f t="shared" si="61"/>
        <v/>
      </c>
      <c r="Q219" s="649" t="str">
        <f t="shared" si="62"/>
        <v/>
      </c>
      <c r="S219" s="649" t="str">
        <f t="shared" si="63"/>
        <v/>
      </c>
      <c r="U219" s="649" t="str">
        <f t="shared" si="64"/>
        <v/>
      </c>
      <c r="W219" s="649" t="str">
        <f t="shared" si="65"/>
        <v/>
      </c>
      <c r="Y219" s="649" t="str">
        <f t="shared" si="66"/>
        <v/>
      </c>
      <c r="AA219" s="649" t="str">
        <f t="shared" si="67"/>
        <v/>
      </c>
      <c r="AC219" s="649" t="str">
        <f t="shared" si="68"/>
        <v/>
      </c>
      <c r="AE219" s="649" t="str">
        <f t="shared" si="69"/>
        <v/>
      </c>
      <c r="AG219" s="649" t="str">
        <f t="shared" si="70"/>
        <v/>
      </c>
      <c r="AI219" s="649" t="str">
        <f t="shared" si="71"/>
        <v/>
      </c>
      <c r="AK219" s="649" t="str">
        <f t="shared" si="72"/>
        <v/>
      </c>
      <c r="AM219" s="649" t="str">
        <f t="shared" si="73"/>
        <v/>
      </c>
      <c r="AO219" s="649" t="str">
        <f t="shared" si="74"/>
        <v/>
      </c>
      <c r="AQ219" s="649" t="str">
        <f t="shared" si="75"/>
        <v/>
      </c>
    </row>
    <row r="220" spans="5:43">
      <c r="E220" s="649" t="str">
        <f t="shared" si="57"/>
        <v/>
      </c>
      <c r="G220" s="649" t="str">
        <f t="shared" si="57"/>
        <v/>
      </c>
      <c r="I220" s="649" t="str">
        <f t="shared" si="58"/>
        <v/>
      </c>
      <c r="K220" s="649" t="str">
        <f t="shared" si="59"/>
        <v/>
      </c>
      <c r="M220" s="649" t="str">
        <f t="shared" si="60"/>
        <v/>
      </c>
      <c r="O220" s="649" t="str">
        <f t="shared" si="61"/>
        <v/>
      </c>
      <c r="Q220" s="649" t="str">
        <f t="shared" si="62"/>
        <v/>
      </c>
      <c r="S220" s="649" t="str">
        <f t="shared" si="63"/>
        <v/>
      </c>
      <c r="U220" s="649" t="str">
        <f t="shared" si="64"/>
        <v/>
      </c>
      <c r="W220" s="649" t="str">
        <f t="shared" si="65"/>
        <v/>
      </c>
      <c r="Y220" s="649" t="str">
        <f t="shared" si="66"/>
        <v/>
      </c>
      <c r="AA220" s="649" t="str">
        <f t="shared" si="67"/>
        <v/>
      </c>
      <c r="AC220" s="649" t="str">
        <f t="shared" si="68"/>
        <v/>
      </c>
      <c r="AE220" s="649" t="str">
        <f t="shared" si="69"/>
        <v/>
      </c>
      <c r="AG220" s="649" t="str">
        <f t="shared" si="70"/>
        <v/>
      </c>
      <c r="AI220" s="649" t="str">
        <f t="shared" si="71"/>
        <v/>
      </c>
      <c r="AK220" s="649" t="str">
        <f t="shared" si="72"/>
        <v/>
      </c>
      <c r="AM220" s="649" t="str">
        <f t="shared" si="73"/>
        <v/>
      </c>
      <c r="AO220" s="649" t="str">
        <f t="shared" si="74"/>
        <v/>
      </c>
      <c r="AQ220" s="649" t="str">
        <f t="shared" si="75"/>
        <v/>
      </c>
    </row>
    <row r="221" spans="5:43">
      <c r="E221" s="649" t="str">
        <f t="shared" si="57"/>
        <v/>
      </c>
      <c r="G221" s="649" t="str">
        <f t="shared" si="57"/>
        <v/>
      </c>
      <c r="I221" s="649" t="str">
        <f t="shared" si="58"/>
        <v/>
      </c>
      <c r="K221" s="649" t="str">
        <f t="shared" si="59"/>
        <v/>
      </c>
      <c r="M221" s="649" t="str">
        <f t="shared" si="60"/>
        <v/>
      </c>
      <c r="O221" s="649" t="str">
        <f t="shared" si="61"/>
        <v/>
      </c>
      <c r="Q221" s="649" t="str">
        <f t="shared" si="62"/>
        <v/>
      </c>
      <c r="S221" s="649" t="str">
        <f t="shared" si="63"/>
        <v/>
      </c>
      <c r="U221" s="649" t="str">
        <f t="shared" si="64"/>
        <v/>
      </c>
      <c r="W221" s="649" t="str">
        <f t="shared" si="65"/>
        <v/>
      </c>
      <c r="Y221" s="649" t="str">
        <f t="shared" si="66"/>
        <v/>
      </c>
      <c r="AA221" s="649" t="str">
        <f t="shared" si="67"/>
        <v/>
      </c>
      <c r="AC221" s="649" t="str">
        <f t="shared" si="68"/>
        <v/>
      </c>
      <c r="AE221" s="649" t="str">
        <f t="shared" si="69"/>
        <v/>
      </c>
      <c r="AG221" s="649" t="str">
        <f t="shared" si="70"/>
        <v/>
      </c>
      <c r="AI221" s="649" t="str">
        <f t="shared" si="71"/>
        <v/>
      </c>
      <c r="AK221" s="649" t="str">
        <f t="shared" si="72"/>
        <v/>
      </c>
      <c r="AM221" s="649" t="str">
        <f t="shared" si="73"/>
        <v/>
      </c>
      <c r="AO221" s="649" t="str">
        <f t="shared" si="74"/>
        <v/>
      </c>
      <c r="AQ221" s="649" t="str">
        <f t="shared" si="75"/>
        <v/>
      </c>
    </row>
    <row r="222" spans="5:43">
      <c r="E222" s="649" t="str">
        <f t="shared" si="57"/>
        <v/>
      </c>
      <c r="G222" s="649" t="str">
        <f t="shared" si="57"/>
        <v/>
      </c>
      <c r="I222" s="649" t="str">
        <f t="shared" si="58"/>
        <v/>
      </c>
      <c r="K222" s="649" t="str">
        <f t="shared" si="59"/>
        <v/>
      </c>
      <c r="M222" s="649" t="str">
        <f t="shared" si="60"/>
        <v/>
      </c>
      <c r="O222" s="649" t="str">
        <f t="shared" si="61"/>
        <v/>
      </c>
      <c r="Q222" s="649" t="str">
        <f t="shared" si="62"/>
        <v/>
      </c>
      <c r="S222" s="649" t="str">
        <f t="shared" si="63"/>
        <v/>
      </c>
      <c r="U222" s="649" t="str">
        <f t="shared" si="64"/>
        <v/>
      </c>
      <c r="W222" s="649" t="str">
        <f t="shared" si="65"/>
        <v/>
      </c>
      <c r="Y222" s="649" t="str">
        <f t="shared" si="66"/>
        <v/>
      </c>
      <c r="AA222" s="649" t="str">
        <f t="shared" si="67"/>
        <v/>
      </c>
      <c r="AC222" s="649" t="str">
        <f t="shared" si="68"/>
        <v/>
      </c>
      <c r="AE222" s="649" t="str">
        <f t="shared" si="69"/>
        <v/>
      </c>
      <c r="AG222" s="649" t="str">
        <f t="shared" si="70"/>
        <v/>
      </c>
      <c r="AI222" s="649" t="str">
        <f t="shared" si="71"/>
        <v/>
      </c>
      <c r="AK222" s="649" t="str">
        <f t="shared" si="72"/>
        <v/>
      </c>
      <c r="AM222" s="649" t="str">
        <f t="shared" si="73"/>
        <v/>
      </c>
      <c r="AO222" s="649" t="str">
        <f t="shared" si="74"/>
        <v/>
      </c>
      <c r="AQ222" s="649" t="str">
        <f t="shared" si="75"/>
        <v/>
      </c>
    </row>
    <row r="223" spans="5:43">
      <c r="E223" s="649" t="str">
        <f t="shared" si="57"/>
        <v/>
      </c>
      <c r="G223" s="649" t="str">
        <f t="shared" si="57"/>
        <v/>
      </c>
      <c r="I223" s="649" t="str">
        <f t="shared" si="58"/>
        <v/>
      </c>
      <c r="K223" s="649" t="str">
        <f t="shared" si="59"/>
        <v/>
      </c>
      <c r="M223" s="649" t="str">
        <f t="shared" si="60"/>
        <v/>
      </c>
      <c r="O223" s="649" t="str">
        <f t="shared" si="61"/>
        <v/>
      </c>
      <c r="Q223" s="649" t="str">
        <f t="shared" si="62"/>
        <v/>
      </c>
      <c r="S223" s="649" t="str">
        <f t="shared" si="63"/>
        <v/>
      </c>
      <c r="U223" s="649" t="str">
        <f t="shared" si="64"/>
        <v/>
      </c>
      <c r="W223" s="649" t="str">
        <f t="shared" si="65"/>
        <v/>
      </c>
      <c r="Y223" s="649" t="str">
        <f t="shared" si="66"/>
        <v/>
      </c>
      <c r="AA223" s="649" t="str">
        <f t="shared" si="67"/>
        <v/>
      </c>
      <c r="AC223" s="649" t="str">
        <f t="shared" si="68"/>
        <v/>
      </c>
      <c r="AE223" s="649" t="str">
        <f t="shared" si="69"/>
        <v/>
      </c>
      <c r="AG223" s="649" t="str">
        <f t="shared" si="70"/>
        <v/>
      </c>
      <c r="AI223" s="649" t="str">
        <f t="shared" si="71"/>
        <v/>
      </c>
      <c r="AK223" s="649" t="str">
        <f t="shared" si="72"/>
        <v/>
      </c>
      <c r="AM223" s="649" t="str">
        <f t="shared" si="73"/>
        <v/>
      </c>
      <c r="AO223" s="649" t="str">
        <f t="shared" si="74"/>
        <v/>
      </c>
      <c r="AQ223" s="649" t="str">
        <f t="shared" si="75"/>
        <v/>
      </c>
    </row>
    <row r="224" spans="5:43">
      <c r="E224" s="649" t="str">
        <f t="shared" si="57"/>
        <v/>
      </c>
      <c r="G224" s="649" t="str">
        <f t="shared" si="57"/>
        <v/>
      </c>
      <c r="I224" s="649" t="str">
        <f t="shared" si="58"/>
        <v/>
      </c>
      <c r="K224" s="649" t="str">
        <f t="shared" si="59"/>
        <v/>
      </c>
      <c r="M224" s="649" t="str">
        <f t="shared" si="60"/>
        <v/>
      </c>
      <c r="O224" s="649" t="str">
        <f t="shared" si="61"/>
        <v/>
      </c>
      <c r="Q224" s="649" t="str">
        <f t="shared" si="62"/>
        <v/>
      </c>
      <c r="S224" s="649" t="str">
        <f t="shared" si="63"/>
        <v/>
      </c>
      <c r="U224" s="649" t="str">
        <f t="shared" si="64"/>
        <v/>
      </c>
      <c r="W224" s="649" t="str">
        <f t="shared" si="65"/>
        <v/>
      </c>
      <c r="Y224" s="649" t="str">
        <f t="shared" si="66"/>
        <v/>
      </c>
      <c r="AA224" s="649" t="str">
        <f t="shared" si="67"/>
        <v/>
      </c>
      <c r="AC224" s="649" t="str">
        <f t="shared" si="68"/>
        <v/>
      </c>
      <c r="AE224" s="649" t="str">
        <f t="shared" si="69"/>
        <v/>
      </c>
      <c r="AG224" s="649" t="str">
        <f t="shared" si="70"/>
        <v/>
      </c>
      <c r="AI224" s="649" t="str">
        <f t="shared" si="71"/>
        <v/>
      </c>
      <c r="AK224" s="649" t="str">
        <f t="shared" si="72"/>
        <v/>
      </c>
      <c r="AM224" s="649" t="str">
        <f t="shared" si="73"/>
        <v/>
      </c>
      <c r="AO224" s="649" t="str">
        <f t="shared" si="74"/>
        <v/>
      </c>
      <c r="AQ224" s="649" t="str">
        <f t="shared" si="75"/>
        <v/>
      </c>
    </row>
    <row r="225" spans="5:43">
      <c r="E225" s="649" t="str">
        <f t="shared" si="57"/>
        <v/>
      </c>
      <c r="G225" s="649" t="str">
        <f t="shared" si="57"/>
        <v/>
      </c>
      <c r="I225" s="649" t="str">
        <f t="shared" si="58"/>
        <v/>
      </c>
      <c r="K225" s="649" t="str">
        <f t="shared" si="59"/>
        <v/>
      </c>
      <c r="M225" s="649" t="str">
        <f t="shared" si="60"/>
        <v/>
      </c>
      <c r="O225" s="649" t="str">
        <f t="shared" si="61"/>
        <v/>
      </c>
      <c r="Q225" s="649" t="str">
        <f t="shared" si="62"/>
        <v/>
      </c>
      <c r="S225" s="649" t="str">
        <f t="shared" si="63"/>
        <v/>
      </c>
      <c r="U225" s="649" t="str">
        <f t="shared" si="64"/>
        <v/>
      </c>
      <c r="W225" s="649" t="str">
        <f t="shared" si="65"/>
        <v/>
      </c>
      <c r="Y225" s="649" t="str">
        <f t="shared" si="66"/>
        <v/>
      </c>
      <c r="AA225" s="649" t="str">
        <f t="shared" si="67"/>
        <v/>
      </c>
      <c r="AC225" s="649" t="str">
        <f t="shared" si="68"/>
        <v/>
      </c>
      <c r="AE225" s="649" t="str">
        <f t="shared" si="69"/>
        <v/>
      </c>
      <c r="AG225" s="649" t="str">
        <f t="shared" si="70"/>
        <v/>
      </c>
      <c r="AI225" s="649" t="str">
        <f t="shared" si="71"/>
        <v/>
      </c>
      <c r="AK225" s="649" t="str">
        <f t="shared" si="72"/>
        <v/>
      </c>
      <c r="AM225" s="649" t="str">
        <f t="shared" si="73"/>
        <v/>
      </c>
      <c r="AO225" s="649" t="str">
        <f t="shared" si="74"/>
        <v/>
      </c>
      <c r="AQ225" s="649" t="str">
        <f t="shared" si="75"/>
        <v/>
      </c>
    </row>
    <row r="226" spans="5:43">
      <c r="E226" s="649" t="str">
        <f t="shared" si="57"/>
        <v/>
      </c>
      <c r="G226" s="649" t="str">
        <f t="shared" si="57"/>
        <v/>
      </c>
      <c r="I226" s="649" t="str">
        <f t="shared" si="58"/>
        <v/>
      </c>
      <c r="K226" s="649" t="str">
        <f t="shared" si="59"/>
        <v/>
      </c>
      <c r="M226" s="649" t="str">
        <f t="shared" si="60"/>
        <v/>
      </c>
      <c r="O226" s="649" t="str">
        <f t="shared" si="61"/>
        <v/>
      </c>
      <c r="Q226" s="649" t="str">
        <f t="shared" si="62"/>
        <v/>
      </c>
      <c r="S226" s="649" t="str">
        <f t="shared" si="63"/>
        <v/>
      </c>
      <c r="U226" s="649" t="str">
        <f t="shared" si="64"/>
        <v/>
      </c>
      <c r="W226" s="649" t="str">
        <f t="shared" si="65"/>
        <v/>
      </c>
      <c r="Y226" s="649" t="str">
        <f t="shared" si="66"/>
        <v/>
      </c>
      <c r="AA226" s="649" t="str">
        <f t="shared" si="67"/>
        <v/>
      </c>
      <c r="AC226" s="649" t="str">
        <f t="shared" si="68"/>
        <v/>
      </c>
      <c r="AE226" s="649" t="str">
        <f t="shared" si="69"/>
        <v/>
      </c>
      <c r="AG226" s="649" t="str">
        <f t="shared" si="70"/>
        <v/>
      </c>
      <c r="AI226" s="649" t="str">
        <f t="shared" si="71"/>
        <v/>
      </c>
      <c r="AK226" s="649" t="str">
        <f t="shared" si="72"/>
        <v/>
      </c>
      <c r="AM226" s="649" t="str">
        <f t="shared" si="73"/>
        <v/>
      </c>
      <c r="AO226" s="649" t="str">
        <f t="shared" si="74"/>
        <v/>
      </c>
      <c r="AQ226" s="649" t="str">
        <f t="shared" si="75"/>
        <v/>
      </c>
    </row>
    <row r="227" spans="5:43">
      <c r="E227" s="649" t="str">
        <f t="shared" si="57"/>
        <v/>
      </c>
      <c r="G227" s="649" t="str">
        <f t="shared" si="57"/>
        <v/>
      </c>
      <c r="I227" s="649" t="str">
        <f t="shared" si="58"/>
        <v/>
      </c>
      <c r="K227" s="649" t="str">
        <f t="shared" si="59"/>
        <v/>
      </c>
      <c r="M227" s="649" t="str">
        <f t="shared" si="60"/>
        <v/>
      </c>
      <c r="O227" s="649" t="str">
        <f t="shared" si="61"/>
        <v/>
      </c>
      <c r="Q227" s="649" t="str">
        <f t="shared" si="62"/>
        <v/>
      </c>
      <c r="S227" s="649" t="str">
        <f t="shared" si="63"/>
        <v/>
      </c>
      <c r="U227" s="649" t="str">
        <f t="shared" si="64"/>
        <v/>
      </c>
      <c r="W227" s="649" t="str">
        <f t="shared" si="65"/>
        <v/>
      </c>
      <c r="Y227" s="649" t="str">
        <f t="shared" si="66"/>
        <v/>
      </c>
      <c r="AA227" s="649" t="str">
        <f t="shared" si="67"/>
        <v/>
      </c>
      <c r="AC227" s="649" t="str">
        <f t="shared" si="68"/>
        <v/>
      </c>
      <c r="AE227" s="649" t="str">
        <f t="shared" si="69"/>
        <v/>
      </c>
      <c r="AG227" s="649" t="str">
        <f t="shared" si="70"/>
        <v/>
      </c>
      <c r="AI227" s="649" t="str">
        <f t="shared" si="71"/>
        <v/>
      </c>
      <c r="AK227" s="649" t="str">
        <f t="shared" si="72"/>
        <v/>
      </c>
      <c r="AM227" s="649" t="str">
        <f t="shared" si="73"/>
        <v/>
      </c>
      <c r="AO227" s="649" t="str">
        <f t="shared" si="74"/>
        <v/>
      </c>
      <c r="AQ227" s="649" t="str">
        <f t="shared" si="75"/>
        <v/>
      </c>
    </row>
    <row r="228" spans="5:43">
      <c r="E228" s="649" t="str">
        <f t="shared" si="57"/>
        <v/>
      </c>
      <c r="G228" s="649" t="str">
        <f t="shared" si="57"/>
        <v/>
      </c>
      <c r="I228" s="649" t="str">
        <f t="shared" si="58"/>
        <v/>
      </c>
      <c r="K228" s="649" t="str">
        <f t="shared" si="59"/>
        <v/>
      </c>
      <c r="M228" s="649" t="str">
        <f t="shared" si="60"/>
        <v/>
      </c>
      <c r="O228" s="649" t="str">
        <f t="shared" si="61"/>
        <v/>
      </c>
      <c r="Q228" s="649" t="str">
        <f t="shared" si="62"/>
        <v/>
      </c>
      <c r="S228" s="649" t="str">
        <f t="shared" si="63"/>
        <v/>
      </c>
      <c r="U228" s="649" t="str">
        <f t="shared" si="64"/>
        <v/>
      </c>
      <c r="W228" s="649" t="str">
        <f t="shared" si="65"/>
        <v/>
      </c>
      <c r="Y228" s="649" t="str">
        <f t="shared" si="66"/>
        <v/>
      </c>
      <c r="AA228" s="649" t="str">
        <f t="shared" si="67"/>
        <v/>
      </c>
      <c r="AC228" s="649" t="str">
        <f t="shared" si="68"/>
        <v/>
      </c>
      <c r="AE228" s="649" t="str">
        <f t="shared" si="69"/>
        <v/>
      </c>
      <c r="AG228" s="649" t="str">
        <f t="shared" si="70"/>
        <v/>
      </c>
      <c r="AI228" s="649" t="str">
        <f t="shared" si="71"/>
        <v/>
      </c>
      <c r="AK228" s="649" t="str">
        <f t="shared" si="72"/>
        <v/>
      </c>
      <c r="AM228" s="649" t="str">
        <f t="shared" si="73"/>
        <v/>
      </c>
      <c r="AO228" s="649" t="str">
        <f t="shared" si="74"/>
        <v/>
      </c>
      <c r="AQ228" s="649" t="str">
        <f t="shared" si="75"/>
        <v/>
      </c>
    </row>
    <row r="229" spans="5:43">
      <c r="E229" s="649" t="str">
        <f t="shared" si="57"/>
        <v/>
      </c>
      <c r="G229" s="649" t="str">
        <f t="shared" si="57"/>
        <v/>
      </c>
      <c r="I229" s="649" t="str">
        <f t="shared" si="58"/>
        <v/>
      </c>
      <c r="K229" s="649" t="str">
        <f t="shared" si="59"/>
        <v/>
      </c>
      <c r="M229" s="649" t="str">
        <f t="shared" si="60"/>
        <v/>
      </c>
      <c r="O229" s="649" t="str">
        <f t="shared" si="61"/>
        <v/>
      </c>
      <c r="Q229" s="649" t="str">
        <f t="shared" si="62"/>
        <v/>
      </c>
      <c r="S229" s="649" t="str">
        <f t="shared" si="63"/>
        <v/>
      </c>
      <c r="U229" s="649" t="str">
        <f t="shared" si="64"/>
        <v/>
      </c>
      <c r="W229" s="649" t="str">
        <f t="shared" si="65"/>
        <v/>
      </c>
      <c r="Y229" s="649" t="str">
        <f t="shared" si="66"/>
        <v/>
      </c>
      <c r="AA229" s="649" t="str">
        <f t="shared" si="67"/>
        <v/>
      </c>
      <c r="AC229" s="649" t="str">
        <f t="shared" si="68"/>
        <v/>
      </c>
      <c r="AE229" s="649" t="str">
        <f t="shared" si="69"/>
        <v/>
      </c>
      <c r="AG229" s="649" t="str">
        <f t="shared" si="70"/>
        <v/>
      </c>
      <c r="AI229" s="649" t="str">
        <f t="shared" si="71"/>
        <v/>
      </c>
      <c r="AK229" s="649" t="str">
        <f t="shared" si="72"/>
        <v/>
      </c>
      <c r="AM229" s="649" t="str">
        <f t="shared" si="73"/>
        <v/>
      </c>
      <c r="AO229" s="649" t="str">
        <f t="shared" si="74"/>
        <v/>
      </c>
      <c r="AQ229" s="649" t="str">
        <f t="shared" si="75"/>
        <v/>
      </c>
    </row>
    <row r="230" spans="5:43">
      <c r="E230" s="649" t="str">
        <f t="shared" si="57"/>
        <v/>
      </c>
      <c r="G230" s="649" t="str">
        <f t="shared" si="57"/>
        <v/>
      </c>
      <c r="I230" s="649" t="str">
        <f t="shared" si="58"/>
        <v/>
      </c>
      <c r="K230" s="649" t="str">
        <f t="shared" si="59"/>
        <v/>
      </c>
      <c r="M230" s="649" t="str">
        <f t="shared" si="60"/>
        <v/>
      </c>
      <c r="O230" s="649" t="str">
        <f t="shared" si="61"/>
        <v/>
      </c>
      <c r="Q230" s="649" t="str">
        <f t="shared" si="62"/>
        <v/>
      </c>
      <c r="S230" s="649" t="str">
        <f t="shared" si="63"/>
        <v/>
      </c>
      <c r="U230" s="649" t="str">
        <f t="shared" si="64"/>
        <v/>
      </c>
      <c r="W230" s="649" t="str">
        <f t="shared" si="65"/>
        <v/>
      </c>
      <c r="Y230" s="649" t="str">
        <f t="shared" si="66"/>
        <v/>
      </c>
      <c r="AA230" s="649" t="str">
        <f t="shared" si="67"/>
        <v/>
      </c>
      <c r="AC230" s="649" t="str">
        <f t="shared" si="68"/>
        <v/>
      </c>
      <c r="AE230" s="649" t="str">
        <f t="shared" si="69"/>
        <v/>
      </c>
      <c r="AG230" s="649" t="str">
        <f t="shared" si="70"/>
        <v/>
      </c>
      <c r="AI230" s="649" t="str">
        <f t="shared" si="71"/>
        <v/>
      </c>
      <c r="AK230" s="649" t="str">
        <f t="shared" si="72"/>
        <v/>
      </c>
      <c r="AM230" s="649" t="str">
        <f t="shared" si="73"/>
        <v/>
      </c>
      <c r="AO230" s="649" t="str">
        <f t="shared" si="74"/>
        <v/>
      </c>
      <c r="AQ230" s="649" t="str">
        <f t="shared" si="75"/>
        <v/>
      </c>
    </row>
    <row r="231" spans="5:43">
      <c r="E231" s="649" t="str">
        <f t="shared" si="57"/>
        <v/>
      </c>
      <c r="G231" s="649" t="str">
        <f t="shared" si="57"/>
        <v/>
      </c>
      <c r="I231" s="649" t="str">
        <f t="shared" si="58"/>
        <v/>
      </c>
      <c r="K231" s="649" t="str">
        <f t="shared" si="59"/>
        <v/>
      </c>
      <c r="M231" s="649" t="str">
        <f t="shared" si="60"/>
        <v/>
      </c>
      <c r="O231" s="649" t="str">
        <f t="shared" si="61"/>
        <v/>
      </c>
      <c r="Q231" s="649" t="str">
        <f t="shared" si="62"/>
        <v/>
      </c>
      <c r="S231" s="649" t="str">
        <f t="shared" si="63"/>
        <v/>
      </c>
      <c r="U231" s="649" t="str">
        <f t="shared" si="64"/>
        <v/>
      </c>
      <c r="W231" s="649" t="str">
        <f t="shared" si="65"/>
        <v/>
      </c>
      <c r="Y231" s="649" t="str">
        <f t="shared" si="66"/>
        <v/>
      </c>
      <c r="AA231" s="649" t="str">
        <f t="shared" si="67"/>
        <v/>
      </c>
      <c r="AC231" s="649" t="str">
        <f t="shared" si="68"/>
        <v/>
      </c>
      <c r="AE231" s="649" t="str">
        <f t="shared" si="69"/>
        <v/>
      </c>
      <c r="AG231" s="649" t="str">
        <f t="shared" si="70"/>
        <v/>
      </c>
      <c r="AI231" s="649" t="str">
        <f t="shared" si="71"/>
        <v/>
      </c>
      <c r="AK231" s="649" t="str">
        <f t="shared" si="72"/>
        <v/>
      </c>
      <c r="AM231" s="649" t="str">
        <f t="shared" si="73"/>
        <v/>
      </c>
      <c r="AO231" s="649" t="str">
        <f t="shared" si="74"/>
        <v/>
      </c>
      <c r="AQ231" s="649" t="str">
        <f t="shared" si="75"/>
        <v/>
      </c>
    </row>
    <row r="232" spans="5:43">
      <c r="E232" s="649" t="str">
        <f t="shared" si="57"/>
        <v/>
      </c>
      <c r="G232" s="649" t="str">
        <f t="shared" si="57"/>
        <v/>
      </c>
      <c r="I232" s="649" t="str">
        <f t="shared" si="58"/>
        <v/>
      </c>
      <c r="K232" s="649" t="str">
        <f t="shared" si="59"/>
        <v/>
      </c>
      <c r="M232" s="649" t="str">
        <f t="shared" si="60"/>
        <v/>
      </c>
      <c r="O232" s="649" t="str">
        <f t="shared" si="61"/>
        <v/>
      </c>
      <c r="Q232" s="649" t="str">
        <f t="shared" si="62"/>
        <v/>
      </c>
      <c r="S232" s="649" t="str">
        <f t="shared" si="63"/>
        <v/>
      </c>
      <c r="U232" s="649" t="str">
        <f t="shared" si="64"/>
        <v/>
      </c>
      <c r="W232" s="649" t="str">
        <f t="shared" si="65"/>
        <v/>
      </c>
      <c r="Y232" s="649" t="str">
        <f t="shared" si="66"/>
        <v/>
      </c>
      <c r="AA232" s="649" t="str">
        <f t="shared" si="67"/>
        <v/>
      </c>
      <c r="AC232" s="649" t="str">
        <f t="shared" si="68"/>
        <v/>
      </c>
      <c r="AE232" s="649" t="str">
        <f t="shared" si="69"/>
        <v/>
      </c>
      <c r="AG232" s="649" t="str">
        <f t="shared" si="70"/>
        <v/>
      </c>
      <c r="AI232" s="649" t="str">
        <f t="shared" si="71"/>
        <v/>
      </c>
      <c r="AK232" s="649" t="str">
        <f t="shared" si="72"/>
        <v/>
      </c>
      <c r="AM232" s="649" t="str">
        <f t="shared" si="73"/>
        <v/>
      </c>
      <c r="AO232" s="649" t="str">
        <f t="shared" si="74"/>
        <v/>
      </c>
      <c r="AQ232" s="649" t="str">
        <f t="shared" si="75"/>
        <v/>
      </c>
    </row>
    <row r="233" spans="5:43">
      <c r="E233" s="649" t="str">
        <f t="shared" si="57"/>
        <v/>
      </c>
      <c r="G233" s="649" t="str">
        <f t="shared" si="57"/>
        <v/>
      </c>
      <c r="I233" s="649" t="str">
        <f t="shared" si="58"/>
        <v/>
      </c>
      <c r="K233" s="649" t="str">
        <f t="shared" si="59"/>
        <v/>
      </c>
      <c r="M233" s="649" t="str">
        <f t="shared" si="60"/>
        <v/>
      </c>
      <c r="O233" s="649" t="str">
        <f t="shared" si="61"/>
        <v/>
      </c>
      <c r="Q233" s="649" t="str">
        <f t="shared" si="62"/>
        <v/>
      </c>
      <c r="S233" s="649" t="str">
        <f t="shared" si="63"/>
        <v/>
      </c>
      <c r="U233" s="649" t="str">
        <f t="shared" si="64"/>
        <v/>
      </c>
      <c r="W233" s="649" t="str">
        <f t="shared" si="65"/>
        <v/>
      </c>
      <c r="Y233" s="649" t="str">
        <f t="shared" si="66"/>
        <v/>
      </c>
      <c r="AA233" s="649" t="str">
        <f t="shared" si="67"/>
        <v/>
      </c>
      <c r="AC233" s="649" t="str">
        <f t="shared" si="68"/>
        <v/>
      </c>
      <c r="AE233" s="649" t="str">
        <f t="shared" si="69"/>
        <v/>
      </c>
      <c r="AG233" s="649" t="str">
        <f t="shared" si="70"/>
        <v/>
      </c>
      <c r="AI233" s="649" t="str">
        <f t="shared" si="71"/>
        <v/>
      </c>
      <c r="AK233" s="649" t="str">
        <f t="shared" si="72"/>
        <v/>
      </c>
      <c r="AM233" s="649" t="str">
        <f t="shared" si="73"/>
        <v/>
      </c>
      <c r="AO233" s="649" t="str">
        <f t="shared" si="74"/>
        <v/>
      </c>
      <c r="AQ233" s="649" t="str">
        <f t="shared" si="75"/>
        <v/>
      </c>
    </row>
    <row r="234" spans="5:43">
      <c r="E234" s="649" t="str">
        <f t="shared" si="57"/>
        <v/>
      </c>
      <c r="G234" s="649" t="str">
        <f t="shared" si="57"/>
        <v/>
      </c>
      <c r="I234" s="649" t="str">
        <f t="shared" si="58"/>
        <v/>
      </c>
      <c r="K234" s="649" t="str">
        <f t="shared" si="59"/>
        <v/>
      </c>
      <c r="M234" s="649" t="str">
        <f t="shared" si="60"/>
        <v/>
      </c>
      <c r="O234" s="649" t="str">
        <f t="shared" si="61"/>
        <v/>
      </c>
      <c r="Q234" s="649" t="str">
        <f t="shared" si="62"/>
        <v/>
      </c>
      <c r="S234" s="649" t="str">
        <f t="shared" si="63"/>
        <v/>
      </c>
      <c r="U234" s="649" t="str">
        <f t="shared" si="64"/>
        <v/>
      </c>
      <c r="W234" s="649" t="str">
        <f t="shared" si="65"/>
        <v/>
      </c>
      <c r="Y234" s="649" t="str">
        <f t="shared" si="66"/>
        <v/>
      </c>
      <c r="AA234" s="649" t="str">
        <f t="shared" si="67"/>
        <v/>
      </c>
      <c r="AC234" s="649" t="str">
        <f t="shared" si="68"/>
        <v/>
      </c>
      <c r="AE234" s="649" t="str">
        <f t="shared" si="69"/>
        <v/>
      </c>
      <c r="AG234" s="649" t="str">
        <f t="shared" si="70"/>
        <v/>
      </c>
      <c r="AI234" s="649" t="str">
        <f t="shared" si="71"/>
        <v/>
      </c>
      <c r="AK234" s="649" t="str">
        <f t="shared" si="72"/>
        <v/>
      </c>
      <c r="AM234" s="649" t="str">
        <f t="shared" si="73"/>
        <v/>
      </c>
      <c r="AO234" s="649" t="str">
        <f t="shared" si="74"/>
        <v/>
      </c>
      <c r="AQ234" s="649" t="str">
        <f t="shared" si="75"/>
        <v/>
      </c>
    </row>
    <row r="235" spans="5:43">
      <c r="E235" s="649" t="str">
        <f t="shared" si="57"/>
        <v/>
      </c>
      <c r="G235" s="649" t="str">
        <f t="shared" si="57"/>
        <v/>
      </c>
      <c r="I235" s="649" t="str">
        <f t="shared" si="58"/>
        <v/>
      </c>
      <c r="K235" s="649" t="str">
        <f t="shared" si="59"/>
        <v/>
      </c>
      <c r="M235" s="649" t="str">
        <f t="shared" si="60"/>
        <v/>
      </c>
      <c r="O235" s="649" t="str">
        <f t="shared" si="61"/>
        <v/>
      </c>
      <c r="Q235" s="649" t="str">
        <f t="shared" si="62"/>
        <v/>
      </c>
      <c r="S235" s="649" t="str">
        <f t="shared" si="63"/>
        <v/>
      </c>
      <c r="U235" s="649" t="str">
        <f t="shared" si="64"/>
        <v/>
      </c>
      <c r="W235" s="649" t="str">
        <f t="shared" si="65"/>
        <v/>
      </c>
      <c r="Y235" s="649" t="str">
        <f t="shared" si="66"/>
        <v/>
      </c>
      <c r="AA235" s="649" t="str">
        <f t="shared" si="67"/>
        <v/>
      </c>
      <c r="AC235" s="649" t="str">
        <f t="shared" si="68"/>
        <v/>
      </c>
      <c r="AE235" s="649" t="str">
        <f t="shared" si="69"/>
        <v/>
      </c>
      <c r="AG235" s="649" t="str">
        <f t="shared" si="70"/>
        <v/>
      </c>
      <c r="AI235" s="649" t="str">
        <f t="shared" si="71"/>
        <v/>
      </c>
      <c r="AK235" s="649" t="str">
        <f t="shared" si="72"/>
        <v/>
      </c>
      <c r="AM235" s="649" t="str">
        <f t="shared" si="73"/>
        <v/>
      </c>
      <c r="AO235" s="649" t="str">
        <f t="shared" si="74"/>
        <v/>
      </c>
      <c r="AQ235" s="649" t="str">
        <f t="shared" si="75"/>
        <v/>
      </c>
    </row>
    <row r="236" spans="5:43">
      <c r="E236" s="649" t="str">
        <f t="shared" si="57"/>
        <v/>
      </c>
      <c r="G236" s="649" t="str">
        <f t="shared" si="57"/>
        <v/>
      </c>
      <c r="I236" s="649" t="str">
        <f t="shared" si="58"/>
        <v/>
      </c>
      <c r="K236" s="649" t="str">
        <f t="shared" si="59"/>
        <v/>
      </c>
      <c r="M236" s="649" t="str">
        <f t="shared" si="60"/>
        <v/>
      </c>
      <c r="O236" s="649" t="str">
        <f t="shared" si="61"/>
        <v/>
      </c>
      <c r="Q236" s="649" t="str">
        <f t="shared" si="62"/>
        <v/>
      </c>
      <c r="S236" s="649" t="str">
        <f t="shared" si="63"/>
        <v/>
      </c>
      <c r="U236" s="649" t="str">
        <f t="shared" si="64"/>
        <v/>
      </c>
      <c r="W236" s="649" t="str">
        <f t="shared" si="65"/>
        <v/>
      </c>
      <c r="Y236" s="649" t="str">
        <f t="shared" si="66"/>
        <v/>
      </c>
      <c r="AA236" s="649" t="str">
        <f t="shared" si="67"/>
        <v/>
      </c>
      <c r="AC236" s="649" t="str">
        <f t="shared" si="68"/>
        <v/>
      </c>
      <c r="AE236" s="649" t="str">
        <f t="shared" si="69"/>
        <v/>
      </c>
      <c r="AG236" s="649" t="str">
        <f t="shared" si="70"/>
        <v/>
      </c>
      <c r="AI236" s="649" t="str">
        <f t="shared" si="71"/>
        <v/>
      </c>
      <c r="AK236" s="649" t="str">
        <f t="shared" si="72"/>
        <v/>
      </c>
      <c r="AM236" s="649" t="str">
        <f t="shared" si="73"/>
        <v/>
      </c>
      <c r="AO236" s="649" t="str">
        <f t="shared" si="74"/>
        <v/>
      </c>
      <c r="AQ236" s="649" t="str">
        <f t="shared" si="75"/>
        <v/>
      </c>
    </row>
    <row r="237" spans="5:43">
      <c r="E237" s="649" t="str">
        <f t="shared" si="57"/>
        <v/>
      </c>
      <c r="G237" s="649" t="str">
        <f t="shared" si="57"/>
        <v/>
      </c>
      <c r="I237" s="649" t="str">
        <f t="shared" si="58"/>
        <v/>
      </c>
      <c r="K237" s="649" t="str">
        <f t="shared" si="59"/>
        <v/>
      </c>
      <c r="M237" s="649" t="str">
        <f t="shared" si="60"/>
        <v/>
      </c>
      <c r="O237" s="649" t="str">
        <f t="shared" si="61"/>
        <v/>
      </c>
      <c r="Q237" s="649" t="str">
        <f t="shared" si="62"/>
        <v/>
      </c>
      <c r="S237" s="649" t="str">
        <f t="shared" si="63"/>
        <v/>
      </c>
      <c r="U237" s="649" t="str">
        <f t="shared" si="64"/>
        <v/>
      </c>
      <c r="W237" s="649" t="str">
        <f t="shared" si="65"/>
        <v/>
      </c>
      <c r="Y237" s="649" t="str">
        <f t="shared" si="66"/>
        <v/>
      </c>
      <c r="AA237" s="649" t="str">
        <f t="shared" si="67"/>
        <v/>
      </c>
      <c r="AC237" s="649" t="str">
        <f t="shared" si="68"/>
        <v/>
      </c>
      <c r="AE237" s="649" t="str">
        <f t="shared" si="69"/>
        <v/>
      </c>
      <c r="AG237" s="649" t="str">
        <f t="shared" si="70"/>
        <v/>
      </c>
      <c r="AI237" s="649" t="str">
        <f t="shared" si="71"/>
        <v/>
      </c>
      <c r="AK237" s="649" t="str">
        <f t="shared" si="72"/>
        <v/>
      </c>
      <c r="AM237" s="649" t="str">
        <f t="shared" si="73"/>
        <v/>
      </c>
      <c r="AO237" s="649" t="str">
        <f t="shared" si="74"/>
        <v/>
      </c>
      <c r="AQ237" s="649" t="str">
        <f t="shared" si="75"/>
        <v/>
      </c>
    </row>
    <row r="238" spans="5:43">
      <c r="E238" s="649" t="str">
        <f t="shared" si="57"/>
        <v/>
      </c>
      <c r="G238" s="649" t="str">
        <f t="shared" si="57"/>
        <v/>
      </c>
      <c r="I238" s="649" t="str">
        <f t="shared" si="58"/>
        <v/>
      </c>
      <c r="K238" s="649" t="str">
        <f t="shared" si="59"/>
        <v/>
      </c>
      <c r="M238" s="649" t="str">
        <f t="shared" si="60"/>
        <v/>
      </c>
      <c r="O238" s="649" t="str">
        <f t="shared" si="61"/>
        <v/>
      </c>
      <c r="Q238" s="649" t="str">
        <f t="shared" si="62"/>
        <v/>
      </c>
      <c r="S238" s="649" t="str">
        <f t="shared" si="63"/>
        <v/>
      </c>
      <c r="U238" s="649" t="str">
        <f t="shared" si="64"/>
        <v/>
      </c>
      <c r="W238" s="649" t="str">
        <f t="shared" si="65"/>
        <v/>
      </c>
      <c r="Y238" s="649" t="str">
        <f t="shared" si="66"/>
        <v/>
      </c>
      <c r="AA238" s="649" t="str">
        <f t="shared" si="67"/>
        <v/>
      </c>
      <c r="AC238" s="649" t="str">
        <f t="shared" si="68"/>
        <v/>
      </c>
      <c r="AE238" s="649" t="str">
        <f t="shared" si="69"/>
        <v/>
      </c>
      <c r="AG238" s="649" t="str">
        <f t="shared" si="70"/>
        <v/>
      </c>
      <c r="AI238" s="649" t="str">
        <f t="shared" si="71"/>
        <v/>
      </c>
      <c r="AK238" s="649" t="str">
        <f t="shared" si="72"/>
        <v/>
      </c>
      <c r="AM238" s="649" t="str">
        <f t="shared" si="73"/>
        <v/>
      </c>
      <c r="AO238" s="649" t="str">
        <f t="shared" si="74"/>
        <v/>
      </c>
      <c r="AQ238" s="649" t="str">
        <f t="shared" si="75"/>
        <v/>
      </c>
    </row>
    <row r="239" spans="5:43">
      <c r="E239" s="649" t="str">
        <f t="shared" si="57"/>
        <v/>
      </c>
      <c r="G239" s="649" t="str">
        <f t="shared" si="57"/>
        <v/>
      </c>
      <c r="I239" s="649" t="str">
        <f t="shared" si="58"/>
        <v/>
      </c>
      <c r="K239" s="649" t="str">
        <f t="shared" si="59"/>
        <v/>
      </c>
      <c r="M239" s="649" t="str">
        <f t="shared" si="60"/>
        <v/>
      </c>
      <c r="O239" s="649" t="str">
        <f t="shared" si="61"/>
        <v/>
      </c>
      <c r="Q239" s="649" t="str">
        <f t="shared" si="62"/>
        <v/>
      </c>
      <c r="S239" s="649" t="str">
        <f t="shared" si="63"/>
        <v/>
      </c>
      <c r="U239" s="649" t="str">
        <f t="shared" si="64"/>
        <v/>
      </c>
      <c r="W239" s="649" t="str">
        <f t="shared" si="65"/>
        <v/>
      </c>
      <c r="Y239" s="649" t="str">
        <f t="shared" si="66"/>
        <v/>
      </c>
      <c r="AA239" s="649" t="str">
        <f t="shared" si="67"/>
        <v/>
      </c>
      <c r="AC239" s="649" t="str">
        <f t="shared" si="68"/>
        <v/>
      </c>
      <c r="AE239" s="649" t="str">
        <f t="shared" si="69"/>
        <v/>
      </c>
      <c r="AG239" s="649" t="str">
        <f t="shared" si="70"/>
        <v/>
      </c>
      <c r="AI239" s="649" t="str">
        <f t="shared" si="71"/>
        <v/>
      </c>
      <c r="AK239" s="649" t="str">
        <f t="shared" si="72"/>
        <v/>
      </c>
      <c r="AM239" s="649" t="str">
        <f t="shared" si="73"/>
        <v/>
      </c>
      <c r="AO239" s="649" t="str">
        <f t="shared" si="74"/>
        <v/>
      </c>
      <c r="AQ239" s="649" t="str">
        <f t="shared" si="75"/>
        <v/>
      </c>
    </row>
    <row r="240" spans="5:43">
      <c r="E240" s="649" t="str">
        <f t="shared" si="57"/>
        <v/>
      </c>
      <c r="G240" s="649" t="str">
        <f t="shared" si="57"/>
        <v/>
      </c>
      <c r="I240" s="649" t="str">
        <f t="shared" si="58"/>
        <v/>
      </c>
      <c r="K240" s="649" t="str">
        <f t="shared" si="59"/>
        <v/>
      </c>
      <c r="M240" s="649" t="str">
        <f t="shared" si="60"/>
        <v/>
      </c>
      <c r="O240" s="649" t="str">
        <f t="shared" si="61"/>
        <v/>
      </c>
      <c r="Q240" s="649" t="str">
        <f t="shared" si="62"/>
        <v/>
      </c>
      <c r="S240" s="649" t="str">
        <f t="shared" si="63"/>
        <v/>
      </c>
      <c r="U240" s="649" t="str">
        <f t="shared" si="64"/>
        <v/>
      </c>
      <c r="W240" s="649" t="str">
        <f t="shared" si="65"/>
        <v/>
      </c>
      <c r="Y240" s="649" t="str">
        <f t="shared" si="66"/>
        <v/>
      </c>
      <c r="AA240" s="649" t="str">
        <f t="shared" si="67"/>
        <v/>
      </c>
      <c r="AC240" s="649" t="str">
        <f t="shared" si="68"/>
        <v/>
      </c>
      <c r="AE240" s="649" t="str">
        <f t="shared" si="69"/>
        <v/>
      </c>
      <c r="AG240" s="649" t="str">
        <f t="shared" si="70"/>
        <v/>
      </c>
      <c r="AI240" s="649" t="str">
        <f t="shared" si="71"/>
        <v/>
      </c>
      <c r="AK240" s="649" t="str">
        <f t="shared" si="72"/>
        <v/>
      </c>
      <c r="AM240" s="649" t="str">
        <f t="shared" si="73"/>
        <v/>
      </c>
      <c r="AO240" s="649" t="str">
        <f t="shared" si="74"/>
        <v/>
      </c>
      <c r="AQ240" s="649" t="str">
        <f t="shared" si="75"/>
        <v/>
      </c>
    </row>
    <row r="241" spans="5:43">
      <c r="E241" s="649" t="str">
        <f t="shared" si="57"/>
        <v/>
      </c>
      <c r="G241" s="649" t="str">
        <f t="shared" si="57"/>
        <v/>
      </c>
      <c r="I241" s="649" t="str">
        <f t="shared" si="58"/>
        <v/>
      </c>
      <c r="K241" s="649" t="str">
        <f t="shared" si="59"/>
        <v/>
      </c>
      <c r="M241" s="649" t="str">
        <f t="shared" si="60"/>
        <v/>
      </c>
      <c r="O241" s="649" t="str">
        <f t="shared" si="61"/>
        <v/>
      </c>
      <c r="Q241" s="649" t="str">
        <f t="shared" si="62"/>
        <v/>
      </c>
      <c r="S241" s="649" t="str">
        <f t="shared" si="63"/>
        <v/>
      </c>
      <c r="U241" s="649" t="str">
        <f t="shared" si="64"/>
        <v/>
      </c>
      <c r="W241" s="649" t="str">
        <f t="shared" si="65"/>
        <v/>
      </c>
      <c r="Y241" s="649" t="str">
        <f t="shared" si="66"/>
        <v/>
      </c>
      <c r="AA241" s="649" t="str">
        <f t="shared" si="67"/>
        <v/>
      </c>
      <c r="AC241" s="649" t="str">
        <f t="shared" si="68"/>
        <v/>
      </c>
      <c r="AE241" s="649" t="str">
        <f t="shared" si="69"/>
        <v/>
      </c>
      <c r="AG241" s="649" t="str">
        <f t="shared" si="70"/>
        <v/>
      </c>
      <c r="AI241" s="649" t="str">
        <f t="shared" si="71"/>
        <v/>
      </c>
      <c r="AK241" s="649" t="str">
        <f t="shared" si="72"/>
        <v/>
      </c>
      <c r="AM241" s="649" t="str">
        <f t="shared" si="73"/>
        <v/>
      </c>
      <c r="AO241" s="649" t="str">
        <f t="shared" si="74"/>
        <v/>
      </c>
      <c r="AQ241" s="649" t="str">
        <f t="shared" si="75"/>
        <v/>
      </c>
    </row>
    <row r="242" spans="5:43">
      <c r="E242" s="649" t="str">
        <f t="shared" si="57"/>
        <v/>
      </c>
      <c r="G242" s="649" t="str">
        <f t="shared" si="57"/>
        <v/>
      </c>
      <c r="I242" s="649" t="str">
        <f t="shared" si="58"/>
        <v/>
      </c>
      <c r="K242" s="649" t="str">
        <f t="shared" si="59"/>
        <v/>
      </c>
      <c r="M242" s="649" t="str">
        <f t="shared" si="60"/>
        <v/>
      </c>
      <c r="O242" s="649" t="str">
        <f t="shared" si="61"/>
        <v/>
      </c>
      <c r="Q242" s="649" t="str">
        <f t="shared" si="62"/>
        <v/>
      </c>
      <c r="S242" s="649" t="str">
        <f t="shared" si="63"/>
        <v/>
      </c>
      <c r="U242" s="649" t="str">
        <f t="shared" si="64"/>
        <v/>
      </c>
      <c r="W242" s="649" t="str">
        <f t="shared" si="65"/>
        <v/>
      </c>
      <c r="Y242" s="649" t="str">
        <f t="shared" si="66"/>
        <v/>
      </c>
      <c r="AA242" s="649" t="str">
        <f t="shared" si="67"/>
        <v/>
      </c>
      <c r="AC242" s="649" t="str">
        <f t="shared" si="68"/>
        <v/>
      </c>
      <c r="AE242" s="649" t="str">
        <f t="shared" si="69"/>
        <v/>
      </c>
      <c r="AG242" s="649" t="str">
        <f t="shared" si="70"/>
        <v/>
      </c>
      <c r="AI242" s="649" t="str">
        <f t="shared" si="71"/>
        <v/>
      </c>
      <c r="AK242" s="649" t="str">
        <f t="shared" si="72"/>
        <v/>
      </c>
      <c r="AM242" s="649" t="str">
        <f t="shared" si="73"/>
        <v/>
      </c>
      <c r="AO242" s="649" t="str">
        <f t="shared" si="74"/>
        <v/>
      </c>
      <c r="AQ242" s="649" t="str">
        <f t="shared" si="75"/>
        <v/>
      </c>
    </row>
    <row r="243" spans="5:43">
      <c r="E243" s="649" t="str">
        <f t="shared" si="57"/>
        <v/>
      </c>
      <c r="G243" s="649" t="str">
        <f t="shared" si="57"/>
        <v/>
      </c>
      <c r="I243" s="649" t="str">
        <f t="shared" si="58"/>
        <v/>
      </c>
      <c r="K243" s="649" t="str">
        <f t="shared" si="59"/>
        <v/>
      </c>
      <c r="M243" s="649" t="str">
        <f t="shared" si="60"/>
        <v/>
      </c>
      <c r="O243" s="649" t="str">
        <f t="shared" si="61"/>
        <v/>
      </c>
      <c r="Q243" s="649" t="str">
        <f t="shared" si="62"/>
        <v/>
      </c>
      <c r="S243" s="649" t="str">
        <f t="shared" si="63"/>
        <v/>
      </c>
      <c r="U243" s="649" t="str">
        <f t="shared" si="64"/>
        <v/>
      </c>
      <c r="W243" s="649" t="str">
        <f t="shared" si="65"/>
        <v/>
      </c>
      <c r="Y243" s="649" t="str">
        <f t="shared" si="66"/>
        <v/>
      </c>
      <c r="AA243" s="649" t="str">
        <f t="shared" si="67"/>
        <v/>
      </c>
      <c r="AC243" s="649" t="str">
        <f t="shared" si="68"/>
        <v/>
      </c>
      <c r="AE243" s="649" t="str">
        <f t="shared" si="69"/>
        <v/>
      </c>
      <c r="AG243" s="649" t="str">
        <f t="shared" si="70"/>
        <v/>
      </c>
      <c r="AI243" s="649" t="str">
        <f t="shared" si="71"/>
        <v/>
      </c>
      <c r="AK243" s="649" t="str">
        <f t="shared" si="72"/>
        <v/>
      </c>
      <c r="AM243" s="649" t="str">
        <f t="shared" si="73"/>
        <v/>
      </c>
      <c r="AO243" s="649" t="str">
        <f t="shared" si="74"/>
        <v/>
      </c>
      <c r="AQ243" s="649" t="str">
        <f t="shared" si="75"/>
        <v/>
      </c>
    </row>
    <row r="244" spans="5:43">
      <c r="E244" s="649" t="str">
        <f t="shared" si="57"/>
        <v/>
      </c>
      <c r="G244" s="649" t="str">
        <f t="shared" si="57"/>
        <v/>
      </c>
      <c r="I244" s="649" t="str">
        <f t="shared" si="58"/>
        <v/>
      </c>
      <c r="K244" s="649" t="str">
        <f t="shared" si="59"/>
        <v/>
      </c>
      <c r="M244" s="649" t="str">
        <f t="shared" si="60"/>
        <v/>
      </c>
      <c r="O244" s="649" t="str">
        <f t="shared" si="61"/>
        <v/>
      </c>
      <c r="Q244" s="649" t="str">
        <f t="shared" si="62"/>
        <v/>
      </c>
      <c r="S244" s="649" t="str">
        <f t="shared" si="63"/>
        <v/>
      </c>
      <c r="U244" s="649" t="str">
        <f t="shared" si="64"/>
        <v/>
      </c>
      <c r="W244" s="649" t="str">
        <f t="shared" si="65"/>
        <v/>
      </c>
      <c r="Y244" s="649" t="str">
        <f t="shared" si="66"/>
        <v/>
      </c>
      <c r="AA244" s="649" t="str">
        <f t="shared" si="67"/>
        <v/>
      </c>
      <c r="AC244" s="649" t="str">
        <f t="shared" si="68"/>
        <v/>
      </c>
      <c r="AE244" s="649" t="str">
        <f t="shared" si="69"/>
        <v/>
      </c>
      <c r="AG244" s="649" t="str">
        <f t="shared" si="70"/>
        <v/>
      </c>
      <c r="AI244" s="649" t="str">
        <f t="shared" si="71"/>
        <v/>
      </c>
      <c r="AK244" s="649" t="str">
        <f t="shared" si="72"/>
        <v/>
      </c>
      <c r="AM244" s="649" t="str">
        <f t="shared" si="73"/>
        <v/>
      </c>
      <c r="AO244" s="649" t="str">
        <f t="shared" si="74"/>
        <v/>
      </c>
      <c r="AQ244" s="649" t="str">
        <f t="shared" si="75"/>
        <v/>
      </c>
    </row>
    <row r="245" spans="5:43">
      <c r="E245" s="649" t="str">
        <f t="shared" si="57"/>
        <v/>
      </c>
      <c r="G245" s="649" t="str">
        <f t="shared" si="57"/>
        <v/>
      </c>
      <c r="I245" s="649" t="str">
        <f t="shared" si="58"/>
        <v/>
      </c>
      <c r="K245" s="649" t="str">
        <f t="shared" si="59"/>
        <v/>
      </c>
      <c r="M245" s="649" t="str">
        <f t="shared" si="60"/>
        <v/>
      </c>
      <c r="O245" s="649" t="str">
        <f t="shared" si="61"/>
        <v/>
      </c>
      <c r="Q245" s="649" t="str">
        <f t="shared" si="62"/>
        <v/>
      </c>
      <c r="S245" s="649" t="str">
        <f t="shared" si="63"/>
        <v/>
      </c>
      <c r="U245" s="649" t="str">
        <f t="shared" si="64"/>
        <v/>
      </c>
      <c r="W245" s="649" t="str">
        <f t="shared" si="65"/>
        <v/>
      </c>
      <c r="Y245" s="649" t="str">
        <f t="shared" si="66"/>
        <v/>
      </c>
      <c r="AA245" s="649" t="str">
        <f t="shared" si="67"/>
        <v/>
      </c>
      <c r="AC245" s="649" t="str">
        <f t="shared" si="68"/>
        <v/>
      </c>
      <c r="AE245" s="649" t="str">
        <f t="shared" si="69"/>
        <v/>
      </c>
      <c r="AG245" s="649" t="str">
        <f t="shared" si="70"/>
        <v/>
      </c>
      <c r="AI245" s="649" t="str">
        <f t="shared" si="71"/>
        <v/>
      </c>
      <c r="AK245" s="649" t="str">
        <f t="shared" si="72"/>
        <v/>
      </c>
      <c r="AM245" s="649" t="str">
        <f t="shared" si="73"/>
        <v/>
      </c>
      <c r="AO245" s="649" t="str">
        <f t="shared" si="74"/>
        <v/>
      </c>
      <c r="AQ245" s="649" t="str">
        <f t="shared" si="75"/>
        <v/>
      </c>
    </row>
    <row r="246" spans="5:43">
      <c r="E246" s="649" t="str">
        <f t="shared" si="57"/>
        <v/>
      </c>
      <c r="G246" s="649" t="str">
        <f t="shared" si="57"/>
        <v/>
      </c>
      <c r="I246" s="649" t="str">
        <f t="shared" si="58"/>
        <v/>
      </c>
      <c r="K246" s="649" t="str">
        <f t="shared" si="59"/>
        <v/>
      </c>
      <c r="M246" s="649" t="str">
        <f t="shared" si="60"/>
        <v/>
      </c>
      <c r="O246" s="649" t="str">
        <f t="shared" si="61"/>
        <v/>
      </c>
      <c r="Q246" s="649" t="str">
        <f t="shared" si="62"/>
        <v/>
      </c>
      <c r="S246" s="649" t="str">
        <f t="shared" si="63"/>
        <v/>
      </c>
      <c r="U246" s="649" t="str">
        <f t="shared" si="64"/>
        <v/>
      </c>
      <c r="W246" s="649" t="str">
        <f t="shared" si="65"/>
        <v/>
      </c>
      <c r="Y246" s="649" t="str">
        <f t="shared" si="66"/>
        <v/>
      </c>
      <c r="AA246" s="649" t="str">
        <f t="shared" si="67"/>
        <v/>
      </c>
      <c r="AC246" s="649" t="str">
        <f t="shared" si="68"/>
        <v/>
      </c>
      <c r="AE246" s="649" t="str">
        <f t="shared" si="69"/>
        <v/>
      </c>
      <c r="AG246" s="649" t="str">
        <f t="shared" si="70"/>
        <v/>
      </c>
      <c r="AI246" s="649" t="str">
        <f t="shared" si="71"/>
        <v/>
      </c>
      <c r="AK246" s="649" t="str">
        <f t="shared" si="72"/>
        <v/>
      </c>
      <c r="AM246" s="649" t="str">
        <f t="shared" si="73"/>
        <v/>
      </c>
      <c r="AO246" s="649" t="str">
        <f t="shared" si="74"/>
        <v/>
      </c>
      <c r="AQ246" s="649" t="str">
        <f t="shared" si="75"/>
        <v/>
      </c>
    </row>
    <row r="247" spans="5:43">
      <c r="E247" s="649" t="str">
        <f t="shared" si="57"/>
        <v/>
      </c>
      <c r="G247" s="649" t="str">
        <f t="shared" si="57"/>
        <v/>
      </c>
      <c r="I247" s="649" t="str">
        <f t="shared" si="58"/>
        <v/>
      </c>
      <c r="K247" s="649" t="str">
        <f t="shared" si="59"/>
        <v/>
      </c>
      <c r="M247" s="649" t="str">
        <f t="shared" si="60"/>
        <v/>
      </c>
      <c r="O247" s="649" t="str">
        <f t="shared" si="61"/>
        <v/>
      </c>
      <c r="Q247" s="649" t="str">
        <f t="shared" si="62"/>
        <v/>
      </c>
      <c r="S247" s="649" t="str">
        <f t="shared" si="63"/>
        <v/>
      </c>
      <c r="U247" s="649" t="str">
        <f t="shared" si="64"/>
        <v/>
      </c>
      <c r="W247" s="649" t="str">
        <f t="shared" si="65"/>
        <v/>
      </c>
      <c r="Y247" s="649" t="str">
        <f t="shared" si="66"/>
        <v/>
      </c>
      <c r="AA247" s="649" t="str">
        <f t="shared" si="67"/>
        <v/>
      </c>
      <c r="AC247" s="649" t="str">
        <f t="shared" si="68"/>
        <v/>
      </c>
      <c r="AE247" s="649" t="str">
        <f t="shared" si="69"/>
        <v/>
      </c>
      <c r="AG247" s="649" t="str">
        <f t="shared" si="70"/>
        <v/>
      </c>
      <c r="AI247" s="649" t="str">
        <f t="shared" si="71"/>
        <v/>
      </c>
      <c r="AK247" s="649" t="str">
        <f t="shared" si="72"/>
        <v/>
      </c>
      <c r="AM247" s="649" t="str">
        <f t="shared" si="73"/>
        <v/>
      </c>
      <c r="AO247" s="649" t="str">
        <f t="shared" si="74"/>
        <v/>
      </c>
      <c r="AQ247" s="649" t="str">
        <f t="shared" si="75"/>
        <v/>
      </c>
    </row>
    <row r="248" spans="5:43">
      <c r="E248" s="649" t="str">
        <f t="shared" si="57"/>
        <v/>
      </c>
      <c r="G248" s="649" t="str">
        <f t="shared" si="57"/>
        <v/>
      </c>
      <c r="I248" s="649" t="str">
        <f t="shared" si="58"/>
        <v/>
      </c>
      <c r="K248" s="649" t="str">
        <f t="shared" si="59"/>
        <v/>
      </c>
      <c r="M248" s="649" t="str">
        <f t="shared" si="60"/>
        <v/>
      </c>
      <c r="O248" s="649" t="str">
        <f t="shared" si="61"/>
        <v/>
      </c>
      <c r="Q248" s="649" t="str">
        <f t="shared" si="62"/>
        <v/>
      </c>
      <c r="S248" s="649" t="str">
        <f t="shared" si="63"/>
        <v/>
      </c>
      <c r="U248" s="649" t="str">
        <f t="shared" si="64"/>
        <v/>
      </c>
      <c r="W248" s="649" t="str">
        <f t="shared" si="65"/>
        <v/>
      </c>
      <c r="Y248" s="649" t="str">
        <f t="shared" si="66"/>
        <v/>
      </c>
      <c r="AA248" s="649" t="str">
        <f t="shared" si="67"/>
        <v/>
      </c>
      <c r="AC248" s="649" t="str">
        <f t="shared" si="68"/>
        <v/>
      </c>
      <c r="AE248" s="649" t="str">
        <f t="shared" si="69"/>
        <v/>
      </c>
      <c r="AG248" s="649" t="str">
        <f t="shared" si="70"/>
        <v/>
      </c>
      <c r="AI248" s="649" t="str">
        <f t="shared" si="71"/>
        <v/>
      </c>
      <c r="AK248" s="649" t="str">
        <f t="shared" si="72"/>
        <v/>
      </c>
      <c r="AM248" s="649" t="str">
        <f t="shared" si="73"/>
        <v/>
      </c>
      <c r="AO248" s="649" t="str">
        <f t="shared" si="74"/>
        <v/>
      </c>
      <c r="AQ248" s="649" t="str">
        <f t="shared" si="75"/>
        <v/>
      </c>
    </row>
    <row r="249" spans="5:43">
      <c r="E249" s="649" t="str">
        <f t="shared" si="57"/>
        <v/>
      </c>
      <c r="G249" s="649" t="str">
        <f t="shared" si="57"/>
        <v/>
      </c>
      <c r="I249" s="649" t="str">
        <f t="shared" si="58"/>
        <v/>
      </c>
      <c r="K249" s="649" t="str">
        <f t="shared" si="59"/>
        <v/>
      </c>
      <c r="M249" s="649" t="str">
        <f t="shared" si="60"/>
        <v/>
      </c>
      <c r="O249" s="649" t="str">
        <f t="shared" si="61"/>
        <v/>
      </c>
      <c r="Q249" s="649" t="str">
        <f t="shared" si="62"/>
        <v/>
      </c>
      <c r="S249" s="649" t="str">
        <f t="shared" si="63"/>
        <v/>
      </c>
      <c r="U249" s="649" t="str">
        <f t="shared" si="64"/>
        <v/>
      </c>
      <c r="W249" s="649" t="str">
        <f t="shared" si="65"/>
        <v/>
      </c>
      <c r="Y249" s="649" t="str">
        <f t="shared" si="66"/>
        <v/>
      </c>
      <c r="AA249" s="649" t="str">
        <f t="shared" si="67"/>
        <v/>
      </c>
      <c r="AC249" s="649" t="str">
        <f t="shared" si="68"/>
        <v/>
      </c>
      <c r="AE249" s="649" t="str">
        <f t="shared" si="69"/>
        <v/>
      </c>
      <c r="AG249" s="649" t="str">
        <f t="shared" si="70"/>
        <v/>
      </c>
      <c r="AI249" s="649" t="str">
        <f t="shared" si="71"/>
        <v/>
      </c>
      <c r="AK249" s="649" t="str">
        <f t="shared" si="72"/>
        <v/>
      </c>
      <c r="AM249" s="649" t="str">
        <f t="shared" si="73"/>
        <v/>
      </c>
      <c r="AO249" s="649" t="str">
        <f t="shared" si="74"/>
        <v/>
      </c>
      <c r="AQ249" s="649" t="str">
        <f t="shared" si="75"/>
        <v/>
      </c>
    </row>
    <row r="250" spans="5:43">
      <c r="E250" s="649" t="str">
        <f t="shared" si="57"/>
        <v/>
      </c>
      <c r="G250" s="649" t="str">
        <f t="shared" si="57"/>
        <v/>
      </c>
      <c r="I250" s="649" t="str">
        <f t="shared" si="58"/>
        <v/>
      </c>
      <c r="K250" s="649" t="str">
        <f t="shared" si="59"/>
        <v/>
      </c>
      <c r="M250" s="649" t="str">
        <f t="shared" si="60"/>
        <v/>
      </c>
      <c r="O250" s="649" t="str">
        <f t="shared" si="61"/>
        <v/>
      </c>
      <c r="Q250" s="649" t="str">
        <f t="shared" si="62"/>
        <v/>
      </c>
      <c r="S250" s="649" t="str">
        <f t="shared" si="63"/>
        <v/>
      </c>
      <c r="U250" s="649" t="str">
        <f t="shared" si="64"/>
        <v/>
      </c>
      <c r="W250" s="649" t="str">
        <f t="shared" si="65"/>
        <v/>
      </c>
      <c r="Y250" s="649" t="str">
        <f t="shared" si="66"/>
        <v/>
      </c>
      <c r="AA250" s="649" t="str">
        <f t="shared" si="67"/>
        <v/>
      </c>
      <c r="AC250" s="649" t="str">
        <f t="shared" si="68"/>
        <v/>
      </c>
      <c r="AE250" s="649" t="str">
        <f t="shared" si="69"/>
        <v/>
      </c>
      <c r="AG250" s="649" t="str">
        <f t="shared" si="70"/>
        <v/>
      </c>
      <c r="AI250" s="649" t="str">
        <f t="shared" si="71"/>
        <v/>
      </c>
      <c r="AK250" s="649" t="str">
        <f t="shared" si="72"/>
        <v/>
      </c>
      <c r="AM250" s="649" t="str">
        <f t="shared" si="73"/>
        <v/>
      </c>
      <c r="AO250" s="649" t="str">
        <f t="shared" si="74"/>
        <v/>
      </c>
      <c r="AQ250" s="649" t="str">
        <f t="shared" si="75"/>
        <v/>
      </c>
    </row>
    <row r="251" spans="5:43">
      <c r="E251" s="649" t="str">
        <f t="shared" si="57"/>
        <v/>
      </c>
      <c r="G251" s="649" t="str">
        <f t="shared" si="57"/>
        <v/>
      </c>
      <c r="I251" s="649" t="str">
        <f t="shared" si="58"/>
        <v/>
      </c>
      <c r="K251" s="649" t="str">
        <f t="shared" si="59"/>
        <v/>
      </c>
      <c r="M251" s="649" t="str">
        <f t="shared" si="60"/>
        <v/>
      </c>
      <c r="O251" s="649" t="str">
        <f t="shared" si="61"/>
        <v/>
      </c>
      <c r="Q251" s="649" t="str">
        <f t="shared" si="62"/>
        <v/>
      </c>
      <c r="S251" s="649" t="str">
        <f t="shared" si="63"/>
        <v/>
      </c>
      <c r="U251" s="649" t="str">
        <f t="shared" si="64"/>
        <v/>
      </c>
      <c r="W251" s="649" t="str">
        <f t="shared" si="65"/>
        <v/>
      </c>
      <c r="Y251" s="649" t="str">
        <f t="shared" si="66"/>
        <v/>
      </c>
      <c r="AA251" s="649" t="str">
        <f t="shared" si="67"/>
        <v/>
      </c>
      <c r="AC251" s="649" t="str">
        <f t="shared" si="68"/>
        <v/>
      </c>
      <c r="AE251" s="649" t="str">
        <f t="shared" si="69"/>
        <v/>
      </c>
      <c r="AG251" s="649" t="str">
        <f t="shared" si="70"/>
        <v/>
      </c>
      <c r="AI251" s="649" t="str">
        <f t="shared" si="71"/>
        <v/>
      </c>
      <c r="AK251" s="649" t="str">
        <f t="shared" si="72"/>
        <v/>
      </c>
      <c r="AM251" s="649" t="str">
        <f t="shared" si="73"/>
        <v/>
      </c>
      <c r="AO251" s="649" t="str">
        <f t="shared" si="74"/>
        <v/>
      </c>
      <c r="AQ251" s="649" t="str">
        <f t="shared" si="75"/>
        <v/>
      </c>
    </row>
    <row r="252" spans="5:43">
      <c r="E252" s="649" t="str">
        <f t="shared" si="57"/>
        <v/>
      </c>
      <c r="G252" s="649" t="str">
        <f t="shared" si="57"/>
        <v/>
      </c>
      <c r="I252" s="649" t="str">
        <f t="shared" si="58"/>
        <v/>
      </c>
      <c r="K252" s="649" t="str">
        <f t="shared" si="59"/>
        <v/>
      </c>
      <c r="M252" s="649" t="str">
        <f t="shared" si="60"/>
        <v/>
      </c>
      <c r="O252" s="649" t="str">
        <f t="shared" si="61"/>
        <v/>
      </c>
      <c r="Q252" s="649" t="str">
        <f t="shared" si="62"/>
        <v/>
      </c>
      <c r="S252" s="649" t="str">
        <f t="shared" si="63"/>
        <v/>
      </c>
      <c r="U252" s="649" t="str">
        <f t="shared" si="64"/>
        <v/>
      </c>
      <c r="W252" s="649" t="str">
        <f t="shared" si="65"/>
        <v/>
      </c>
      <c r="Y252" s="649" t="str">
        <f t="shared" si="66"/>
        <v/>
      </c>
      <c r="AA252" s="649" t="str">
        <f t="shared" si="67"/>
        <v/>
      </c>
      <c r="AC252" s="649" t="str">
        <f t="shared" si="68"/>
        <v/>
      </c>
      <c r="AE252" s="649" t="str">
        <f t="shared" si="69"/>
        <v/>
      </c>
      <c r="AG252" s="649" t="str">
        <f t="shared" si="70"/>
        <v/>
      </c>
      <c r="AI252" s="649" t="str">
        <f t="shared" si="71"/>
        <v/>
      </c>
      <c r="AK252" s="649" t="str">
        <f t="shared" si="72"/>
        <v/>
      </c>
      <c r="AM252" s="649" t="str">
        <f t="shared" si="73"/>
        <v/>
      </c>
      <c r="AO252" s="649" t="str">
        <f t="shared" si="74"/>
        <v/>
      </c>
      <c r="AQ252" s="649" t="str">
        <f t="shared" si="75"/>
        <v/>
      </c>
    </row>
    <row r="253" spans="5:43">
      <c r="E253" s="649" t="str">
        <f t="shared" si="57"/>
        <v/>
      </c>
      <c r="G253" s="649" t="str">
        <f t="shared" si="57"/>
        <v/>
      </c>
      <c r="I253" s="649" t="str">
        <f t="shared" si="58"/>
        <v/>
      </c>
      <c r="K253" s="649" t="str">
        <f t="shared" si="59"/>
        <v/>
      </c>
      <c r="M253" s="649" t="str">
        <f t="shared" si="60"/>
        <v/>
      </c>
      <c r="O253" s="649" t="str">
        <f t="shared" si="61"/>
        <v/>
      </c>
      <c r="Q253" s="649" t="str">
        <f t="shared" si="62"/>
        <v/>
      </c>
      <c r="S253" s="649" t="str">
        <f t="shared" si="63"/>
        <v/>
      </c>
      <c r="U253" s="649" t="str">
        <f t="shared" si="64"/>
        <v/>
      </c>
      <c r="W253" s="649" t="str">
        <f t="shared" si="65"/>
        <v/>
      </c>
      <c r="Y253" s="649" t="str">
        <f t="shared" si="66"/>
        <v/>
      </c>
      <c r="AA253" s="649" t="str">
        <f t="shared" si="67"/>
        <v/>
      </c>
      <c r="AC253" s="649" t="str">
        <f t="shared" si="68"/>
        <v/>
      </c>
      <c r="AE253" s="649" t="str">
        <f t="shared" si="69"/>
        <v/>
      </c>
      <c r="AG253" s="649" t="str">
        <f t="shared" si="70"/>
        <v/>
      </c>
      <c r="AI253" s="649" t="str">
        <f t="shared" si="71"/>
        <v/>
      </c>
      <c r="AK253" s="649" t="str">
        <f t="shared" si="72"/>
        <v/>
      </c>
      <c r="AM253" s="649" t="str">
        <f t="shared" si="73"/>
        <v/>
      </c>
      <c r="AO253" s="649" t="str">
        <f t="shared" si="74"/>
        <v/>
      </c>
      <c r="AQ253" s="649" t="str">
        <f t="shared" si="75"/>
        <v/>
      </c>
    </row>
    <row r="254" spans="5:43">
      <c r="E254" s="649" t="str">
        <f t="shared" si="57"/>
        <v/>
      </c>
      <c r="G254" s="649" t="str">
        <f t="shared" si="57"/>
        <v/>
      </c>
      <c r="I254" s="649" t="str">
        <f t="shared" si="58"/>
        <v/>
      </c>
      <c r="K254" s="649" t="str">
        <f t="shared" si="59"/>
        <v/>
      </c>
      <c r="M254" s="649" t="str">
        <f t="shared" si="60"/>
        <v/>
      </c>
      <c r="O254" s="649" t="str">
        <f t="shared" si="61"/>
        <v/>
      </c>
      <c r="Q254" s="649" t="str">
        <f t="shared" si="62"/>
        <v/>
      </c>
      <c r="S254" s="649" t="str">
        <f t="shared" si="63"/>
        <v/>
      </c>
      <c r="U254" s="649" t="str">
        <f t="shared" si="64"/>
        <v/>
      </c>
      <c r="W254" s="649" t="str">
        <f t="shared" si="65"/>
        <v/>
      </c>
      <c r="Y254" s="649" t="str">
        <f t="shared" si="66"/>
        <v/>
      </c>
      <c r="AA254" s="649" t="str">
        <f t="shared" si="67"/>
        <v/>
      </c>
      <c r="AC254" s="649" t="str">
        <f t="shared" si="68"/>
        <v/>
      </c>
      <c r="AE254" s="649" t="str">
        <f t="shared" si="69"/>
        <v/>
      </c>
      <c r="AG254" s="649" t="str">
        <f t="shared" si="70"/>
        <v/>
      </c>
      <c r="AI254" s="649" t="str">
        <f t="shared" si="71"/>
        <v/>
      </c>
      <c r="AK254" s="649" t="str">
        <f t="shared" si="72"/>
        <v/>
      </c>
      <c r="AM254" s="649" t="str">
        <f t="shared" si="73"/>
        <v/>
      </c>
      <c r="AO254" s="649" t="str">
        <f t="shared" si="74"/>
        <v/>
      </c>
      <c r="AQ254" s="649" t="str">
        <f t="shared" si="75"/>
        <v/>
      </c>
    </row>
    <row r="255" spans="5:43">
      <c r="E255" s="649" t="str">
        <f t="shared" si="57"/>
        <v/>
      </c>
      <c r="G255" s="649" t="str">
        <f t="shared" si="57"/>
        <v/>
      </c>
      <c r="I255" s="649" t="str">
        <f t="shared" si="58"/>
        <v/>
      </c>
      <c r="K255" s="649" t="str">
        <f t="shared" si="59"/>
        <v/>
      </c>
      <c r="M255" s="649" t="str">
        <f t="shared" si="60"/>
        <v/>
      </c>
      <c r="O255" s="649" t="str">
        <f t="shared" si="61"/>
        <v/>
      </c>
      <c r="Q255" s="649" t="str">
        <f t="shared" si="62"/>
        <v/>
      </c>
      <c r="S255" s="649" t="str">
        <f t="shared" si="63"/>
        <v/>
      </c>
      <c r="U255" s="649" t="str">
        <f t="shared" si="64"/>
        <v/>
      </c>
      <c r="W255" s="649" t="str">
        <f t="shared" si="65"/>
        <v/>
      </c>
      <c r="Y255" s="649" t="str">
        <f t="shared" si="66"/>
        <v/>
      </c>
      <c r="AA255" s="649" t="str">
        <f t="shared" si="67"/>
        <v/>
      </c>
      <c r="AC255" s="649" t="str">
        <f t="shared" si="68"/>
        <v/>
      </c>
      <c r="AE255" s="649" t="str">
        <f t="shared" si="69"/>
        <v/>
      </c>
      <c r="AG255" s="649" t="str">
        <f t="shared" si="70"/>
        <v/>
      </c>
      <c r="AI255" s="649" t="str">
        <f t="shared" si="71"/>
        <v/>
      </c>
      <c r="AK255" s="649" t="str">
        <f t="shared" si="72"/>
        <v/>
      </c>
      <c r="AM255" s="649" t="str">
        <f t="shared" si="73"/>
        <v/>
      </c>
      <c r="AO255" s="649" t="str">
        <f t="shared" si="74"/>
        <v/>
      </c>
      <c r="AQ255" s="649" t="str">
        <f t="shared" si="75"/>
        <v/>
      </c>
    </row>
    <row r="256" spans="5:43">
      <c r="E256" s="649" t="str">
        <f t="shared" si="57"/>
        <v/>
      </c>
      <c r="G256" s="649" t="str">
        <f t="shared" si="57"/>
        <v/>
      </c>
      <c r="I256" s="649" t="str">
        <f t="shared" si="58"/>
        <v/>
      </c>
      <c r="K256" s="649" t="str">
        <f t="shared" si="59"/>
        <v/>
      </c>
      <c r="M256" s="649" t="str">
        <f t="shared" si="60"/>
        <v/>
      </c>
      <c r="O256" s="649" t="str">
        <f t="shared" si="61"/>
        <v/>
      </c>
      <c r="Q256" s="649" t="str">
        <f t="shared" si="62"/>
        <v/>
      </c>
      <c r="S256" s="649" t="str">
        <f t="shared" si="63"/>
        <v/>
      </c>
      <c r="U256" s="649" t="str">
        <f t="shared" si="64"/>
        <v/>
      </c>
      <c r="W256" s="649" t="str">
        <f t="shared" si="65"/>
        <v/>
      </c>
      <c r="Y256" s="649" t="str">
        <f t="shared" si="66"/>
        <v/>
      </c>
      <c r="AA256" s="649" t="str">
        <f t="shared" si="67"/>
        <v/>
      </c>
      <c r="AC256" s="649" t="str">
        <f t="shared" si="68"/>
        <v/>
      </c>
      <c r="AE256" s="649" t="str">
        <f t="shared" si="69"/>
        <v/>
      </c>
      <c r="AG256" s="649" t="str">
        <f t="shared" si="70"/>
        <v/>
      </c>
      <c r="AI256" s="649" t="str">
        <f t="shared" si="71"/>
        <v/>
      </c>
      <c r="AK256" s="649" t="str">
        <f t="shared" si="72"/>
        <v/>
      </c>
      <c r="AM256" s="649" t="str">
        <f t="shared" si="73"/>
        <v/>
      </c>
      <c r="AO256" s="649" t="str">
        <f t="shared" si="74"/>
        <v/>
      </c>
      <c r="AQ256" s="649" t="str">
        <f t="shared" si="75"/>
        <v/>
      </c>
    </row>
    <row r="257" spans="5:43">
      <c r="E257" s="649" t="str">
        <f t="shared" si="57"/>
        <v/>
      </c>
      <c r="G257" s="649" t="str">
        <f t="shared" si="57"/>
        <v/>
      </c>
      <c r="I257" s="649" t="str">
        <f t="shared" si="58"/>
        <v/>
      </c>
      <c r="K257" s="649" t="str">
        <f t="shared" si="59"/>
        <v/>
      </c>
      <c r="M257" s="649" t="str">
        <f t="shared" si="60"/>
        <v/>
      </c>
      <c r="O257" s="649" t="str">
        <f t="shared" si="61"/>
        <v/>
      </c>
      <c r="Q257" s="649" t="str">
        <f t="shared" si="62"/>
        <v/>
      </c>
      <c r="S257" s="649" t="str">
        <f t="shared" si="63"/>
        <v/>
      </c>
      <c r="U257" s="649" t="str">
        <f t="shared" si="64"/>
        <v/>
      </c>
      <c r="W257" s="649" t="str">
        <f t="shared" si="65"/>
        <v/>
      </c>
      <c r="Y257" s="649" t="str">
        <f t="shared" si="66"/>
        <v/>
      </c>
      <c r="AA257" s="649" t="str">
        <f t="shared" si="67"/>
        <v/>
      </c>
      <c r="AC257" s="649" t="str">
        <f t="shared" si="68"/>
        <v/>
      </c>
      <c r="AE257" s="649" t="str">
        <f t="shared" si="69"/>
        <v/>
      </c>
      <c r="AG257" s="649" t="str">
        <f t="shared" si="70"/>
        <v/>
      </c>
      <c r="AI257" s="649" t="str">
        <f t="shared" si="71"/>
        <v/>
      </c>
      <c r="AK257" s="649" t="str">
        <f t="shared" si="72"/>
        <v/>
      </c>
      <c r="AM257" s="649" t="str">
        <f t="shared" si="73"/>
        <v/>
      </c>
      <c r="AO257" s="649" t="str">
        <f t="shared" si="74"/>
        <v/>
      </c>
      <c r="AQ257" s="649" t="str">
        <f t="shared" si="75"/>
        <v/>
      </c>
    </row>
    <row r="258" spans="5:43">
      <c r="E258" s="649" t="str">
        <f t="shared" si="57"/>
        <v/>
      </c>
      <c r="G258" s="649" t="str">
        <f t="shared" si="57"/>
        <v/>
      </c>
      <c r="I258" s="649" t="str">
        <f t="shared" si="58"/>
        <v/>
      </c>
      <c r="K258" s="649" t="str">
        <f t="shared" si="59"/>
        <v/>
      </c>
      <c r="M258" s="649" t="str">
        <f t="shared" si="60"/>
        <v/>
      </c>
      <c r="O258" s="649" t="str">
        <f t="shared" si="61"/>
        <v/>
      </c>
      <c r="Q258" s="649" t="str">
        <f t="shared" si="62"/>
        <v/>
      </c>
      <c r="S258" s="649" t="str">
        <f t="shared" si="63"/>
        <v/>
      </c>
      <c r="U258" s="649" t="str">
        <f t="shared" si="64"/>
        <v/>
      </c>
      <c r="W258" s="649" t="str">
        <f t="shared" si="65"/>
        <v/>
      </c>
      <c r="Y258" s="649" t="str">
        <f t="shared" si="66"/>
        <v/>
      </c>
      <c r="AA258" s="649" t="str">
        <f t="shared" si="67"/>
        <v/>
      </c>
      <c r="AC258" s="649" t="str">
        <f t="shared" si="68"/>
        <v/>
      </c>
      <c r="AE258" s="649" t="str">
        <f t="shared" si="69"/>
        <v/>
      </c>
      <c r="AG258" s="649" t="str">
        <f t="shared" si="70"/>
        <v/>
      </c>
      <c r="AI258" s="649" t="str">
        <f t="shared" si="71"/>
        <v/>
      </c>
      <c r="AK258" s="649" t="str">
        <f t="shared" si="72"/>
        <v/>
      </c>
      <c r="AM258" s="649" t="str">
        <f t="shared" si="73"/>
        <v/>
      </c>
      <c r="AO258" s="649" t="str">
        <f t="shared" si="74"/>
        <v/>
      </c>
      <c r="AQ258" s="649" t="str">
        <f t="shared" si="75"/>
        <v/>
      </c>
    </row>
    <row r="259" spans="5:43">
      <c r="E259" s="649" t="str">
        <f t="shared" si="57"/>
        <v/>
      </c>
      <c r="G259" s="649" t="str">
        <f t="shared" si="57"/>
        <v/>
      </c>
      <c r="I259" s="649" t="str">
        <f t="shared" si="58"/>
        <v/>
      </c>
      <c r="K259" s="649" t="str">
        <f t="shared" si="59"/>
        <v/>
      </c>
      <c r="M259" s="649" t="str">
        <f t="shared" si="60"/>
        <v/>
      </c>
      <c r="O259" s="649" t="str">
        <f t="shared" si="61"/>
        <v/>
      </c>
      <c r="Q259" s="649" t="str">
        <f t="shared" si="62"/>
        <v/>
      </c>
      <c r="S259" s="649" t="str">
        <f t="shared" si="63"/>
        <v/>
      </c>
      <c r="U259" s="649" t="str">
        <f t="shared" si="64"/>
        <v/>
      </c>
      <c r="W259" s="649" t="str">
        <f t="shared" si="65"/>
        <v/>
      </c>
      <c r="Y259" s="649" t="str">
        <f t="shared" si="66"/>
        <v/>
      </c>
      <c r="AA259" s="649" t="str">
        <f t="shared" si="67"/>
        <v/>
      </c>
      <c r="AC259" s="649" t="str">
        <f t="shared" si="68"/>
        <v/>
      </c>
      <c r="AE259" s="649" t="str">
        <f t="shared" si="69"/>
        <v/>
      </c>
      <c r="AG259" s="649" t="str">
        <f t="shared" si="70"/>
        <v/>
      </c>
      <c r="AI259" s="649" t="str">
        <f t="shared" si="71"/>
        <v/>
      </c>
      <c r="AK259" s="649" t="str">
        <f t="shared" si="72"/>
        <v/>
      </c>
      <c r="AM259" s="649" t="str">
        <f t="shared" si="73"/>
        <v/>
      </c>
      <c r="AO259" s="649" t="str">
        <f t="shared" si="74"/>
        <v/>
      </c>
      <c r="AQ259" s="649" t="str">
        <f t="shared" si="75"/>
        <v/>
      </c>
    </row>
    <row r="260" spans="5:43">
      <c r="E260" s="649" t="str">
        <f t="shared" si="57"/>
        <v/>
      </c>
      <c r="G260" s="649" t="str">
        <f t="shared" si="57"/>
        <v/>
      </c>
      <c r="I260" s="649" t="str">
        <f t="shared" si="58"/>
        <v/>
      </c>
      <c r="K260" s="649" t="str">
        <f t="shared" si="59"/>
        <v/>
      </c>
      <c r="M260" s="649" t="str">
        <f t="shared" si="60"/>
        <v/>
      </c>
      <c r="O260" s="649" t="str">
        <f t="shared" si="61"/>
        <v/>
      </c>
      <c r="Q260" s="649" t="str">
        <f t="shared" si="62"/>
        <v/>
      </c>
      <c r="S260" s="649" t="str">
        <f t="shared" si="63"/>
        <v/>
      </c>
      <c r="U260" s="649" t="str">
        <f t="shared" si="64"/>
        <v/>
      </c>
      <c r="W260" s="649" t="str">
        <f t="shared" si="65"/>
        <v/>
      </c>
      <c r="Y260" s="649" t="str">
        <f t="shared" si="66"/>
        <v/>
      </c>
      <c r="AA260" s="649" t="str">
        <f t="shared" si="67"/>
        <v/>
      </c>
      <c r="AC260" s="649" t="str">
        <f t="shared" si="68"/>
        <v/>
      </c>
      <c r="AE260" s="649" t="str">
        <f t="shared" si="69"/>
        <v/>
      </c>
      <c r="AG260" s="649" t="str">
        <f t="shared" si="70"/>
        <v/>
      </c>
      <c r="AI260" s="649" t="str">
        <f t="shared" si="71"/>
        <v/>
      </c>
      <c r="AK260" s="649" t="str">
        <f t="shared" si="72"/>
        <v/>
      </c>
      <c r="AM260" s="649" t="str">
        <f t="shared" si="73"/>
        <v/>
      </c>
      <c r="AO260" s="649" t="str">
        <f t="shared" si="74"/>
        <v/>
      </c>
      <c r="AQ260" s="649" t="str">
        <f t="shared" si="75"/>
        <v/>
      </c>
    </row>
    <row r="261" spans="5:43">
      <c r="E261" s="649" t="str">
        <f t="shared" si="57"/>
        <v/>
      </c>
      <c r="G261" s="649" t="str">
        <f t="shared" si="57"/>
        <v/>
      </c>
      <c r="I261" s="649" t="str">
        <f t="shared" si="58"/>
        <v/>
      </c>
      <c r="K261" s="649" t="str">
        <f t="shared" si="59"/>
        <v/>
      </c>
      <c r="M261" s="649" t="str">
        <f t="shared" si="60"/>
        <v/>
      </c>
      <c r="O261" s="649" t="str">
        <f t="shared" si="61"/>
        <v/>
      </c>
      <c r="Q261" s="649" t="str">
        <f t="shared" si="62"/>
        <v/>
      </c>
      <c r="S261" s="649" t="str">
        <f t="shared" si="63"/>
        <v/>
      </c>
      <c r="U261" s="649" t="str">
        <f t="shared" si="64"/>
        <v/>
      </c>
      <c r="W261" s="649" t="str">
        <f t="shared" si="65"/>
        <v/>
      </c>
      <c r="Y261" s="649" t="str">
        <f t="shared" si="66"/>
        <v/>
      </c>
      <c r="AA261" s="649" t="str">
        <f t="shared" si="67"/>
        <v/>
      </c>
      <c r="AC261" s="649" t="str">
        <f t="shared" si="68"/>
        <v/>
      </c>
      <c r="AE261" s="649" t="str">
        <f t="shared" si="69"/>
        <v/>
      </c>
      <c r="AG261" s="649" t="str">
        <f t="shared" si="70"/>
        <v/>
      </c>
      <c r="AI261" s="649" t="str">
        <f t="shared" si="71"/>
        <v/>
      </c>
      <c r="AK261" s="649" t="str">
        <f t="shared" si="72"/>
        <v/>
      </c>
      <c r="AM261" s="649" t="str">
        <f t="shared" si="73"/>
        <v/>
      </c>
      <c r="AO261" s="649" t="str">
        <f t="shared" si="74"/>
        <v/>
      </c>
      <c r="AQ261" s="649" t="str">
        <f t="shared" si="75"/>
        <v/>
      </c>
    </row>
    <row r="262" spans="5:43">
      <c r="E262" s="649" t="str">
        <f t="shared" si="57"/>
        <v/>
      </c>
      <c r="G262" s="649" t="str">
        <f t="shared" si="57"/>
        <v/>
      </c>
      <c r="I262" s="649" t="str">
        <f t="shared" si="58"/>
        <v/>
      </c>
      <c r="K262" s="649" t="str">
        <f t="shared" si="59"/>
        <v/>
      </c>
      <c r="M262" s="649" t="str">
        <f t="shared" si="60"/>
        <v/>
      </c>
      <c r="O262" s="649" t="str">
        <f t="shared" si="61"/>
        <v/>
      </c>
      <c r="Q262" s="649" t="str">
        <f t="shared" si="62"/>
        <v/>
      </c>
      <c r="S262" s="649" t="str">
        <f t="shared" si="63"/>
        <v/>
      </c>
      <c r="U262" s="649" t="str">
        <f t="shared" si="64"/>
        <v/>
      </c>
      <c r="W262" s="649" t="str">
        <f t="shared" si="65"/>
        <v/>
      </c>
      <c r="Y262" s="649" t="str">
        <f t="shared" si="66"/>
        <v/>
      </c>
      <c r="AA262" s="649" t="str">
        <f t="shared" si="67"/>
        <v/>
      </c>
      <c r="AC262" s="649" t="str">
        <f t="shared" si="68"/>
        <v/>
      </c>
      <c r="AE262" s="649" t="str">
        <f t="shared" si="69"/>
        <v/>
      </c>
      <c r="AG262" s="649" t="str">
        <f t="shared" si="70"/>
        <v/>
      </c>
      <c r="AI262" s="649" t="str">
        <f t="shared" si="71"/>
        <v/>
      </c>
      <c r="AK262" s="649" t="str">
        <f t="shared" si="72"/>
        <v/>
      </c>
      <c r="AM262" s="649" t="str">
        <f t="shared" si="73"/>
        <v/>
      </c>
      <c r="AO262" s="649" t="str">
        <f t="shared" si="74"/>
        <v/>
      </c>
      <c r="AQ262" s="649" t="str">
        <f t="shared" si="75"/>
        <v/>
      </c>
    </row>
    <row r="263" spans="5:43">
      <c r="E263" s="649" t="str">
        <f t="shared" si="57"/>
        <v/>
      </c>
      <c r="G263" s="649" t="str">
        <f t="shared" si="57"/>
        <v/>
      </c>
      <c r="I263" s="649" t="str">
        <f t="shared" si="58"/>
        <v/>
      </c>
      <c r="K263" s="649" t="str">
        <f t="shared" si="59"/>
        <v/>
      </c>
      <c r="M263" s="649" t="str">
        <f t="shared" si="60"/>
        <v/>
      </c>
      <c r="O263" s="649" t="str">
        <f t="shared" si="61"/>
        <v/>
      </c>
      <c r="Q263" s="649" t="str">
        <f t="shared" si="62"/>
        <v/>
      </c>
      <c r="S263" s="649" t="str">
        <f t="shared" si="63"/>
        <v/>
      </c>
      <c r="U263" s="649" t="str">
        <f t="shared" si="64"/>
        <v/>
      </c>
      <c r="W263" s="649" t="str">
        <f t="shared" si="65"/>
        <v/>
      </c>
      <c r="Y263" s="649" t="str">
        <f t="shared" si="66"/>
        <v/>
      </c>
      <c r="AA263" s="649" t="str">
        <f t="shared" si="67"/>
        <v/>
      </c>
      <c r="AC263" s="649" t="str">
        <f t="shared" si="68"/>
        <v/>
      </c>
      <c r="AE263" s="649" t="str">
        <f t="shared" si="69"/>
        <v/>
      </c>
      <c r="AG263" s="649" t="str">
        <f t="shared" si="70"/>
        <v/>
      </c>
      <c r="AI263" s="649" t="str">
        <f t="shared" si="71"/>
        <v/>
      </c>
      <c r="AK263" s="649" t="str">
        <f t="shared" si="72"/>
        <v/>
      </c>
      <c r="AM263" s="649" t="str">
        <f t="shared" si="73"/>
        <v/>
      </c>
      <c r="AO263" s="649" t="str">
        <f t="shared" si="74"/>
        <v/>
      </c>
      <c r="AQ263" s="649" t="str">
        <f t="shared" si="75"/>
        <v/>
      </c>
    </row>
    <row r="264" spans="5:43">
      <c r="E264" s="649" t="str">
        <f t="shared" si="57"/>
        <v/>
      </c>
      <c r="G264" s="649" t="str">
        <f t="shared" si="57"/>
        <v/>
      </c>
      <c r="I264" s="649" t="str">
        <f t="shared" si="58"/>
        <v/>
      </c>
      <c r="K264" s="649" t="str">
        <f t="shared" si="59"/>
        <v/>
      </c>
      <c r="M264" s="649" t="str">
        <f t="shared" si="60"/>
        <v/>
      </c>
      <c r="O264" s="649" t="str">
        <f t="shared" si="61"/>
        <v/>
      </c>
      <c r="Q264" s="649" t="str">
        <f t="shared" si="62"/>
        <v/>
      </c>
      <c r="S264" s="649" t="str">
        <f t="shared" si="63"/>
        <v/>
      </c>
      <c r="U264" s="649" t="str">
        <f t="shared" si="64"/>
        <v/>
      </c>
      <c r="W264" s="649" t="str">
        <f t="shared" si="65"/>
        <v/>
      </c>
      <c r="Y264" s="649" t="str">
        <f t="shared" si="66"/>
        <v/>
      </c>
      <c r="AA264" s="649" t="str">
        <f t="shared" si="67"/>
        <v/>
      </c>
      <c r="AC264" s="649" t="str">
        <f t="shared" si="68"/>
        <v/>
      </c>
      <c r="AE264" s="649" t="str">
        <f t="shared" si="69"/>
        <v/>
      </c>
      <c r="AG264" s="649" t="str">
        <f t="shared" si="70"/>
        <v/>
      </c>
      <c r="AI264" s="649" t="str">
        <f t="shared" si="71"/>
        <v/>
      </c>
      <c r="AK264" s="649" t="str">
        <f t="shared" si="72"/>
        <v/>
      </c>
      <c r="AM264" s="649" t="str">
        <f t="shared" si="73"/>
        <v/>
      </c>
      <c r="AO264" s="649" t="str">
        <f t="shared" si="74"/>
        <v/>
      </c>
      <c r="AQ264" s="649" t="str">
        <f t="shared" si="75"/>
        <v/>
      </c>
    </row>
    <row r="265" spans="5:43">
      <c r="E265" s="649" t="str">
        <f t="shared" si="57"/>
        <v/>
      </c>
      <c r="G265" s="649" t="str">
        <f t="shared" si="57"/>
        <v/>
      </c>
      <c r="I265" s="649" t="str">
        <f t="shared" si="58"/>
        <v/>
      </c>
      <c r="K265" s="649" t="str">
        <f t="shared" si="59"/>
        <v/>
      </c>
      <c r="M265" s="649" t="str">
        <f t="shared" si="60"/>
        <v/>
      </c>
      <c r="O265" s="649" t="str">
        <f t="shared" si="61"/>
        <v/>
      </c>
      <c r="Q265" s="649" t="str">
        <f t="shared" si="62"/>
        <v/>
      </c>
      <c r="S265" s="649" t="str">
        <f t="shared" si="63"/>
        <v/>
      </c>
      <c r="U265" s="649" t="str">
        <f t="shared" si="64"/>
        <v/>
      </c>
      <c r="W265" s="649" t="str">
        <f t="shared" si="65"/>
        <v/>
      </c>
      <c r="Y265" s="649" t="str">
        <f t="shared" si="66"/>
        <v/>
      </c>
      <c r="AA265" s="649" t="str">
        <f t="shared" si="67"/>
        <v/>
      </c>
      <c r="AC265" s="649" t="str">
        <f t="shared" si="68"/>
        <v/>
      </c>
      <c r="AE265" s="649" t="str">
        <f t="shared" si="69"/>
        <v/>
      </c>
      <c r="AG265" s="649" t="str">
        <f t="shared" si="70"/>
        <v/>
      </c>
      <c r="AI265" s="649" t="str">
        <f t="shared" si="71"/>
        <v/>
      </c>
      <c r="AK265" s="649" t="str">
        <f t="shared" si="72"/>
        <v/>
      </c>
      <c r="AM265" s="649" t="str">
        <f t="shared" si="73"/>
        <v/>
      </c>
      <c r="AO265" s="649" t="str">
        <f t="shared" si="74"/>
        <v/>
      </c>
      <c r="AQ265" s="649" t="str">
        <f t="shared" si="75"/>
        <v/>
      </c>
    </row>
    <row r="266" spans="5:43">
      <c r="E266" s="649" t="str">
        <f t="shared" si="57"/>
        <v/>
      </c>
      <c r="G266" s="649" t="str">
        <f t="shared" si="57"/>
        <v/>
      </c>
      <c r="I266" s="649" t="str">
        <f t="shared" si="58"/>
        <v/>
      </c>
      <c r="K266" s="649" t="str">
        <f t="shared" si="59"/>
        <v/>
      </c>
      <c r="M266" s="649" t="str">
        <f t="shared" si="60"/>
        <v/>
      </c>
      <c r="O266" s="649" t="str">
        <f t="shared" si="61"/>
        <v/>
      </c>
      <c r="Q266" s="649" t="str">
        <f t="shared" si="62"/>
        <v/>
      </c>
      <c r="S266" s="649" t="str">
        <f t="shared" si="63"/>
        <v/>
      </c>
      <c r="U266" s="649" t="str">
        <f t="shared" si="64"/>
        <v/>
      </c>
      <c r="W266" s="649" t="str">
        <f t="shared" si="65"/>
        <v/>
      </c>
      <c r="Y266" s="649" t="str">
        <f t="shared" si="66"/>
        <v/>
      </c>
      <c r="AA266" s="649" t="str">
        <f t="shared" si="67"/>
        <v/>
      </c>
      <c r="AC266" s="649" t="str">
        <f t="shared" si="68"/>
        <v/>
      </c>
      <c r="AE266" s="649" t="str">
        <f t="shared" si="69"/>
        <v/>
      </c>
      <c r="AG266" s="649" t="str">
        <f t="shared" si="70"/>
        <v/>
      </c>
      <c r="AI266" s="649" t="str">
        <f t="shared" si="71"/>
        <v/>
      </c>
      <c r="AK266" s="649" t="str">
        <f t="shared" si="72"/>
        <v/>
      </c>
      <c r="AM266" s="649" t="str">
        <f t="shared" si="73"/>
        <v/>
      </c>
      <c r="AO266" s="649" t="str">
        <f t="shared" si="74"/>
        <v/>
      </c>
      <c r="AQ266" s="649" t="str">
        <f t="shared" si="75"/>
        <v/>
      </c>
    </row>
    <row r="267" spans="5:43">
      <c r="E267" s="649" t="str">
        <f t="shared" si="57"/>
        <v/>
      </c>
      <c r="G267" s="649" t="str">
        <f t="shared" si="57"/>
        <v/>
      </c>
      <c r="I267" s="649" t="str">
        <f t="shared" si="58"/>
        <v/>
      </c>
      <c r="K267" s="649" t="str">
        <f t="shared" si="59"/>
        <v/>
      </c>
      <c r="M267" s="649" t="str">
        <f t="shared" si="60"/>
        <v/>
      </c>
      <c r="O267" s="649" t="str">
        <f t="shared" si="61"/>
        <v/>
      </c>
      <c r="Q267" s="649" t="str">
        <f t="shared" si="62"/>
        <v/>
      </c>
      <c r="S267" s="649" t="str">
        <f t="shared" si="63"/>
        <v/>
      </c>
      <c r="U267" s="649" t="str">
        <f t="shared" si="64"/>
        <v/>
      </c>
      <c r="W267" s="649" t="str">
        <f t="shared" si="65"/>
        <v/>
      </c>
      <c r="Y267" s="649" t="str">
        <f t="shared" si="66"/>
        <v/>
      </c>
      <c r="AA267" s="649" t="str">
        <f t="shared" si="67"/>
        <v/>
      </c>
      <c r="AC267" s="649" t="str">
        <f t="shared" si="68"/>
        <v/>
      </c>
      <c r="AE267" s="649" t="str">
        <f t="shared" si="69"/>
        <v/>
      </c>
      <c r="AG267" s="649" t="str">
        <f t="shared" si="70"/>
        <v/>
      </c>
      <c r="AI267" s="649" t="str">
        <f t="shared" si="71"/>
        <v/>
      </c>
      <c r="AK267" s="649" t="str">
        <f t="shared" si="72"/>
        <v/>
      </c>
      <c r="AM267" s="649" t="str">
        <f t="shared" si="73"/>
        <v/>
      </c>
      <c r="AO267" s="649" t="str">
        <f t="shared" si="74"/>
        <v/>
      </c>
      <c r="AQ267" s="649" t="str">
        <f t="shared" si="75"/>
        <v/>
      </c>
    </row>
    <row r="268" spans="5:43">
      <c r="E268" s="649" t="str">
        <f t="shared" ref="E268:G299" si="76">IF(OR($B268=0,D268=0),"",D268/$B268)</f>
        <v/>
      </c>
      <c r="G268" s="649" t="str">
        <f t="shared" si="76"/>
        <v/>
      </c>
      <c r="I268" s="649" t="str">
        <f t="shared" si="58"/>
        <v/>
      </c>
      <c r="K268" s="649" t="str">
        <f t="shared" si="59"/>
        <v/>
      </c>
      <c r="M268" s="649" t="str">
        <f t="shared" si="60"/>
        <v/>
      </c>
      <c r="O268" s="649" t="str">
        <f t="shared" si="61"/>
        <v/>
      </c>
      <c r="Q268" s="649" t="str">
        <f t="shared" si="62"/>
        <v/>
      </c>
      <c r="S268" s="649" t="str">
        <f t="shared" si="63"/>
        <v/>
      </c>
      <c r="U268" s="649" t="str">
        <f t="shared" si="64"/>
        <v/>
      </c>
      <c r="W268" s="649" t="str">
        <f t="shared" si="65"/>
        <v/>
      </c>
      <c r="Y268" s="649" t="str">
        <f t="shared" si="66"/>
        <v/>
      </c>
      <c r="AA268" s="649" t="str">
        <f t="shared" si="67"/>
        <v/>
      </c>
      <c r="AC268" s="649" t="str">
        <f t="shared" si="68"/>
        <v/>
      </c>
      <c r="AE268" s="649" t="str">
        <f t="shared" si="69"/>
        <v/>
      </c>
      <c r="AG268" s="649" t="str">
        <f t="shared" si="70"/>
        <v/>
      </c>
      <c r="AI268" s="649" t="str">
        <f t="shared" si="71"/>
        <v/>
      </c>
      <c r="AK268" s="649" t="str">
        <f t="shared" si="72"/>
        <v/>
      </c>
      <c r="AM268" s="649" t="str">
        <f t="shared" si="73"/>
        <v/>
      </c>
      <c r="AO268" s="649" t="str">
        <f t="shared" si="74"/>
        <v/>
      </c>
      <c r="AQ268" s="649" t="str">
        <f t="shared" si="75"/>
        <v/>
      </c>
    </row>
    <row r="269" spans="5:43">
      <c r="E269" s="649" t="str">
        <f t="shared" si="76"/>
        <v/>
      </c>
      <c r="G269" s="649" t="str">
        <f t="shared" si="76"/>
        <v/>
      </c>
      <c r="I269" s="649" t="str">
        <f t="shared" ref="I269:I299" si="77">IF(OR($B269=0,H269=0),"",H269/$B269)</f>
        <v/>
      </c>
      <c r="K269" s="649" t="str">
        <f t="shared" ref="K269:K299" si="78">IF(OR($B269=0,J269=0),"",J269/$B269)</f>
        <v/>
      </c>
      <c r="M269" s="649" t="str">
        <f t="shared" ref="M269:M299" si="79">IF(OR($B269=0,L269=0),"",L269/$B269)</f>
        <v/>
      </c>
      <c r="O269" s="649" t="str">
        <f t="shared" ref="O269:O299" si="80">IF(OR($B269=0,N269=0),"",N269/$B269)</f>
        <v/>
      </c>
      <c r="Q269" s="649" t="str">
        <f t="shared" ref="Q269:Q299" si="81">IF(OR($B269=0,P269=0),"",P269/$B269)</f>
        <v/>
      </c>
      <c r="S269" s="649" t="str">
        <f t="shared" ref="S269:S299" si="82">IF(OR($B269=0,R269=0),"",R269/$B269)</f>
        <v/>
      </c>
      <c r="U269" s="649" t="str">
        <f t="shared" ref="U269:U299" si="83">IF(OR($B269=0,T269=0),"",T269/$B269)</f>
        <v/>
      </c>
      <c r="W269" s="649" t="str">
        <f t="shared" ref="W269:W299" si="84">IF(OR($B269=0,V269=0),"",V269/$B269)</f>
        <v/>
      </c>
      <c r="Y269" s="649" t="str">
        <f t="shared" ref="Y269:Y299" si="85">IF(OR($B269=0,X269=0),"",X269/$B269)</f>
        <v/>
      </c>
      <c r="AA269" s="649" t="str">
        <f t="shared" ref="AA269:AA299" si="86">IF(OR($B269=0,Z269=0),"",Z269/$B269)</f>
        <v/>
      </c>
      <c r="AC269" s="649" t="str">
        <f t="shared" ref="AC269:AC299" si="87">IF(OR($B269=0,AB269=0),"",AB269/$B269)</f>
        <v/>
      </c>
      <c r="AE269" s="649" t="str">
        <f t="shared" ref="AE269:AE299" si="88">IF(OR($B269=0,AD269=0),"",AD269/$B269)</f>
        <v/>
      </c>
      <c r="AG269" s="649" t="str">
        <f t="shared" ref="AG269:AG299" si="89">IF(OR($B269=0,AF269=0),"",AF269/$B269)</f>
        <v/>
      </c>
      <c r="AI269" s="649" t="str">
        <f t="shared" ref="AI269:AI299" si="90">IF(OR($B269=0,AH269=0),"",AH269/$B269)</f>
        <v/>
      </c>
      <c r="AK269" s="649" t="str">
        <f t="shared" ref="AK269:AK299" si="91">IF(OR($B269=0,AJ269=0),"",AJ269/$B269)</f>
        <v/>
      </c>
      <c r="AM269" s="649" t="str">
        <f t="shared" ref="AM269:AM299" si="92">IF(OR($B269=0,AL269=0),"",AL269/$B269)</f>
        <v/>
      </c>
      <c r="AO269" s="649" t="str">
        <f t="shared" ref="AO269:AO299" si="93">IF(OR($B269=0,AN269=0),"",AN269/$B269)</f>
        <v/>
      </c>
      <c r="AQ269" s="649" t="str">
        <f t="shared" ref="AQ269:AQ299" si="94">IF(OR($B269=0,AP269=0),"",AP269/$B269)</f>
        <v/>
      </c>
    </row>
    <row r="270" spans="5:43">
      <c r="E270" s="649" t="str">
        <f t="shared" si="76"/>
        <v/>
      </c>
      <c r="G270" s="649" t="str">
        <f t="shared" si="76"/>
        <v/>
      </c>
      <c r="I270" s="649" t="str">
        <f t="shared" si="77"/>
        <v/>
      </c>
      <c r="K270" s="649" t="str">
        <f t="shared" si="78"/>
        <v/>
      </c>
      <c r="M270" s="649" t="str">
        <f t="shared" si="79"/>
        <v/>
      </c>
      <c r="O270" s="649" t="str">
        <f t="shared" si="80"/>
        <v/>
      </c>
      <c r="Q270" s="649" t="str">
        <f t="shared" si="81"/>
        <v/>
      </c>
      <c r="S270" s="649" t="str">
        <f t="shared" si="82"/>
        <v/>
      </c>
      <c r="U270" s="649" t="str">
        <f t="shared" si="83"/>
        <v/>
      </c>
      <c r="W270" s="649" t="str">
        <f t="shared" si="84"/>
        <v/>
      </c>
      <c r="Y270" s="649" t="str">
        <f t="shared" si="85"/>
        <v/>
      </c>
      <c r="AA270" s="649" t="str">
        <f t="shared" si="86"/>
        <v/>
      </c>
      <c r="AC270" s="649" t="str">
        <f t="shared" si="87"/>
        <v/>
      </c>
      <c r="AE270" s="649" t="str">
        <f t="shared" si="88"/>
        <v/>
      </c>
      <c r="AG270" s="649" t="str">
        <f t="shared" si="89"/>
        <v/>
      </c>
      <c r="AI270" s="649" t="str">
        <f t="shared" si="90"/>
        <v/>
      </c>
      <c r="AK270" s="649" t="str">
        <f t="shared" si="91"/>
        <v/>
      </c>
      <c r="AM270" s="649" t="str">
        <f t="shared" si="92"/>
        <v/>
      </c>
      <c r="AO270" s="649" t="str">
        <f t="shared" si="93"/>
        <v/>
      </c>
      <c r="AQ270" s="649" t="str">
        <f t="shared" si="94"/>
        <v/>
      </c>
    </row>
    <row r="271" spans="5:43">
      <c r="E271" s="649" t="str">
        <f t="shared" si="76"/>
        <v/>
      </c>
      <c r="G271" s="649" t="str">
        <f t="shared" si="76"/>
        <v/>
      </c>
      <c r="I271" s="649" t="str">
        <f t="shared" si="77"/>
        <v/>
      </c>
      <c r="K271" s="649" t="str">
        <f t="shared" si="78"/>
        <v/>
      </c>
      <c r="M271" s="649" t="str">
        <f t="shared" si="79"/>
        <v/>
      </c>
      <c r="O271" s="649" t="str">
        <f t="shared" si="80"/>
        <v/>
      </c>
      <c r="Q271" s="649" t="str">
        <f t="shared" si="81"/>
        <v/>
      </c>
      <c r="S271" s="649" t="str">
        <f t="shared" si="82"/>
        <v/>
      </c>
      <c r="U271" s="649" t="str">
        <f t="shared" si="83"/>
        <v/>
      </c>
      <c r="W271" s="649" t="str">
        <f t="shared" si="84"/>
        <v/>
      </c>
      <c r="Y271" s="649" t="str">
        <f t="shared" si="85"/>
        <v/>
      </c>
      <c r="AA271" s="649" t="str">
        <f t="shared" si="86"/>
        <v/>
      </c>
      <c r="AC271" s="649" t="str">
        <f t="shared" si="87"/>
        <v/>
      </c>
      <c r="AE271" s="649" t="str">
        <f t="shared" si="88"/>
        <v/>
      </c>
      <c r="AG271" s="649" t="str">
        <f t="shared" si="89"/>
        <v/>
      </c>
      <c r="AI271" s="649" t="str">
        <f t="shared" si="90"/>
        <v/>
      </c>
      <c r="AK271" s="649" t="str">
        <f t="shared" si="91"/>
        <v/>
      </c>
      <c r="AM271" s="649" t="str">
        <f t="shared" si="92"/>
        <v/>
      </c>
      <c r="AO271" s="649" t="str">
        <f t="shared" si="93"/>
        <v/>
      </c>
      <c r="AQ271" s="649" t="str">
        <f t="shared" si="94"/>
        <v/>
      </c>
    </row>
    <row r="272" spans="5:43">
      <c r="E272" s="649" t="str">
        <f t="shared" si="76"/>
        <v/>
      </c>
      <c r="G272" s="649" t="str">
        <f t="shared" si="76"/>
        <v/>
      </c>
      <c r="I272" s="649" t="str">
        <f t="shared" si="77"/>
        <v/>
      </c>
      <c r="K272" s="649" t="str">
        <f t="shared" si="78"/>
        <v/>
      </c>
      <c r="M272" s="649" t="str">
        <f t="shared" si="79"/>
        <v/>
      </c>
      <c r="O272" s="649" t="str">
        <f t="shared" si="80"/>
        <v/>
      </c>
      <c r="Q272" s="649" t="str">
        <f t="shared" si="81"/>
        <v/>
      </c>
      <c r="S272" s="649" t="str">
        <f t="shared" si="82"/>
        <v/>
      </c>
      <c r="U272" s="649" t="str">
        <f t="shared" si="83"/>
        <v/>
      </c>
      <c r="W272" s="649" t="str">
        <f t="shared" si="84"/>
        <v/>
      </c>
      <c r="Y272" s="649" t="str">
        <f t="shared" si="85"/>
        <v/>
      </c>
      <c r="AA272" s="649" t="str">
        <f t="shared" si="86"/>
        <v/>
      </c>
      <c r="AC272" s="649" t="str">
        <f t="shared" si="87"/>
        <v/>
      </c>
      <c r="AE272" s="649" t="str">
        <f t="shared" si="88"/>
        <v/>
      </c>
      <c r="AG272" s="649" t="str">
        <f t="shared" si="89"/>
        <v/>
      </c>
      <c r="AI272" s="649" t="str">
        <f t="shared" si="90"/>
        <v/>
      </c>
      <c r="AK272" s="649" t="str">
        <f t="shared" si="91"/>
        <v/>
      </c>
      <c r="AM272" s="649" t="str">
        <f t="shared" si="92"/>
        <v/>
      </c>
      <c r="AO272" s="649" t="str">
        <f t="shared" si="93"/>
        <v/>
      </c>
      <c r="AQ272" s="649" t="str">
        <f t="shared" si="94"/>
        <v/>
      </c>
    </row>
    <row r="273" spans="5:43">
      <c r="E273" s="649" t="str">
        <f t="shared" si="76"/>
        <v/>
      </c>
      <c r="G273" s="649" t="str">
        <f t="shared" si="76"/>
        <v/>
      </c>
      <c r="I273" s="649" t="str">
        <f t="shared" si="77"/>
        <v/>
      </c>
      <c r="K273" s="649" t="str">
        <f t="shared" si="78"/>
        <v/>
      </c>
      <c r="M273" s="649" t="str">
        <f t="shared" si="79"/>
        <v/>
      </c>
      <c r="O273" s="649" t="str">
        <f t="shared" si="80"/>
        <v/>
      </c>
      <c r="Q273" s="649" t="str">
        <f t="shared" si="81"/>
        <v/>
      </c>
      <c r="S273" s="649" t="str">
        <f t="shared" si="82"/>
        <v/>
      </c>
      <c r="U273" s="649" t="str">
        <f t="shared" si="83"/>
        <v/>
      </c>
      <c r="W273" s="649" t="str">
        <f t="shared" si="84"/>
        <v/>
      </c>
      <c r="Y273" s="649" t="str">
        <f t="shared" si="85"/>
        <v/>
      </c>
      <c r="AA273" s="649" t="str">
        <f t="shared" si="86"/>
        <v/>
      </c>
      <c r="AC273" s="649" t="str">
        <f t="shared" si="87"/>
        <v/>
      </c>
      <c r="AE273" s="649" t="str">
        <f t="shared" si="88"/>
        <v/>
      </c>
      <c r="AG273" s="649" t="str">
        <f t="shared" si="89"/>
        <v/>
      </c>
      <c r="AI273" s="649" t="str">
        <f t="shared" si="90"/>
        <v/>
      </c>
      <c r="AK273" s="649" t="str">
        <f t="shared" si="91"/>
        <v/>
      </c>
      <c r="AM273" s="649" t="str">
        <f t="shared" si="92"/>
        <v/>
      </c>
      <c r="AO273" s="649" t="str">
        <f t="shared" si="93"/>
        <v/>
      </c>
      <c r="AQ273" s="649" t="str">
        <f t="shared" si="94"/>
        <v/>
      </c>
    </row>
    <row r="274" spans="5:43">
      <c r="E274" s="649" t="str">
        <f t="shared" si="76"/>
        <v/>
      </c>
      <c r="G274" s="649" t="str">
        <f t="shared" si="76"/>
        <v/>
      </c>
      <c r="I274" s="649" t="str">
        <f t="shared" si="77"/>
        <v/>
      </c>
      <c r="K274" s="649" t="str">
        <f t="shared" si="78"/>
        <v/>
      </c>
      <c r="M274" s="649" t="str">
        <f t="shared" si="79"/>
        <v/>
      </c>
      <c r="O274" s="649" t="str">
        <f t="shared" si="80"/>
        <v/>
      </c>
      <c r="Q274" s="649" t="str">
        <f t="shared" si="81"/>
        <v/>
      </c>
      <c r="S274" s="649" t="str">
        <f t="shared" si="82"/>
        <v/>
      </c>
      <c r="U274" s="649" t="str">
        <f t="shared" si="83"/>
        <v/>
      </c>
      <c r="W274" s="649" t="str">
        <f t="shared" si="84"/>
        <v/>
      </c>
      <c r="Y274" s="649" t="str">
        <f t="shared" si="85"/>
        <v/>
      </c>
      <c r="AA274" s="649" t="str">
        <f t="shared" si="86"/>
        <v/>
      </c>
      <c r="AC274" s="649" t="str">
        <f t="shared" si="87"/>
        <v/>
      </c>
      <c r="AE274" s="649" t="str">
        <f t="shared" si="88"/>
        <v/>
      </c>
      <c r="AG274" s="649" t="str">
        <f t="shared" si="89"/>
        <v/>
      </c>
      <c r="AI274" s="649" t="str">
        <f t="shared" si="90"/>
        <v/>
      </c>
      <c r="AK274" s="649" t="str">
        <f t="shared" si="91"/>
        <v/>
      </c>
      <c r="AM274" s="649" t="str">
        <f t="shared" si="92"/>
        <v/>
      </c>
      <c r="AO274" s="649" t="str">
        <f t="shared" si="93"/>
        <v/>
      </c>
      <c r="AQ274" s="649" t="str">
        <f t="shared" si="94"/>
        <v/>
      </c>
    </row>
    <row r="275" spans="5:43">
      <c r="E275" s="649" t="str">
        <f t="shared" si="76"/>
        <v/>
      </c>
      <c r="G275" s="649" t="str">
        <f t="shared" si="76"/>
        <v/>
      </c>
      <c r="I275" s="649" t="str">
        <f t="shared" si="77"/>
        <v/>
      </c>
      <c r="K275" s="649" t="str">
        <f t="shared" si="78"/>
        <v/>
      </c>
      <c r="M275" s="649" t="str">
        <f t="shared" si="79"/>
        <v/>
      </c>
      <c r="O275" s="649" t="str">
        <f t="shared" si="80"/>
        <v/>
      </c>
      <c r="Q275" s="649" t="str">
        <f t="shared" si="81"/>
        <v/>
      </c>
      <c r="S275" s="649" t="str">
        <f t="shared" si="82"/>
        <v/>
      </c>
      <c r="U275" s="649" t="str">
        <f t="shared" si="83"/>
        <v/>
      </c>
      <c r="W275" s="649" t="str">
        <f t="shared" si="84"/>
        <v/>
      </c>
      <c r="Y275" s="649" t="str">
        <f t="shared" si="85"/>
        <v/>
      </c>
      <c r="AA275" s="649" t="str">
        <f t="shared" si="86"/>
        <v/>
      </c>
      <c r="AC275" s="649" t="str">
        <f t="shared" si="87"/>
        <v/>
      </c>
      <c r="AE275" s="649" t="str">
        <f t="shared" si="88"/>
        <v/>
      </c>
      <c r="AG275" s="649" t="str">
        <f t="shared" si="89"/>
        <v/>
      </c>
      <c r="AI275" s="649" t="str">
        <f t="shared" si="90"/>
        <v/>
      </c>
      <c r="AK275" s="649" t="str">
        <f t="shared" si="91"/>
        <v/>
      </c>
      <c r="AM275" s="649" t="str">
        <f t="shared" si="92"/>
        <v/>
      </c>
      <c r="AO275" s="649" t="str">
        <f t="shared" si="93"/>
        <v/>
      </c>
      <c r="AQ275" s="649" t="str">
        <f t="shared" si="94"/>
        <v/>
      </c>
    </row>
    <row r="276" spans="5:43">
      <c r="E276" s="649" t="str">
        <f t="shared" si="76"/>
        <v/>
      </c>
      <c r="G276" s="649" t="str">
        <f t="shared" si="76"/>
        <v/>
      </c>
      <c r="I276" s="649" t="str">
        <f t="shared" si="77"/>
        <v/>
      </c>
      <c r="K276" s="649" t="str">
        <f t="shared" si="78"/>
        <v/>
      </c>
      <c r="M276" s="649" t="str">
        <f t="shared" si="79"/>
        <v/>
      </c>
      <c r="O276" s="649" t="str">
        <f t="shared" si="80"/>
        <v/>
      </c>
      <c r="Q276" s="649" t="str">
        <f t="shared" si="81"/>
        <v/>
      </c>
      <c r="S276" s="649" t="str">
        <f t="shared" si="82"/>
        <v/>
      </c>
      <c r="U276" s="649" t="str">
        <f t="shared" si="83"/>
        <v/>
      </c>
      <c r="W276" s="649" t="str">
        <f t="shared" si="84"/>
        <v/>
      </c>
      <c r="Y276" s="649" t="str">
        <f t="shared" si="85"/>
        <v/>
      </c>
      <c r="AA276" s="649" t="str">
        <f t="shared" si="86"/>
        <v/>
      </c>
      <c r="AC276" s="649" t="str">
        <f t="shared" si="87"/>
        <v/>
      </c>
      <c r="AE276" s="649" t="str">
        <f t="shared" si="88"/>
        <v/>
      </c>
      <c r="AG276" s="649" t="str">
        <f t="shared" si="89"/>
        <v/>
      </c>
      <c r="AI276" s="649" t="str">
        <f t="shared" si="90"/>
        <v/>
      </c>
      <c r="AK276" s="649" t="str">
        <f t="shared" si="91"/>
        <v/>
      </c>
      <c r="AM276" s="649" t="str">
        <f t="shared" si="92"/>
        <v/>
      </c>
      <c r="AO276" s="649" t="str">
        <f t="shared" si="93"/>
        <v/>
      </c>
      <c r="AQ276" s="649" t="str">
        <f t="shared" si="94"/>
        <v/>
      </c>
    </row>
    <row r="277" spans="5:43">
      <c r="E277" s="649" t="str">
        <f t="shared" si="76"/>
        <v/>
      </c>
      <c r="G277" s="649" t="str">
        <f t="shared" si="76"/>
        <v/>
      </c>
      <c r="I277" s="649" t="str">
        <f t="shared" si="77"/>
        <v/>
      </c>
      <c r="K277" s="649" t="str">
        <f t="shared" si="78"/>
        <v/>
      </c>
      <c r="M277" s="649" t="str">
        <f t="shared" si="79"/>
        <v/>
      </c>
      <c r="O277" s="649" t="str">
        <f t="shared" si="80"/>
        <v/>
      </c>
      <c r="Q277" s="649" t="str">
        <f t="shared" si="81"/>
        <v/>
      </c>
      <c r="S277" s="649" t="str">
        <f t="shared" si="82"/>
        <v/>
      </c>
      <c r="U277" s="649" t="str">
        <f t="shared" si="83"/>
        <v/>
      </c>
      <c r="W277" s="649" t="str">
        <f t="shared" si="84"/>
        <v/>
      </c>
      <c r="Y277" s="649" t="str">
        <f t="shared" si="85"/>
        <v/>
      </c>
      <c r="AA277" s="649" t="str">
        <f t="shared" si="86"/>
        <v/>
      </c>
      <c r="AC277" s="649" t="str">
        <f t="shared" si="87"/>
        <v/>
      </c>
      <c r="AE277" s="649" t="str">
        <f t="shared" si="88"/>
        <v/>
      </c>
      <c r="AG277" s="649" t="str">
        <f t="shared" si="89"/>
        <v/>
      </c>
      <c r="AI277" s="649" t="str">
        <f t="shared" si="90"/>
        <v/>
      </c>
      <c r="AK277" s="649" t="str">
        <f t="shared" si="91"/>
        <v/>
      </c>
      <c r="AM277" s="649" t="str">
        <f t="shared" si="92"/>
        <v/>
      </c>
      <c r="AO277" s="649" t="str">
        <f t="shared" si="93"/>
        <v/>
      </c>
      <c r="AQ277" s="649" t="str">
        <f t="shared" si="94"/>
        <v/>
      </c>
    </row>
    <row r="278" spans="5:43">
      <c r="E278" s="649" t="str">
        <f t="shared" si="76"/>
        <v/>
      </c>
      <c r="G278" s="649" t="str">
        <f t="shared" si="76"/>
        <v/>
      </c>
      <c r="I278" s="649" t="str">
        <f t="shared" si="77"/>
        <v/>
      </c>
      <c r="K278" s="649" t="str">
        <f t="shared" si="78"/>
        <v/>
      </c>
      <c r="M278" s="649" t="str">
        <f t="shared" si="79"/>
        <v/>
      </c>
      <c r="O278" s="649" t="str">
        <f t="shared" si="80"/>
        <v/>
      </c>
      <c r="Q278" s="649" t="str">
        <f t="shared" si="81"/>
        <v/>
      </c>
      <c r="S278" s="649" t="str">
        <f t="shared" si="82"/>
        <v/>
      </c>
      <c r="U278" s="649" t="str">
        <f t="shared" si="83"/>
        <v/>
      </c>
      <c r="W278" s="649" t="str">
        <f t="shared" si="84"/>
        <v/>
      </c>
      <c r="Y278" s="649" t="str">
        <f t="shared" si="85"/>
        <v/>
      </c>
      <c r="AA278" s="649" t="str">
        <f t="shared" si="86"/>
        <v/>
      </c>
      <c r="AC278" s="649" t="str">
        <f t="shared" si="87"/>
        <v/>
      </c>
      <c r="AE278" s="649" t="str">
        <f t="shared" si="88"/>
        <v/>
      </c>
      <c r="AG278" s="649" t="str">
        <f t="shared" si="89"/>
        <v/>
      </c>
      <c r="AI278" s="649" t="str">
        <f t="shared" si="90"/>
        <v/>
      </c>
      <c r="AK278" s="649" t="str">
        <f t="shared" si="91"/>
        <v/>
      </c>
      <c r="AM278" s="649" t="str">
        <f t="shared" si="92"/>
        <v/>
      </c>
      <c r="AO278" s="649" t="str">
        <f t="shared" si="93"/>
        <v/>
      </c>
      <c r="AQ278" s="649" t="str">
        <f t="shared" si="94"/>
        <v/>
      </c>
    </row>
    <row r="279" spans="5:43">
      <c r="E279" s="649" t="str">
        <f t="shared" si="76"/>
        <v/>
      </c>
      <c r="G279" s="649" t="str">
        <f t="shared" si="76"/>
        <v/>
      </c>
      <c r="I279" s="649" t="str">
        <f t="shared" si="77"/>
        <v/>
      </c>
      <c r="K279" s="649" t="str">
        <f t="shared" si="78"/>
        <v/>
      </c>
      <c r="M279" s="649" t="str">
        <f t="shared" si="79"/>
        <v/>
      </c>
      <c r="O279" s="649" t="str">
        <f t="shared" si="80"/>
        <v/>
      </c>
      <c r="Q279" s="649" t="str">
        <f t="shared" si="81"/>
        <v/>
      </c>
      <c r="S279" s="649" t="str">
        <f t="shared" si="82"/>
        <v/>
      </c>
      <c r="U279" s="649" t="str">
        <f t="shared" si="83"/>
        <v/>
      </c>
      <c r="W279" s="649" t="str">
        <f t="shared" si="84"/>
        <v/>
      </c>
      <c r="Y279" s="649" t="str">
        <f t="shared" si="85"/>
        <v/>
      </c>
      <c r="AA279" s="649" t="str">
        <f t="shared" si="86"/>
        <v/>
      </c>
      <c r="AC279" s="649" t="str">
        <f t="shared" si="87"/>
        <v/>
      </c>
      <c r="AE279" s="649" t="str">
        <f t="shared" si="88"/>
        <v/>
      </c>
      <c r="AG279" s="649" t="str">
        <f t="shared" si="89"/>
        <v/>
      </c>
      <c r="AI279" s="649" t="str">
        <f t="shared" si="90"/>
        <v/>
      </c>
      <c r="AK279" s="649" t="str">
        <f t="shared" si="91"/>
        <v/>
      </c>
      <c r="AM279" s="649" t="str">
        <f t="shared" si="92"/>
        <v/>
      </c>
      <c r="AO279" s="649" t="str">
        <f t="shared" si="93"/>
        <v/>
      </c>
      <c r="AQ279" s="649" t="str">
        <f t="shared" si="94"/>
        <v/>
      </c>
    </row>
    <row r="280" spans="5:43">
      <c r="E280" s="649" t="str">
        <f t="shared" si="76"/>
        <v/>
      </c>
      <c r="G280" s="649" t="str">
        <f t="shared" si="76"/>
        <v/>
      </c>
      <c r="I280" s="649" t="str">
        <f t="shared" si="77"/>
        <v/>
      </c>
      <c r="K280" s="649" t="str">
        <f t="shared" si="78"/>
        <v/>
      </c>
      <c r="M280" s="649" t="str">
        <f t="shared" si="79"/>
        <v/>
      </c>
      <c r="O280" s="649" t="str">
        <f t="shared" si="80"/>
        <v/>
      </c>
      <c r="Q280" s="649" t="str">
        <f t="shared" si="81"/>
        <v/>
      </c>
      <c r="S280" s="649" t="str">
        <f t="shared" si="82"/>
        <v/>
      </c>
      <c r="U280" s="649" t="str">
        <f t="shared" si="83"/>
        <v/>
      </c>
      <c r="W280" s="649" t="str">
        <f t="shared" si="84"/>
        <v/>
      </c>
      <c r="Y280" s="649" t="str">
        <f t="shared" si="85"/>
        <v/>
      </c>
      <c r="AA280" s="649" t="str">
        <f t="shared" si="86"/>
        <v/>
      </c>
      <c r="AC280" s="649" t="str">
        <f t="shared" si="87"/>
        <v/>
      </c>
      <c r="AE280" s="649" t="str">
        <f t="shared" si="88"/>
        <v/>
      </c>
      <c r="AG280" s="649" t="str">
        <f t="shared" si="89"/>
        <v/>
      </c>
      <c r="AI280" s="649" t="str">
        <f t="shared" si="90"/>
        <v/>
      </c>
      <c r="AK280" s="649" t="str">
        <f t="shared" si="91"/>
        <v/>
      </c>
      <c r="AM280" s="649" t="str">
        <f t="shared" si="92"/>
        <v/>
      </c>
      <c r="AO280" s="649" t="str">
        <f t="shared" si="93"/>
        <v/>
      </c>
      <c r="AQ280" s="649" t="str">
        <f t="shared" si="94"/>
        <v/>
      </c>
    </row>
    <row r="281" spans="5:43">
      <c r="E281" s="649" t="str">
        <f t="shared" si="76"/>
        <v/>
      </c>
      <c r="G281" s="649" t="str">
        <f t="shared" si="76"/>
        <v/>
      </c>
      <c r="I281" s="649" t="str">
        <f t="shared" si="77"/>
        <v/>
      </c>
      <c r="K281" s="649" t="str">
        <f t="shared" si="78"/>
        <v/>
      </c>
      <c r="M281" s="649" t="str">
        <f t="shared" si="79"/>
        <v/>
      </c>
      <c r="O281" s="649" t="str">
        <f t="shared" si="80"/>
        <v/>
      </c>
      <c r="Q281" s="649" t="str">
        <f t="shared" si="81"/>
        <v/>
      </c>
      <c r="S281" s="649" t="str">
        <f t="shared" si="82"/>
        <v/>
      </c>
      <c r="U281" s="649" t="str">
        <f t="shared" si="83"/>
        <v/>
      </c>
      <c r="W281" s="649" t="str">
        <f t="shared" si="84"/>
        <v/>
      </c>
      <c r="Y281" s="649" t="str">
        <f t="shared" si="85"/>
        <v/>
      </c>
      <c r="AA281" s="649" t="str">
        <f t="shared" si="86"/>
        <v/>
      </c>
      <c r="AC281" s="649" t="str">
        <f t="shared" si="87"/>
        <v/>
      </c>
      <c r="AE281" s="649" t="str">
        <f t="shared" si="88"/>
        <v/>
      </c>
      <c r="AG281" s="649" t="str">
        <f t="shared" si="89"/>
        <v/>
      </c>
      <c r="AI281" s="649" t="str">
        <f t="shared" si="90"/>
        <v/>
      </c>
      <c r="AK281" s="649" t="str">
        <f t="shared" si="91"/>
        <v/>
      </c>
      <c r="AM281" s="649" t="str">
        <f t="shared" si="92"/>
        <v/>
      </c>
      <c r="AO281" s="649" t="str">
        <f t="shared" si="93"/>
        <v/>
      </c>
      <c r="AQ281" s="649" t="str">
        <f t="shared" si="94"/>
        <v/>
      </c>
    </row>
    <row r="282" spans="5:43">
      <c r="E282" s="649" t="str">
        <f t="shared" si="76"/>
        <v/>
      </c>
      <c r="G282" s="649" t="str">
        <f t="shared" si="76"/>
        <v/>
      </c>
      <c r="I282" s="649" t="str">
        <f t="shared" si="77"/>
        <v/>
      </c>
      <c r="K282" s="649" t="str">
        <f t="shared" si="78"/>
        <v/>
      </c>
      <c r="M282" s="649" t="str">
        <f t="shared" si="79"/>
        <v/>
      </c>
      <c r="O282" s="649" t="str">
        <f t="shared" si="80"/>
        <v/>
      </c>
      <c r="Q282" s="649" t="str">
        <f t="shared" si="81"/>
        <v/>
      </c>
      <c r="S282" s="649" t="str">
        <f t="shared" si="82"/>
        <v/>
      </c>
      <c r="U282" s="649" t="str">
        <f t="shared" si="83"/>
        <v/>
      </c>
      <c r="W282" s="649" t="str">
        <f t="shared" si="84"/>
        <v/>
      </c>
      <c r="Y282" s="649" t="str">
        <f t="shared" si="85"/>
        <v/>
      </c>
      <c r="AA282" s="649" t="str">
        <f t="shared" si="86"/>
        <v/>
      </c>
      <c r="AC282" s="649" t="str">
        <f t="shared" si="87"/>
        <v/>
      </c>
      <c r="AE282" s="649" t="str">
        <f t="shared" si="88"/>
        <v/>
      </c>
      <c r="AG282" s="649" t="str">
        <f t="shared" si="89"/>
        <v/>
      </c>
      <c r="AI282" s="649" t="str">
        <f t="shared" si="90"/>
        <v/>
      </c>
      <c r="AK282" s="649" t="str">
        <f t="shared" si="91"/>
        <v/>
      </c>
      <c r="AM282" s="649" t="str">
        <f t="shared" si="92"/>
        <v/>
      </c>
      <c r="AO282" s="649" t="str">
        <f t="shared" si="93"/>
        <v/>
      </c>
      <c r="AQ282" s="649" t="str">
        <f t="shared" si="94"/>
        <v/>
      </c>
    </row>
    <row r="283" spans="5:43">
      <c r="E283" s="649" t="str">
        <f t="shared" si="76"/>
        <v/>
      </c>
      <c r="G283" s="649" t="str">
        <f t="shared" si="76"/>
        <v/>
      </c>
      <c r="I283" s="649" t="str">
        <f t="shared" si="77"/>
        <v/>
      </c>
      <c r="K283" s="649" t="str">
        <f t="shared" si="78"/>
        <v/>
      </c>
      <c r="M283" s="649" t="str">
        <f t="shared" si="79"/>
        <v/>
      </c>
      <c r="O283" s="649" t="str">
        <f t="shared" si="80"/>
        <v/>
      </c>
      <c r="Q283" s="649" t="str">
        <f t="shared" si="81"/>
        <v/>
      </c>
      <c r="S283" s="649" t="str">
        <f t="shared" si="82"/>
        <v/>
      </c>
      <c r="U283" s="649" t="str">
        <f t="shared" si="83"/>
        <v/>
      </c>
      <c r="W283" s="649" t="str">
        <f t="shared" si="84"/>
        <v/>
      </c>
      <c r="Y283" s="649" t="str">
        <f t="shared" si="85"/>
        <v/>
      </c>
      <c r="AA283" s="649" t="str">
        <f t="shared" si="86"/>
        <v/>
      </c>
      <c r="AC283" s="649" t="str">
        <f t="shared" si="87"/>
        <v/>
      </c>
      <c r="AE283" s="649" t="str">
        <f t="shared" si="88"/>
        <v/>
      </c>
      <c r="AG283" s="649" t="str">
        <f t="shared" si="89"/>
        <v/>
      </c>
      <c r="AI283" s="649" t="str">
        <f t="shared" si="90"/>
        <v/>
      </c>
      <c r="AK283" s="649" t="str">
        <f t="shared" si="91"/>
        <v/>
      </c>
      <c r="AM283" s="649" t="str">
        <f t="shared" si="92"/>
        <v/>
      </c>
      <c r="AO283" s="649" t="str">
        <f t="shared" si="93"/>
        <v/>
      </c>
      <c r="AQ283" s="649" t="str">
        <f t="shared" si="94"/>
        <v/>
      </c>
    </row>
    <row r="284" spans="5:43">
      <c r="E284" s="649" t="str">
        <f t="shared" si="76"/>
        <v/>
      </c>
      <c r="G284" s="649" t="str">
        <f t="shared" si="76"/>
        <v/>
      </c>
      <c r="I284" s="649" t="str">
        <f t="shared" si="77"/>
        <v/>
      </c>
      <c r="K284" s="649" t="str">
        <f t="shared" si="78"/>
        <v/>
      </c>
      <c r="M284" s="649" t="str">
        <f t="shared" si="79"/>
        <v/>
      </c>
      <c r="O284" s="649" t="str">
        <f t="shared" si="80"/>
        <v/>
      </c>
      <c r="Q284" s="649" t="str">
        <f t="shared" si="81"/>
        <v/>
      </c>
      <c r="S284" s="649" t="str">
        <f t="shared" si="82"/>
        <v/>
      </c>
      <c r="U284" s="649" t="str">
        <f t="shared" si="83"/>
        <v/>
      </c>
      <c r="W284" s="649" t="str">
        <f t="shared" si="84"/>
        <v/>
      </c>
      <c r="Y284" s="649" t="str">
        <f t="shared" si="85"/>
        <v/>
      </c>
      <c r="AA284" s="649" t="str">
        <f t="shared" si="86"/>
        <v/>
      </c>
      <c r="AC284" s="649" t="str">
        <f t="shared" si="87"/>
        <v/>
      </c>
      <c r="AE284" s="649" t="str">
        <f t="shared" si="88"/>
        <v/>
      </c>
      <c r="AG284" s="649" t="str">
        <f t="shared" si="89"/>
        <v/>
      </c>
      <c r="AI284" s="649" t="str">
        <f t="shared" si="90"/>
        <v/>
      </c>
      <c r="AK284" s="649" t="str">
        <f t="shared" si="91"/>
        <v/>
      </c>
      <c r="AM284" s="649" t="str">
        <f t="shared" si="92"/>
        <v/>
      </c>
      <c r="AO284" s="649" t="str">
        <f t="shared" si="93"/>
        <v/>
      </c>
      <c r="AQ284" s="649" t="str">
        <f t="shared" si="94"/>
        <v/>
      </c>
    </row>
    <row r="285" spans="5:43">
      <c r="E285" s="649" t="str">
        <f t="shared" si="76"/>
        <v/>
      </c>
      <c r="G285" s="649" t="str">
        <f t="shared" si="76"/>
        <v/>
      </c>
      <c r="I285" s="649" t="str">
        <f t="shared" si="77"/>
        <v/>
      </c>
      <c r="K285" s="649" t="str">
        <f t="shared" si="78"/>
        <v/>
      </c>
      <c r="M285" s="649" t="str">
        <f t="shared" si="79"/>
        <v/>
      </c>
      <c r="O285" s="649" t="str">
        <f t="shared" si="80"/>
        <v/>
      </c>
      <c r="Q285" s="649" t="str">
        <f t="shared" si="81"/>
        <v/>
      </c>
      <c r="S285" s="649" t="str">
        <f t="shared" si="82"/>
        <v/>
      </c>
      <c r="U285" s="649" t="str">
        <f t="shared" si="83"/>
        <v/>
      </c>
      <c r="W285" s="649" t="str">
        <f t="shared" si="84"/>
        <v/>
      </c>
      <c r="Y285" s="649" t="str">
        <f t="shared" si="85"/>
        <v/>
      </c>
      <c r="AA285" s="649" t="str">
        <f t="shared" si="86"/>
        <v/>
      </c>
      <c r="AC285" s="649" t="str">
        <f t="shared" si="87"/>
        <v/>
      </c>
      <c r="AE285" s="649" t="str">
        <f t="shared" si="88"/>
        <v/>
      </c>
      <c r="AG285" s="649" t="str">
        <f t="shared" si="89"/>
        <v/>
      </c>
      <c r="AI285" s="649" t="str">
        <f t="shared" si="90"/>
        <v/>
      </c>
      <c r="AK285" s="649" t="str">
        <f t="shared" si="91"/>
        <v/>
      </c>
      <c r="AM285" s="649" t="str">
        <f t="shared" si="92"/>
        <v/>
      </c>
      <c r="AO285" s="649" t="str">
        <f t="shared" si="93"/>
        <v/>
      </c>
      <c r="AQ285" s="649" t="str">
        <f t="shared" si="94"/>
        <v/>
      </c>
    </row>
    <row r="286" spans="5:43">
      <c r="E286" s="649" t="str">
        <f t="shared" si="76"/>
        <v/>
      </c>
      <c r="G286" s="649" t="str">
        <f t="shared" si="76"/>
        <v/>
      </c>
      <c r="I286" s="649" t="str">
        <f t="shared" si="77"/>
        <v/>
      </c>
      <c r="K286" s="649" t="str">
        <f t="shared" si="78"/>
        <v/>
      </c>
      <c r="M286" s="649" t="str">
        <f t="shared" si="79"/>
        <v/>
      </c>
      <c r="O286" s="649" t="str">
        <f t="shared" si="80"/>
        <v/>
      </c>
      <c r="Q286" s="649" t="str">
        <f t="shared" si="81"/>
        <v/>
      </c>
      <c r="S286" s="649" t="str">
        <f t="shared" si="82"/>
        <v/>
      </c>
      <c r="U286" s="649" t="str">
        <f t="shared" si="83"/>
        <v/>
      </c>
      <c r="W286" s="649" t="str">
        <f t="shared" si="84"/>
        <v/>
      </c>
      <c r="Y286" s="649" t="str">
        <f t="shared" si="85"/>
        <v/>
      </c>
      <c r="AA286" s="649" t="str">
        <f t="shared" si="86"/>
        <v/>
      </c>
      <c r="AC286" s="649" t="str">
        <f t="shared" si="87"/>
        <v/>
      </c>
      <c r="AE286" s="649" t="str">
        <f t="shared" si="88"/>
        <v/>
      </c>
      <c r="AG286" s="649" t="str">
        <f t="shared" si="89"/>
        <v/>
      </c>
      <c r="AI286" s="649" t="str">
        <f t="shared" si="90"/>
        <v/>
      </c>
      <c r="AK286" s="649" t="str">
        <f t="shared" si="91"/>
        <v/>
      </c>
      <c r="AM286" s="649" t="str">
        <f t="shared" si="92"/>
        <v/>
      </c>
      <c r="AO286" s="649" t="str">
        <f t="shared" si="93"/>
        <v/>
      </c>
      <c r="AQ286" s="649" t="str">
        <f t="shared" si="94"/>
        <v/>
      </c>
    </row>
    <row r="287" spans="5:43">
      <c r="E287" s="649" t="str">
        <f t="shared" si="76"/>
        <v/>
      </c>
      <c r="G287" s="649" t="str">
        <f t="shared" si="76"/>
        <v/>
      </c>
      <c r="I287" s="649" t="str">
        <f t="shared" si="77"/>
        <v/>
      </c>
      <c r="K287" s="649" t="str">
        <f t="shared" si="78"/>
        <v/>
      </c>
      <c r="M287" s="649" t="str">
        <f t="shared" si="79"/>
        <v/>
      </c>
      <c r="O287" s="649" t="str">
        <f t="shared" si="80"/>
        <v/>
      </c>
      <c r="Q287" s="649" t="str">
        <f t="shared" si="81"/>
        <v/>
      </c>
      <c r="S287" s="649" t="str">
        <f t="shared" si="82"/>
        <v/>
      </c>
      <c r="U287" s="649" t="str">
        <f t="shared" si="83"/>
        <v/>
      </c>
      <c r="W287" s="649" t="str">
        <f t="shared" si="84"/>
        <v/>
      </c>
      <c r="Y287" s="649" t="str">
        <f t="shared" si="85"/>
        <v/>
      </c>
      <c r="AA287" s="649" t="str">
        <f t="shared" si="86"/>
        <v/>
      </c>
      <c r="AC287" s="649" t="str">
        <f t="shared" si="87"/>
        <v/>
      </c>
      <c r="AE287" s="649" t="str">
        <f t="shared" si="88"/>
        <v/>
      </c>
      <c r="AG287" s="649" t="str">
        <f t="shared" si="89"/>
        <v/>
      </c>
      <c r="AI287" s="649" t="str">
        <f t="shared" si="90"/>
        <v/>
      </c>
      <c r="AK287" s="649" t="str">
        <f t="shared" si="91"/>
        <v/>
      </c>
      <c r="AM287" s="649" t="str">
        <f t="shared" si="92"/>
        <v/>
      </c>
      <c r="AO287" s="649" t="str">
        <f t="shared" si="93"/>
        <v/>
      </c>
      <c r="AQ287" s="649" t="str">
        <f t="shared" si="94"/>
        <v/>
      </c>
    </row>
    <row r="288" spans="5:43">
      <c r="E288" s="649" t="str">
        <f t="shared" si="76"/>
        <v/>
      </c>
      <c r="G288" s="649" t="str">
        <f t="shared" si="76"/>
        <v/>
      </c>
      <c r="I288" s="649" t="str">
        <f t="shared" si="77"/>
        <v/>
      </c>
      <c r="K288" s="649" t="str">
        <f t="shared" si="78"/>
        <v/>
      </c>
      <c r="M288" s="649" t="str">
        <f t="shared" si="79"/>
        <v/>
      </c>
      <c r="O288" s="649" t="str">
        <f t="shared" si="80"/>
        <v/>
      </c>
      <c r="Q288" s="649" t="str">
        <f t="shared" si="81"/>
        <v/>
      </c>
      <c r="S288" s="649" t="str">
        <f t="shared" si="82"/>
        <v/>
      </c>
      <c r="U288" s="649" t="str">
        <f t="shared" si="83"/>
        <v/>
      </c>
      <c r="W288" s="649" t="str">
        <f t="shared" si="84"/>
        <v/>
      </c>
      <c r="Y288" s="649" t="str">
        <f t="shared" si="85"/>
        <v/>
      </c>
      <c r="AA288" s="649" t="str">
        <f t="shared" si="86"/>
        <v/>
      </c>
      <c r="AC288" s="649" t="str">
        <f t="shared" si="87"/>
        <v/>
      </c>
      <c r="AE288" s="649" t="str">
        <f t="shared" si="88"/>
        <v/>
      </c>
      <c r="AG288" s="649" t="str">
        <f t="shared" si="89"/>
        <v/>
      </c>
      <c r="AI288" s="649" t="str">
        <f t="shared" si="90"/>
        <v/>
      </c>
      <c r="AK288" s="649" t="str">
        <f t="shared" si="91"/>
        <v/>
      </c>
      <c r="AM288" s="649" t="str">
        <f t="shared" si="92"/>
        <v/>
      </c>
      <c r="AO288" s="649" t="str">
        <f t="shared" si="93"/>
        <v/>
      </c>
      <c r="AQ288" s="649" t="str">
        <f t="shared" si="94"/>
        <v/>
      </c>
    </row>
    <row r="289" spans="5:43">
      <c r="E289" s="649" t="str">
        <f t="shared" si="76"/>
        <v/>
      </c>
      <c r="G289" s="649" t="str">
        <f t="shared" si="76"/>
        <v/>
      </c>
      <c r="I289" s="649" t="str">
        <f t="shared" si="77"/>
        <v/>
      </c>
      <c r="K289" s="649" t="str">
        <f t="shared" si="78"/>
        <v/>
      </c>
      <c r="M289" s="649" t="str">
        <f t="shared" si="79"/>
        <v/>
      </c>
      <c r="O289" s="649" t="str">
        <f t="shared" si="80"/>
        <v/>
      </c>
      <c r="Q289" s="649" t="str">
        <f t="shared" si="81"/>
        <v/>
      </c>
      <c r="S289" s="649" t="str">
        <f t="shared" si="82"/>
        <v/>
      </c>
      <c r="U289" s="649" t="str">
        <f t="shared" si="83"/>
        <v/>
      </c>
      <c r="W289" s="649" t="str">
        <f t="shared" si="84"/>
        <v/>
      </c>
      <c r="Y289" s="649" t="str">
        <f t="shared" si="85"/>
        <v/>
      </c>
      <c r="AA289" s="649" t="str">
        <f t="shared" si="86"/>
        <v/>
      </c>
      <c r="AC289" s="649" t="str">
        <f t="shared" si="87"/>
        <v/>
      </c>
      <c r="AE289" s="649" t="str">
        <f t="shared" si="88"/>
        <v/>
      </c>
      <c r="AG289" s="649" t="str">
        <f t="shared" si="89"/>
        <v/>
      </c>
      <c r="AI289" s="649" t="str">
        <f t="shared" si="90"/>
        <v/>
      </c>
      <c r="AK289" s="649" t="str">
        <f t="shared" si="91"/>
        <v/>
      </c>
      <c r="AM289" s="649" t="str">
        <f t="shared" si="92"/>
        <v/>
      </c>
      <c r="AO289" s="649" t="str">
        <f t="shared" si="93"/>
        <v/>
      </c>
      <c r="AQ289" s="649" t="str">
        <f t="shared" si="94"/>
        <v/>
      </c>
    </row>
    <row r="290" spans="5:43">
      <c r="E290" s="649" t="str">
        <f t="shared" si="76"/>
        <v/>
      </c>
      <c r="G290" s="649" t="str">
        <f t="shared" si="76"/>
        <v/>
      </c>
      <c r="I290" s="649" t="str">
        <f t="shared" si="77"/>
        <v/>
      </c>
      <c r="K290" s="649" t="str">
        <f t="shared" si="78"/>
        <v/>
      </c>
      <c r="M290" s="649" t="str">
        <f t="shared" si="79"/>
        <v/>
      </c>
      <c r="O290" s="649" t="str">
        <f t="shared" si="80"/>
        <v/>
      </c>
      <c r="Q290" s="649" t="str">
        <f t="shared" si="81"/>
        <v/>
      </c>
      <c r="S290" s="649" t="str">
        <f t="shared" si="82"/>
        <v/>
      </c>
      <c r="U290" s="649" t="str">
        <f t="shared" si="83"/>
        <v/>
      </c>
      <c r="W290" s="649" t="str">
        <f t="shared" si="84"/>
        <v/>
      </c>
      <c r="Y290" s="649" t="str">
        <f t="shared" si="85"/>
        <v/>
      </c>
      <c r="AA290" s="649" t="str">
        <f t="shared" si="86"/>
        <v/>
      </c>
      <c r="AC290" s="649" t="str">
        <f t="shared" si="87"/>
        <v/>
      </c>
      <c r="AE290" s="649" t="str">
        <f t="shared" si="88"/>
        <v/>
      </c>
      <c r="AG290" s="649" t="str">
        <f t="shared" si="89"/>
        <v/>
      </c>
      <c r="AI290" s="649" t="str">
        <f t="shared" si="90"/>
        <v/>
      </c>
      <c r="AK290" s="649" t="str">
        <f t="shared" si="91"/>
        <v/>
      </c>
      <c r="AM290" s="649" t="str">
        <f t="shared" si="92"/>
        <v/>
      </c>
      <c r="AO290" s="649" t="str">
        <f t="shared" si="93"/>
        <v/>
      </c>
      <c r="AQ290" s="649" t="str">
        <f t="shared" si="94"/>
        <v/>
      </c>
    </row>
    <row r="291" spans="5:43">
      <c r="E291" s="649" t="str">
        <f t="shared" si="76"/>
        <v/>
      </c>
      <c r="G291" s="649" t="str">
        <f t="shared" si="76"/>
        <v/>
      </c>
      <c r="I291" s="649" t="str">
        <f t="shared" si="77"/>
        <v/>
      </c>
      <c r="K291" s="649" t="str">
        <f t="shared" si="78"/>
        <v/>
      </c>
      <c r="M291" s="649" t="str">
        <f t="shared" si="79"/>
        <v/>
      </c>
      <c r="O291" s="649" t="str">
        <f t="shared" si="80"/>
        <v/>
      </c>
      <c r="Q291" s="649" t="str">
        <f t="shared" si="81"/>
        <v/>
      </c>
      <c r="S291" s="649" t="str">
        <f t="shared" si="82"/>
        <v/>
      </c>
      <c r="U291" s="649" t="str">
        <f t="shared" si="83"/>
        <v/>
      </c>
      <c r="W291" s="649" t="str">
        <f t="shared" si="84"/>
        <v/>
      </c>
      <c r="Y291" s="649" t="str">
        <f t="shared" si="85"/>
        <v/>
      </c>
      <c r="AA291" s="649" t="str">
        <f t="shared" si="86"/>
        <v/>
      </c>
      <c r="AC291" s="649" t="str">
        <f t="shared" si="87"/>
        <v/>
      </c>
      <c r="AE291" s="649" t="str">
        <f t="shared" si="88"/>
        <v/>
      </c>
      <c r="AG291" s="649" t="str">
        <f t="shared" si="89"/>
        <v/>
      </c>
      <c r="AI291" s="649" t="str">
        <f t="shared" si="90"/>
        <v/>
      </c>
      <c r="AK291" s="649" t="str">
        <f t="shared" si="91"/>
        <v/>
      </c>
      <c r="AM291" s="649" t="str">
        <f t="shared" si="92"/>
        <v/>
      </c>
      <c r="AO291" s="649" t="str">
        <f t="shared" si="93"/>
        <v/>
      </c>
      <c r="AQ291" s="649" t="str">
        <f t="shared" si="94"/>
        <v/>
      </c>
    </row>
    <row r="292" spans="5:43">
      <c r="E292" s="649" t="str">
        <f t="shared" si="76"/>
        <v/>
      </c>
      <c r="G292" s="649" t="str">
        <f t="shared" si="76"/>
        <v/>
      </c>
      <c r="I292" s="649" t="str">
        <f t="shared" si="77"/>
        <v/>
      </c>
      <c r="K292" s="649" t="str">
        <f t="shared" si="78"/>
        <v/>
      </c>
      <c r="M292" s="649" t="str">
        <f t="shared" si="79"/>
        <v/>
      </c>
      <c r="O292" s="649" t="str">
        <f t="shared" si="80"/>
        <v/>
      </c>
      <c r="Q292" s="649" t="str">
        <f t="shared" si="81"/>
        <v/>
      </c>
      <c r="S292" s="649" t="str">
        <f t="shared" si="82"/>
        <v/>
      </c>
      <c r="U292" s="649" t="str">
        <f t="shared" si="83"/>
        <v/>
      </c>
      <c r="W292" s="649" t="str">
        <f t="shared" si="84"/>
        <v/>
      </c>
      <c r="Y292" s="649" t="str">
        <f t="shared" si="85"/>
        <v/>
      </c>
      <c r="AA292" s="649" t="str">
        <f t="shared" si="86"/>
        <v/>
      </c>
      <c r="AC292" s="649" t="str">
        <f t="shared" si="87"/>
        <v/>
      </c>
      <c r="AE292" s="649" t="str">
        <f t="shared" si="88"/>
        <v/>
      </c>
      <c r="AG292" s="649" t="str">
        <f t="shared" si="89"/>
        <v/>
      </c>
      <c r="AI292" s="649" t="str">
        <f t="shared" si="90"/>
        <v/>
      </c>
      <c r="AK292" s="649" t="str">
        <f t="shared" si="91"/>
        <v/>
      </c>
      <c r="AM292" s="649" t="str">
        <f t="shared" si="92"/>
        <v/>
      </c>
      <c r="AO292" s="649" t="str">
        <f t="shared" si="93"/>
        <v/>
      </c>
      <c r="AQ292" s="649" t="str">
        <f t="shared" si="94"/>
        <v/>
      </c>
    </row>
    <row r="293" spans="5:43">
      <c r="E293" s="649" t="str">
        <f t="shared" si="76"/>
        <v/>
      </c>
      <c r="G293" s="649" t="str">
        <f t="shared" si="76"/>
        <v/>
      </c>
      <c r="I293" s="649" t="str">
        <f t="shared" si="77"/>
        <v/>
      </c>
      <c r="K293" s="649" t="str">
        <f t="shared" si="78"/>
        <v/>
      </c>
      <c r="M293" s="649" t="str">
        <f t="shared" si="79"/>
        <v/>
      </c>
      <c r="O293" s="649" t="str">
        <f t="shared" si="80"/>
        <v/>
      </c>
      <c r="Q293" s="649" t="str">
        <f t="shared" si="81"/>
        <v/>
      </c>
      <c r="S293" s="649" t="str">
        <f t="shared" si="82"/>
        <v/>
      </c>
      <c r="U293" s="649" t="str">
        <f t="shared" si="83"/>
        <v/>
      </c>
      <c r="W293" s="649" t="str">
        <f t="shared" si="84"/>
        <v/>
      </c>
      <c r="Y293" s="649" t="str">
        <f t="shared" si="85"/>
        <v/>
      </c>
      <c r="AA293" s="649" t="str">
        <f t="shared" si="86"/>
        <v/>
      </c>
      <c r="AC293" s="649" t="str">
        <f t="shared" si="87"/>
        <v/>
      </c>
      <c r="AE293" s="649" t="str">
        <f t="shared" si="88"/>
        <v/>
      </c>
      <c r="AG293" s="649" t="str">
        <f t="shared" si="89"/>
        <v/>
      </c>
      <c r="AI293" s="649" t="str">
        <f t="shared" si="90"/>
        <v/>
      </c>
      <c r="AK293" s="649" t="str">
        <f t="shared" si="91"/>
        <v/>
      </c>
      <c r="AM293" s="649" t="str">
        <f t="shared" si="92"/>
        <v/>
      </c>
      <c r="AO293" s="649" t="str">
        <f t="shared" si="93"/>
        <v/>
      </c>
      <c r="AQ293" s="649" t="str">
        <f t="shared" si="94"/>
        <v/>
      </c>
    </row>
    <row r="294" spans="5:43">
      <c r="E294" s="649" t="str">
        <f t="shared" si="76"/>
        <v/>
      </c>
      <c r="G294" s="649" t="str">
        <f t="shared" si="76"/>
        <v/>
      </c>
      <c r="I294" s="649" t="str">
        <f t="shared" si="77"/>
        <v/>
      </c>
      <c r="K294" s="649" t="str">
        <f t="shared" si="78"/>
        <v/>
      </c>
      <c r="M294" s="649" t="str">
        <f t="shared" si="79"/>
        <v/>
      </c>
      <c r="O294" s="649" t="str">
        <f t="shared" si="80"/>
        <v/>
      </c>
      <c r="Q294" s="649" t="str">
        <f t="shared" si="81"/>
        <v/>
      </c>
      <c r="S294" s="649" t="str">
        <f t="shared" si="82"/>
        <v/>
      </c>
      <c r="U294" s="649" t="str">
        <f t="shared" si="83"/>
        <v/>
      </c>
      <c r="W294" s="649" t="str">
        <f t="shared" si="84"/>
        <v/>
      </c>
      <c r="Y294" s="649" t="str">
        <f t="shared" si="85"/>
        <v/>
      </c>
      <c r="AA294" s="649" t="str">
        <f t="shared" si="86"/>
        <v/>
      </c>
      <c r="AC294" s="649" t="str">
        <f t="shared" si="87"/>
        <v/>
      </c>
      <c r="AE294" s="649" t="str">
        <f t="shared" si="88"/>
        <v/>
      </c>
      <c r="AG294" s="649" t="str">
        <f t="shared" si="89"/>
        <v/>
      </c>
      <c r="AI294" s="649" t="str">
        <f t="shared" si="90"/>
        <v/>
      </c>
      <c r="AK294" s="649" t="str">
        <f t="shared" si="91"/>
        <v/>
      </c>
      <c r="AM294" s="649" t="str">
        <f t="shared" si="92"/>
        <v/>
      </c>
      <c r="AO294" s="649" t="str">
        <f t="shared" si="93"/>
        <v/>
      </c>
      <c r="AQ294" s="649" t="str">
        <f t="shared" si="94"/>
        <v/>
      </c>
    </row>
    <row r="295" spans="5:43">
      <c r="E295" s="649" t="str">
        <f t="shared" si="76"/>
        <v/>
      </c>
      <c r="G295" s="649" t="str">
        <f t="shared" si="76"/>
        <v/>
      </c>
      <c r="I295" s="649" t="str">
        <f t="shared" si="77"/>
        <v/>
      </c>
      <c r="K295" s="649" t="str">
        <f t="shared" si="78"/>
        <v/>
      </c>
      <c r="M295" s="649" t="str">
        <f t="shared" si="79"/>
        <v/>
      </c>
      <c r="O295" s="649" t="str">
        <f t="shared" si="80"/>
        <v/>
      </c>
      <c r="Q295" s="649" t="str">
        <f t="shared" si="81"/>
        <v/>
      </c>
      <c r="S295" s="649" t="str">
        <f t="shared" si="82"/>
        <v/>
      </c>
      <c r="U295" s="649" t="str">
        <f t="shared" si="83"/>
        <v/>
      </c>
      <c r="W295" s="649" t="str">
        <f t="shared" si="84"/>
        <v/>
      </c>
      <c r="Y295" s="649" t="str">
        <f t="shared" si="85"/>
        <v/>
      </c>
      <c r="AA295" s="649" t="str">
        <f t="shared" si="86"/>
        <v/>
      </c>
      <c r="AC295" s="649" t="str">
        <f t="shared" si="87"/>
        <v/>
      </c>
      <c r="AE295" s="649" t="str">
        <f t="shared" si="88"/>
        <v/>
      </c>
      <c r="AG295" s="649" t="str">
        <f t="shared" si="89"/>
        <v/>
      </c>
      <c r="AI295" s="649" t="str">
        <f t="shared" si="90"/>
        <v/>
      </c>
      <c r="AK295" s="649" t="str">
        <f t="shared" si="91"/>
        <v/>
      </c>
      <c r="AM295" s="649" t="str">
        <f t="shared" si="92"/>
        <v/>
      </c>
      <c r="AO295" s="649" t="str">
        <f t="shared" si="93"/>
        <v/>
      </c>
      <c r="AQ295" s="649" t="str">
        <f t="shared" si="94"/>
        <v/>
      </c>
    </row>
    <row r="296" spans="5:43">
      <c r="E296" s="649" t="str">
        <f t="shared" si="76"/>
        <v/>
      </c>
      <c r="G296" s="649" t="str">
        <f t="shared" si="76"/>
        <v/>
      </c>
      <c r="I296" s="649" t="str">
        <f t="shared" si="77"/>
        <v/>
      </c>
      <c r="K296" s="649" t="str">
        <f t="shared" si="78"/>
        <v/>
      </c>
      <c r="M296" s="649" t="str">
        <f t="shared" si="79"/>
        <v/>
      </c>
      <c r="O296" s="649" t="str">
        <f t="shared" si="80"/>
        <v/>
      </c>
      <c r="Q296" s="649" t="str">
        <f t="shared" si="81"/>
        <v/>
      </c>
      <c r="S296" s="649" t="str">
        <f t="shared" si="82"/>
        <v/>
      </c>
      <c r="U296" s="649" t="str">
        <f t="shared" si="83"/>
        <v/>
      </c>
      <c r="W296" s="649" t="str">
        <f t="shared" si="84"/>
        <v/>
      </c>
      <c r="Y296" s="649" t="str">
        <f t="shared" si="85"/>
        <v/>
      </c>
      <c r="AA296" s="649" t="str">
        <f t="shared" si="86"/>
        <v/>
      </c>
      <c r="AC296" s="649" t="str">
        <f t="shared" si="87"/>
        <v/>
      </c>
      <c r="AE296" s="649" t="str">
        <f t="shared" si="88"/>
        <v/>
      </c>
      <c r="AG296" s="649" t="str">
        <f t="shared" si="89"/>
        <v/>
      </c>
      <c r="AI296" s="649" t="str">
        <f t="shared" si="90"/>
        <v/>
      </c>
      <c r="AK296" s="649" t="str">
        <f t="shared" si="91"/>
        <v/>
      </c>
      <c r="AM296" s="649" t="str">
        <f t="shared" si="92"/>
        <v/>
      </c>
      <c r="AO296" s="649" t="str">
        <f t="shared" si="93"/>
        <v/>
      </c>
      <c r="AQ296" s="649" t="str">
        <f t="shared" si="94"/>
        <v/>
      </c>
    </row>
    <row r="297" spans="5:43">
      <c r="E297" s="649" t="str">
        <f t="shared" si="76"/>
        <v/>
      </c>
      <c r="G297" s="649" t="str">
        <f t="shared" si="76"/>
        <v/>
      </c>
      <c r="I297" s="649" t="str">
        <f t="shared" si="77"/>
        <v/>
      </c>
      <c r="K297" s="649" t="str">
        <f t="shared" si="78"/>
        <v/>
      </c>
      <c r="M297" s="649" t="str">
        <f t="shared" si="79"/>
        <v/>
      </c>
      <c r="O297" s="649" t="str">
        <f t="shared" si="80"/>
        <v/>
      </c>
      <c r="Q297" s="649" t="str">
        <f t="shared" si="81"/>
        <v/>
      </c>
      <c r="S297" s="649" t="str">
        <f t="shared" si="82"/>
        <v/>
      </c>
      <c r="U297" s="649" t="str">
        <f t="shared" si="83"/>
        <v/>
      </c>
      <c r="W297" s="649" t="str">
        <f t="shared" si="84"/>
        <v/>
      </c>
      <c r="Y297" s="649" t="str">
        <f t="shared" si="85"/>
        <v/>
      </c>
      <c r="AA297" s="649" t="str">
        <f t="shared" si="86"/>
        <v/>
      </c>
      <c r="AC297" s="649" t="str">
        <f t="shared" si="87"/>
        <v/>
      </c>
      <c r="AE297" s="649" t="str">
        <f t="shared" si="88"/>
        <v/>
      </c>
      <c r="AG297" s="649" t="str">
        <f t="shared" si="89"/>
        <v/>
      </c>
      <c r="AI297" s="649" t="str">
        <f t="shared" si="90"/>
        <v/>
      </c>
      <c r="AK297" s="649" t="str">
        <f t="shared" si="91"/>
        <v/>
      </c>
      <c r="AM297" s="649" t="str">
        <f t="shared" si="92"/>
        <v/>
      </c>
      <c r="AO297" s="649" t="str">
        <f t="shared" si="93"/>
        <v/>
      </c>
      <c r="AQ297" s="649" t="str">
        <f t="shared" si="94"/>
        <v/>
      </c>
    </row>
    <row r="298" spans="5:43">
      <c r="E298" s="649" t="str">
        <f t="shared" si="76"/>
        <v/>
      </c>
      <c r="G298" s="649" t="str">
        <f t="shared" si="76"/>
        <v/>
      </c>
      <c r="I298" s="649" t="str">
        <f t="shared" si="77"/>
        <v/>
      </c>
      <c r="K298" s="649" t="str">
        <f t="shared" si="78"/>
        <v/>
      </c>
      <c r="M298" s="649" t="str">
        <f t="shared" si="79"/>
        <v/>
      </c>
      <c r="O298" s="649" t="str">
        <f t="shared" si="80"/>
        <v/>
      </c>
      <c r="Q298" s="649" t="str">
        <f t="shared" si="81"/>
        <v/>
      </c>
      <c r="S298" s="649" t="str">
        <f t="shared" si="82"/>
        <v/>
      </c>
      <c r="U298" s="649" t="str">
        <f t="shared" si="83"/>
        <v/>
      </c>
      <c r="W298" s="649" t="str">
        <f t="shared" si="84"/>
        <v/>
      </c>
      <c r="Y298" s="649" t="str">
        <f t="shared" si="85"/>
        <v/>
      </c>
      <c r="AA298" s="649" t="str">
        <f t="shared" si="86"/>
        <v/>
      </c>
      <c r="AC298" s="649" t="str">
        <f t="shared" si="87"/>
        <v/>
      </c>
      <c r="AE298" s="649" t="str">
        <f t="shared" si="88"/>
        <v/>
      </c>
      <c r="AG298" s="649" t="str">
        <f t="shared" si="89"/>
        <v/>
      </c>
      <c r="AI298" s="649" t="str">
        <f t="shared" si="90"/>
        <v/>
      </c>
      <c r="AK298" s="649" t="str">
        <f t="shared" si="91"/>
        <v/>
      </c>
      <c r="AM298" s="649" t="str">
        <f t="shared" si="92"/>
        <v/>
      </c>
      <c r="AO298" s="649" t="str">
        <f t="shared" si="93"/>
        <v/>
      </c>
      <c r="AQ298" s="649" t="str">
        <f t="shared" si="94"/>
        <v/>
      </c>
    </row>
    <row r="299" spans="5:43">
      <c r="E299" s="649" t="str">
        <f t="shared" si="76"/>
        <v/>
      </c>
      <c r="G299" s="649" t="str">
        <f t="shared" si="76"/>
        <v/>
      </c>
      <c r="I299" s="649" t="str">
        <f t="shared" si="77"/>
        <v/>
      </c>
      <c r="K299" s="649" t="str">
        <f t="shared" si="78"/>
        <v/>
      </c>
      <c r="M299" s="649" t="str">
        <f t="shared" si="79"/>
        <v/>
      </c>
      <c r="O299" s="649" t="str">
        <f t="shared" si="80"/>
        <v/>
      </c>
      <c r="Q299" s="649" t="str">
        <f t="shared" si="81"/>
        <v/>
      </c>
      <c r="S299" s="649" t="str">
        <f t="shared" si="82"/>
        <v/>
      </c>
      <c r="U299" s="649" t="str">
        <f t="shared" si="83"/>
        <v/>
      </c>
      <c r="W299" s="649" t="str">
        <f t="shared" si="84"/>
        <v/>
      </c>
      <c r="Y299" s="649" t="str">
        <f t="shared" si="85"/>
        <v/>
      </c>
      <c r="AA299" s="649" t="str">
        <f t="shared" si="86"/>
        <v/>
      </c>
      <c r="AC299" s="649" t="str">
        <f t="shared" si="87"/>
        <v/>
      </c>
      <c r="AE299" s="649" t="str">
        <f t="shared" si="88"/>
        <v/>
      </c>
      <c r="AG299" s="649" t="str">
        <f t="shared" si="89"/>
        <v/>
      </c>
      <c r="AI299" s="649" t="str">
        <f t="shared" si="90"/>
        <v/>
      </c>
      <c r="AK299" s="649" t="str">
        <f t="shared" si="91"/>
        <v/>
      </c>
      <c r="AM299" s="649" t="str">
        <f t="shared" si="92"/>
        <v/>
      </c>
      <c r="AO299" s="649" t="str">
        <f t="shared" si="93"/>
        <v/>
      </c>
      <c r="AQ299" s="649" t="str">
        <f t="shared" si="94"/>
        <v/>
      </c>
    </row>
  </sheetData>
  <mergeCells count="1">
    <mergeCell ref="A3:A6"/>
  </mergeCells>
  <conditionalFormatting sqref="E12:E299 G12:G299 I12:I299 K12:K299 M12:M299 O12:O299 Q12:Q299 S12:S299 U12:U299 W12:W299 Y12:Y299 AA12:AA299 AC12:AC299 AE12:AE299 AG12:AG299 AI12:AI299 AK12:AK299 AM12:AM299 AO12:AO299 AQ12:AQ299">
    <cfRule type="expression" dxfId="6" priority="1">
      <formula>AND(LEN(E12)&gt;0,OR(E12&lt;E$2,E12&gt;E$3))</formula>
    </cfRule>
  </conditionalFormatting>
  <conditionalFormatting sqref="F11:F300 L11:L300 R11:R300 X11:X300 AD11:AD300 AJ11:AJ300 AP11:AP300">
    <cfRule type="expression" dxfId="5" priority="2">
      <formula>OR(AND(LEN(F11)&gt;0,F11&lt;F$8),AND(LEN(F11)&gt;0,F11&gt;#REF!))</formula>
    </cfRule>
    <cfRule type="expression" dxfId="4" priority="3">
      <formula>AND(F11&gt;=F$8,F11&lt;=#REF!)</formula>
    </cfRule>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3F480-20FF-4526-8608-E9B91BB8F6C8}">
  <dimension ref="A1:ARS300"/>
  <sheetViews>
    <sheetView topLeftCell="AP1" workbookViewId="0">
      <selection activeCell="BD10" sqref="BD10"/>
    </sheetView>
  </sheetViews>
  <sheetFormatPr defaultRowHeight="15"/>
  <cols>
    <col min="1" max="1" width="40.7109375" customWidth="1"/>
    <col min="2" max="2" width="18.7109375" customWidth="1"/>
    <col min="4" max="4" width="18.7109375" customWidth="1"/>
    <col min="5" max="43" width="18.7109375" style="446" customWidth="1"/>
    <col min="44" max="44" width="18.7109375" customWidth="1"/>
    <col min="45" max="45" width="18.7109375" style="446" customWidth="1"/>
    <col min="46" max="46" width="18.7109375" customWidth="1"/>
    <col min="47" max="47" width="18.7109375" style="446" customWidth="1"/>
    <col min="48" max="48" width="17.42578125" customWidth="1"/>
    <col min="49" max="49" width="16.140625" customWidth="1"/>
    <col min="804" max="843" width="9.140625" style="447"/>
    <col min="1044" max="1163" width="9.140625" style="448"/>
  </cols>
  <sheetData>
    <row r="1" spans="1:47">
      <c r="A1" s="301">
        <v>10</v>
      </c>
      <c r="C1" s="293" t="s">
        <v>238</v>
      </c>
      <c r="E1" s="446">
        <f ca="1">IF(COUNT(E12:E300)=0,"-",AVERAGE(E12:OFFSET(E12,$A$1-1,0)))</f>
        <v>6867.9925965890243</v>
      </c>
      <c r="G1" s="446">
        <f ca="1">IF(COUNT(G12:G300)=0,"-",AVERAGE(G12:OFFSET(G12,$A$1-1,0)))</f>
        <v>3380.9345886512647</v>
      </c>
      <c r="I1" s="446" t="e">
        <f ca="1">IF(COUNT(I12:I300)=0,"-",AVERAGE(I12:OFFSET(I12,$A$1-1,0)))</f>
        <v>#DIV/0!</v>
      </c>
      <c r="K1" s="446" t="e">
        <f ca="1">IF(COUNT(K12:K300)=0,"-",AVERAGE(K12:OFFSET(K12,$A$1-1,0)))</f>
        <v>#DIV/0!</v>
      </c>
      <c r="M1" s="446" t="e">
        <f ca="1">IF(COUNT(M12:M300)=0,"-",AVERAGE(M12:OFFSET(M12,$A$1-1,0)))</f>
        <v>#DIV/0!</v>
      </c>
      <c r="O1" s="446">
        <f ca="1">IF(COUNT(O12:O300)=0,"-",AVERAGE(O12:OFFSET(O12,$A$1-1,0)))</f>
        <v>206.26340964427564</v>
      </c>
      <c r="Q1" s="446">
        <f ca="1">IF(COUNT(Q12:Q300)=0,"-",AVERAGE(Q12:OFFSET(Q12,$A$1-1,0)))</f>
        <v>870.26721133827482</v>
      </c>
      <c r="S1" s="446">
        <f ca="1">IF(COUNT(S12:S300)=0,"-",AVERAGE(S12:OFFSET(S12,$A$1-1,0)))</f>
        <v>623.4699940582293</v>
      </c>
      <c r="U1" s="446">
        <f ca="1">IF(COUNT(U12:U300)=0,"-",AVERAGE(U12:OFFSET(U12,$A$1-1,0)))</f>
        <v>140.56603773584905</v>
      </c>
      <c r="W1" s="446" t="e">
        <f ca="1">IF(COUNT(W12:W300)=0,"-",AVERAGE(W12:OFFSET(W12,$A$1-1,0)))</f>
        <v>#DIV/0!</v>
      </c>
      <c r="Y1" s="446" t="e">
        <f ca="1">IF(COUNT(Y12:Y300)=0,"-",AVERAGE(Y12:OFFSET(Y12,$A$1-1,0)))</f>
        <v>#DIV/0!</v>
      </c>
      <c r="AA1" s="446" t="e">
        <f ca="1">IF(COUNT(AA12:AA300)=0,"-",AVERAGE(AA12:OFFSET(AA12,$A$1-1,0)))</f>
        <v>#DIV/0!</v>
      </c>
      <c r="AC1" s="446" t="e">
        <f ca="1">IF(COUNT(AC12:AC300)=0,"-",AVERAGE(AC12:OFFSET(AC12,$A$1-1,0)))</f>
        <v>#DIV/0!</v>
      </c>
      <c r="AE1" s="446" t="e">
        <f ca="1">IF(COUNT(AE12:AE300)=0,"-",AVERAGE(AE12:OFFSET(AE12,$A$1-1,0)))</f>
        <v>#DIV/0!</v>
      </c>
      <c r="AG1" s="446" t="e">
        <f ca="1">IF(COUNT(AG12:AG300)=0,"-",AVERAGE(AG12:OFFSET(AG12,$A$1-1,0)))</f>
        <v>#DIV/0!</v>
      </c>
      <c r="AI1" s="446" t="e">
        <f ca="1">IF(COUNT(AI12:AI300)=0,"-",AVERAGE(AI12:OFFSET(AI12,$A$1-1,0)))</f>
        <v>#DIV/0!</v>
      </c>
      <c r="AK1" s="446">
        <f ca="1">IF(COUNT(AK12:AK300)=0,"-",AVERAGE(AK12:OFFSET(AK12,$A$1-1,0)))</f>
        <v>1091.6954599739825</v>
      </c>
      <c r="AM1" s="446" t="e">
        <f ca="1">IF(COUNT(AM12:AM300)=0,"-",AVERAGE(AM12:OFFSET(AM12,$A$1-1,0)))</f>
        <v>#DIV/0!</v>
      </c>
      <c r="AO1" s="446">
        <f ca="1">IF(COUNT(AO12:AO300)=0,"-",AVERAGE(AO12:OFFSET(AO12,$A$1-1,0)))</f>
        <v>733.33333333333337</v>
      </c>
      <c r="AQ1" s="446">
        <f ca="1">IF(COUNT(AQ12:AQ300)=0,"-",AVERAGE(AQ12:OFFSET(AQ12,$A$1-1,0)))</f>
        <v>3306.7237282535762</v>
      </c>
    </row>
    <row r="2" spans="1:47">
      <c r="C2" s="293" t="s">
        <v>341</v>
      </c>
      <c r="E2" s="446">
        <f ca="1">IF(COUNT(E12:E300)=0,"-",E1-(2*_xlfn.STDEV.P(E12:OFFSET(E12,$A$1-1,0))))</f>
        <v>-3250.9923911536416</v>
      </c>
      <c r="G2" s="446">
        <f ca="1">IF(COUNT(G12:G300)=0,"-",G1-(2*_xlfn.STDEV.P(G12:OFFSET(G12,$A$1-1,0))))</f>
        <v>-3114.5087271522088</v>
      </c>
      <c r="I2" s="446" t="e">
        <f ca="1">IF(COUNT(I12:I300)=0,"-",I1-(2*_xlfn.STDEV.P(I12:OFFSET(I12,$A$1-1,0))))</f>
        <v>#DIV/0!</v>
      </c>
      <c r="K2" s="446" t="e">
        <f ca="1">IF(COUNT(K12:K300)=0,"-",K1-(2*_xlfn.STDEV.P(K12:OFFSET(K12,$A$1-1,0))))</f>
        <v>#DIV/0!</v>
      </c>
      <c r="M2" s="446" t="e">
        <f ca="1">IF(COUNT(M12:M300)=0,"-",M1-(2*_xlfn.STDEV.P(M12:OFFSET(M12,$A$1-1,0))))</f>
        <v>#DIV/0!</v>
      </c>
      <c r="O2" s="446">
        <f ca="1">IF(COUNT(O12:O300)=0,"-",O1-(2*_xlfn.STDEV.P(O12:OFFSET(O12,$A$1-1,0))))</f>
        <v>-57.502296182430058</v>
      </c>
      <c r="Q2" s="446">
        <f ca="1">IF(COUNT(Q12:Q300)=0,"-",Q1-(2*_xlfn.STDEV.P(Q12:OFFSET(Q12,$A$1-1,0))))</f>
        <v>-659.81800031161401</v>
      </c>
      <c r="S2" s="446">
        <f ca="1">IF(COUNT(S12:S300)=0,"-",S1-(2*_xlfn.STDEV.P(S12:OFFSET(S12,$A$1-1,0))))</f>
        <v>301.78253119429587</v>
      </c>
      <c r="U2" s="446">
        <f ca="1">IF(COUNT(U12:U300)=0,"-",U1-(2*_xlfn.STDEV.P(U12:OFFSET(U12,$A$1-1,0))))</f>
        <v>140.56603773584905</v>
      </c>
      <c r="W2" s="446" t="e">
        <f ca="1">IF(COUNT(W12:W300)=0,"-",W1-(2*_xlfn.STDEV.P(W12:OFFSET(W12,$A$1-1,0))))</f>
        <v>#DIV/0!</v>
      </c>
      <c r="Y2" s="446" t="e">
        <f ca="1">IF(COUNT(Y12:Y300)=0,"-",Y1-(2*_xlfn.STDEV.P(Y12:OFFSET(Y12,$A$1-1,0))))</f>
        <v>#DIV/0!</v>
      </c>
      <c r="AA2" s="446" t="e">
        <f ca="1">IF(COUNT(AA12:AA300)=0,"-",AA1-(2*_xlfn.STDEV.P(AA12:OFFSET(AA12,$A$1-1,0))))</f>
        <v>#DIV/0!</v>
      </c>
      <c r="AC2" s="446" t="e">
        <f ca="1">IF(COUNT(AC12:AC300)=0,"-",AC1-(2*_xlfn.STDEV.P(AC12:OFFSET(AC12,$A$1-1,0))))</f>
        <v>#DIV/0!</v>
      </c>
      <c r="AE2" s="446" t="e">
        <f ca="1">IF(COUNT(AE12:AE300)=0,"-",AE1-(2*_xlfn.STDEV.P(AE12:OFFSET(AE12,$A$1-1,0))))</f>
        <v>#DIV/0!</v>
      </c>
      <c r="AG2" s="446" t="e">
        <f ca="1">IF(COUNT(AG12:AG300)=0,"-",AG1-(2*_xlfn.STDEV.P(AG12:OFFSET(AG12,$A$1-1,0))))</f>
        <v>#DIV/0!</v>
      </c>
      <c r="AI2" s="446" t="e">
        <f ca="1">IF(COUNT(AI12:AI300)=0,"-",AI1-(2*_xlfn.STDEV.P(AI12:OFFSET(AI12,$A$1-1,0))))</f>
        <v>#DIV/0!</v>
      </c>
      <c r="AK2" s="446">
        <f ca="1">IF(COUNT(AK12:AK300)=0,"-",AK1-(2*_xlfn.STDEV.P(AK12:OFFSET(AK12,$A$1-1,0))))</f>
        <v>-916.9230070096487</v>
      </c>
      <c r="AM2" s="446" t="e">
        <f ca="1">IF(COUNT(AM12:AM300)=0,"-",AM1-(2*_xlfn.STDEV.P(AM12:OFFSET(AM12,$A$1-1,0))))</f>
        <v>#DIV/0!</v>
      </c>
      <c r="AO2" s="446">
        <f ca="1">IF(COUNT(AO12:AO300)=0,"-",AO1-(2*_xlfn.STDEV.P(AO12:OFFSET(AO12,$A$1-1,0))))</f>
        <v>733.33333333333337</v>
      </c>
      <c r="AQ2" s="446">
        <f ca="1">IF(COUNT(AQ12:AQ300)=0,"-",AQ1-(2*_xlfn.STDEV.P(AQ12:OFFSET(AQ12,$A$1-1,0))))</f>
        <v>-2988.3054111625343</v>
      </c>
    </row>
    <row r="3" spans="1:47">
      <c r="A3" s="907" t="s">
        <v>205</v>
      </c>
      <c r="C3" s="293" t="s">
        <v>342</v>
      </c>
      <c r="E3" s="446">
        <f ca="1">IF(COUNT(E12:E300)=0,"-",E1+(2*_xlfn.STDEV.P(E12:OFFSET(E12,$A$1-1,0))))</f>
        <v>16986.977584331689</v>
      </c>
      <c r="G3" s="446">
        <f ca="1">IF(COUNT(G12:G300)=0,"-",G1+(2*_xlfn.STDEV.P(G12:OFFSET(G12,$A$1-1,0))))</f>
        <v>9876.3779044547373</v>
      </c>
      <c r="I3" s="446" t="e">
        <f ca="1">IF(COUNT(I12:I300)=0,"-",I1+(2*_xlfn.STDEV.P(I12:OFFSET(I12,$A$1-1,0))))</f>
        <v>#DIV/0!</v>
      </c>
      <c r="K3" s="446" t="e">
        <f ca="1">IF(COUNT(K12:K300)=0,"-",K1+(2*_xlfn.STDEV.P(K12:OFFSET(K12,$A$1-1,0))))</f>
        <v>#DIV/0!</v>
      </c>
      <c r="M3" s="446" t="e">
        <f ca="1">IF(COUNT(M12:M300)=0,"-",M1+(2*_xlfn.STDEV.P(M12:OFFSET(M12,$A$1-1,0))))</f>
        <v>#DIV/0!</v>
      </c>
      <c r="O3" s="446">
        <f ca="1">IF(COUNT(O12:O300)=0,"-",O1+(2*_xlfn.STDEV.P(O12:OFFSET(O12,$A$1-1,0))))</f>
        <v>470.02911547098131</v>
      </c>
      <c r="Q3" s="446">
        <f ca="1">IF(COUNT(Q12:Q300)=0,"-",Q1+(2*_xlfn.STDEV.P(Q12:OFFSET(Q12,$A$1-1,0))))</f>
        <v>2400.3524229881637</v>
      </c>
      <c r="S3" s="446">
        <f ca="1">IF(COUNT(S12:S300)=0,"-",S1+(2*_xlfn.STDEV.P(S12:OFFSET(S12,$A$1-1,0))))</f>
        <v>945.15745692216274</v>
      </c>
      <c r="U3" s="446">
        <f ca="1">IF(COUNT(U12:U300)=0,"-",U1+(2*_xlfn.STDEV.P(U12:OFFSET(U12,$A$1-1,0))))</f>
        <v>140.56603773584905</v>
      </c>
      <c r="W3" s="446" t="e">
        <f ca="1">IF(COUNT(W12:W300)=0,"-",W1+(2*_xlfn.STDEV.P(W12:OFFSET(W12,$A$1-1,0))))</f>
        <v>#DIV/0!</v>
      </c>
      <c r="Y3" s="446" t="e">
        <f ca="1">IF(COUNT(Y12:Y300)=0,"-",Y1+(2*_xlfn.STDEV.P(Y12:OFFSET(Y12,$A$1-1,0))))</f>
        <v>#DIV/0!</v>
      </c>
      <c r="AA3" s="446" t="e">
        <f ca="1">IF(COUNT(AA12:AA300)=0,"-",AA1+(2*_xlfn.STDEV.P(AA12:OFFSET(AA12,$A$1-1,0))))</f>
        <v>#DIV/0!</v>
      </c>
      <c r="AC3" s="446" t="e">
        <f ca="1">IF(COUNT(AC12:AC300)=0,"-",AC1+(2*_xlfn.STDEV.P(AC12:OFFSET(AC12,$A$1-1,0))))</f>
        <v>#DIV/0!</v>
      </c>
      <c r="AE3" s="446" t="e">
        <f ca="1">IF(COUNT(AE12:AE300)=0,"-",AE1+(2*_xlfn.STDEV.P(AE12:OFFSET(AE12,$A$1-1,0))))</f>
        <v>#DIV/0!</v>
      </c>
      <c r="AG3" s="446" t="e">
        <f ca="1">IF(COUNT(AG12:AG300)=0,"-",AG1+(2*_xlfn.STDEV.P(AG12:OFFSET(AG12,$A$1-1,0))))</f>
        <v>#DIV/0!</v>
      </c>
      <c r="AI3" s="446" t="e">
        <f ca="1">IF(COUNT(AI12:AI300)=0,"-",AI1+(2*_xlfn.STDEV.P(AI12:OFFSET(AI12,$A$1-1,0))))</f>
        <v>#DIV/0!</v>
      </c>
      <c r="AK3" s="446">
        <f ca="1">IF(COUNT(AK12:AK300)=0,"-",AK1+(2*_xlfn.STDEV.P(AK12:OFFSET(AK12,$A$1-1,0))))</f>
        <v>3100.3139269576136</v>
      </c>
      <c r="AM3" s="446" t="e">
        <f ca="1">IF(COUNT(AM12:AM300)=0,"-",AM1+(2*_xlfn.STDEV.P(AM12:OFFSET(AM12,$A$1-1,0))))</f>
        <v>#DIV/0!</v>
      </c>
      <c r="AO3" s="446">
        <f ca="1">IF(COUNT(AO12:AO300)=0,"-",AO1+(2*_xlfn.STDEV.P(AO12:OFFSET(AO12,$A$1-1,0))))</f>
        <v>733.33333333333337</v>
      </c>
      <c r="AQ3" s="446">
        <f ca="1">IF(COUNT(AQ12:AQ300)=0,"-",AQ1+(2*_xlfn.STDEV.P(AQ12:OFFSET(AQ12,$A$1-1,0))))</f>
        <v>9601.7528676696857</v>
      </c>
    </row>
    <row r="4" spans="1:47">
      <c r="A4" s="907"/>
      <c r="C4" s="293" t="s">
        <v>343</v>
      </c>
      <c r="E4" s="449">
        <f ca="1">IF(COUNT(E12:E300)=0,"-",AVERAGEIFS(E12:E300, E12:E300, "&gt;="&amp;E2,E12:E300,"&lt;="&amp;E3))</f>
        <v>6867.9925965890243</v>
      </c>
      <c r="G4" s="449">
        <f ca="1">IF(COUNT(G12:G300)=0,"-",AVERAGEIFS(G12:G300, G12:G300, "&gt;="&amp;G2,G12:G300,"&lt;="&amp;G3))</f>
        <v>3380.9345886512647</v>
      </c>
      <c r="I4" s="449" t="e">
        <f ca="1">IF(COUNT(I12:I300)=0,"-",AVERAGEIFS(I12:I300, I12:I300, "&gt;="&amp;I2,I12:I300,"&lt;="&amp;I3))</f>
        <v>#DIV/0!</v>
      </c>
      <c r="K4" s="449" t="e">
        <f ca="1">IF(COUNT(K12:K300)=0,"-",AVERAGEIFS(K12:K300, K12:K300, "&gt;="&amp;K2,K12:K300,"&lt;="&amp;K3))</f>
        <v>#DIV/0!</v>
      </c>
      <c r="M4" s="449" t="e">
        <f ca="1">IF(COUNT(M12:M300)=0,"-",AVERAGEIFS(M12:M300, M12:M300, "&gt;="&amp;M2,M12:M300,"&lt;="&amp;M3))</f>
        <v>#DIV/0!</v>
      </c>
      <c r="O4" s="449">
        <f ca="1">IF(COUNT(O12:O300)=0,"-",AVERAGEIFS(O12:O300, O12:O300, "&gt;="&amp;O2,O12:O300,"&lt;="&amp;O3))</f>
        <v>206.26340964427564</v>
      </c>
      <c r="Q4" s="449">
        <f ca="1">IF(COUNT(Q12:Q300)=0,"-",AVERAGEIFS(Q12:Q300, Q12:Q300, "&gt;="&amp;Q2,Q12:Q300,"&lt;="&amp;Q3))</f>
        <v>870.26721133827482</v>
      </c>
      <c r="S4" s="449">
        <f ca="1">IF(COUNT(S12:S300)=0,"-",AVERAGEIFS(S12:S300, S12:S300, "&gt;="&amp;S2,S12:S300,"&lt;="&amp;S3))</f>
        <v>623.4699940582293</v>
      </c>
      <c r="U4" s="449">
        <f ca="1">IF(COUNT(U12:U300)=0,"-",AVERAGEIFS(U12:U300, U12:U300, "&gt;="&amp;U2,U12:U300,"&lt;="&amp;U3))</f>
        <v>140.56603773584905</v>
      </c>
      <c r="W4" s="449" t="e">
        <f ca="1">IF(COUNT(W12:W300)=0,"-",AVERAGEIFS(W12:W300, W12:W300, "&gt;="&amp;W2,W12:W300,"&lt;="&amp;W3))</f>
        <v>#DIV/0!</v>
      </c>
      <c r="Y4" s="449" t="e">
        <f ca="1">IF(COUNT(Y12:Y300)=0,"-",AVERAGEIFS(Y12:Y300, Y12:Y300, "&gt;="&amp;Y2,Y12:Y300,"&lt;="&amp;Y3))</f>
        <v>#DIV/0!</v>
      </c>
      <c r="AA4" s="449" t="e">
        <f ca="1">IF(COUNT(AA12:AA300)=0,"-",AVERAGEIFS(AA12:AA300, AA12:AA300, "&gt;="&amp;AA2,AA12:AA300,"&lt;="&amp;AA3))</f>
        <v>#DIV/0!</v>
      </c>
      <c r="AC4" s="449" t="e">
        <f ca="1">IF(COUNT(AC12:AC300)=0,"-",AVERAGEIFS(AC12:AC300, AC12:AC300, "&gt;="&amp;AC2,AC12:AC300,"&lt;="&amp;AC3))</f>
        <v>#DIV/0!</v>
      </c>
      <c r="AE4" s="449" t="e">
        <f ca="1">IF(COUNT(AE12:AE300)=0,"-",AVERAGEIFS(AE12:AE300, AE12:AE300, "&gt;="&amp;AE2,AE12:AE300,"&lt;="&amp;AE3))</f>
        <v>#DIV/0!</v>
      </c>
      <c r="AG4" s="449" t="e">
        <f ca="1">IF(COUNT(AG12:AG300)=0,"-",AVERAGEIFS(AG12:AG300, AG12:AG300, "&gt;="&amp;AG2,AG12:AG300,"&lt;="&amp;AG3))</f>
        <v>#DIV/0!</v>
      </c>
      <c r="AI4" s="449" t="e">
        <f ca="1">IF(COUNT(AI12:AI300)=0,"-",AVERAGEIFS(AI12:AI300, AI12:AI300, "&gt;="&amp;AI2,AI12:AI300,"&lt;="&amp;AI3))</f>
        <v>#DIV/0!</v>
      </c>
      <c r="AK4" s="449">
        <f ca="1">IF(COUNT(AK12:AK300)=0,"-",AVERAGEIFS(AK12:AK300, AK12:AK300, "&gt;="&amp;AK2,AK12:AK300,"&lt;="&amp;AK3))</f>
        <v>1091.6954599739825</v>
      </c>
      <c r="AM4" s="449" t="e">
        <f ca="1">IF(COUNT(AM12:AM300)=0,"-",AVERAGEIFS(AM12:AM300, AM12:AM300, "&gt;="&amp;AM2,AM12:AM300,"&lt;="&amp;AM3))</f>
        <v>#DIV/0!</v>
      </c>
      <c r="AO4" s="449">
        <f ca="1">IF(COUNT(AO12:AO300)=0,"-",AVERAGEIFS(AO12:AO300, AO12:AO300, "&gt;="&amp;AO2,AO12:AO300,"&lt;="&amp;AO3))</f>
        <v>733.33333333333337</v>
      </c>
      <c r="AQ4" s="449">
        <f ca="1">IF(COUNT(AQ12:AQ300)=0,"-",AVERAGEIFS(AQ12:AQ300, AQ12:AQ300, "&gt;="&amp;AQ2,AQ12:AQ300,"&lt;="&amp;AQ3))</f>
        <v>3306.7237282535762</v>
      </c>
      <c r="AS4" s="449"/>
      <c r="AU4" s="449"/>
    </row>
    <row r="5" spans="1:47">
      <c r="A5" s="907"/>
      <c r="C5" s="293" t="s">
        <v>344</v>
      </c>
      <c r="E5" s="450">
        <f ca="1">IF(COUNT(E12:E300)=0,"-",SUMIFS(D12:D300,E12:E300,"&gt;="&amp;E2,E12:E300,"&lt;="&amp;E3)/SUMIFS($B12:$B300,E12:E300,"&gt;="&amp;E2,E12:E300,"&lt;="&amp;E3))</f>
        <v>6454.1751527494916</v>
      </c>
      <c r="G5" s="450">
        <f ca="1">IF(COUNT(G12:G300)=0,"-",SUMIFS(F12:F300,G12:G300,"&gt;="&amp;G2,G12:G300,"&lt;="&amp;G3)/SUMIFS($B12:$B300,G12:G300,"&gt;="&amp;G2,G12:G300,"&lt;="&amp;G3))</f>
        <v>3318.7904967602594</v>
      </c>
      <c r="I5" s="450" t="e">
        <f ca="1">IF(COUNT(I12:I300)=0,"-",SUMIFS(H12:H300,I12:I300,"&gt;="&amp;I2,I12:I300,"&lt;="&amp;I3)/SUMIFS($B12:$B300,I12:I300,"&gt;="&amp;I2,I12:I300,"&lt;="&amp;I3))</f>
        <v>#DIV/0!</v>
      </c>
      <c r="K5" s="450" t="e">
        <f ca="1">IF(COUNT(K12:K300)=0,"-",SUMIFS(J12:J300,K12:K300,"&gt;="&amp;K2,K12:K300,"&lt;="&amp;K3)/SUMIFS($B12:$B300,K12:K300,"&gt;="&amp;K2,K12:K300,"&lt;="&amp;K3))</f>
        <v>#DIV/0!</v>
      </c>
      <c r="M5" s="450" t="e">
        <f ca="1">IF(COUNT(M12:M300)=0,"-",SUMIFS(L12:L300,M12:M300,"&gt;="&amp;M2,M12:M300,"&lt;="&amp;M3)/SUMIFS($B12:$B300,M12:M300,"&gt;="&amp;M2,M12:M300,"&lt;="&amp;M3))</f>
        <v>#DIV/0!</v>
      </c>
      <c r="O5" s="450">
        <f ca="1">IF(COUNT(O12:O300)=0,"-",SUMIFS(N12:N300,O12:O300,"&gt;="&amp;O2,O12:O300,"&lt;="&amp;O3)/SUMIFS($B12:$B300,O12:O300,"&gt;="&amp;O2,O12:O300,"&lt;="&amp;O3))</f>
        <v>196.00840336134453</v>
      </c>
      <c r="Q5" s="450">
        <f ca="1">IF(COUNT(Q12:Q300)=0,"-",SUMIFS(P12:P300,Q12:Q300,"&gt;="&amp;Q2,Q12:Q300,"&lt;="&amp;Q3)/SUMIFS($B12:$B300,Q12:Q300,"&gt;="&amp;Q2,Q12:Q300,"&lt;="&amp;Q3))</f>
        <v>817.73421588594715</v>
      </c>
      <c r="S5" s="450">
        <f ca="1">IF(COUNT(S12:S300)=0,"-",SUMIFS(R12:R300,S12:S300,"&gt;="&amp;S2,S12:S300,"&lt;="&amp;S3)/SUMIFS($B12:$B300,S12:S300,"&gt;="&amp;S2,S12:S300,"&lt;="&amp;S3))</f>
        <v>625.87064676616922</v>
      </c>
      <c r="U5" s="450">
        <f ca="1">IF(COUNT(U12:U300)=0,"-",SUMIFS(T12:T300,U12:U300,"&gt;="&amp;U2,U12:U300,"&lt;="&amp;U3)/SUMIFS($B12:$B300,U12:U300,"&gt;="&amp;U2,U12:U300,"&lt;="&amp;U3))</f>
        <v>25</v>
      </c>
      <c r="W5" s="450" t="e">
        <f ca="1">IF(COUNT(W12:W300)=0,"-",SUMIFS(V12:V300,W12:W300,"&gt;="&amp;W2,W12:W300,"&lt;="&amp;W3)/SUMIFS($B12:$B300,W12:W300,"&gt;="&amp;W2,W12:W300,"&lt;="&amp;W3))</f>
        <v>#DIV/0!</v>
      </c>
      <c r="Y5" s="450" t="e">
        <f ca="1">IF(COUNT(Y12:Y300)=0,"-",SUMIFS(X12:X300,Y12:Y300,"&gt;="&amp;Y2,Y12:Y300,"&lt;="&amp;Y3)/SUMIFS($B12:$B300,Y12:Y300,"&gt;="&amp;Y2,Y12:Y300,"&lt;="&amp;Y3))</f>
        <v>#DIV/0!</v>
      </c>
      <c r="AA5" s="450" t="e">
        <f ca="1">IF(COUNT(AA12:AA300)=0,"-",SUMIFS(Z12:Z300,AA12:AA300,"&gt;="&amp;AA2,AA12:AA300,"&lt;="&amp;AA3)/SUMIFS($B12:$B300,AA12:AA300,"&gt;="&amp;AA2,AA12:AA300,"&lt;="&amp;AA3))</f>
        <v>#DIV/0!</v>
      </c>
      <c r="AC5" s="450" t="e">
        <f ca="1">IF(COUNT(AC12:AC300)=0,"-",SUMIFS(AB12:AB300,AC12:AC300,"&gt;="&amp;AC2,AC12:AC300,"&lt;="&amp;AC3)/SUMIFS($B12:$B300,AC12:AC300,"&gt;="&amp;AC2,AC12:AC300,"&lt;="&amp;AC3))</f>
        <v>#DIV/0!</v>
      </c>
      <c r="AE5" s="450" t="e">
        <f ca="1">IF(COUNT(AE12:AE300)=0,"-",SUMIFS(AD12:AD300,AE12:AE300,"&gt;="&amp;AE2,AE12:AE300,"&lt;="&amp;AE3)/SUMIFS($B12:$B300,AE12:AE300,"&gt;="&amp;AE2,AE12:AE300,"&lt;="&amp;AE3))</f>
        <v>#DIV/0!</v>
      </c>
      <c r="AG5" s="450" t="e">
        <f ca="1">IF(COUNT(AG12:AG300)=0,"-",SUMIFS(AF12:AF300,AG12:AG300,"&gt;="&amp;AG2,AG12:AG300,"&lt;="&amp;AG3)/SUMIFS($B12:$B300,AG12:AG300,"&gt;="&amp;AG2,AG12:AG300,"&lt;="&amp;AG3))</f>
        <v>#DIV/0!</v>
      </c>
      <c r="AI5" s="450" t="e">
        <f ca="1">IF(COUNT(AI12:AI300)=0,"-",SUMIFS(AH12:AH300,AI12:AI300,"&gt;="&amp;AI2,AI12:AI300,"&lt;="&amp;AI3)/SUMIFS($B12:$B300,AI12:AI300,"&gt;="&amp;AI2,AI12:AI300,"&lt;="&amp;AI3))</f>
        <v>#DIV/0!</v>
      </c>
      <c r="AK5" s="450">
        <f ca="1">IF(COUNT(AK12:AK300)=0,"-",SUMIFS(AJ12:AJ300,AK12:AK300,"&gt;="&amp;AK2,AK12:AK300,"&lt;="&amp;AK3)/SUMIFS($B12:$B300,AK12:AK300,"&gt;="&amp;AK2,AK12:AK300,"&lt;="&amp;AK3))</f>
        <v>1000.0436363636363</v>
      </c>
      <c r="AM5" s="450" t="e">
        <f ca="1">IF(COUNT(AM12:AM300)=0,"-",SUMIFS(AL12:AL300,AM12:AM300,"&gt;="&amp;AM2,AM12:AM300,"&lt;="&amp;AM3)/SUMIFS($B12:$B300,AM12:AM300,"&gt;="&amp;AM2,AM12:AM300,"&lt;="&amp;AM3))</f>
        <v>#DIV/0!</v>
      </c>
      <c r="AO5" s="450">
        <f ca="1">IF(COUNT(AO12:AO300)=0,"-",SUMIFS(AN12:AN300,AO12:AO300,"&gt;="&amp;AO2,AO12:AO300,"&lt;="&amp;AO3)/SUMIFS($B12:$B300,AO12:AO300,"&gt;="&amp;AO2,AO12:AO300,"&lt;="&amp;AO3))</f>
        <v>122.53164556962025</v>
      </c>
      <c r="AQ5" s="450">
        <f ca="1">IF(COUNT(AQ12:AQ300)=0,"-",SUMIFS(AP12:AP300,AQ12:AQ300,"&gt;="&amp;AQ2,AQ12:AQ300,"&lt;="&amp;AQ3)/SUMIFS($B12:$B300,AQ12:AQ300,"&gt;="&amp;AQ2,AQ12:AQ300,"&lt;="&amp;AQ3))</f>
        <v>3254.8258655804484</v>
      </c>
      <c r="AS5" s="450"/>
      <c r="AU5" s="450"/>
    </row>
    <row r="6" spans="1:47">
      <c r="A6" s="907"/>
      <c r="C6" s="293" t="s">
        <v>345</v>
      </c>
      <c r="E6" s="451">
        <f ca="1">IF(COUNT(E12:E300)=0,"-",SUMIFS(E12:E300, E12:E300, "&gt;="&amp;E2,E12:E300,"&lt;="&amp;E3)/($A$1-COUNTIF(E12:E300,"&lt;"&amp;E$2)-COUNTIF(E12:E300,"&gt;"&amp;E$3)))</f>
        <v>6181.1933369301214</v>
      </c>
      <c r="G6" s="451">
        <f ca="1">IF(COUNT(G12:G300)=0,"-",SUMIFS(G12:G300, G12:G300, "&gt;="&amp;G2,G12:G300,"&lt;="&amp;G3)/($A$1-COUNTIF(G12:G300,"&lt;"&amp;G$2)-COUNTIF(G12:G300,"&gt;"&amp;G$3)))</f>
        <v>1502.6375949561177</v>
      </c>
      <c r="I6" s="451">
        <f ca="1">IF(COUNT(I12:I300)=0,"-",SUMIFS(I12:I300, I12:I300, "&gt;="&amp;I2,I12:I300,"&lt;="&amp;I3)/($A$1-COUNTIF(I12:I300,"&lt;"&amp;I$2)-COUNTIF(I12:I300,"&gt;"&amp;I$3)))</f>
        <v>0</v>
      </c>
      <c r="K6" s="451">
        <f ca="1">IF(COUNT(K12:K300)=0,"-",SUMIFS(K12:K300, K12:K300, "&gt;="&amp;K2,K12:K300,"&lt;="&amp;K3)/($A$1-COUNTIF(K12:K300,"&lt;"&amp;K$2)-COUNTIF(K12:K300,"&gt;"&amp;K$3)))</f>
        <v>0</v>
      </c>
      <c r="M6" s="451">
        <f ca="1">IF(COUNT(M12:M300)=0,"-",SUMIFS(M12:M300, M12:M300, "&gt;="&amp;M2,M12:M300,"&lt;="&amp;M3)/($A$1-COUNTIF(M12:M300,"&lt;"&amp;M$2)-COUNTIF(M12:M300,"&gt;"&amp;M$3)))</f>
        <v>0</v>
      </c>
      <c r="O6" s="451">
        <f ca="1">IF(COUNT(O12:O300)=0,"-",SUMIFS(O12:O300, O12:O300, "&gt;="&amp;O2,O12:O300,"&lt;="&amp;O3)/($A$1-COUNTIF(O12:O300,"&lt;"&amp;O$2)-COUNTIF(O12:O300,"&gt;"&amp;O$3)))</f>
        <v>91.67262650856695</v>
      </c>
      <c r="Q6" s="451">
        <f ca="1">IF(COUNT(Q12:Q300)=0,"-",SUMIFS(Q12:Q300, Q12:Q300, "&gt;="&amp;Q2,Q12:Q300,"&lt;="&amp;Q3)/($A$1-COUNTIF(Q12:Q300,"&lt;"&amp;Q$2)-COUNTIF(Q12:Q300,"&gt;"&amp;Q$3)))</f>
        <v>870.26721133827482</v>
      </c>
      <c r="S6" s="451">
        <f ca="1">IF(COUNT(S12:S300)=0,"-",SUMIFS(S12:S300, S12:S300, "&gt;="&amp;S2,S12:S300,"&lt;="&amp;S3)/($A$1-COUNTIF(S12:S300,"&lt;"&amp;S$2)-COUNTIF(S12:S300,"&gt;"&amp;S$3)))</f>
        <v>138.54888756849539</v>
      </c>
      <c r="U6" s="451">
        <f ca="1">IF(COUNT(U12:U300)=0,"-",SUMIFS(U12:U300, U12:U300, "&gt;="&amp;U2,U12:U300,"&lt;="&amp;U3)/($A$1-COUNTIF(U12:U300,"&lt;"&amp;U$2)-COUNTIF(U12:U300,"&gt;"&amp;U$3)))</f>
        <v>28.113207547169811</v>
      </c>
      <c r="W6" s="451">
        <f ca="1">IF(COUNT(W12:W300)=0,"-",SUMIFS(W12:W300, W12:W300, "&gt;="&amp;W2,W12:W300,"&lt;="&amp;W3)/($A$1-COUNTIF(W12:W300,"&lt;"&amp;W$2)-COUNTIF(W12:W300,"&gt;"&amp;W$3)))</f>
        <v>0</v>
      </c>
      <c r="Y6" s="451">
        <f ca="1">IF(COUNT(Y12:Y300)=0,"-",SUMIFS(Y12:Y300, Y12:Y300, "&gt;="&amp;Y2,Y12:Y300,"&lt;="&amp;Y3)/($A$1-COUNTIF(Y12:Y300,"&lt;"&amp;Y$2)-COUNTIF(Y12:Y300,"&gt;"&amp;Y$3)))</f>
        <v>0</v>
      </c>
      <c r="AA6" s="451">
        <f ca="1">IF(COUNT(AA12:AA300)=0,"-",SUMIFS(AA12:AA300, AA12:AA300, "&gt;="&amp;AA2,AA12:AA300,"&lt;="&amp;AA3)/($A$1-COUNTIF(AA12:AA300,"&lt;"&amp;AA$2)-COUNTIF(AA12:AA300,"&gt;"&amp;AA$3)))</f>
        <v>0</v>
      </c>
      <c r="AC6" s="451">
        <f ca="1">IF(COUNT(AC12:AC300)=0,"-",SUMIFS(AC12:AC300, AC12:AC300, "&gt;="&amp;AC2,AC12:AC300,"&lt;="&amp;AC3)/($A$1-COUNTIF(AC12:AC300,"&lt;"&amp;AC$2)-COUNTIF(AC12:AC300,"&gt;"&amp;AC$3)))</f>
        <v>0</v>
      </c>
      <c r="AE6" s="451">
        <f ca="1">IF(COUNT(AE12:AE300)=0,"-",SUMIFS(AE12:AE300, AE12:AE300, "&gt;="&amp;AE2,AE12:AE300,"&lt;="&amp;AE3)/($A$1-COUNTIF(AE12:AE300,"&lt;"&amp;AE$2)-COUNTIF(AE12:AE300,"&gt;"&amp;AE$3)))</f>
        <v>0</v>
      </c>
      <c r="AG6" s="451">
        <f ca="1">IF(COUNT(AG12:AG300)=0,"-",SUMIFS(AG12:AG300, AG12:AG300, "&gt;="&amp;AG2,AG12:AG300,"&lt;="&amp;AG3)/($A$1-COUNTIF(AG12:AG300,"&lt;"&amp;AG$2)-COUNTIF(AG12:AG300,"&gt;"&amp;AG$3)))</f>
        <v>0</v>
      </c>
      <c r="AI6" s="451">
        <f ca="1">IF(COUNT(AI12:AI300)=0,"-",SUMIFS(AI12:AI300, AI12:AI300, "&gt;="&amp;AI2,AI12:AI300,"&lt;="&amp;AI3)/($A$1-COUNTIF(AI12:AI300,"&lt;"&amp;AI$2)-COUNTIF(AI12:AI300,"&gt;"&amp;AI$3)))</f>
        <v>0</v>
      </c>
      <c r="AK6" s="451">
        <f ca="1">IF(COUNT(AK12:AK300)=0,"-",SUMIFS(AK12:AK300, AK12:AK300, "&gt;="&amp;AK2,AK12:AK300,"&lt;="&amp;AK3)/($A$1-COUNTIF(AK12:AK300,"&lt;"&amp;AK$2)-COUNTIF(AK12:AK300,"&gt;"&amp;AK$3)))</f>
        <v>606.49747776332367</v>
      </c>
      <c r="AM6" s="451">
        <f ca="1">IF(COUNT(AM12:AM300)=0,"-",SUMIFS(AM12:AM300, AM12:AM300, "&gt;="&amp;AM2,AM12:AM300,"&lt;="&amp;AM3)/($A$1-COUNTIF(AM12:AM300,"&lt;"&amp;AM$2)-COUNTIF(AM12:AM300,"&gt;"&amp;AM$3)))</f>
        <v>0</v>
      </c>
      <c r="AO6" s="451">
        <f ca="1">IF(COUNT(AO12:AO300)=0,"-",SUMIFS(AO12:AO300, AO12:AO300, "&gt;="&amp;AO2,AO12:AO300,"&lt;="&amp;AO3)/($A$1-COUNTIF(AO12:AO300,"&lt;"&amp;AO$2)-COUNTIF(AO12:AO300,"&gt;"&amp;AO$3)))</f>
        <v>146.66666666666669</v>
      </c>
      <c r="AQ6" s="451">
        <f ca="1">IF(COUNT(AQ12:AQ300)=0,"-",SUMIFS(AQ12:AQ300, AQ12:AQ300, "&gt;="&amp;AQ2,AQ12:AQ300,"&lt;="&amp;AQ3)/($A$1-COUNTIF(AQ12:AQ300,"&lt;"&amp;AQ$2)-COUNTIF(AQ12:AQ300,"&gt;"&amp;AQ$3)))</f>
        <v>3306.7237282535762</v>
      </c>
      <c r="AS6" s="451"/>
      <c r="AU6" s="451"/>
    </row>
    <row r="9" spans="1:47">
      <c r="D9" t="s">
        <v>236</v>
      </c>
      <c r="E9" s="545"/>
      <c r="F9" s="446" t="s">
        <v>207</v>
      </c>
      <c r="G9" s="545"/>
      <c r="H9" s="446" t="s">
        <v>208</v>
      </c>
      <c r="I9" s="545"/>
      <c r="J9" s="446" t="s">
        <v>346</v>
      </c>
      <c r="K9" s="545"/>
      <c r="L9" s="446" t="s">
        <v>347</v>
      </c>
      <c r="M9" s="545"/>
      <c r="N9" s="446" t="s">
        <v>209</v>
      </c>
      <c r="O9" s="545"/>
      <c r="P9" s="446" t="s">
        <v>210</v>
      </c>
      <c r="Q9" s="545"/>
      <c r="R9" s="446" t="s">
        <v>211</v>
      </c>
      <c r="S9" s="545"/>
      <c r="T9" s="446" t="s">
        <v>212</v>
      </c>
      <c r="U9" s="545"/>
      <c r="V9" s="446" t="s">
        <v>348</v>
      </c>
      <c r="W9" s="545"/>
      <c r="X9" s="446" t="s">
        <v>349</v>
      </c>
      <c r="Y9" s="545"/>
      <c r="Z9" s="446" t="s">
        <v>350</v>
      </c>
      <c r="AA9" s="545"/>
      <c r="AB9" s="446" t="s">
        <v>351</v>
      </c>
      <c r="AC9" s="545"/>
      <c r="AD9" s="446" t="s">
        <v>352</v>
      </c>
      <c r="AE9" s="545"/>
      <c r="AF9" s="446" t="s">
        <v>353</v>
      </c>
      <c r="AG9" s="545"/>
      <c r="AH9" s="446" t="s">
        <v>354</v>
      </c>
      <c r="AI9" s="545"/>
      <c r="AJ9" s="446" t="s">
        <v>213</v>
      </c>
      <c r="AK9" s="545"/>
      <c r="AL9" s="446" t="s">
        <v>246</v>
      </c>
      <c r="AM9" s="545"/>
      <c r="AN9" s="446" t="s">
        <v>214</v>
      </c>
      <c r="AO9" s="545"/>
      <c r="AP9" s="446" t="s">
        <v>355</v>
      </c>
      <c r="AQ9" s="545"/>
      <c r="AR9" t="s">
        <v>215</v>
      </c>
      <c r="AS9" s="545" t="s">
        <v>216</v>
      </c>
      <c r="AT9" t="s">
        <v>217</v>
      </c>
      <c r="AU9" s="545" t="s">
        <v>218</v>
      </c>
    </row>
    <row r="10" spans="1:47" ht="75">
      <c r="A10" s="539"/>
      <c r="B10" s="539"/>
      <c r="D10" s="539" t="s">
        <v>237</v>
      </c>
      <c r="E10" s="546" t="str">
        <f>D10&amp;"
per FTE"</f>
        <v>Total Occupancy
per FTE</v>
      </c>
      <c r="F10" s="547" t="s">
        <v>219</v>
      </c>
      <c r="G10" s="546" t="str">
        <f>F10&amp;"
per FTE"</f>
        <v>Direct Care Consultant 201
per FTE</v>
      </c>
      <c r="H10" s="547" t="s">
        <v>220</v>
      </c>
      <c r="I10" s="546" t="str">
        <f>H10&amp;"
per FTE"</f>
        <v>Temporary Help 202
per FTE</v>
      </c>
      <c r="J10" s="547" t="s">
        <v>356</v>
      </c>
      <c r="K10" s="546" t="str">
        <f>J10&amp;"
per FTE"</f>
        <v>Clients and Caregivers Reimb./Stipends 203
per FTE</v>
      </c>
      <c r="L10" s="547" t="s">
        <v>357</v>
      </c>
      <c r="M10" s="546" t="str">
        <f>L10&amp;"
per FTE"</f>
        <v>Subcontracted Direct Care 206
per FTE</v>
      </c>
      <c r="N10" s="547" t="s">
        <v>221</v>
      </c>
      <c r="O10" s="546" t="str">
        <f>N10&amp;"
per FTE"</f>
        <v>Staff Training 204
per FTE</v>
      </c>
      <c r="P10" s="547" t="s">
        <v>222</v>
      </c>
      <c r="Q10" s="546" t="str">
        <f>P10&amp;"
per FTE"</f>
        <v>Staff Mileage / Travel 205
per FTE</v>
      </c>
      <c r="R10" s="547" t="s">
        <v>223</v>
      </c>
      <c r="S10" s="546" t="str">
        <f>R10&amp;"
per FTE"</f>
        <v>Meals 207
per FTE</v>
      </c>
      <c r="T10" s="547" t="s">
        <v>224</v>
      </c>
      <c r="U10" s="546" t="str">
        <f>T10&amp;"
per FTE"</f>
        <v>Client Transportation 208
per FTE</v>
      </c>
      <c r="V10" s="547" t="s">
        <v>358</v>
      </c>
      <c r="W10" s="546" t="str">
        <f>V10&amp;"
per FTE"</f>
        <v>Vehicle Expenses 208
per FTE</v>
      </c>
      <c r="X10" s="547" t="s">
        <v>359</v>
      </c>
      <c r="Y10" s="546" t="str">
        <f>X10&amp;"
per FTE"</f>
        <v>Vehicle Depreciation 208
per FTE</v>
      </c>
      <c r="Z10" s="547" t="s">
        <v>360</v>
      </c>
      <c r="AA10" s="546" t="str">
        <f>Z10&amp;"
per FTE"</f>
        <v>Incidental Medical /Medicine/Pharmacy 209
per FTE</v>
      </c>
      <c r="AB10" s="547" t="s">
        <v>361</v>
      </c>
      <c r="AC10" s="546" t="str">
        <f>AB10&amp;"
per FTE"</f>
        <v>Client Personal Allowances 211
per FTE</v>
      </c>
      <c r="AD10" s="547" t="s">
        <v>362</v>
      </c>
      <c r="AE10" s="546" t="str">
        <f>AD10&amp;"
per FTE"</f>
        <v>Provision Material Goods/Svs./Benefits 212
per FTE</v>
      </c>
      <c r="AF10" s="547" t="s">
        <v>363</v>
      </c>
      <c r="AG10" s="546" t="str">
        <f>AF10&amp;"
per FTE"</f>
        <v>Direct Client Wages 214
per FTE</v>
      </c>
      <c r="AH10" s="547" t="s">
        <v>364</v>
      </c>
      <c r="AI10" s="546" t="str">
        <f>AH10&amp;"
per FTE"</f>
        <v>Other Commercial Prod. &amp; Svs. 214
per FTE</v>
      </c>
      <c r="AJ10" s="547" t="s">
        <v>225</v>
      </c>
      <c r="AK10" s="546" t="str">
        <f>AJ10&amp;"
per FTE"</f>
        <v>Program Supplies &amp; Materials 215
per FTE</v>
      </c>
      <c r="AL10" s="547" t="s">
        <v>365</v>
      </c>
      <c r="AM10" s="546" t="str">
        <f>AL10&amp;"
per FTE"</f>
        <v>Non Charitable Expenses
per FTE</v>
      </c>
      <c r="AN10" s="547" t="s">
        <v>226</v>
      </c>
      <c r="AO10" s="546" t="str">
        <f>AN10&amp;"
per FTE"</f>
        <v>Other Expense
per FTE</v>
      </c>
      <c r="AP10" s="547" t="s">
        <v>366</v>
      </c>
      <c r="AQ10" s="546" t="str">
        <f>AP10&amp;"
per FTE"</f>
        <v>Total Other Program Expense
per FTE</v>
      </c>
      <c r="AR10" s="539" t="s">
        <v>227</v>
      </c>
      <c r="AS10" s="546" t="s">
        <v>228</v>
      </c>
      <c r="AT10" s="539" t="s">
        <v>229</v>
      </c>
      <c r="AU10" s="546" t="s">
        <v>230</v>
      </c>
    </row>
    <row r="11" spans="1:47">
      <c r="A11" t="s">
        <v>231</v>
      </c>
      <c r="B11" t="s">
        <v>232</v>
      </c>
      <c r="D11" t="s">
        <v>233</v>
      </c>
      <c r="E11" s="545"/>
      <c r="F11" s="446" t="s">
        <v>233</v>
      </c>
      <c r="G11" s="545"/>
      <c r="H11" s="446" t="s">
        <v>233</v>
      </c>
      <c r="I11" s="545"/>
      <c r="J11" s="446" t="s">
        <v>233</v>
      </c>
      <c r="K11" s="545"/>
      <c r="L11" s="446" t="s">
        <v>233</v>
      </c>
      <c r="M11" s="545"/>
      <c r="N11" s="446" t="s">
        <v>233</v>
      </c>
      <c r="O11" s="545"/>
      <c r="P11" s="446" t="s">
        <v>233</v>
      </c>
      <c r="Q11" s="545"/>
      <c r="R11" s="446" t="s">
        <v>233</v>
      </c>
      <c r="S11" s="545"/>
      <c r="T11" s="446" t="s">
        <v>233</v>
      </c>
      <c r="U11" s="545"/>
      <c r="V11" s="446" t="s">
        <v>233</v>
      </c>
      <c r="W11" s="545"/>
      <c r="X11" s="446" t="s">
        <v>233</v>
      </c>
      <c r="Y11" s="545"/>
      <c r="Z11" s="446" t="s">
        <v>233</v>
      </c>
      <c r="AA11" s="545"/>
      <c r="AB11" s="446" t="s">
        <v>233</v>
      </c>
      <c r="AC11" s="545"/>
      <c r="AD11" s="446" t="s">
        <v>233</v>
      </c>
      <c r="AE11" s="545"/>
      <c r="AF11" s="446" t="s">
        <v>233</v>
      </c>
      <c r="AG11" s="545"/>
      <c r="AH11" s="446" t="s">
        <v>233</v>
      </c>
      <c r="AI11" s="545"/>
      <c r="AJ11" s="446" t="s">
        <v>233</v>
      </c>
      <c r="AK11" s="545"/>
      <c r="AL11" s="446" t="s">
        <v>233</v>
      </c>
      <c r="AM11" s="545"/>
      <c r="AN11" s="446" t="s">
        <v>233</v>
      </c>
      <c r="AO11" s="545"/>
      <c r="AP11" s="446" t="s">
        <v>233</v>
      </c>
      <c r="AQ11" s="545"/>
      <c r="AR11" t="s">
        <v>233</v>
      </c>
      <c r="AS11" s="545" t="s">
        <v>233</v>
      </c>
      <c r="AT11" t="s">
        <v>233</v>
      </c>
      <c r="AU11" s="545" t="s">
        <v>233</v>
      </c>
    </row>
    <row r="12" spans="1:47">
      <c r="A12" t="s">
        <v>367</v>
      </c>
      <c r="B12">
        <v>1.04</v>
      </c>
      <c r="E12" s="455" t="str">
        <f t="shared" ref="E12:E75" si="0">IF(OR($B12=0,D12=0),"",D12/$B12)</f>
        <v/>
      </c>
      <c r="G12" s="455" t="str">
        <f t="shared" ref="G12:G22" si="1">IF(OR($B12=0,F12=0),"",F12/$B12)</f>
        <v/>
      </c>
      <c r="I12" s="455" t="str">
        <f t="shared" ref="I12:I22" si="2">IF(OR($B12=0,H12=0),"",H12/$B12)</f>
        <v/>
      </c>
      <c r="K12" s="455" t="str">
        <f t="shared" ref="K12:K22" si="3">IF(OR($B12=0,J12=0),"",J12/$B12)</f>
        <v/>
      </c>
      <c r="M12" s="455" t="str">
        <f t="shared" ref="M12:M22" si="4">IF(OR($B12=0,L12=0),"",L12/$B12)</f>
        <v/>
      </c>
      <c r="O12" s="455" t="str">
        <f t="shared" ref="O12:O22" si="5">IF(OR($B12=0,N12=0),"",N12/$B12)</f>
        <v/>
      </c>
      <c r="Q12" s="455" t="str">
        <f t="shared" ref="Q12:Q22" si="6">IF(OR($B12=0,P12=0),"",P12/$B12)</f>
        <v/>
      </c>
      <c r="S12" s="455" t="str">
        <f t="shared" ref="S12:S22" si="7">IF(OR($B12=0,R12=0),"",R12/$B12)</f>
        <v/>
      </c>
      <c r="U12" s="455" t="str">
        <f t="shared" ref="U12:U22" si="8">IF(OR($B12=0,T12=0),"",T12/$B12)</f>
        <v/>
      </c>
      <c r="W12" s="455" t="str">
        <f t="shared" ref="W12:W22" si="9">IF(OR($B12=0,V12=0),"",V12/$B12)</f>
        <v/>
      </c>
      <c r="Y12" s="455" t="str">
        <f t="shared" ref="Y12:Y22" si="10">IF(OR($B12=0,X12=0),"",X12/$B12)</f>
        <v/>
      </c>
      <c r="AA12" s="455" t="str">
        <f t="shared" ref="AA12:AA22" si="11">IF(OR($B12=0,Z12=0),"",Z12/$B12)</f>
        <v/>
      </c>
      <c r="AC12" s="455" t="str">
        <f t="shared" ref="AC12:AC22" si="12">IF(OR($B12=0,AB12=0),"",AB12/$B12)</f>
        <v/>
      </c>
      <c r="AE12" s="455" t="str">
        <f t="shared" ref="AE12:AE22" si="13">IF(OR($B12=0,AD12=0),"",AD12/$B12)</f>
        <v/>
      </c>
      <c r="AG12" s="455" t="str">
        <f t="shared" ref="AG12:AG22" si="14">IF(OR($B12=0,AF12=0),"",AF12/$B12)</f>
        <v/>
      </c>
      <c r="AI12" s="455" t="str">
        <f t="shared" ref="AI12:AI22" si="15">IF(OR($B12=0,AH12=0),"",AH12/$B12)</f>
        <v/>
      </c>
      <c r="AK12" s="455" t="str">
        <f t="shared" ref="AK12:AK22" si="16">IF(OR($B12=0,AJ12=0),"",AJ12/$B12)</f>
        <v/>
      </c>
      <c r="AM12" s="455" t="str">
        <f t="shared" ref="AM12:AM22" si="17">IF(OR($B12=0,AL12=0),"",AL12/$B12)</f>
        <v/>
      </c>
      <c r="AO12" s="455" t="str">
        <f t="shared" ref="AO12:AO22" si="18">IF(OR($B12=0,AN12=0),"",AN12/$B12)</f>
        <v/>
      </c>
      <c r="AQ12" s="455" t="str">
        <f t="shared" ref="AQ12:AQ22" si="19">IF(OR($B12=0,AP12=0),"",AP12/$B12)</f>
        <v/>
      </c>
      <c r="AS12" s="455"/>
      <c r="AU12" s="455"/>
    </row>
    <row r="13" spans="1:47">
      <c r="A13" t="s">
        <v>368</v>
      </c>
      <c r="B13">
        <v>0.9</v>
      </c>
      <c r="D13" s="544">
        <v>14206</v>
      </c>
      <c r="E13" s="455">
        <f t="shared" si="0"/>
        <v>15784.444444444443</v>
      </c>
      <c r="F13" s="446">
        <v>6102</v>
      </c>
      <c r="G13" s="455">
        <f t="shared" si="1"/>
        <v>6780</v>
      </c>
      <c r="I13" s="455" t="str">
        <f t="shared" si="2"/>
        <v/>
      </c>
      <c r="K13" s="455" t="str">
        <f t="shared" si="3"/>
        <v/>
      </c>
      <c r="M13" s="455" t="str">
        <f t="shared" si="4"/>
        <v/>
      </c>
      <c r="N13" s="446">
        <v>319</v>
      </c>
      <c r="O13" s="455">
        <f t="shared" si="5"/>
        <v>354.44444444444446</v>
      </c>
      <c r="P13" s="446">
        <v>577</v>
      </c>
      <c r="Q13" s="455">
        <f t="shared" si="6"/>
        <v>641.11111111111109</v>
      </c>
      <c r="S13" s="455" t="str">
        <f t="shared" si="7"/>
        <v/>
      </c>
      <c r="U13" s="455" t="str">
        <f t="shared" si="8"/>
        <v/>
      </c>
      <c r="W13" s="455" t="str">
        <f t="shared" si="9"/>
        <v/>
      </c>
      <c r="Y13" s="455" t="str">
        <f t="shared" si="10"/>
        <v/>
      </c>
      <c r="AA13" s="455" t="str">
        <f t="shared" si="11"/>
        <v/>
      </c>
      <c r="AC13" s="455" t="str">
        <f t="shared" si="12"/>
        <v/>
      </c>
      <c r="AE13" s="455" t="str">
        <f t="shared" si="13"/>
        <v/>
      </c>
      <c r="AG13" s="455" t="str">
        <f t="shared" si="14"/>
        <v/>
      </c>
      <c r="AI13" s="455" t="str">
        <f t="shared" si="15"/>
        <v/>
      </c>
      <c r="AJ13" s="446">
        <v>1612</v>
      </c>
      <c r="AK13" s="455">
        <f t="shared" si="16"/>
        <v>1791.1111111111111</v>
      </c>
      <c r="AM13" s="455" t="str">
        <f t="shared" si="17"/>
        <v/>
      </c>
      <c r="AO13" s="455" t="str">
        <f t="shared" si="18"/>
        <v/>
      </c>
      <c r="AP13" s="446">
        <v>8610</v>
      </c>
      <c r="AQ13" s="455">
        <f t="shared" si="19"/>
        <v>9566.6666666666661</v>
      </c>
      <c r="AR13">
        <v>7962</v>
      </c>
      <c r="AS13" s="455"/>
      <c r="AU13" s="455"/>
    </row>
    <row r="14" spans="1:47">
      <c r="A14" t="s">
        <v>370</v>
      </c>
      <c r="B14">
        <v>1.29</v>
      </c>
      <c r="D14" s="544">
        <v>1439</v>
      </c>
      <c r="E14" s="455">
        <f t="shared" si="0"/>
        <v>1115.5038759689921</v>
      </c>
      <c r="F14" s="446">
        <v>248</v>
      </c>
      <c r="G14" s="455">
        <f t="shared" si="1"/>
        <v>192.24806201550388</v>
      </c>
      <c r="I14" s="455" t="str">
        <f t="shared" si="2"/>
        <v/>
      </c>
      <c r="K14" s="455" t="str">
        <f t="shared" si="3"/>
        <v/>
      </c>
      <c r="M14" s="455" t="str">
        <f t="shared" si="4"/>
        <v/>
      </c>
      <c r="N14" s="446">
        <v>405</v>
      </c>
      <c r="O14" s="455">
        <f t="shared" si="5"/>
        <v>313.95348837209303</v>
      </c>
      <c r="P14" s="446">
        <v>388</v>
      </c>
      <c r="Q14" s="455">
        <f t="shared" si="6"/>
        <v>300.77519379844961</v>
      </c>
      <c r="S14" s="455" t="str">
        <f t="shared" si="7"/>
        <v/>
      </c>
      <c r="U14" s="455" t="str">
        <f t="shared" si="8"/>
        <v/>
      </c>
      <c r="W14" s="455" t="str">
        <f t="shared" si="9"/>
        <v/>
      </c>
      <c r="Y14" s="455" t="str">
        <f t="shared" si="10"/>
        <v/>
      </c>
      <c r="AA14" s="455" t="str">
        <f t="shared" si="11"/>
        <v/>
      </c>
      <c r="AC14" s="455" t="str">
        <f t="shared" si="12"/>
        <v/>
      </c>
      <c r="AE14" s="455" t="str">
        <f t="shared" si="13"/>
        <v/>
      </c>
      <c r="AG14" s="455" t="str">
        <f t="shared" si="14"/>
        <v/>
      </c>
      <c r="AI14" s="455" t="str">
        <f t="shared" si="15"/>
        <v/>
      </c>
      <c r="AJ14" s="446">
        <v>285</v>
      </c>
      <c r="AK14" s="455">
        <f t="shared" si="16"/>
        <v>220.93023255813952</v>
      </c>
      <c r="AM14" s="455" t="str">
        <f t="shared" si="17"/>
        <v/>
      </c>
      <c r="AO14" s="455" t="str">
        <f t="shared" si="18"/>
        <v/>
      </c>
      <c r="AP14" s="446">
        <v>1326</v>
      </c>
      <c r="AQ14" s="455">
        <f t="shared" si="19"/>
        <v>1027.9069767441861</v>
      </c>
      <c r="AR14">
        <v>4875</v>
      </c>
      <c r="AS14" s="455">
        <v>442</v>
      </c>
      <c r="AU14" s="455"/>
    </row>
    <row r="15" spans="1:47">
      <c r="A15" t="s">
        <v>371</v>
      </c>
      <c r="B15">
        <v>0.99</v>
      </c>
      <c r="D15" s="544">
        <v>12765</v>
      </c>
      <c r="E15" s="455">
        <f t="shared" si="0"/>
        <v>12893.939393939394</v>
      </c>
      <c r="G15" s="455" t="str">
        <f t="shared" si="1"/>
        <v/>
      </c>
      <c r="I15" s="455" t="str">
        <f t="shared" si="2"/>
        <v/>
      </c>
      <c r="K15" s="455" t="str">
        <f t="shared" si="3"/>
        <v/>
      </c>
      <c r="M15" s="455" t="str">
        <f t="shared" si="4"/>
        <v/>
      </c>
      <c r="O15" s="455" t="str">
        <f t="shared" si="5"/>
        <v/>
      </c>
      <c r="P15" s="446">
        <v>257</v>
      </c>
      <c r="Q15" s="455">
        <f t="shared" si="6"/>
        <v>259.59595959595958</v>
      </c>
      <c r="R15" s="446">
        <v>458</v>
      </c>
      <c r="S15" s="455">
        <f t="shared" si="7"/>
        <v>462.62626262626264</v>
      </c>
      <c r="U15" s="455" t="str">
        <f t="shared" si="8"/>
        <v/>
      </c>
      <c r="W15" s="455" t="str">
        <f t="shared" si="9"/>
        <v/>
      </c>
      <c r="Y15" s="455" t="str">
        <f t="shared" si="10"/>
        <v/>
      </c>
      <c r="AA15" s="455" t="str">
        <f t="shared" si="11"/>
        <v/>
      </c>
      <c r="AC15" s="455" t="str">
        <f t="shared" si="12"/>
        <v/>
      </c>
      <c r="AE15" s="455" t="str">
        <f t="shared" si="13"/>
        <v/>
      </c>
      <c r="AG15" s="455" t="str">
        <f t="shared" si="14"/>
        <v/>
      </c>
      <c r="AI15" s="455" t="str">
        <f t="shared" si="15"/>
        <v/>
      </c>
      <c r="AK15" s="455" t="str">
        <f t="shared" si="16"/>
        <v/>
      </c>
      <c r="AM15" s="455" t="str">
        <f t="shared" si="17"/>
        <v/>
      </c>
      <c r="AN15" s="446">
        <v>726</v>
      </c>
      <c r="AO15" s="455">
        <f t="shared" si="18"/>
        <v>733.33333333333337</v>
      </c>
      <c r="AP15" s="446">
        <v>1441</v>
      </c>
      <c r="AQ15" s="455">
        <f t="shared" si="19"/>
        <v>1455.5555555555557</v>
      </c>
      <c r="AR15">
        <v>5000</v>
      </c>
      <c r="AS15" s="455"/>
      <c r="AU15" s="455"/>
    </row>
    <row r="16" spans="1:47">
      <c r="A16" t="s">
        <v>372</v>
      </c>
      <c r="B16">
        <v>0.89</v>
      </c>
      <c r="D16" s="544">
        <v>8985</v>
      </c>
      <c r="E16" s="455">
        <f t="shared" si="0"/>
        <v>10095.505617977527</v>
      </c>
      <c r="G16" s="455" t="str">
        <f t="shared" si="1"/>
        <v/>
      </c>
      <c r="I16" s="455" t="str">
        <f t="shared" si="2"/>
        <v/>
      </c>
      <c r="K16" s="455" t="str">
        <f t="shared" si="3"/>
        <v/>
      </c>
      <c r="M16" s="455" t="str">
        <f t="shared" si="4"/>
        <v/>
      </c>
      <c r="O16" s="455" t="str">
        <f t="shared" si="5"/>
        <v/>
      </c>
      <c r="P16" s="446">
        <v>1997</v>
      </c>
      <c r="Q16" s="455">
        <f t="shared" si="6"/>
        <v>2243.8202247191011</v>
      </c>
      <c r="S16" s="455" t="str">
        <f t="shared" si="7"/>
        <v/>
      </c>
      <c r="U16" s="455" t="str">
        <f t="shared" si="8"/>
        <v/>
      </c>
      <c r="W16" s="455" t="str">
        <f t="shared" si="9"/>
        <v/>
      </c>
      <c r="Y16" s="455" t="str">
        <f t="shared" si="10"/>
        <v/>
      </c>
      <c r="AA16" s="455" t="str">
        <f t="shared" si="11"/>
        <v/>
      </c>
      <c r="AC16" s="455" t="str">
        <f t="shared" si="12"/>
        <v/>
      </c>
      <c r="AE16" s="455" t="str">
        <f t="shared" si="13"/>
        <v/>
      </c>
      <c r="AG16" s="455" t="str">
        <f t="shared" si="14"/>
        <v/>
      </c>
      <c r="AI16" s="455" t="str">
        <f t="shared" si="15"/>
        <v/>
      </c>
      <c r="AK16" s="455" t="str">
        <f t="shared" si="16"/>
        <v/>
      </c>
      <c r="AM16" s="455" t="str">
        <f t="shared" si="17"/>
        <v/>
      </c>
      <c r="AO16" s="455" t="str">
        <f t="shared" si="18"/>
        <v/>
      </c>
      <c r="AP16" s="446">
        <v>1997</v>
      </c>
      <c r="AQ16" s="455">
        <f t="shared" si="19"/>
        <v>2243.8202247191011</v>
      </c>
      <c r="AS16" s="455">
        <v>216</v>
      </c>
      <c r="AU16" s="455">
        <v>3221</v>
      </c>
    </row>
    <row r="17" spans="1:49">
      <c r="A17" t="s">
        <v>559</v>
      </c>
      <c r="B17">
        <v>1.38</v>
      </c>
      <c r="D17" s="544">
        <v>6370</v>
      </c>
      <c r="E17" s="455">
        <f t="shared" si="0"/>
        <v>4615.9420289855079</v>
      </c>
      <c r="F17" s="446">
        <v>8933</v>
      </c>
      <c r="G17" s="455">
        <f t="shared" si="1"/>
        <v>6473.188405797102</v>
      </c>
      <c r="I17" s="455" t="str">
        <f t="shared" si="2"/>
        <v/>
      </c>
      <c r="K17" s="455" t="str">
        <f t="shared" si="3"/>
        <v/>
      </c>
      <c r="M17" s="455" t="str">
        <f t="shared" si="4"/>
        <v/>
      </c>
      <c r="N17" s="446">
        <v>164</v>
      </c>
      <c r="O17" s="455">
        <f t="shared" si="5"/>
        <v>118.84057971014494</v>
      </c>
      <c r="P17" s="446">
        <v>886</v>
      </c>
      <c r="Q17" s="455">
        <f t="shared" si="6"/>
        <v>642.02898550724638</v>
      </c>
      <c r="S17" s="455" t="str">
        <f t="shared" si="7"/>
        <v/>
      </c>
      <c r="U17" s="455" t="str">
        <f t="shared" si="8"/>
        <v/>
      </c>
      <c r="W17" s="455" t="str">
        <f t="shared" si="9"/>
        <v/>
      </c>
      <c r="Y17" s="455" t="str">
        <f t="shared" si="10"/>
        <v/>
      </c>
      <c r="AA17" s="455" t="str">
        <f t="shared" si="11"/>
        <v/>
      </c>
      <c r="AC17" s="455" t="str">
        <f t="shared" si="12"/>
        <v/>
      </c>
      <c r="AE17" s="455" t="str">
        <f t="shared" si="13"/>
        <v/>
      </c>
      <c r="AG17" s="455" t="str">
        <f t="shared" si="14"/>
        <v/>
      </c>
      <c r="AI17" s="455" t="str">
        <f t="shared" si="15"/>
        <v/>
      </c>
      <c r="AK17" s="455" t="str">
        <f t="shared" si="16"/>
        <v/>
      </c>
      <c r="AM17" s="455" t="str">
        <f t="shared" si="17"/>
        <v/>
      </c>
      <c r="AO17" s="455" t="str">
        <f t="shared" si="18"/>
        <v/>
      </c>
      <c r="AP17" s="446">
        <v>9983</v>
      </c>
      <c r="AQ17" s="455">
        <f t="shared" si="19"/>
        <v>7234.057971014493</v>
      </c>
      <c r="AS17" s="455"/>
      <c r="AU17" s="455">
        <v>7061</v>
      </c>
    </row>
    <row r="18" spans="1:49">
      <c r="A18" t="s">
        <v>373</v>
      </c>
      <c r="B18">
        <v>1.1000000000000001</v>
      </c>
      <c r="D18" s="544">
        <v>7855</v>
      </c>
      <c r="E18" s="455">
        <f t="shared" si="0"/>
        <v>7140.9090909090901</v>
      </c>
      <c r="G18" s="455" t="str">
        <f t="shared" si="1"/>
        <v/>
      </c>
      <c r="I18" s="455" t="str">
        <f t="shared" si="2"/>
        <v/>
      </c>
      <c r="K18" s="455" t="str">
        <f t="shared" si="3"/>
        <v/>
      </c>
      <c r="M18" s="455" t="str">
        <f t="shared" si="4"/>
        <v/>
      </c>
      <c r="O18" s="455" t="str">
        <f t="shared" si="5"/>
        <v/>
      </c>
      <c r="P18" s="446">
        <v>387</v>
      </c>
      <c r="Q18" s="455">
        <f t="shared" si="6"/>
        <v>351.81818181818181</v>
      </c>
      <c r="S18" s="455" t="str">
        <f t="shared" si="7"/>
        <v/>
      </c>
      <c r="U18" s="455" t="str">
        <f t="shared" si="8"/>
        <v/>
      </c>
      <c r="W18" s="455" t="str">
        <f t="shared" si="9"/>
        <v/>
      </c>
      <c r="Y18" s="455" t="str">
        <f t="shared" si="10"/>
        <v/>
      </c>
      <c r="AA18" s="455" t="str">
        <f t="shared" si="11"/>
        <v/>
      </c>
      <c r="AC18" s="455" t="str">
        <f t="shared" si="12"/>
        <v/>
      </c>
      <c r="AE18" s="455" t="str">
        <f t="shared" si="13"/>
        <v/>
      </c>
      <c r="AG18" s="455" t="str">
        <f t="shared" si="14"/>
        <v/>
      </c>
      <c r="AI18" s="455" t="str">
        <f t="shared" si="15"/>
        <v/>
      </c>
      <c r="AJ18" s="446">
        <v>399</v>
      </c>
      <c r="AK18" s="455">
        <f t="shared" si="16"/>
        <v>362.72727272727269</v>
      </c>
      <c r="AM18" s="455" t="str">
        <f t="shared" si="17"/>
        <v/>
      </c>
      <c r="AO18" s="455" t="str">
        <f t="shared" si="18"/>
        <v/>
      </c>
      <c r="AP18" s="446">
        <v>786</v>
      </c>
      <c r="AQ18" s="455">
        <f t="shared" si="19"/>
        <v>714.5454545454545</v>
      </c>
      <c r="AR18">
        <v>1614</v>
      </c>
      <c r="AS18" s="455">
        <v>185</v>
      </c>
      <c r="AU18" s="455"/>
    </row>
    <row r="19" spans="1:49">
      <c r="A19" t="s">
        <v>558</v>
      </c>
      <c r="B19">
        <v>1.02</v>
      </c>
      <c r="D19" s="544">
        <v>9</v>
      </c>
      <c r="E19" s="455">
        <f t="shared" si="0"/>
        <v>8.8235294117647065</v>
      </c>
      <c r="G19" s="455" t="str">
        <f t="shared" si="1"/>
        <v/>
      </c>
      <c r="I19" s="455" t="str">
        <f t="shared" si="2"/>
        <v/>
      </c>
      <c r="K19" s="455" t="str">
        <f t="shared" si="3"/>
        <v/>
      </c>
      <c r="M19" s="455" t="str">
        <f t="shared" si="4"/>
        <v/>
      </c>
      <c r="O19" s="455" t="str">
        <f t="shared" si="5"/>
        <v/>
      </c>
      <c r="P19" s="446">
        <v>2299.15</v>
      </c>
      <c r="Q19" s="455">
        <f t="shared" si="6"/>
        <v>2254.0686274509803</v>
      </c>
      <c r="R19" s="446">
        <v>800</v>
      </c>
      <c r="S19" s="455">
        <f t="shared" si="7"/>
        <v>784.31372549019602</v>
      </c>
      <c r="U19" s="455" t="str">
        <f t="shared" si="8"/>
        <v/>
      </c>
      <c r="W19" s="455" t="str">
        <f t="shared" si="9"/>
        <v/>
      </c>
      <c r="Y19" s="455" t="str">
        <f t="shared" si="10"/>
        <v/>
      </c>
      <c r="AA19" s="455" t="str">
        <f t="shared" si="11"/>
        <v/>
      </c>
      <c r="AC19" s="455" t="str">
        <f t="shared" si="12"/>
        <v/>
      </c>
      <c r="AE19" s="455" t="str">
        <f t="shared" si="13"/>
        <v/>
      </c>
      <c r="AG19" s="455" t="str">
        <f t="shared" si="14"/>
        <v/>
      </c>
      <c r="AI19" s="455" t="str">
        <f t="shared" si="15"/>
        <v/>
      </c>
      <c r="AJ19" s="446">
        <v>2792.24</v>
      </c>
      <c r="AK19" s="455">
        <f t="shared" si="16"/>
        <v>2737.4901960784309</v>
      </c>
      <c r="AM19" s="455" t="str">
        <f t="shared" si="17"/>
        <v/>
      </c>
      <c r="AO19" s="455" t="str">
        <f t="shared" si="18"/>
        <v/>
      </c>
      <c r="AP19" s="446">
        <v>5891.39</v>
      </c>
      <c r="AQ19" s="455">
        <f t="shared" si="19"/>
        <v>5775.8725490196084</v>
      </c>
      <c r="AR19">
        <v>798.96</v>
      </c>
      <c r="AS19" s="455"/>
      <c r="AU19" s="455"/>
    </row>
    <row r="20" spans="1:49">
      <c r="A20" t="s">
        <v>375</v>
      </c>
      <c r="B20">
        <v>1.19</v>
      </c>
      <c r="D20" s="544">
        <v>9014</v>
      </c>
      <c r="E20" s="455">
        <f t="shared" si="0"/>
        <v>7574.7899159663866</v>
      </c>
      <c r="G20" s="455" t="str">
        <f t="shared" si="1"/>
        <v/>
      </c>
      <c r="I20" s="455" t="str">
        <f t="shared" si="2"/>
        <v/>
      </c>
      <c r="K20" s="455" t="str">
        <f t="shared" si="3"/>
        <v/>
      </c>
      <c r="M20" s="455" t="str">
        <f t="shared" si="4"/>
        <v/>
      </c>
      <c r="N20" s="446">
        <v>45</v>
      </c>
      <c r="O20" s="455">
        <f t="shared" si="5"/>
        <v>37.815126050420169</v>
      </c>
      <c r="P20" s="446">
        <v>288</v>
      </c>
      <c r="Q20" s="455">
        <f t="shared" si="6"/>
        <v>242.0168067226891</v>
      </c>
      <c r="S20" s="455" t="str">
        <f t="shared" si="7"/>
        <v/>
      </c>
      <c r="U20" s="455" t="str">
        <f t="shared" si="8"/>
        <v/>
      </c>
      <c r="W20" s="455" t="str">
        <f t="shared" si="9"/>
        <v/>
      </c>
      <c r="Y20" s="455" t="str">
        <f t="shared" si="10"/>
        <v/>
      </c>
      <c r="AA20" s="455" t="str">
        <f t="shared" si="11"/>
        <v/>
      </c>
      <c r="AC20" s="455" t="str">
        <f t="shared" si="12"/>
        <v/>
      </c>
      <c r="AE20" s="455" t="str">
        <f t="shared" si="13"/>
        <v/>
      </c>
      <c r="AG20" s="455" t="str">
        <f t="shared" si="14"/>
        <v/>
      </c>
      <c r="AI20" s="455" t="str">
        <f t="shared" si="15"/>
        <v/>
      </c>
      <c r="AJ20" s="446">
        <v>412</v>
      </c>
      <c r="AK20" s="455">
        <f t="shared" si="16"/>
        <v>346.218487394958</v>
      </c>
      <c r="AM20" s="455" t="str">
        <f t="shared" si="17"/>
        <v/>
      </c>
      <c r="AO20" s="455" t="str">
        <f t="shared" si="18"/>
        <v/>
      </c>
      <c r="AP20" s="446">
        <v>745</v>
      </c>
      <c r="AQ20" s="455">
        <f t="shared" si="19"/>
        <v>626.05042016806726</v>
      </c>
      <c r="AS20" s="455"/>
      <c r="AU20" s="455"/>
    </row>
    <row r="21" spans="1:49">
      <c r="A21" t="s">
        <v>376</v>
      </c>
      <c r="B21">
        <v>1.06</v>
      </c>
      <c r="D21" s="544">
        <v>2737</v>
      </c>
      <c r="E21" s="455">
        <f t="shared" si="0"/>
        <v>2582.0754716981132</v>
      </c>
      <c r="F21" s="446">
        <v>83</v>
      </c>
      <c r="G21" s="455">
        <f t="shared" si="1"/>
        <v>78.301886792452819</v>
      </c>
      <c r="I21" s="455" t="str">
        <f t="shared" si="2"/>
        <v/>
      </c>
      <c r="K21" s="455" t="str">
        <f t="shared" si="3"/>
        <v/>
      </c>
      <c r="M21" s="455" t="str">
        <f t="shared" si="4"/>
        <v/>
      </c>
      <c r="O21" s="455" t="str">
        <f t="shared" si="5"/>
        <v/>
      </c>
      <c r="P21" s="446">
        <v>951</v>
      </c>
      <c r="Q21" s="455">
        <f t="shared" si="6"/>
        <v>897.16981132075466</v>
      </c>
      <c r="S21" s="455" t="str">
        <f t="shared" si="7"/>
        <v/>
      </c>
      <c r="T21" s="446">
        <v>149</v>
      </c>
      <c r="U21" s="455">
        <f t="shared" si="8"/>
        <v>140.56603773584905</v>
      </c>
      <c r="W21" s="455" t="str">
        <f t="shared" si="9"/>
        <v/>
      </c>
      <c r="Y21" s="455" t="str">
        <f t="shared" si="10"/>
        <v/>
      </c>
      <c r="AA21" s="455" t="str">
        <f t="shared" si="11"/>
        <v/>
      </c>
      <c r="AC21" s="455" t="str">
        <f t="shared" si="12"/>
        <v/>
      </c>
      <c r="AE21" s="455" t="str">
        <f t="shared" si="13"/>
        <v/>
      </c>
      <c r="AG21" s="455" t="str">
        <f t="shared" si="14"/>
        <v/>
      </c>
      <c r="AI21" s="455" t="str">
        <f t="shared" si="15"/>
        <v/>
      </c>
      <c r="AK21" s="455" t="str">
        <f t="shared" si="16"/>
        <v/>
      </c>
      <c r="AM21" s="455" t="str">
        <f t="shared" si="17"/>
        <v/>
      </c>
      <c r="AO21" s="455" t="str">
        <f t="shared" si="18"/>
        <v/>
      </c>
      <c r="AP21" s="446">
        <v>1183</v>
      </c>
      <c r="AQ21" s="455">
        <f t="shared" si="19"/>
        <v>1116.0377358490566</v>
      </c>
      <c r="AR21">
        <v>612</v>
      </c>
      <c r="AS21" s="455">
        <v>241</v>
      </c>
      <c r="AU21" s="455">
        <v>1818</v>
      </c>
    </row>
    <row r="22" spans="1:49">
      <c r="E22" s="455" t="str">
        <f t="shared" si="0"/>
        <v/>
      </c>
      <c r="G22" s="455" t="str">
        <f t="shared" si="1"/>
        <v/>
      </c>
      <c r="I22" s="455" t="str">
        <f t="shared" si="2"/>
        <v/>
      </c>
      <c r="K22" s="455" t="str">
        <f t="shared" si="3"/>
        <v/>
      </c>
      <c r="M22" s="455" t="str">
        <f t="shared" si="4"/>
        <v/>
      </c>
      <c r="O22" s="455" t="str">
        <f t="shared" si="5"/>
        <v/>
      </c>
      <c r="Q22" s="455" t="str">
        <f t="shared" si="6"/>
        <v/>
      </c>
      <c r="S22" s="455" t="str">
        <f t="shared" si="7"/>
        <v/>
      </c>
      <c r="U22" s="455" t="str">
        <f t="shared" si="8"/>
        <v/>
      </c>
      <c r="W22" s="455" t="str">
        <f t="shared" si="9"/>
        <v/>
      </c>
      <c r="Y22" s="455" t="str">
        <f t="shared" si="10"/>
        <v/>
      </c>
      <c r="AA22" s="455" t="str">
        <f t="shared" si="11"/>
        <v/>
      </c>
      <c r="AC22" s="455" t="str">
        <f t="shared" si="12"/>
        <v/>
      </c>
      <c r="AE22" s="455" t="str">
        <f t="shared" si="13"/>
        <v/>
      </c>
      <c r="AG22" s="455" t="str">
        <f t="shared" si="14"/>
        <v/>
      </c>
      <c r="AI22" s="455" t="str">
        <f t="shared" si="15"/>
        <v/>
      </c>
      <c r="AK22" s="455" t="str">
        <f t="shared" si="16"/>
        <v/>
      </c>
      <c r="AM22" s="455" t="str">
        <f t="shared" si="17"/>
        <v/>
      </c>
      <c r="AO22" s="455" t="str">
        <f t="shared" si="18"/>
        <v/>
      </c>
      <c r="AQ22" s="455" t="str">
        <f t="shared" si="19"/>
        <v/>
      </c>
      <c r="AS22" s="455"/>
      <c r="AU22" s="455"/>
    </row>
    <row r="23" spans="1:49">
      <c r="B23">
        <f>SUM(B12:B22)</f>
        <v>10.86</v>
      </c>
      <c r="E23" s="455" t="str">
        <f t="shared" si="0"/>
        <v/>
      </c>
      <c r="F23" s="446">
        <f t="shared" ref="F23:AO23" si="20">SUM(F12:F21)</f>
        <v>15366</v>
      </c>
      <c r="G23" s="446">
        <f t="shared" si="20"/>
        <v>13523.738354605059</v>
      </c>
      <c r="H23" s="446">
        <f t="shared" si="20"/>
        <v>0</v>
      </c>
      <c r="I23" s="446">
        <f t="shared" si="20"/>
        <v>0</v>
      </c>
      <c r="J23" s="446">
        <f t="shared" si="20"/>
        <v>0</v>
      </c>
      <c r="K23" s="446">
        <f t="shared" si="20"/>
        <v>0</v>
      </c>
      <c r="L23" s="446">
        <f t="shared" si="20"/>
        <v>0</v>
      </c>
      <c r="M23" s="446">
        <f t="shared" si="20"/>
        <v>0</v>
      </c>
      <c r="N23" s="446">
        <f t="shared" si="20"/>
        <v>933</v>
      </c>
      <c r="O23" s="446">
        <f t="shared" si="20"/>
        <v>825.05363857710256</v>
      </c>
      <c r="P23" s="446">
        <f t="shared" si="20"/>
        <v>8030.15</v>
      </c>
      <c r="Q23" s="446">
        <f t="shared" si="20"/>
        <v>7832.4049020444736</v>
      </c>
      <c r="R23" s="446">
        <f t="shared" si="20"/>
        <v>1258</v>
      </c>
      <c r="S23" s="446">
        <f t="shared" si="20"/>
        <v>1246.9399881164586</v>
      </c>
      <c r="T23" s="446">
        <f t="shared" si="20"/>
        <v>149</v>
      </c>
      <c r="U23" s="446">
        <f t="shared" si="20"/>
        <v>140.56603773584905</v>
      </c>
      <c r="V23" s="446">
        <f t="shared" si="20"/>
        <v>0</v>
      </c>
      <c r="W23" s="446">
        <f t="shared" si="20"/>
        <v>0</v>
      </c>
      <c r="X23" s="446">
        <f t="shared" si="20"/>
        <v>0</v>
      </c>
      <c r="Y23" s="446">
        <f t="shared" si="20"/>
        <v>0</v>
      </c>
      <c r="Z23" s="446">
        <f t="shared" si="20"/>
        <v>0</v>
      </c>
      <c r="AA23" s="446">
        <f t="shared" si="20"/>
        <v>0</v>
      </c>
      <c r="AB23" s="446">
        <f t="shared" si="20"/>
        <v>0</v>
      </c>
      <c r="AC23" s="446">
        <f t="shared" si="20"/>
        <v>0</v>
      </c>
      <c r="AD23" s="446">
        <f t="shared" si="20"/>
        <v>0</v>
      </c>
      <c r="AE23" s="446">
        <f t="shared" si="20"/>
        <v>0</v>
      </c>
      <c r="AF23" s="446">
        <f t="shared" si="20"/>
        <v>0</v>
      </c>
      <c r="AG23" s="446">
        <f t="shared" si="20"/>
        <v>0</v>
      </c>
      <c r="AH23" s="446">
        <f t="shared" si="20"/>
        <v>0</v>
      </c>
      <c r="AI23" s="446">
        <f t="shared" si="20"/>
        <v>0</v>
      </c>
      <c r="AJ23" s="446">
        <f t="shared" si="20"/>
        <v>5500.24</v>
      </c>
      <c r="AK23" s="446">
        <f t="shared" si="20"/>
        <v>5458.4772998699127</v>
      </c>
      <c r="AL23" s="446">
        <f t="shared" si="20"/>
        <v>0</v>
      </c>
      <c r="AM23" s="446">
        <f t="shared" si="20"/>
        <v>0</v>
      </c>
      <c r="AN23" s="446">
        <f t="shared" si="20"/>
        <v>726</v>
      </c>
      <c r="AO23" s="446">
        <f t="shared" si="20"/>
        <v>733.33333333333337</v>
      </c>
      <c r="AP23" s="446">
        <f t="shared" ref="AP23:AU23" si="21">SUM(AP12:AP21)</f>
        <v>31962.39</v>
      </c>
      <c r="AQ23" s="446">
        <f t="shared" si="21"/>
        <v>29760.513554282184</v>
      </c>
      <c r="AR23" s="446">
        <f t="shared" si="21"/>
        <v>20861.96</v>
      </c>
      <c r="AS23" s="446">
        <f t="shared" si="21"/>
        <v>1084</v>
      </c>
      <c r="AT23" s="446">
        <f t="shared" si="21"/>
        <v>0</v>
      </c>
      <c r="AU23" s="446">
        <f t="shared" si="21"/>
        <v>12100</v>
      </c>
    </row>
    <row r="24" spans="1:49" ht="15.75" thickBot="1">
      <c r="E24" s="455" t="str">
        <f t="shared" si="0"/>
        <v/>
      </c>
      <c r="G24" s="455" t="str">
        <f t="shared" ref="G24:G87" si="22">IF(OR($B24=0,F24=0),"",F24/$B24)</f>
        <v/>
      </c>
      <c r="I24" s="455" t="str">
        <f t="shared" ref="I24:I87" si="23">IF(OR($B24=0,H24=0),"",H24/$B24)</f>
        <v/>
      </c>
      <c r="K24" s="455" t="str">
        <f t="shared" ref="K24:K87" si="24">IF(OR($B24=0,J24=0),"",J24/$B24)</f>
        <v/>
      </c>
      <c r="M24" s="455" t="str">
        <f t="shared" ref="M24:M87" si="25">IF(OR($B24=0,L24=0),"",L24/$B24)</f>
        <v/>
      </c>
      <c r="O24" s="455" t="str">
        <f t="shared" ref="O24:O87" si="26">IF(OR($B24=0,N24=0),"",N24/$B24)</f>
        <v/>
      </c>
      <c r="Q24" s="455" t="str">
        <f t="shared" ref="Q24:Q87" si="27">IF(OR($B24=0,P24=0),"",P24/$B24)</f>
        <v/>
      </c>
      <c r="S24" s="455" t="str">
        <f t="shared" ref="S24:S87" si="28">IF(OR($B24=0,R24=0),"",R24/$B24)</f>
        <v/>
      </c>
      <c r="U24" s="455" t="str">
        <f t="shared" ref="U24:U87" si="29">IF(OR($B24=0,T24=0),"",T24/$B24)</f>
        <v/>
      </c>
      <c r="W24" s="455" t="str">
        <f t="shared" ref="W24:W87" si="30">IF(OR($B24=0,V24=0),"",V24/$B24)</f>
        <v/>
      </c>
      <c r="Y24" s="455" t="str">
        <f t="shared" ref="Y24:Y87" si="31">IF(OR($B24=0,X24=0),"",X24/$B24)</f>
        <v/>
      </c>
      <c r="AA24" s="455" t="str">
        <f t="shared" ref="AA24:AA87" si="32">IF(OR($B24=0,Z24=0),"",Z24/$B24)</f>
        <v/>
      </c>
      <c r="AC24" s="455" t="str">
        <f t="shared" ref="AC24:AC87" si="33">IF(OR($B24=0,AB24=0),"",AB24/$B24)</f>
        <v/>
      </c>
      <c r="AE24" s="455" t="str">
        <f t="shared" ref="AE24:AE87" si="34">IF(OR($B24=0,AD24=0),"",AD24/$B24)</f>
        <v/>
      </c>
      <c r="AG24" s="455" t="str">
        <f t="shared" ref="AG24:AG87" si="35">IF(OR($B24=0,AF24=0),"",AF24/$B24)</f>
        <v/>
      </c>
      <c r="AI24" s="455" t="str">
        <f t="shared" ref="AI24:AI87" si="36">IF(OR($B24=0,AH24=0),"",AH24/$B24)</f>
        <v/>
      </c>
      <c r="AK24" s="455" t="str">
        <f t="shared" ref="AK24:AK87" si="37">IF(OR($B24=0,AJ24=0),"",AJ24/$B24)</f>
        <v/>
      </c>
      <c r="AM24" s="455" t="str">
        <f t="shared" ref="AM24:AM87" si="38">IF(OR($B24=0,AL24=0),"",AL24/$B24)</f>
        <v/>
      </c>
      <c r="AO24" s="455" t="str">
        <f t="shared" ref="AO24:AO87" si="39">IF(OR($B24=0,AN24=0),"",AN24/$B24)</f>
        <v/>
      </c>
      <c r="AQ24" s="455" t="str">
        <f t="shared" ref="AQ24:AQ87" si="40">IF(OR($B24=0,AP24=0),"",AP24/$B24)</f>
        <v/>
      </c>
      <c r="AS24" s="455"/>
      <c r="AU24" s="455"/>
    </row>
    <row r="25" spans="1:49">
      <c r="E25" s="455" t="str">
        <f t="shared" si="0"/>
        <v/>
      </c>
      <c r="G25" s="455" t="str">
        <f t="shared" si="22"/>
        <v/>
      </c>
      <c r="I25" s="455" t="str">
        <f t="shared" si="23"/>
        <v/>
      </c>
      <c r="K25" s="455" t="str">
        <f t="shared" si="24"/>
        <v/>
      </c>
      <c r="M25" s="455" t="str">
        <f t="shared" si="25"/>
        <v/>
      </c>
      <c r="O25" s="455" t="str">
        <f t="shared" si="26"/>
        <v/>
      </c>
      <c r="Q25" s="455" t="str">
        <f t="shared" si="27"/>
        <v/>
      </c>
      <c r="S25" s="455" t="str">
        <f t="shared" si="28"/>
        <v/>
      </c>
      <c r="U25" s="455" t="str">
        <f t="shared" si="29"/>
        <v/>
      </c>
      <c r="W25" s="455" t="str">
        <f t="shared" si="30"/>
        <v/>
      </c>
      <c r="Y25" s="455" t="str">
        <f t="shared" si="31"/>
        <v/>
      </c>
      <c r="AA25" s="455" t="str">
        <f t="shared" si="32"/>
        <v/>
      </c>
      <c r="AC25" s="455" t="str">
        <f t="shared" si="33"/>
        <v/>
      </c>
      <c r="AE25" s="455" t="str">
        <f t="shared" si="34"/>
        <v/>
      </c>
      <c r="AG25" s="455" t="str">
        <f t="shared" si="35"/>
        <v/>
      </c>
      <c r="AI25" s="455" t="str">
        <f t="shared" si="36"/>
        <v/>
      </c>
      <c r="AK25" s="455" t="str">
        <f t="shared" si="37"/>
        <v/>
      </c>
      <c r="AM25" s="455" t="str">
        <f t="shared" si="38"/>
        <v/>
      </c>
      <c r="AO25" s="455" t="str">
        <f t="shared" si="39"/>
        <v/>
      </c>
      <c r="AQ25" s="455" t="str">
        <f t="shared" si="40"/>
        <v/>
      </c>
      <c r="AS25" s="455"/>
      <c r="AU25" s="455"/>
      <c r="AV25" s="485">
        <f>F23+H23+N23+P23+R23+T23+AJ23+AN23+AR23+AS23+AT23+AU23</f>
        <v>66008.350000000006</v>
      </c>
      <c r="AW25" s="486" t="s">
        <v>126</v>
      </c>
    </row>
    <row r="26" spans="1:49">
      <c r="E26" s="455" t="str">
        <f t="shared" si="0"/>
        <v/>
      </c>
      <c r="G26" s="455" t="str">
        <f t="shared" si="22"/>
        <v/>
      </c>
      <c r="I26" s="455" t="str">
        <f t="shared" si="23"/>
        <v/>
      </c>
      <c r="K26" s="455" t="str">
        <f t="shared" si="24"/>
        <v/>
      </c>
      <c r="M26" s="455" t="str">
        <f t="shared" si="25"/>
        <v/>
      </c>
      <c r="O26" s="455" t="str">
        <f t="shared" si="26"/>
        <v/>
      </c>
      <c r="Q26" s="455" t="str">
        <f t="shared" si="27"/>
        <v/>
      </c>
      <c r="S26" s="455" t="str">
        <f t="shared" si="28"/>
        <v/>
      </c>
      <c r="U26" s="455" t="str">
        <f t="shared" si="29"/>
        <v/>
      </c>
      <c r="W26" s="455" t="str">
        <f t="shared" si="30"/>
        <v/>
      </c>
      <c r="Y26" s="455" t="str">
        <f t="shared" si="31"/>
        <v/>
      </c>
      <c r="AA26" s="455" t="str">
        <f t="shared" si="32"/>
        <v/>
      </c>
      <c r="AC26" s="455" t="str">
        <f t="shared" si="33"/>
        <v/>
      </c>
      <c r="AE26" s="455" t="str">
        <f t="shared" si="34"/>
        <v/>
      </c>
      <c r="AG26" s="455" t="str">
        <f t="shared" si="35"/>
        <v/>
      </c>
      <c r="AI26" s="455" t="str">
        <f t="shared" si="36"/>
        <v/>
      </c>
      <c r="AK26" s="455" t="str">
        <f t="shared" si="37"/>
        <v/>
      </c>
      <c r="AM26" s="455" t="str">
        <f t="shared" si="38"/>
        <v/>
      </c>
      <c r="AO26" s="455" t="str">
        <f t="shared" si="39"/>
        <v/>
      </c>
      <c r="AQ26" s="455" t="str">
        <f t="shared" si="40"/>
        <v/>
      </c>
      <c r="AS26" s="455"/>
      <c r="AU26" s="455"/>
      <c r="AV26" s="66">
        <f>B23</f>
        <v>10.86</v>
      </c>
      <c r="AW26" s="487" t="s">
        <v>101</v>
      </c>
    </row>
    <row r="27" spans="1:49" ht="15.75" thickBot="1">
      <c r="E27" s="455" t="str">
        <f t="shared" si="0"/>
        <v/>
      </c>
      <c r="G27" s="455" t="str">
        <f t="shared" si="22"/>
        <v/>
      </c>
      <c r="I27" s="455" t="str">
        <f t="shared" si="23"/>
        <v/>
      </c>
      <c r="K27" s="455" t="str">
        <f t="shared" si="24"/>
        <v/>
      </c>
      <c r="M27" s="455" t="str">
        <f t="shared" si="25"/>
        <v/>
      </c>
      <c r="O27" s="455" t="str">
        <f t="shared" si="26"/>
        <v/>
      </c>
      <c r="Q27" s="455" t="str">
        <f t="shared" si="27"/>
        <v/>
      </c>
      <c r="S27" s="455" t="str">
        <f t="shared" si="28"/>
        <v/>
      </c>
      <c r="U27" s="455" t="str">
        <f t="shared" si="29"/>
        <v/>
      </c>
      <c r="W27" s="455" t="str">
        <f t="shared" si="30"/>
        <v/>
      </c>
      <c r="Y27" s="455" t="str">
        <f t="shared" si="31"/>
        <v/>
      </c>
      <c r="AA27" s="455" t="str">
        <f t="shared" si="32"/>
        <v/>
      </c>
      <c r="AC27" s="455" t="str">
        <f t="shared" si="33"/>
        <v/>
      </c>
      <c r="AE27" s="455" t="str">
        <f t="shared" si="34"/>
        <v/>
      </c>
      <c r="AG27" s="455" t="str">
        <f t="shared" si="35"/>
        <v/>
      </c>
      <c r="AI27" s="455" t="str">
        <f t="shared" si="36"/>
        <v/>
      </c>
      <c r="AK27" s="455" t="str">
        <f t="shared" si="37"/>
        <v/>
      </c>
      <c r="AM27" s="455" t="str">
        <f t="shared" si="38"/>
        <v/>
      </c>
      <c r="AO27" s="455" t="str">
        <f t="shared" si="39"/>
        <v/>
      </c>
      <c r="AQ27" s="455" t="str">
        <f t="shared" si="40"/>
        <v/>
      </c>
      <c r="AS27" s="455"/>
      <c r="AU27" s="455"/>
      <c r="AV27" s="488">
        <f>AV25/AV26</f>
        <v>6078.1169429097617</v>
      </c>
      <c r="AW27" s="489" t="s">
        <v>239</v>
      </c>
    </row>
    <row r="28" spans="1:49">
      <c r="E28" s="455" t="str">
        <f t="shared" si="0"/>
        <v/>
      </c>
      <c r="G28" s="455" t="str">
        <f t="shared" si="22"/>
        <v/>
      </c>
      <c r="I28" s="455" t="str">
        <f t="shared" si="23"/>
        <v/>
      </c>
      <c r="K28" s="455" t="str">
        <f t="shared" si="24"/>
        <v/>
      </c>
      <c r="M28" s="455" t="str">
        <f t="shared" si="25"/>
        <v/>
      </c>
      <c r="O28" s="455" t="str">
        <f t="shared" si="26"/>
        <v/>
      </c>
      <c r="Q28" s="455" t="str">
        <f t="shared" si="27"/>
        <v/>
      </c>
      <c r="S28" s="455" t="str">
        <f t="shared" si="28"/>
        <v/>
      </c>
      <c r="U28" s="455" t="str">
        <f t="shared" si="29"/>
        <v/>
      </c>
      <c r="W28" s="455" t="str">
        <f t="shared" si="30"/>
        <v/>
      </c>
      <c r="Y28" s="455" t="str">
        <f t="shared" si="31"/>
        <v/>
      </c>
      <c r="AA28" s="455" t="str">
        <f t="shared" si="32"/>
        <v/>
      </c>
      <c r="AC28" s="455" t="str">
        <f t="shared" si="33"/>
        <v/>
      </c>
      <c r="AE28" s="455" t="str">
        <f t="shared" si="34"/>
        <v/>
      </c>
      <c r="AG28" s="455" t="str">
        <f t="shared" si="35"/>
        <v/>
      </c>
      <c r="AI28" s="455" t="str">
        <f t="shared" si="36"/>
        <v/>
      </c>
      <c r="AK28" s="455" t="str">
        <f t="shared" si="37"/>
        <v/>
      </c>
      <c r="AM28" s="455" t="str">
        <f t="shared" si="38"/>
        <v/>
      </c>
      <c r="AO28" s="455" t="str">
        <f t="shared" si="39"/>
        <v/>
      </c>
      <c r="AQ28" s="455" t="str">
        <f t="shared" si="40"/>
        <v/>
      </c>
      <c r="AS28" s="455"/>
      <c r="AU28" s="455"/>
    </row>
    <row r="29" spans="1:49">
      <c r="E29" s="455" t="str">
        <f t="shared" si="0"/>
        <v/>
      </c>
      <c r="G29" s="455" t="str">
        <f t="shared" si="22"/>
        <v/>
      </c>
      <c r="I29" s="455" t="str">
        <f t="shared" si="23"/>
        <v/>
      </c>
      <c r="K29" s="455" t="str">
        <f t="shared" si="24"/>
        <v/>
      </c>
      <c r="M29" s="455" t="str">
        <f t="shared" si="25"/>
        <v/>
      </c>
      <c r="O29" s="455" t="str">
        <f t="shared" si="26"/>
        <v/>
      </c>
      <c r="Q29" s="455" t="str">
        <f t="shared" si="27"/>
        <v/>
      </c>
      <c r="S29" s="455" t="str">
        <f t="shared" si="28"/>
        <v/>
      </c>
      <c r="U29" s="455" t="str">
        <f t="shared" si="29"/>
        <v/>
      </c>
      <c r="W29" s="455" t="str">
        <f t="shared" si="30"/>
        <v/>
      </c>
      <c r="Y29" s="455" t="str">
        <f t="shared" si="31"/>
        <v/>
      </c>
      <c r="AA29" s="455" t="str">
        <f t="shared" si="32"/>
        <v/>
      </c>
      <c r="AC29" s="455" t="str">
        <f t="shared" si="33"/>
        <v/>
      </c>
      <c r="AE29" s="455" t="str">
        <f t="shared" si="34"/>
        <v/>
      </c>
      <c r="AG29" s="455" t="str">
        <f t="shared" si="35"/>
        <v/>
      </c>
      <c r="AI29" s="455" t="str">
        <f t="shared" si="36"/>
        <v/>
      </c>
      <c r="AK29" s="455" t="str">
        <f t="shared" si="37"/>
        <v/>
      </c>
      <c r="AM29" s="455" t="str">
        <f t="shared" si="38"/>
        <v/>
      </c>
      <c r="AO29" s="455" t="str">
        <f t="shared" si="39"/>
        <v/>
      </c>
      <c r="AQ29" s="455" t="str">
        <f t="shared" si="40"/>
        <v/>
      </c>
      <c r="AS29" s="455"/>
      <c r="AU29" s="455"/>
    </row>
    <row r="30" spans="1:49">
      <c r="E30" s="455" t="str">
        <f t="shared" si="0"/>
        <v/>
      </c>
      <c r="G30" s="455" t="str">
        <f t="shared" si="22"/>
        <v/>
      </c>
      <c r="I30" s="455" t="str">
        <f t="shared" si="23"/>
        <v/>
      </c>
      <c r="K30" s="455" t="str">
        <f t="shared" si="24"/>
        <v/>
      </c>
      <c r="M30" s="455" t="str">
        <f t="shared" si="25"/>
        <v/>
      </c>
      <c r="O30" s="455" t="str">
        <f t="shared" si="26"/>
        <v/>
      </c>
      <c r="Q30" s="455" t="str">
        <f t="shared" si="27"/>
        <v/>
      </c>
      <c r="S30" s="455" t="str">
        <f t="shared" si="28"/>
        <v/>
      </c>
      <c r="U30" s="455" t="str">
        <f t="shared" si="29"/>
        <v/>
      </c>
      <c r="W30" s="455" t="str">
        <f t="shared" si="30"/>
        <v/>
      </c>
      <c r="Y30" s="455" t="str">
        <f t="shared" si="31"/>
        <v/>
      </c>
      <c r="AA30" s="455" t="str">
        <f t="shared" si="32"/>
        <v/>
      </c>
      <c r="AC30" s="455" t="str">
        <f t="shared" si="33"/>
        <v/>
      </c>
      <c r="AE30" s="455" t="str">
        <f t="shared" si="34"/>
        <v/>
      </c>
      <c r="AG30" s="455" t="str">
        <f t="shared" si="35"/>
        <v/>
      </c>
      <c r="AI30" s="455" t="str">
        <f t="shared" si="36"/>
        <v/>
      </c>
      <c r="AK30" s="455" t="str">
        <f t="shared" si="37"/>
        <v/>
      </c>
      <c r="AM30" s="455" t="str">
        <f t="shared" si="38"/>
        <v/>
      </c>
      <c r="AO30" s="455" t="str">
        <f t="shared" si="39"/>
        <v/>
      </c>
      <c r="AQ30" s="455" t="str">
        <f t="shared" si="40"/>
        <v/>
      </c>
      <c r="AS30" s="455"/>
      <c r="AU30" s="455"/>
    </row>
    <row r="31" spans="1:49">
      <c r="E31" s="455" t="str">
        <f t="shared" si="0"/>
        <v/>
      </c>
      <c r="G31" s="455" t="str">
        <f t="shared" si="22"/>
        <v/>
      </c>
      <c r="I31" s="455" t="str">
        <f t="shared" si="23"/>
        <v/>
      </c>
      <c r="K31" s="455" t="str">
        <f t="shared" si="24"/>
        <v/>
      </c>
      <c r="M31" s="455" t="str">
        <f t="shared" si="25"/>
        <v/>
      </c>
      <c r="O31" s="455" t="str">
        <f t="shared" si="26"/>
        <v/>
      </c>
      <c r="Q31" s="455" t="str">
        <f t="shared" si="27"/>
        <v/>
      </c>
      <c r="S31" s="455" t="str">
        <f t="shared" si="28"/>
        <v/>
      </c>
      <c r="U31" s="455" t="str">
        <f t="shared" si="29"/>
        <v/>
      </c>
      <c r="W31" s="455" t="str">
        <f t="shared" si="30"/>
        <v/>
      </c>
      <c r="Y31" s="455" t="str">
        <f t="shared" si="31"/>
        <v/>
      </c>
      <c r="AA31" s="455" t="str">
        <f t="shared" si="32"/>
        <v/>
      </c>
      <c r="AC31" s="455" t="str">
        <f t="shared" si="33"/>
        <v/>
      </c>
      <c r="AE31" s="455" t="str">
        <f t="shared" si="34"/>
        <v/>
      </c>
      <c r="AG31" s="455" t="str">
        <f t="shared" si="35"/>
        <v/>
      </c>
      <c r="AI31" s="455" t="str">
        <f t="shared" si="36"/>
        <v/>
      </c>
      <c r="AK31" s="455" t="str">
        <f t="shared" si="37"/>
        <v/>
      </c>
      <c r="AM31" s="455" t="str">
        <f t="shared" si="38"/>
        <v/>
      </c>
      <c r="AO31" s="455" t="str">
        <f t="shared" si="39"/>
        <v/>
      </c>
      <c r="AQ31" s="455" t="str">
        <f t="shared" si="40"/>
        <v/>
      </c>
      <c r="AS31" s="455"/>
      <c r="AU31" s="455"/>
    </row>
    <row r="32" spans="1:49">
      <c r="E32" s="455" t="str">
        <f t="shared" si="0"/>
        <v/>
      </c>
      <c r="G32" s="455" t="str">
        <f t="shared" si="22"/>
        <v/>
      </c>
      <c r="I32" s="455" t="str">
        <f t="shared" si="23"/>
        <v/>
      </c>
      <c r="K32" s="455" t="str">
        <f t="shared" si="24"/>
        <v/>
      </c>
      <c r="M32" s="455" t="str">
        <f t="shared" si="25"/>
        <v/>
      </c>
      <c r="O32" s="455" t="str">
        <f t="shared" si="26"/>
        <v/>
      </c>
      <c r="Q32" s="455" t="str">
        <f t="shared" si="27"/>
        <v/>
      </c>
      <c r="S32" s="455" t="str">
        <f t="shared" si="28"/>
        <v/>
      </c>
      <c r="U32" s="455" t="str">
        <f t="shared" si="29"/>
        <v/>
      </c>
      <c r="W32" s="455" t="str">
        <f t="shared" si="30"/>
        <v/>
      </c>
      <c r="Y32" s="455" t="str">
        <f t="shared" si="31"/>
        <v/>
      </c>
      <c r="AA32" s="455" t="str">
        <f t="shared" si="32"/>
        <v/>
      </c>
      <c r="AC32" s="455" t="str">
        <f t="shared" si="33"/>
        <v/>
      </c>
      <c r="AE32" s="455" t="str">
        <f t="shared" si="34"/>
        <v/>
      </c>
      <c r="AG32" s="455" t="str">
        <f t="shared" si="35"/>
        <v/>
      </c>
      <c r="AI32" s="455" t="str">
        <f t="shared" si="36"/>
        <v/>
      </c>
      <c r="AK32" s="455" t="str">
        <f t="shared" si="37"/>
        <v/>
      </c>
      <c r="AM32" s="455" t="str">
        <f t="shared" si="38"/>
        <v/>
      </c>
      <c r="AO32" s="455" t="str">
        <f t="shared" si="39"/>
        <v/>
      </c>
      <c r="AQ32" s="455" t="str">
        <f t="shared" si="40"/>
        <v/>
      </c>
      <c r="AS32" s="455"/>
      <c r="AU32" s="455"/>
    </row>
    <row r="33" spans="5:47">
      <c r="E33" s="455" t="str">
        <f t="shared" si="0"/>
        <v/>
      </c>
      <c r="G33" s="455" t="str">
        <f t="shared" si="22"/>
        <v/>
      </c>
      <c r="I33" s="455" t="str">
        <f t="shared" si="23"/>
        <v/>
      </c>
      <c r="K33" s="455" t="str">
        <f t="shared" si="24"/>
        <v/>
      </c>
      <c r="M33" s="455" t="str">
        <f t="shared" si="25"/>
        <v/>
      </c>
      <c r="O33" s="455" t="str">
        <f t="shared" si="26"/>
        <v/>
      </c>
      <c r="Q33" s="455" t="str">
        <f t="shared" si="27"/>
        <v/>
      </c>
      <c r="S33" s="455" t="str">
        <f t="shared" si="28"/>
        <v/>
      </c>
      <c r="U33" s="455" t="str">
        <f t="shared" si="29"/>
        <v/>
      </c>
      <c r="W33" s="455" t="str">
        <f t="shared" si="30"/>
        <v/>
      </c>
      <c r="Y33" s="455" t="str">
        <f t="shared" si="31"/>
        <v/>
      </c>
      <c r="AA33" s="455" t="str">
        <f t="shared" si="32"/>
        <v/>
      </c>
      <c r="AC33" s="455" t="str">
        <f t="shared" si="33"/>
        <v/>
      </c>
      <c r="AE33" s="455" t="str">
        <f t="shared" si="34"/>
        <v/>
      </c>
      <c r="AG33" s="455" t="str">
        <f t="shared" si="35"/>
        <v/>
      </c>
      <c r="AI33" s="455" t="str">
        <f t="shared" si="36"/>
        <v/>
      </c>
      <c r="AK33" s="455" t="str">
        <f t="shared" si="37"/>
        <v/>
      </c>
      <c r="AM33" s="455" t="str">
        <f t="shared" si="38"/>
        <v/>
      </c>
      <c r="AO33" s="455" t="str">
        <f t="shared" si="39"/>
        <v/>
      </c>
      <c r="AQ33" s="455" t="str">
        <f t="shared" si="40"/>
        <v/>
      </c>
      <c r="AS33" s="455"/>
      <c r="AU33" s="455"/>
    </row>
    <row r="34" spans="5:47">
      <c r="E34" s="455" t="str">
        <f t="shared" si="0"/>
        <v/>
      </c>
      <c r="G34" s="455" t="str">
        <f t="shared" si="22"/>
        <v/>
      </c>
      <c r="I34" s="455" t="str">
        <f t="shared" si="23"/>
        <v/>
      </c>
      <c r="K34" s="455" t="str">
        <f t="shared" si="24"/>
        <v/>
      </c>
      <c r="M34" s="455" t="str">
        <f t="shared" si="25"/>
        <v/>
      </c>
      <c r="O34" s="455" t="str">
        <f t="shared" si="26"/>
        <v/>
      </c>
      <c r="Q34" s="455" t="str">
        <f t="shared" si="27"/>
        <v/>
      </c>
      <c r="S34" s="455" t="str">
        <f t="shared" si="28"/>
        <v/>
      </c>
      <c r="U34" s="455" t="str">
        <f t="shared" si="29"/>
        <v/>
      </c>
      <c r="W34" s="455" t="str">
        <f t="shared" si="30"/>
        <v/>
      </c>
      <c r="Y34" s="455" t="str">
        <f t="shared" si="31"/>
        <v/>
      </c>
      <c r="AA34" s="455" t="str">
        <f t="shared" si="32"/>
        <v/>
      </c>
      <c r="AC34" s="455" t="str">
        <f t="shared" si="33"/>
        <v/>
      </c>
      <c r="AE34" s="455" t="str">
        <f t="shared" si="34"/>
        <v/>
      </c>
      <c r="AG34" s="455" t="str">
        <f t="shared" si="35"/>
        <v/>
      </c>
      <c r="AI34" s="455" t="str">
        <f t="shared" si="36"/>
        <v/>
      </c>
      <c r="AK34" s="455" t="str">
        <f t="shared" si="37"/>
        <v/>
      </c>
      <c r="AM34" s="455" t="str">
        <f t="shared" si="38"/>
        <v/>
      </c>
      <c r="AO34" s="455" t="str">
        <f t="shared" si="39"/>
        <v/>
      </c>
      <c r="AQ34" s="455" t="str">
        <f t="shared" si="40"/>
        <v/>
      </c>
      <c r="AS34" s="455"/>
      <c r="AU34" s="455"/>
    </row>
    <row r="35" spans="5:47">
      <c r="E35" s="455" t="str">
        <f t="shared" si="0"/>
        <v/>
      </c>
      <c r="G35" s="455" t="str">
        <f t="shared" si="22"/>
        <v/>
      </c>
      <c r="I35" s="455" t="str">
        <f t="shared" si="23"/>
        <v/>
      </c>
      <c r="K35" s="455" t="str">
        <f t="shared" si="24"/>
        <v/>
      </c>
      <c r="M35" s="455" t="str">
        <f t="shared" si="25"/>
        <v/>
      </c>
      <c r="O35" s="455" t="str">
        <f t="shared" si="26"/>
        <v/>
      </c>
      <c r="Q35" s="455" t="str">
        <f t="shared" si="27"/>
        <v/>
      </c>
      <c r="S35" s="455" t="str">
        <f t="shared" si="28"/>
        <v/>
      </c>
      <c r="U35" s="455" t="str">
        <f t="shared" si="29"/>
        <v/>
      </c>
      <c r="W35" s="455" t="str">
        <f t="shared" si="30"/>
        <v/>
      </c>
      <c r="Y35" s="455" t="str">
        <f t="shared" si="31"/>
        <v/>
      </c>
      <c r="AA35" s="455" t="str">
        <f t="shared" si="32"/>
        <v/>
      </c>
      <c r="AC35" s="455" t="str">
        <f t="shared" si="33"/>
        <v/>
      </c>
      <c r="AE35" s="455" t="str">
        <f t="shared" si="34"/>
        <v/>
      </c>
      <c r="AG35" s="455" t="str">
        <f t="shared" si="35"/>
        <v/>
      </c>
      <c r="AI35" s="455" t="str">
        <f t="shared" si="36"/>
        <v/>
      </c>
      <c r="AK35" s="455" t="str">
        <f t="shared" si="37"/>
        <v/>
      </c>
      <c r="AM35" s="455" t="str">
        <f t="shared" si="38"/>
        <v/>
      </c>
      <c r="AO35" s="455" t="str">
        <f t="shared" si="39"/>
        <v/>
      </c>
      <c r="AQ35" s="455" t="str">
        <f t="shared" si="40"/>
        <v/>
      </c>
      <c r="AS35" s="455"/>
      <c r="AU35" s="455"/>
    </row>
    <row r="36" spans="5:47">
      <c r="E36" s="455" t="str">
        <f t="shared" si="0"/>
        <v/>
      </c>
      <c r="G36" s="455" t="str">
        <f t="shared" si="22"/>
        <v/>
      </c>
      <c r="I36" s="455" t="str">
        <f t="shared" si="23"/>
        <v/>
      </c>
      <c r="K36" s="455" t="str">
        <f t="shared" si="24"/>
        <v/>
      </c>
      <c r="M36" s="455" t="str">
        <f t="shared" si="25"/>
        <v/>
      </c>
      <c r="O36" s="455" t="str">
        <f t="shared" si="26"/>
        <v/>
      </c>
      <c r="Q36" s="455" t="str">
        <f t="shared" si="27"/>
        <v/>
      </c>
      <c r="S36" s="455" t="str">
        <f t="shared" si="28"/>
        <v/>
      </c>
      <c r="U36" s="455" t="str">
        <f t="shared" si="29"/>
        <v/>
      </c>
      <c r="W36" s="455" t="str">
        <f t="shared" si="30"/>
        <v/>
      </c>
      <c r="Y36" s="455" t="str">
        <f t="shared" si="31"/>
        <v/>
      </c>
      <c r="AA36" s="455" t="str">
        <f t="shared" si="32"/>
        <v/>
      </c>
      <c r="AC36" s="455" t="str">
        <f t="shared" si="33"/>
        <v/>
      </c>
      <c r="AE36" s="455" t="str">
        <f t="shared" si="34"/>
        <v/>
      </c>
      <c r="AG36" s="455" t="str">
        <f t="shared" si="35"/>
        <v/>
      </c>
      <c r="AI36" s="455" t="str">
        <f t="shared" si="36"/>
        <v/>
      </c>
      <c r="AK36" s="455" t="str">
        <f t="shared" si="37"/>
        <v/>
      </c>
      <c r="AM36" s="455" t="str">
        <f t="shared" si="38"/>
        <v/>
      </c>
      <c r="AO36" s="455" t="str">
        <f t="shared" si="39"/>
        <v/>
      </c>
      <c r="AQ36" s="455" t="str">
        <f t="shared" si="40"/>
        <v/>
      </c>
      <c r="AS36" s="455"/>
      <c r="AU36" s="455"/>
    </row>
    <row r="37" spans="5:47">
      <c r="E37" s="455" t="str">
        <f t="shared" si="0"/>
        <v/>
      </c>
      <c r="G37" s="455" t="str">
        <f t="shared" si="22"/>
        <v/>
      </c>
      <c r="I37" s="455" t="str">
        <f t="shared" si="23"/>
        <v/>
      </c>
      <c r="K37" s="455" t="str">
        <f t="shared" si="24"/>
        <v/>
      </c>
      <c r="M37" s="455" t="str">
        <f t="shared" si="25"/>
        <v/>
      </c>
      <c r="O37" s="455" t="str">
        <f t="shared" si="26"/>
        <v/>
      </c>
      <c r="Q37" s="455" t="str">
        <f t="shared" si="27"/>
        <v/>
      </c>
      <c r="S37" s="455" t="str">
        <f t="shared" si="28"/>
        <v/>
      </c>
      <c r="U37" s="455" t="str">
        <f t="shared" si="29"/>
        <v/>
      </c>
      <c r="W37" s="455" t="str">
        <f t="shared" si="30"/>
        <v/>
      </c>
      <c r="Y37" s="455" t="str">
        <f t="shared" si="31"/>
        <v/>
      </c>
      <c r="AA37" s="455" t="str">
        <f t="shared" si="32"/>
        <v/>
      </c>
      <c r="AC37" s="455" t="str">
        <f t="shared" si="33"/>
        <v/>
      </c>
      <c r="AE37" s="455" t="str">
        <f t="shared" si="34"/>
        <v/>
      </c>
      <c r="AG37" s="455" t="str">
        <f t="shared" si="35"/>
        <v/>
      </c>
      <c r="AI37" s="455" t="str">
        <f t="shared" si="36"/>
        <v/>
      </c>
      <c r="AK37" s="455" t="str">
        <f t="shared" si="37"/>
        <v/>
      </c>
      <c r="AM37" s="455" t="str">
        <f t="shared" si="38"/>
        <v/>
      </c>
      <c r="AO37" s="455" t="str">
        <f t="shared" si="39"/>
        <v/>
      </c>
      <c r="AQ37" s="455" t="str">
        <f t="shared" si="40"/>
        <v/>
      </c>
      <c r="AS37" s="455"/>
      <c r="AU37" s="455"/>
    </row>
    <row r="38" spans="5:47">
      <c r="E38" s="455" t="str">
        <f t="shared" si="0"/>
        <v/>
      </c>
      <c r="G38" s="455" t="str">
        <f t="shared" si="22"/>
        <v/>
      </c>
      <c r="I38" s="455" t="str">
        <f t="shared" si="23"/>
        <v/>
      </c>
      <c r="K38" s="455" t="str">
        <f t="shared" si="24"/>
        <v/>
      </c>
      <c r="M38" s="455" t="str">
        <f t="shared" si="25"/>
        <v/>
      </c>
      <c r="O38" s="455" t="str">
        <f t="shared" si="26"/>
        <v/>
      </c>
      <c r="Q38" s="455" t="str">
        <f t="shared" si="27"/>
        <v/>
      </c>
      <c r="S38" s="455" t="str">
        <f t="shared" si="28"/>
        <v/>
      </c>
      <c r="U38" s="455" t="str">
        <f t="shared" si="29"/>
        <v/>
      </c>
      <c r="W38" s="455" t="str">
        <f t="shared" si="30"/>
        <v/>
      </c>
      <c r="Y38" s="455" t="str">
        <f t="shared" si="31"/>
        <v/>
      </c>
      <c r="AA38" s="455" t="str">
        <f t="shared" si="32"/>
        <v/>
      </c>
      <c r="AC38" s="455" t="str">
        <f t="shared" si="33"/>
        <v/>
      </c>
      <c r="AE38" s="455" t="str">
        <f t="shared" si="34"/>
        <v/>
      </c>
      <c r="AG38" s="455" t="str">
        <f t="shared" si="35"/>
        <v/>
      </c>
      <c r="AI38" s="455" t="str">
        <f t="shared" si="36"/>
        <v/>
      </c>
      <c r="AK38" s="455" t="str">
        <f t="shared" si="37"/>
        <v/>
      </c>
      <c r="AM38" s="455" t="str">
        <f t="shared" si="38"/>
        <v/>
      </c>
      <c r="AO38" s="455" t="str">
        <f t="shared" si="39"/>
        <v/>
      </c>
      <c r="AQ38" s="455" t="str">
        <f t="shared" si="40"/>
        <v/>
      </c>
      <c r="AS38" s="455"/>
      <c r="AU38" s="455"/>
    </row>
    <row r="39" spans="5:47">
      <c r="E39" s="455" t="str">
        <f t="shared" si="0"/>
        <v/>
      </c>
      <c r="G39" s="455" t="str">
        <f t="shared" si="22"/>
        <v/>
      </c>
      <c r="I39" s="455" t="str">
        <f t="shared" si="23"/>
        <v/>
      </c>
      <c r="K39" s="455" t="str">
        <f t="shared" si="24"/>
        <v/>
      </c>
      <c r="M39" s="455" t="str">
        <f t="shared" si="25"/>
        <v/>
      </c>
      <c r="O39" s="455" t="str">
        <f t="shared" si="26"/>
        <v/>
      </c>
      <c r="Q39" s="455" t="str">
        <f t="shared" si="27"/>
        <v/>
      </c>
      <c r="S39" s="455" t="str">
        <f t="shared" si="28"/>
        <v/>
      </c>
      <c r="U39" s="455" t="str">
        <f t="shared" si="29"/>
        <v/>
      </c>
      <c r="W39" s="455" t="str">
        <f t="shared" si="30"/>
        <v/>
      </c>
      <c r="Y39" s="455" t="str">
        <f t="shared" si="31"/>
        <v/>
      </c>
      <c r="AA39" s="455" t="str">
        <f t="shared" si="32"/>
        <v/>
      </c>
      <c r="AC39" s="455" t="str">
        <f t="shared" si="33"/>
        <v/>
      </c>
      <c r="AE39" s="455" t="str">
        <f t="shared" si="34"/>
        <v/>
      </c>
      <c r="AG39" s="455" t="str">
        <f t="shared" si="35"/>
        <v/>
      </c>
      <c r="AI39" s="455" t="str">
        <f t="shared" si="36"/>
        <v/>
      </c>
      <c r="AK39" s="455" t="str">
        <f t="shared" si="37"/>
        <v/>
      </c>
      <c r="AM39" s="455" t="str">
        <f t="shared" si="38"/>
        <v/>
      </c>
      <c r="AO39" s="455" t="str">
        <f t="shared" si="39"/>
        <v/>
      </c>
      <c r="AQ39" s="455" t="str">
        <f t="shared" si="40"/>
        <v/>
      </c>
      <c r="AS39" s="455"/>
      <c r="AU39" s="455"/>
    </row>
    <row r="40" spans="5:47">
      <c r="E40" s="455" t="str">
        <f t="shared" si="0"/>
        <v/>
      </c>
      <c r="G40" s="455" t="str">
        <f t="shared" si="22"/>
        <v/>
      </c>
      <c r="I40" s="455" t="str">
        <f t="shared" si="23"/>
        <v/>
      </c>
      <c r="K40" s="455" t="str">
        <f t="shared" si="24"/>
        <v/>
      </c>
      <c r="M40" s="455" t="str">
        <f t="shared" si="25"/>
        <v/>
      </c>
      <c r="O40" s="455" t="str">
        <f t="shared" si="26"/>
        <v/>
      </c>
      <c r="Q40" s="455" t="str">
        <f t="shared" si="27"/>
        <v/>
      </c>
      <c r="S40" s="455" t="str">
        <f t="shared" si="28"/>
        <v/>
      </c>
      <c r="U40" s="455" t="str">
        <f t="shared" si="29"/>
        <v/>
      </c>
      <c r="W40" s="455" t="str">
        <f t="shared" si="30"/>
        <v/>
      </c>
      <c r="Y40" s="455" t="str">
        <f t="shared" si="31"/>
        <v/>
      </c>
      <c r="AA40" s="455" t="str">
        <f t="shared" si="32"/>
        <v/>
      </c>
      <c r="AC40" s="455" t="str">
        <f t="shared" si="33"/>
        <v/>
      </c>
      <c r="AE40" s="455" t="str">
        <f t="shared" si="34"/>
        <v/>
      </c>
      <c r="AG40" s="455" t="str">
        <f t="shared" si="35"/>
        <v/>
      </c>
      <c r="AI40" s="455" t="str">
        <f t="shared" si="36"/>
        <v/>
      </c>
      <c r="AK40" s="455" t="str">
        <f t="shared" si="37"/>
        <v/>
      </c>
      <c r="AM40" s="455" t="str">
        <f t="shared" si="38"/>
        <v/>
      </c>
      <c r="AO40" s="455" t="str">
        <f t="shared" si="39"/>
        <v/>
      </c>
      <c r="AQ40" s="455" t="str">
        <f t="shared" si="40"/>
        <v/>
      </c>
      <c r="AS40" s="455"/>
      <c r="AU40" s="455"/>
    </row>
    <row r="41" spans="5:47">
      <c r="E41" s="455" t="str">
        <f t="shared" si="0"/>
        <v/>
      </c>
      <c r="G41" s="455" t="str">
        <f t="shared" si="22"/>
        <v/>
      </c>
      <c r="I41" s="455" t="str">
        <f t="shared" si="23"/>
        <v/>
      </c>
      <c r="K41" s="455" t="str">
        <f t="shared" si="24"/>
        <v/>
      </c>
      <c r="M41" s="455" t="str">
        <f t="shared" si="25"/>
        <v/>
      </c>
      <c r="O41" s="455" t="str">
        <f t="shared" si="26"/>
        <v/>
      </c>
      <c r="Q41" s="455" t="str">
        <f t="shared" si="27"/>
        <v/>
      </c>
      <c r="S41" s="455" t="str">
        <f t="shared" si="28"/>
        <v/>
      </c>
      <c r="U41" s="455" t="str">
        <f t="shared" si="29"/>
        <v/>
      </c>
      <c r="W41" s="455" t="str">
        <f t="shared" si="30"/>
        <v/>
      </c>
      <c r="Y41" s="455" t="str">
        <f t="shared" si="31"/>
        <v/>
      </c>
      <c r="AA41" s="455" t="str">
        <f t="shared" si="32"/>
        <v/>
      </c>
      <c r="AC41" s="455" t="str">
        <f t="shared" si="33"/>
        <v/>
      </c>
      <c r="AE41" s="455" t="str">
        <f t="shared" si="34"/>
        <v/>
      </c>
      <c r="AG41" s="455" t="str">
        <f t="shared" si="35"/>
        <v/>
      </c>
      <c r="AI41" s="455" t="str">
        <f t="shared" si="36"/>
        <v/>
      </c>
      <c r="AK41" s="455" t="str">
        <f t="shared" si="37"/>
        <v/>
      </c>
      <c r="AM41" s="455" t="str">
        <f t="shared" si="38"/>
        <v/>
      </c>
      <c r="AO41" s="455" t="str">
        <f t="shared" si="39"/>
        <v/>
      </c>
      <c r="AQ41" s="455" t="str">
        <f t="shared" si="40"/>
        <v/>
      </c>
      <c r="AS41" s="455"/>
      <c r="AU41" s="455"/>
    </row>
    <row r="42" spans="5:47">
      <c r="E42" s="455" t="str">
        <f t="shared" si="0"/>
        <v/>
      </c>
      <c r="G42" s="455" t="str">
        <f t="shared" si="22"/>
        <v/>
      </c>
      <c r="I42" s="455" t="str">
        <f t="shared" si="23"/>
        <v/>
      </c>
      <c r="K42" s="455" t="str">
        <f t="shared" si="24"/>
        <v/>
      </c>
      <c r="M42" s="455" t="str">
        <f t="shared" si="25"/>
        <v/>
      </c>
      <c r="O42" s="455" t="str">
        <f t="shared" si="26"/>
        <v/>
      </c>
      <c r="Q42" s="455" t="str">
        <f t="shared" si="27"/>
        <v/>
      </c>
      <c r="S42" s="455" t="str">
        <f t="shared" si="28"/>
        <v/>
      </c>
      <c r="U42" s="455" t="str">
        <f t="shared" si="29"/>
        <v/>
      </c>
      <c r="W42" s="455" t="str">
        <f t="shared" si="30"/>
        <v/>
      </c>
      <c r="Y42" s="455" t="str">
        <f t="shared" si="31"/>
        <v/>
      </c>
      <c r="AA42" s="455" t="str">
        <f t="shared" si="32"/>
        <v/>
      </c>
      <c r="AC42" s="455" t="str">
        <f t="shared" si="33"/>
        <v/>
      </c>
      <c r="AE42" s="455" t="str">
        <f t="shared" si="34"/>
        <v/>
      </c>
      <c r="AG42" s="455" t="str">
        <f t="shared" si="35"/>
        <v/>
      </c>
      <c r="AI42" s="455" t="str">
        <f t="shared" si="36"/>
        <v/>
      </c>
      <c r="AK42" s="455" t="str">
        <f t="shared" si="37"/>
        <v/>
      </c>
      <c r="AM42" s="455" t="str">
        <f t="shared" si="38"/>
        <v/>
      </c>
      <c r="AO42" s="455" t="str">
        <f t="shared" si="39"/>
        <v/>
      </c>
      <c r="AQ42" s="455" t="str">
        <f t="shared" si="40"/>
        <v/>
      </c>
      <c r="AS42" s="455"/>
      <c r="AU42" s="455"/>
    </row>
    <row r="43" spans="5:47">
      <c r="E43" s="455" t="str">
        <f t="shared" si="0"/>
        <v/>
      </c>
      <c r="G43" s="455" t="str">
        <f t="shared" si="22"/>
        <v/>
      </c>
      <c r="I43" s="455" t="str">
        <f t="shared" si="23"/>
        <v/>
      </c>
      <c r="K43" s="455" t="str">
        <f t="shared" si="24"/>
        <v/>
      </c>
      <c r="M43" s="455" t="str">
        <f t="shared" si="25"/>
        <v/>
      </c>
      <c r="O43" s="455" t="str">
        <f t="shared" si="26"/>
        <v/>
      </c>
      <c r="Q43" s="455" t="str">
        <f t="shared" si="27"/>
        <v/>
      </c>
      <c r="S43" s="455" t="str">
        <f t="shared" si="28"/>
        <v/>
      </c>
      <c r="U43" s="455" t="str">
        <f t="shared" si="29"/>
        <v/>
      </c>
      <c r="W43" s="455" t="str">
        <f t="shared" si="30"/>
        <v/>
      </c>
      <c r="Y43" s="455" t="str">
        <f t="shared" si="31"/>
        <v/>
      </c>
      <c r="AA43" s="455" t="str">
        <f t="shared" si="32"/>
        <v/>
      </c>
      <c r="AC43" s="455" t="str">
        <f t="shared" si="33"/>
        <v/>
      </c>
      <c r="AE43" s="455" t="str">
        <f t="shared" si="34"/>
        <v/>
      </c>
      <c r="AG43" s="455" t="str">
        <f t="shared" si="35"/>
        <v/>
      </c>
      <c r="AI43" s="455" t="str">
        <f t="shared" si="36"/>
        <v/>
      </c>
      <c r="AK43" s="455" t="str">
        <f t="shared" si="37"/>
        <v/>
      </c>
      <c r="AM43" s="455" t="str">
        <f t="shared" si="38"/>
        <v/>
      </c>
      <c r="AO43" s="455" t="str">
        <f t="shared" si="39"/>
        <v/>
      </c>
      <c r="AQ43" s="455" t="str">
        <f t="shared" si="40"/>
        <v/>
      </c>
      <c r="AS43" s="455"/>
      <c r="AU43" s="455"/>
    </row>
    <row r="44" spans="5:47">
      <c r="E44" s="455" t="str">
        <f t="shared" si="0"/>
        <v/>
      </c>
      <c r="G44" s="455" t="str">
        <f t="shared" si="22"/>
        <v/>
      </c>
      <c r="I44" s="455" t="str">
        <f t="shared" si="23"/>
        <v/>
      </c>
      <c r="K44" s="455" t="str">
        <f t="shared" si="24"/>
        <v/>
      </c>
      <c r="M44" s="455" t="str">
        <f t="shared" si="25"/>
        <v/>
      </c>
      <c r="O44" s="455" t="str">
        <f t="shared" si="26"/>
        <v/>
      </c>
      <c r="Q44" s="455" t="str">
        <f t="shared" si="27"/>
        <v/>
      </c>
      <c r="S44" s="455" t="str">
        <f t="shared" si="28"/>
        <v/>
      </c>
      <c r="U44" s="455" t="str">
        <f t="shared" si="29"/>
        <v/>
      </c>
      <c r="W44" s="455" t="str">
        <f t="shared" si="30"/>
        <v/>
      </c>
      <c r="Y44" s="455" t="str">
        <f t="shared" si="31"/>
        <v/>
      </c>
      <c r="AA44" s="455" t="str">
        <f t="shared" si="32"/>
        <v/>
      </c>
      <c r="AC44" s="455" t="str">
        <f t="shared" si="33"/>
        <v/>
      </c>
      <c r="AE44" s="455" t="str">
        <f t="shared" si="34"/>
        <v/>
      </c>
      <c r="AG44" s="455" t="str">
        <f t="shared" si="35"/>
        <v/>
      </c>
      <c r="AI44" s="455" t="str">
        <f t="shared" si="36"/>
        <v/>
      </c>
      <c r="AK44" s="455" t="str">
        <f t="shared" si="37"/>
        <v/>
      </c>
      <c r="AM44" s="455" t="str">
        <f t="shared" si="38"/>
        <v/>
      </c>
      <c r="AO44" s="455" t="str">
        <f t="shared" si="39"/>
        <v/>
      </c>
      <c r="AQ44" s="455" t="str">
        <f t="shared" si="40"/>
        <v/>
      </c>
      <c r="AS44" s="455"/>
      <c r="AU44" s="455"/>
    </row>
    <row r="45" spans="5:47">
      <c r="E45" s="455" t="str">
        <f t="shared" si="0"/>
        <v/>
      </c>
      <c r="G45" s="455" t="str">
        <f t="shared" si="22"/>
        <v/>
      </c>
      <c r="I45" s="455" t="str">
        <f t="shared" si="23"/>
        <v/>
      </c>
      <c r="K45" s="455" t="str">
        <f t="shared" si="24"/>
        <v/>
      </c>
      <c r="M45" s="455" t="str">
        <f t="shared" si="25"/>
        <v/>
      </c>
      <c r="O45" s="455" t="str">
        <f t="shared" si="26"/>
        <v/>
      </c>
      <c r="Q45" s="455" t="str">
        <f t="shared" si="27"/>
        <v/>
      </c>
      <c r="S45" s="455" t="str">
        <f t="shared" si="28"/>
        <v/>
      </c>
      <c r="U45" s="455" t="str">
        <f t="shared" si="29"/>
        <v/>
      </c>
      <c r="W45" s="455" t="str">
        <f t="shared" si="30"/>
        <v/>
      </c>
      <c r="Y45" s="455" t="str">
        <f t="shared" si="31"/>
        <v/>
      </c>
      <c r="AA45" s="455" t="str">
        <f t="shared" si="32"/>
        <v/>
      </c>
      <c r="AC45" s="455" t="str">
        <f t="shared" si="33"/>
        <v/>
      </c>
      <c r="AE45" s="455" t="str">
        <f t="shared" si="34"/>
        <v/>
      </c>
      <c r="AG45" s="455" t="str">
        <f t="shared" si="35"/>
        <v/>
      </c>
      <c r="AI45" s="455" t="str">
        <f t="shared" si="36"/>
        <v/>
      </c>
      <c r="AK45" s="455" t="str">
        <f t="shared" si="37"/>
        <v/>
      </c>
      <c r="AM45" s="455" t="str">
        <f t="shared" si="38"/>
        <v/>
      </c>
      <c r="AO45" s="455" t="str">
        <f t="shared" si="39"/>
        <v/>
      </c>
      <c r="AQ45" s="455" t="str">
        <f t="shared" si="40"/>
        <v/>
      </c>
      <c r="AS45" s="455"/>
      <c r="AU45" s="455"/>
    </row>
    <row r="46" spans="5:47">
      <c r="E46" s="455" t="str">
        <f t="shared" si="0"/>
        <v/>
      </c>
      <c r="G46" s="455" t="str">
        <f t="shared" si="22"/>
        <v/>
      </c>
      <c r="I46" s="455" t="str">
        <f t="shared" si="23"/>
        <v/>
      </c>
      <c r="K46" s="455" t="str">
        <f t="shared" si="24"/>
        <v/>
      </c>
      <c r="M46" s="455" t="str">
        <f t="shared" si="25"/>
        <v/>
      </c>
      <c r="O46" s="455" t="str">
        <f t="shared" si="26"/>
        <v/>
      </c>
      <c r="Q46" s="455" t="str">
        <f t="shared" si="27"/>
        <v/>
      </c>
      <c r="S46" s="455" t="str">
        <f t="shared" si="28"/>
        <v/>
      </c>
      <c r="U46" s="455" t="str">
        <f t="shared" si="29"/>
        <v/>
      </c>
      <c r="W46" s="455" t="str">
        <f t="shared" si="30"/>
        <v/>
      </c>
      <c r="Y46" s="455" t="str">
        <f t="shared" si="31"/>
        <v/>
      </c>
      <c r="AA46" s="455" t="str">
        <f t="shared" si="32"/>
        <v/>
      </c>
      <c r="AC46" s="455" t="str">
        <f t="shared" si="33"/>
        <v/>
      </c>
      <c r="AE46" s="455" t="str">
        <f t="shared" si="34"/>
        <v/>
      </c>
      <c r="AG46" s="455" t="str">
        <f t="shared" si="35"/>
        <v/>
      </c>
      <c r="AI46" s="455" t="str">
        <f t="shared" si="36"/>
        <v/>
      </c>
      <c r="AK46" s="455" t="str">
        <f t="shared" si="37"/>
        <v/>
      </c>
      <c r="AM46" s="455" t="str">
        <f t="shared" si="38"/>
        <v/>
      </c>
      <c r="AO46" s="455" t="str">
        <f t="shared" si="39"/>
        <v/>
      </c>
      <c r="AQ46" s="455" t="str">
        <f t="shared" si="40"/>
        <v/>
      </c>
      <c r="AS46" s="455"/>
      <c r="AU46" s="455"/>
    </row>
    <row r="47" spans="5:47">
      <c r="E47" s="455" t="str">
        <f t="shared" si="0"/>
        <v/>
      </c>
      <c r="G47" s="455" t="str">
        <f t="shared" si="22"/>
        <v/>
      </c>
      <c r="I47" s="455" t="str">
        <f t="shared" si="23"/>
        <v/>
      </c>
      <c r="K47" s="455" t="str">
        <f t="shared" si="24"/>
        <v/>
      </c>
      <c r="M47" s="455" t="str">
        <f t="shared" si="25"/>
        <v/>
      </c>
      <c r="O47" s="455" t="str">
        <f t="shared" si="26"/>
        <v/>
      </c>
      <c r="Q47" s="455" t="str">
        <f t="shared" si="27"/>
        <v/>
      </c>
      <c r="S47" s="455" t="str">
        <f t="shared" si="28"/>
        <v/>
      </c>
      <c r="U47" s="455" t="str">
        <f t="shared" si="29"/>
        <v/>
      </c>
      <c r="W47" s="455" t="str">
        <f t="shared" si="30"/>
        <v/>
      </c>
      <c r="Y47" s="455" t="str">
        <f t="shared" si="31"/>
        <v/>
      </c>
      <c r="AA47" s="455" t="str">
        <f t="shared" si="32"/>
        <v/>
      </c>
      <c r="AC47" s="455" t="str">
        <f t="shared" si="33"/>
        <v/>
      </c>
      <c r="AE47" s="455" t="str">
        <f t="shared" si="34"/>
        <v/>
      </c>
      <c r="AG47" s="455" t="str">
        <f t="shared" si="35"/>
        <v/>
      </c>
      <c r="AI47" s="455" t="str">
        <f t="shared" si="36"/>
        <v/>
      </c>
      <c r="AK47" s="455" t="str">
        <f t="shared" si="37"/>
        <v/>
      </c>
      <c r="AM47" s="455" t="str">
        <f t="shared" si="38"/>
        <v/>
      </c>
      <c r="AO47" s="455" t="str">
        <f t="shared" si="39"/>
        <v/>
      </c>
      <c r="AQ47" s="455" t="str">
        <f t="shared" si="40"/>
        <v/>
      </c>
      <c r="AS47" s="455"/>
      <c r="AU47" s="455"/>
    </row>
    <row r="48" spans="5:47">
      <c r="E48" s="455" t="str">
        <f t="shared" si="0"/>
        <v/>
      </c>
      <c r="G48" s="455" t="str">
        <f t="shared" si="22"/>
        <v/>
      </c>
      <c r="I48" s="455" t="str">
        <f t="shared" si="23"/>
        <v/>
      </c>
      <c r="K48" s="455" t="str">
        <f t="shared" si="24"/>
        <v/>
      </c>
      <c r="M48" s="455" t="str">
        <f t="shared" si="25"/>
        <v/>
      </c>
      <c r="O48" s="455" t="str">
        <f t="shared" si="26"/>
        <v/>
      </c>
      <c r="Q48" s="455" t="str">
        <f t="shared" si="27"/>
        <v/>
      </c>
      <c r="S48" s="455" t="str">
        <f t="shared" si="28"/>
        <v/>
      </c>
      <c r="U48" s="455" t="str">
        <f t="shared" si="29"/>
        <v/>
      </c>
      <c r="W48" s="455" t="str">
        <f t="shared" si="30"/>
        <v/>
      </c>
      <c r="Y48" s="455" t="str">
        <f t="shared" si="31"/>
        <v/>
      </c>
      <c r="AA48" s="455" t="str">
        <f t="shared" si="32"/>
        <v/>
      </c>
      <c r="AC48" s="455" t="str">
        <f t="shared" si="33"/>
        <v/>
      </c>
      <c r="AE48" s="455" t="str">
        <f t="shared" si="34"/>
        <v/>
      </c>
      <c r="AG48" s="455" t="str">
        <f t="shared" si="35"/>
        <v/>
      </c>
      <c r="AI48" s="455" t="str">
        <f t="shared" si="36"/>
        <v/>
      </c>
      <c r="AK48" s="455" t="str">
        <f t="shared" si="37"/>
        <v/>
      </c>
      <c r="AM48" s="455" t="str">
        <f t="shared" si="38"/>
        <v/>
      </c>
      <c r="AO48" s="455" t="str">
        <f t="shared" si="39"/>
        <v/>
      </c>
      <c r="AQ48" s="455" t="str">
        <f t="shared" si="40"/>
        <v/>
      </c>
      <c r="AS48" s="455"/>
      <c r="AU48" s="455"/>
    </row>
    <row r="49" spans="5:47">
      <c r="E49" s="455" t="str">
        <f t="shared" si="0"/>
        <v/>
      </c>
      <c r="G49" s="455" t="str">
        <f t="shared" si="22"/>
        <v/>
      </c>
      <c r="I49" s="455" t="str">
        <f t="shared" si="23"/>
        <v/>
      </c>
      <c r="K49" s="455" t="str">
        <f t="shared" si="24"/>
        <v/>
      </c>
      <c r="M49" s="455" t="str">
        <f t="shared" si="25"/>
        <v/>
      </c>
      <c r="O49" s="455" t="str">
        <f t="shared" si="26"/>
        <v/>
      </c>
      <c r="Q49" s="455" t="str">
        <f t="shared" si="27"/>
        <v/>
      </c>
      <c r="S49" s="455" t="str">
        <f t="shared" si="28"/>
        <v/>
      </c>
      <c r="U49" s="455" t="str">
        <f t="shared" si="29"/>
        <v/>
      </c>
      <c r="W49" s="455" t="str">
        <f t="shared" si="30"/>
        <v/>
      </c>
      <c r="Y49" s="455" t="str">
        <f t="shared" si="31"/>
        <v/>
      </c>
      <c r="AA49" s="455" t="str">
        <f t="shared" si="32"/>
        <v/>
      </c>
      <c r="AC49" s="455" t="str">
        <f t="shared" si="33"/>
        <v/>
      </c>
      <c r="AE49" s="455" t="str">
        <f t="shared" si="34"/>
        <v/>
      </c>
      <c r="AG49" s="455" t="str">
        <f t="shared" si="35"/>
        <v/>
      </c>
      <c r="AI49" s="455" t="str">
        <f t="shared" si="36"/>
        <v/>
      </c>
      <c r="AK49" s="455" t="str">
        <f t="shared" si="37"/>
        <v/>
      </c>
      <c r="AM49" s="455" t="str">
        <f t="shared" si="38"/>
        <v/>
      </c>
      <c r="AO49" s="455" t="str">
        <f t="shared" si="39"/>
        <v/>
      </c>
      <c r="AQ49" s="455" t="str">
        <f t="shared" si="40"/>
        <v/>
      </c>
      <c r="AS49" s="455"/>
      <c r="AU49" s="455"/>
    </row>
    <row r="50" spans="5:47">
      <c r="E50" s="455" t="str">
        <f t="shared" si="0"/>
        <v/>
      </c>
      <c r="G50" s="455" t="str">
        <f t="shared" si="22"/>
        <v/>
      </c>
      <c r="I50" s="455" t="str">
        <f t="shared" si="23"/>
        <v/>
      </c>
      <c r="K50" s="455" t="str">
        <f t="shared" si="24"/>
        <v/>
      </c>
      <c r="M50" s="455" t="str">
        <f t="shared" si="25"/>
        <v/>
      </c>
      <c r="O50" s="455" t="str">
        <f t="shared" si="26"/>
        <v/>
      </c>
      <c r="Q50" s="455" t="str">
        <f t="shared" si="27"/>
        <v/>
      </c>
      <c r="S50" s="455" t="str">
        <f t="shared" si="28"/>
        <v/>
      </c>
      <c r="U50" s="455" t="str">
        <f t="shared" si="29"/>
        <v/>
      </c>
      <c r="W50" s="455" t="str">
        <f t="shared" si="30"/>
        <v/>
      </c>
      <c r="Y50" s="455" t="str">
        <f t="shared" si="31"/>
        <v/>
      </c>
      <c r="AA50" s="455" t="str">
        <f t="shared" si="32"/>
        <v/>
      </c>
      <c r="AC50" s="455" t="str">
        <f t="shared" si="33"/>
        <v/>
      </c>
      <c r="AE50" s="455" t="str">
        <f t="shared" si="34"/>
        <v/>
      </c>
      <c r="AG50" s="455" t="str">
        <f t="shared" si="35"/>
        <v/>
      </c>
      <c r="AI50" s="455" t="str">
        <f t="shared" si="36"/>
        <v/>
      </c>
      <c r="AK50" s="455" t="str">
        <f t="shared" si="37"/>
        <v/>
      </c>
      <c r="AM50" s="455" t="str">
        <f t="shared" si="38"/>
        <v/>
      </c>
      <c r="AO50" s="455" t="str">
        <f t="shared" si="39"/>
        <v/>
      </c>
      <c r="AQ50" s="455" t="str">
        <f t="shared" si="40"/>
        <v/>
      </c>
      <c r="AS50" s="455"/>
      <c r="AU50" s="455"/>
    </row>
    <row r="51" spans="5:47">
      <c r="E51" s="455" t="str">
        <f t="shared" si="0"/>
        <v/>
      </c>
      <c r="G51" s="455" t="str">
        <f t="shared" si="22"/>
        <v/>
      </c>
      <c r="I51" s="455" t="str">
        <f t="shared" si="23"/>
        <v/>
      </c>
      <c r="K51" s="455" t="str">
        <f t="shared" si="24"/>
        <v/>
      </c>
      <c r="M51" s="455" t="str">
        <f t="shared" si="25"/>
        <v/>
      </c>
      <c r="O51" s="455" t="str">
        <f t="shared" si="26"/>
        <v/>
      </c>
      <c r="Q51" s="455" t="str">
        <f t="shared" si="27"/>
        <v/>
      </c>
      <c r="S51" s="455" t="str">
        <f t="shared" si="28"/>
        <v/>
      </c>
      <c r="U51" s="455" t="str">
        <f t="shared" si="29"/>
        <v/>
      </c>
      <c r="W51" s="455" t="str">
        <f t="shared" si="30"/>
        <v/>
      </c>
      <c r="Y51" s="455" t="str">
        <f t="shared" si="31"/>
        <v/>
      </c>
      <c r="AA51" s="455" t="str">
        <f t="shared" si="32"/>
        <v/>
      </c>
      <c r="AC51" s="455" t="str">
        <f t="shared" si="33"/>
        <v/>
      </c>
      <c r="AE51" s="455" t="str">
        <f t="shared" si="34"/>
        <v/>
      </c>
      <c r="AG51" s="455" t="str">
        <f t="shared" si="35"/>
        <v/>
      </c>
      <c r="AI51" s="455" t="str">
        <f t="shared" si="36"/>
        <v/>
      </c>
      <c r="AK51" s="455" t="str">
        <f t="shared" si="37"/>
        <v/>
      </c>
      <c r="AM51" s="455" t="str">
        <f t="shared" si="38"/>
        <v/>
      </c>
      <c r="AO51" s="455" t="str">
        <f t="shared" si="39"/>
        <v/>
      </c>
      <c r="AQ51" s="455" t="str">
        <f t="shared" si="40"/>
        <v/>
      </c>
      <c r="AS51" s="455"/>
      <c r="AU51" s="455"/>
    </row>
    <row r="52" spans="5:47">
      <c r="E52" s="455" t="str">
        <f t="shared" si="0"/>
        <v/>
      </c>
      <c r="G52" s="455" t="str">
        <f t="shared" si="22"/>
        <v/>
      </c>
      <c r="I52" s="455" t="str">
        <f t="shared" si="23"/>
        <v/>
      </c>
      <c r="K52" s="455" t="str">
        <f t="shared" si="24"/>
        <v/>
      </c>
      <c r="M52" s="455" t="str">
        <f t="shared" si="25"/>
        <v/>
      </c>
      <c r="O52" s="455" t="str">
        <f t="shared" si="26"/>
        <v/>
      </c>
      <c r="Q52" s="455" t="str">
        <f t="shared" si="27"/>
        <v/>
      </c>
      <c r="S52" s="455" t="str">
        <f t="shared" si="28"/>
        <v/>
      </c>
      <c r="U52" s="455" t="str">
        <f t="shared" si="29"/>
        <v/>
      </c>
      <c r="W52" s="455" t="str">
        <f t="shared" si="30"/>
        <v/>
      </c>
      <c r="Y52" s="455" t="str">
        <f t="shared" si="31"/>
        <v/>
      </c>
      <c r="AA52" s="455" t="str">
        <f t="shared" si="32"/>
        <v/>
      </c>
      <c r="AC52" s="455" t="str">
        <f t="shared" si="33"/>
        <v/>
      </c>
      <c r="AE52" s="455" t="str">
        <f t="shared" si="34"/>
        <v/>
      </c>
      <c r="AG52" s="455" t="str">
        <f t="shared" si="35"/>
        <v/>
      </c>
      <c r="AI52" s="455" t="str">
        <f t="shared" si="36"/>
        <v/>
      </c>
      <c r="AK52" s="455" t="str">
        <f t="shared" si="37"/>
        <v/>
      </c>
      <c r="AM52" s="455" t="str">
        <f t="shared" si="38"/>
        <v/>
      </c>
      <c r="AO52" s="455" t="str">
        <f t="shared" si="39"/>
        <v/>
      </c>
      <c r="AQ52" s="455" t="str">
        <f t="shared" si="40"/>
        <v/>
      </c>
      <c r="AS52" s="455"/>
      <c r="AU52" s="455"/>
    </row>
    <row r="53" spans="5:47">
      <c r="E53" s="455" t="str">
        <f t="shared" si="0"/>
        <v/>
      </c>
      <c r="G53" s="455" t="str">
        <f t="shared" si="22"/>
        <v/>
      </c>
      <c r="I53" s="455" t="str">
        <f t="shared" si="23"/>
        <v/>
      </c>
      <c r="K53" s="455" t="str">
        <f t="shared" si="24"/>
        <v/>
      </c>
      <c r="M53" s="455" t="str">
        <f t="shared" si="25"/>
        <v/>
      </c>
      <c r="O53" s="455" t="str">
        <f t="shared" si="26"/>
        <v/>
      </c>
      <c r="Q53" s="455" t="str">
        <f t="shared" si="27"/>
        <v/>
      </c>
      <c r="S53" s="455" t="str">
        <f t="shared" si="28"/>
        <v/>
      </c>
      <c r="U53" s="455" t="str">
        <f t="shared" si="29"/>
        <v/>
      </c>
      <c r="W53" s="455" t="str">
        <f t="shared" si="30"/>
        <v/>
      </c>
      <c r="Y53" s="455" t="str">
        <f t="shared" si="31"/>
        <v/>
      </c>
      <c r="AA53" s="455" t="str">
        <f t="shared" si="32"/>
        <v/>
      </c>
      <c r="AC53" s="455" t="str">
        <f t="shared" si="33"/>
        <v/>
      </c>
      <c r="AE53" s="455" t="str">
        <f t="shared" si="34"/>
        <v/>
      </c>
      <c r="AG53" s="455" t="str">
        <f t="shared" si="35"/>
        <v/>
      </c>
      <c r="AI53" s="455" t="str">
        <f t="shared" si="36"/>
        <v/>
      </c>
      <c r="AK53" s="455" t="str">
        <f t="shared" si="37"/>
        <v/>
      </c>
      <c r="AM53" s="455" t="str">
        <f t="shared" si="38"/>
        <v/>
      </c>
      <c r="AO53" s="455" t="str">
        <f t="shared" si="39"/>
        <v/>
      </c>
      <c r="AQ53" s="455" t="str">
        <f t="shared" si="40"/>
        <v/>
      </c>
      <c r="AS53" s="455"/>
      <c r="AU53" s="455"/>
    </row>
    <row r="54" spans="5:47">
      <c r="E54" s="455" t="str">
        <f t="shared" si="0"/>
        <v/>
      </c>
      <c r="G54" s="455" t="str">
        <f t="shared" si="22"/>
        <v/>
      </c>
      <c r="I54" s="455" t="str">
        <f t="shared" si="23"/>
        <v/>
      </c>
      <c r="K54" s="455" t="str">
        <f t="shared" si="24"/>
        <v/>
      </c>
      <c r="M54" s="455" t="str">
        <f t="shared" si="25"/>
        <v/>
      </c>
      <c r="O54" s="455" t="str">
        <f t="shared" si="26"/>
        <v/>
      </c>
      <c r="Q54" s="455" t="str">
        <f t="shared" si="27"/>
        <v/>
      </c>
      <c r="S54" s="455" t="str">
        <f t="shared" si="28"/>
        <v/>
      </c>
      <c r="U54" s="455" t="str">
        <f t="shared" si="29"/>
        <v/>
      </c>
      <c r="W54" s="455" t="str">
        <f t="shared" si="30"/>
        <v/>
      </c>
      <c r="Y54" s="455" t="str">
        <f t="shared" si="31"/>
        <v/>
      </c>
      <c r="AA54" s="455" t="str">
        <f t="shared" si="32"/>
        <v/>
      </c>
      <c r="AC54" s="455" t="str">
        <f t="shared" si="33"/>
        <v/>
      </c>
      <c r="AE54" s="455" t="str">
        <f t="shared" si="34"/>
        <v/>
      </c>
      <c r="AG54" s="455" t="str">
        <f t="shared" si="35"/>
        <v/>
      </c>
      <c r="AI54" s="455" t="str">
        <f t="shared" si="36"/>
        <v/>
      </c>
      <c r="AK54" s="455" t="str">
        <f t="shared" si="37"/>
        <v/>
      </c>
      <c r="AM54" s="455" t="str">
        <f t="shared" si="38"/>
        <v/>
      </c>
      <c r="AO54" s="455" t="str">
        <f t="shared" si="39"/>
        <v/>
      </c>
      <c r="AQ54" s="455" t="str">
        <f t="shared" si="40"/>
        <v/>
      </c>
      <c r="AS54" s="455"/>
      <c r="AU54" s="455"/>
    </row>
    <row r="55" spans="5:47">
      <c r="E55" s="455" t="str">
        <f t="shared" si="0"/>
        <v/>
      </c>
      <c r="G55" s="455" t="str">
        <f t="shared" si="22"/>
        <v/>
      </c>
      <c r="I55" s="455" t="str">
        <f t="shared" si="23"/>
        <v/>
      </c>
      <c r="K55" s="455" t="str">
        <f t="shared" si="24"/>
        <v/>
      </c>
      <c r="M55" s="455" t="str">
        <f t="shared" si="25"/>
        <v/>
      </c>
      <c r="O55" s="455" t="str">
        <f t="shared" si="26"/>
        <v/>
      </c>
      <c r="Q55" s="455" t="str">
        <f t="shared" si="27"/>
        <v/>
      </c>
      <c r="S55" s="455" t="str">
        <f t="shared" si="28"/>
        <v/>
      </c>
      <c r="U55" s="455" t="str">
        <f t="shared" si="29"/>
        <v/>
      </c>
      <c r="W55" s="455" t="str">
        <f t="shared" si="30"/>
        <v/>
      </c>
      <c r="Y55" s="455" t="str">
        <f t="shared" si="31"/>
        <v/>
      </c>
      <c r="AA55" s="455" t="str">
        <f t="shared" si="32"/>
        <v/>
      </c>
      <c r="AC55" s="455" t="str">
        <f t="shared" si="33"/>
        <v/>
      </c>
      <c r="AE55" s="455" t="str">
        <f t="shared" si="34"/>
        <v/>
      </c>
      <c r="AG55" s="455" t="str">
        <f t="shared" si="35"/>
        <v/>
      </c>
      <c r="AI55" s="455" t="str">
        <f t="shared" si="36"/>
        <v/>
      </c>
      <c r="AK55" s="455" t="str">
        <f t="shared" si="37"/>
        <v/>
      </c>
      <c r="AM55" s="455" t="str">
        <f t="shared" si="38"/>
        <v/>
      </c>
      <c r="AO55" s="455" t="str">
        <f t="shared" si="39"/>
        <v/>
      </c>
      <c r="AQ55" s="455" t="str">
        <f t="shared" si="40"/>
        <v/>
      </c>
      <c r="AS55" s="455"/>
      <c r="AU55" s="455"/>
    </row>
    <row r="56" spans="5:47">
      <c r="E56" s="455" t="str">
        <f t="shared" si="0"/>
        <v/>
      </c>
      <c r="G56" s="455" t="str">
        <f t="shared" si="22"/>
        <v/>
      </c>
      <c r="I56" s="455" t="str">
        <f t="shared" si="23"/>
        <v/>
      </c>
      <c r="K56" s="455" t="str">
        <f t="shared" si="24"/>
        <v/>
      </c>
      <c r="M56" s="455" t="str">
        <f t="shared" si="25"/>
        <v/>
      </c>
      <c r="O56" s="455" t="str">
        <f t="shared" si="26"/>
        <v/>
      </c>
      <c r="Q56" s="455" t="str">
        <f t="shared" si="27"/>
        <v/>
      </c>
      <c r="S56" s="455" t="str">
        <f t="shared" si="28"/>
        <v/>
      </c>
      <c r="U56" s="455" t="str">
        <f t="shared" si="29"/>
        <v/>
      </c>
      <c r="W56" s="455" t="str">
        <f t="shared" si="30"/>
        <v/>
      </c>
      <c r="Y56" s="455" t="str">
        <f t="shared" si="31"/>
        <v/>
      </c>
      <c r="AA56" s="455" t="str">
        <f t="shared" si="32"/>
        <v/>
      </c>
      <c r="AC56" s="455" t="str">
        <f t="shared" si="33"/>
        <v/>
      </c>
      <c r="AE56" s="455" t="str">
        <f t="shared" si="34"/>
        <v/>
      </c>
      <c r="AG56" s="455" t="str">
        <f t="shared" si="35"/>
        <v/>
      </c>
      <c r="AI56" s="455" t="str">
        <f t="shared" si="36"/>
        <v/>
      </c>
      <c r="AK56" s="455" t="str">
        <f t="shared" si="37"/>
        <v/>
      </c>
      <c r="AM56" s="455" t="str">
        <f t="shared" si="38"/>
        <v/>
      </c>
      <c r="AO56" s="455" t="str">
        <f t="shared" si="39"/>
        <v/>
      </c>
      <c r="AQ56" s="455" t="str">
        <f t="shared" si="40"/>
        <v/>
      </c>
      <c r="AS56" s="455"/>
      <c r="AU56" s="455"/>
    </row>
    <row r="57" spans="5:47">
      <c r="E57" s="455" t="str">
        <f t="shared" si="0"/>
        <v/>
      </c>
      <c r="G57" s="455" t="str">
        <f t="shared" si="22"/>
        <v/>
      </c>
      <c r="I57" s="455" t="str">
        <f t="shared" si="23"/>
        <v/>
      </c>
      <c r="K57" s="455" t="str">
        <f t="shared" si="24"/>
        <v/>
      </c>
      <c r="M57" s="455" t="str">
        <f t="shared" si="25"/>
        <v/>
      </c>
      <c r="O57" s="455" t="str">
        <f t="shared" si="26"/>
        <v/>
      </c>
      <c r="Q57" s="455" t="str">
        <f t="shared" si="27"/>
        <v/>
      </c>
      <c r="S57" s="455" t="str">
        <f t="shared" si="28"/>
        <v/>
      </c>
      <c r="U57" s="455" t="str">
        <f t="shared" si="29"/>
        <v/>
      </c>
      <c r="W57" s="455" t="str">
        <f t="shared" si="30"/>
        <v/>
      </c>
      <c r="Y57" s="455" t="str">
        <f t="shared" si="31"/>
        <v/>
      </c>
      <c r="AA57" s="455" t="str">
        <f t="shared" si="32"/>
        <v/>
      </c>
      <c r="AC57" s="455" t="str">
        <f t="shared" si="33"/>
        <v/>
      </c>
      <c r="AE57" s="455" t="str">
        <f t="shared" si="34"/>
        <v/>
      </c>
      <c r="AG57" s="455" t="str">
        <f t="shared" si="35"/>
        <v/>
      </c>
      <c r="AI57" s="455" t="str">
        <f t="shared" si="36"/>
        <v/>
      </c>
      <c r="AK57" s="455" t="str">
        <f t="shared" si="37"/>
        <v/>
      </c>
      <c r="AM57" s="455" t="str">
        <f t="shared" si="38"/>
        <v/>
      </c>
      <c r="AO57" s="455" t="str">
        <f t="shared" si="39"/>
        <v/>
      </c>
      <c r="AQ57" s="455" t="str">
        <f t="shared" si="40"/>
        <v/>
      </c>
      <c r="AS57" s="455"/>
      <c r="AU57" s="455"/>
    </row>
    <row r="58" spans="5:47">
      <c r="E58" s="455" t="str">
        <f t="shared" si="0"/>
        <v/>
      </c>
      <c r="G58" s="455" t="str">
        <f t="shared" si="22"/>
        <v/>
      </c>
      <c r="I58" s="455" t="str">
        <f t="shared" si="23"/>
        <v/>
      </c>
      <c r="K58" s="455" t="str">
        <f t="shared" si="24"/>
        <v/>
      </c>
      <c r="M58" s="455" t="str">
        <f t="shared" si="25"/>
        <v/>
      </c>
      <c r="O58" s="455" t="str">
        <f t="shared" si="26"/>
        <v/>
      </c>
      <c r="Q58" s="455" t="str">
        <f t="shared" si="27"/>
        <v/>
      </c>
      <c r="S58" s="455" t="str">
        <f t="shared" si="28"/>
        <v/>
      </c>
      <c r="U58" s="455" t="str">
        <f t="shared" si="29"/>
        <v/>
      </c>
      <c r="W58" s="455" t="str">
        <f t="shared" si="30"/>
        <v/>
      </c>
      <c r="Y58" s="455" t="str">
        <f t="shared" si="31"/>
        <v/>
      </c>
      <c r="AA58" s="455" t="str">
        <f t="shared" si="32"/>
        <v/>
      </c>
      <c r="AC58" s="455" t="str">
        <f t="shared" si="33"/>
        <v/>
      </c>
      <c r="AE58" s="455" t="str">
        <f t="shared" si="34"/>
        <v/>
      </c>
      <c r="AG58" s="455" t="str">
        <f t="shared" si="35"/>
        <v/>
      </c>
      <c r="AI58" s="455" t="str">
        <f t="shared" si="36"/>
        <v/>
      </c>
      <c r="AK58" s="455" t="str">
        <f t="shared" si="37"/>
        <v/>
      </c>
      <c r="AM58" s="455" t="str">
        <f t="shared" si="38"/>
        <v/>
      </c>
      <c r="AO58" s="455" t="str">
        <f t="shared" si="39"/>
        <v/>
      </c>
      <c r="AQ58" s="455" t="str">
        <f t="shared" si="40"/>
        <v/>
      </c>
      <c r="AS58" s="455"/>
      <c r="AU58" s="455"/>
    </row>
    <row r="59" spans="5:47">
      <c r="E59" s="455" t="str">
        <f t="shared" si="0"/>
        <v/>
      </c>
      <c r="G59" s="455" t="str">
        <f t="shared" si="22"/>
        <v/>
      </c>
      <c r="I59" s="455" t="str">
        <f t="shared" si="23"/>
        <v/>
      </c>
      <c r="K59" s="455" t="str">
        <f t="shared" si="24"/>
        <v/>
      </c>
      <c r="M59" s="455" t="str">
        <f t="shared" si="25"/>
        <v/>
      </c>
      <c r="O59" s="455" t="str">
        <f t="shared" si="26"/>
        <v/>
      </c>
      <c r="Q59" s="455" t="str">
        <f t="shared" si="27"/>
        <v/>
      </c>
      <c r="S59" s="455" t="str">
        <f t="shared" si="28"/>
        <v/>
      </c>
      <c r="U59" s="455" t="str">
        <f t="shared" si="29"/>
        <v/>
      </c>
      <c r="W59" s="455" t="str">
        <f t="shared" si="30"/>
        <v/>
      </c>
      <c r="Y59" s="455" t="str">
        <f t="shared" si="31"/>
        <v/>
      </c>
      <c r="AA59" s="455" t="str">
        <f t="shared" si="32"/>
        <v/>
      </c>
      <c r="AC59" s="455" t="str">
        <f t="shared" si="33"/>
        <v/>
      </c>
      <c r="AE59" s="455" t="str">
        <f t="shared" si="34"/>
        <v/>
      </c>
      <c r="AG59" s="455" t="str">
        <f t="shared" si="35"/>
        <v/>
      </c>
      <c r="AI59" s="455" t="str">
        <f t="shared" si="36"/>
        <v/>
      </c>
      <c r="AK59" s="455" t="str">
        <f t="shared" si="37"/>
        <v/>
      </c>
      <c r="AM59" s="455" t="str">
        <f t="shared" si="38"/>
        <v/>
      </c>
      <c r="AO59" s="455" t="str">
        <f t="shared" si="39"/>
        <v/>
      </c>
      <c r="AQ59" s="455" t="str">
        <f t="shared" si="40"/>
        <v/>
      </c>
      <c r="AS59" s="455"/>
      <c r="AU59" s="455"/>
    </row>
    <row r="60" spans="5:47">
      <c r="E60" s="455" t="str">
        <f t="shared" si="0"/>
        <v/>
      </c>
      <c r="G60" s="455" t="str">
        <f t="shared" si="22"/>
        <v/>
      </c>
      <c r="I60" s="455" t="str">
        <f t="shared" si="23"/>
        <v/>
      </c>
      <c r="K60" s="455" t="str">
        <f t="shared" si="24"/>
        <v/>
      </c>
      <c r="M60" s="455" t="str">
        <f t="shared" si="25"/>
        <v/>
      </c>
      <c r="O60" s="455" t="str">
        <f t="shared" si="26"/>
        <v/>
      </c>
      <c r="Q60" s="455" t="str">
        <f t="shared" si="27"/>
        <v/>
      </c>
      <c r="S60" s="455" t="str">
        <f t="shared" si="28"/>
        <v/>
      </c>
      <c r="U60" s="455" t="str">
        <f t="shared" si="29"/>
        <v/>
      </c>
      <c r="W60" s="455" t="str">
        <f t="shared" si="30"/>
        <v/>
      </c>
      <c r="Y60" s="455" t="str">
        <f t="shared" si="31"/>
        <v/>
      </c>
      <c r="AA60" s="455" t="str">
        <f t="shared" si="32"/>
        <v/>
      </c>
      <c r="AC60" s="455" t="str">
        <f t="shared" si="33"/>
        <v/>
      </c>
      <c r="AE60" s="455" t="str">
        <f t="shared" si="34"/>
        <v/>
      </c>
      <c r="AG60" s="455" t="str">
        <f t="shared" si="35"/>
        <v/>
      </c>
      <c r="AI60" s="455" t="str">
        <f t="shared" si="36"/>
        <v/>
      </c>
      <c r="AK60" s="455" t="str">
        <f t="shared" si="37"/>
        <v/>
      </c>
      <c r="AM60" s="455" t="str">
        <f t="shared" si="38"/>
        <v/>
      </c>
      <c r="AO60" s="455" t="str">
        <f t="shared" si="39"/>
        <v/>
      </c>
      <c r="AQ60" s="455" t="str">
        <f t="shared" si="40"/>
        <v/>
      </c>
      <c r="AS60" s="455"/>
      <c r="AU60" s="455"/>
    </row>
    <row r="61" spans="5:47">
      <c r="E61" s="455" t="str">
        <f t="shared" si="0"/>
        <v/>
      </c>
      <c r="G61" s="455" t="str">
        <f t="shared" si="22"/>
        <v/>
      </c>
      <c r="I61" s="455" t="str">
        <f t="shared" si="23"/>
        <v/>
      </c>
      <c r="K61" s="455" t="str">
        <f t="shared" si="24"/>
        <v/>
      </c>
      <c r="M61" s="455" t="str">
        <f t="shared" si="25"/>
        <v/>
      </c>
      <c r="O61" s="455" t="str">
        <f t="shared" si="26"/>
        <v/>
      </c>
      <c r="Q61" s="455" t="str">
        <f t="shared" si="27"/>
        <v/>
      </c>
      <c r="S61" s="455" t="str">
        <f t="shared" si="28"/>
        <v/>
      </c>
      <c r="U61" s="455" t="str">
        <f t="shared" si="29"/>
        <v/>
      </c>
      <c r="W61" s="455" t="str">
        <f t="shared" si="30"/>
        <v/>
      </c>
      <c r="Y61" s="455" t="str">
        <f t="shared" si="31"/>
        <v/>
      </c>
      <c r="AA61" s="455" t="str">
        <f t="shared" si="32"/>
        <v/>
      </c>
      <c r="AC61" s="455" t="str">
        <f t="shared" si="33"/>
        <v/>
      </c>
      <c r="AE61" s="455" t="str">
        <f t="shared" si="34"/>
        <v/>
      </c>
      <c r="AG61" s="455" t="str">
        <f t="shared" si="35"/>
        <v/>
      </c>
      <c r="AI61" s="455" t="str">
        <f t="shared" si="36"/>
        <v/>
      </c>
      <c r="AK61" s="455" t="str">
        <f t="shared" si="37"/>
        <v/>
      </c>
      <c r="AM61" s="455" t="str">
        <f t="shared" si="38"/>
        <v/>
      </c>
      <c r="AO61" s="455" t="str">
        <f t="shared" si="39"/>
        <v/>
      </c>
      <c r="AQ61" s="455" t="str">
        <f t="shared" si="40"/>
        <v/>
      </c>
      <c r="AS61" s="455"/>
      <c r="AU61" s="455"/>
    </row>
    <row r="62" spans="5:47">
      <c r="E62" s="455" t="str">
        <f t="shared" si="0"/>
        <v/>
      </c>
      <c r="G62" s="455" t="str">
        <f t="shared" si="22"/>
        <v/>
      </c>
      <c r="I62" s="455" t="str">
        <f t="shared" si="23"/>
        <v/>
      </c>
      <c r="K62" s="455" t="str">
        <f t="shared" si="24"/>
        <v/>
      </c>
      <c r="M62" s="455" t="str">
        <f t="shared" si="25"/>
        <v/>
      </c>
      <c r="O62" s="455" t="str">
        <f t="shared" si="26"/>
        <v/>
      </c>
      <c r="Q62" s="455" t="str">
        <f t="shared" si="27"/>
        <v/>
      </c>
      <c r="S62" s="455" t="str">
        <f t="shared" si="28"/>
        <v/>
      </c>
      <c r="U62" s="455" t="str">
        <f t="shared" si="29"/>
        <v/>
      </c>
      <c r="W62" s="455" t="str">
        <f t="shared" si="30"/>
        <v/>
      </c>
      <c r="Y62" s="455" t="str">
        <f t="shared" si="31"/>
        <v/>
      </c>
      <c r="AA62" s="455" t="str">
        <f t="shared" si="32"/>
        <v/>
      </c>
      <c r="AC62" s="455" t="str">
        <f t="shared" si="33"/>
        <v/>
      </c>
      <c r="AE62" s="455" t="str">
        <f t="shared" si="34"/>
        <v/>
      </c>
      <c r="AG62" s="455" t="str">
        <f t="shared" si="35"/>
        <v/>
      </c>
      <c r="AI62" s="455" t="str">
        <f t="shared" si="36"/>
        <v/>
      </c>
      <c r="AK62" s="455" t="str">
        <f t="shared" si="37"/>
        <v/>
      </c>
      <c r="AM62" s="455" t="str">
        <f t="shared" si="38"/>
        <v/>
      </c>
      <c r="AO62" s="455" t="str">
        <f t="shared" si="39"/>
        <v/>
      </c>
      <c r="AQ62" s="455" t="str">
        <f t="shared" si="40"/>
        <v/>
      </c>
      <c r="AS62" s="455"/>
      <c r="AU62" s="455"/>
    </row>
    <row r="63" spans="5:47">
      <c r="E63" s="455" t="str">
        <f t="shared" si="0"/>
        <v/>
      </c>
      <c r="G63" s="455" t="str">
        <f t="shared" si="22"/>
        <v/>
      </c>
      <c r="I63" s="455" t="str">
        <f t="shared" si="23"/>
        <v/>
      </c>
      <c r="K63" s="455" t="str">
        <f t="shared" si="24"/>
        <v/>
      </c>
      <c r="M63" s="455" t="str">
        <f t="shared" si="25"/>
        <v/>
      </c>
      <c r="O63" s="455" t="str">
        <f t="shared" si="26"/>
        <v/>
      </c>
      <c r="Q63" s="455" t="str">
        <f t="shared" si="27"/>
        <v/>
      </c>
      <c r="S63" s="455" t="str">
        <f t="shared" si="28"/>
        <v/>
      </c>
      <c r="U63" s="455" t="str">
        <f t="shared" si="29"/>
        <v/>
      </c>
      <c r="W63" s="455" t="str">
        <f t="shared" si="30"/>
        <v/>
      </c>
      <c r="Y63" s="455" t="str">
        <f t="shared" si="31"/>
        <v/>
      </c>
      <c r="AA63" s="455" t="str">
        <f t="shared" si="32"/>
        <v/>
      </c>
      <c r="AC63" s="455" t="str">
        <f t="shared" si="33"/>
        <v/>
      </c>
      <c r="AE63" s="455" t="str">
        <f t="shared" si="34"/>
        <v/>
      </c>
      <c r="AG63" s="455" t="str">
        <f t="shared" si="35"/>
        <v/>
      </c>
      <c r="AI63" s="455" t="str">
        <f t="shared" si="36"/>
        <v/>
      </c>
      <c r="AK63" s="455" t="str">
        <f t="shared" si="37"/>
        <v/>
      </c>
      <c r="AM63" s="455" t="str">
        <f t="shared" si="38"/>
        <v/>
      </c>
      <c r="AO63" s="455" t="str">
        <f t="shared" si="39"/>
        <v/>
      </c>
      <c r="AQ63" s="455" t="str">
        <f t="shared" si="40"/>
        <v/>
      </c>
      <c r="AS63" s="455"/>
      <c r="AU63" s="455"/>
    </row>
    <row r="64" spans="5:47">
      <c r="E64" s="455" t="str">
        <f t="shared" si="0"/>
        <v/>
      </c>
      <c r="G64" s="455" t="str">
        <f t="shared" si="22"/>
        <v/>
      </c>
      <c r="I64" s="455" t="str">
        <f t="shared" si="23"/>
        <v/>
      </c>
      <c r="K64" s="455" t="str">
        <f t="shared" si="24"/>
        <v/>
      </c>
      <c r="M64" s="455" t="str">
        <f t="shared" si="25"/>
        <v/>
      </c>
      <c r="O64" s="455" t="str">
        <f t="shared" si="26"/>
        <v/>
      </c>
      <c r="Q64" s="455" t="str">
        <f t="shared" si="27"/>
        <v/>
      </c>
      <c r="S64" s="455" t="str">
        <f t="shared" si="28"/>
        <v/>
      </c>
      <c r="U64" s="455" t="str">
        <f t="shared" si="29"/>
        <v/>
      </c>
      <c r="W64" s="455" t="str">
        <f t="shared" si="30"/>
        <v/>
      </c>
      <c r="Y64" s="455" t="str">
        <f t="shared" si="31"/>
        <v/>
      </c>
      <c r="AA64" s="455" t="str">
        <f t="shared" si="32"/>
        <v/>
      </c>
      <c r="AC64" s="455" t="str">
        <f t="shared" si="33"/>
        <v/>
      </c>
      <c r="AE64" s="455" t="str">
        <f t="shared" si="34"/>
        <v/>
      </c>
      <c r="AG64" s="455" t="str">
        <f t="shared" si="35"/>
        <v/>
      </c>
      <c r="AI64" s="455" t="str">
        <f t="shared" si="36"/>
        <v/>
      </c>
      <c r="AK64" s="455" t="str">
        <f t="shared" si="37"/>
        <v/>
      </c>
      <c r="AM64" s="455" t="str">
        <f t="shared" si="38"/>
        <v/>
      </c>
      <c r="AO64" s="455" t="str">
        <f t="shared" si="39"/>
        <v/>
      </c>
      <c r="AQ64" s="455" t="str">
        <f t="shared" si="40"/>
        <v/>
      </c>
      <c r="AS64" s="455"/>
      <c r="AU64" s="455"/>
    </row>
    <row r="65" spans="5:47">
      <c r="E65" s="455" t="str">
        <f t="shared" si="0"/>
        <v/>
      </c>
      <c r="G65" s="455" t="str">
        <f t="shared" si="22"/>
        <v/>
      </c>
      <c r="I65" s="455" t="str">
        <f t="shared" si="23"/>
        <v/>
      </c>
      <c r="K65" s="455" t="str">
        <f t="shared" si="24"/>
        <v/>
      </c>
      <c r="M65" s="455" t="str">
        <f t="shared" si="25"/>
        <v/>
      </c>
      <c r="O65" s="455" t="str">
        <f t="shared" si="26"/>
        <v/>
      </c>
      <c r="Q65" s="455" t="str">
        <f t="shared" si="27"/>
        <v/>
      </c>
      <c r="S65" s="455" t="str">
        <f t="shared" si="28"/>
        <v/>
      </c>
      <c r="U65" s="455" t="str">
        <f t="shared" si="29"/>
        <v/>
      </c>
      <c r="W65" s="455" t="str">
        <f t="shared" si="30"/>
        <v/>
      </c>
      <c r="Y65" s="455" t="str">
        <f t="shared" si="31"/>
        <v/>
      </c>
      <c r="AA65" s="455" t="str">
        <f t="shared" si="32"/>
        <v/>
      </c>
      <c r="AC65" s="455" t="str">
        <f t="shared" si="33"/>
        <v/>
      </c>
      <c r="AE65" s="455" t="str">
        <f t="shared" si="34"/>
        <v/>
      </c>
      <c r="AG65" s="455" t="str">
        <f t="shared" si="35"/>
        <v/>
      </c>
      <c r="AI65" s="455" t="str">
        <f t="shared" si="36"/>
        <v/>
      </c>
      <c r="AK65" s="455" t="str">
        <f t="shared" si="37"/>
        <v/>
      </c>
      <c r="AM65" s="455" t="str">
        <f t="shared" si="38"/>
        <v/>
      </c>
      <c r="AO65" s="455" t="str">
        <f t="shared" si="39"/>
        <v/>
      </c>
      <c r="AQ65" s="455" t="str">
        <f t="shared" si="40"/>
        <v/>
      </c>
      <c r="AS65" s="455"/>
      <c r="AU65" s="455"/>
    </row>
    <row r="66" spans="5:47">
      <c r="E66" s="455" t="str">
        <f t="shared" si="0"/>
        <v/>
      </c>
      <c r="G66" s="455" t="str">
        <f t="shared" si="22"/>
        <v/>
      </c>
      <c r="I66" s="455" t="str">
        <f t="shared" si="23"/>
        <v/>
      </c>
      <c r="K66" s="455" t="str">
        <f t="shared" si="24"/>
        <v/>
      </c>
      <c r="M66" s="455" t="str">
        <f t="shared" si="25"/>
        <v/>
      </c>
      <c r="O66" s="455" t="str">
        <f t="shared" si="26"/>
        <v/>
      </c>
      <c r="Q66" s="455" t="str">
        <f t="shared" si="27"/>
        <v/>
      </c>
      <c r="S66" s="455" t="str">
        <f t="shared" si="28"/>
        <v/>
      </c>
      <c r="U66" s="455" t="str">
        <f t="shared" si="29"/>
        <v/>
      </c>
      <c r="W66" s="455" t="str">
        <f t="shared" si="30"/>
        <v/>
      </c>
      <c r="Y66" s="455" t="str">
        <f t="shared" si="31"/>
        <v/>
      </c>
      <c r="AA66" s="455" t="str">
        <f t="shared" si="32"/>
        <v/>
      </c>
      <c r="AC66" s="455" t="str">
        <f t="shared" si="33"/>
        <v/>
      </c>
      <c r="AE66" s="455" t="str">
        <f t="shared" si="34"/>
        <v/>
      </c>
      <c r="AG66" s="455" t="str">
        <f t="shared" si="35"/>
        <v/>
      </c>
      <c r="AI66" s="455" t="str">
        <f t="shared" si="36"/>
        <v/>
      </c>
      <c r="AK66" s="455" t="str">
        <f t="shared" si="37"/>
        <v/>
      </c>
      <c r="AM66" s="455" t="str">
        <f t="shared" si="38"/>
        <v/>
      </c>
      <c r="AO66" s="455" t="str">
        <f t="shared" si="39"/>
        <v/>
      </c>
      <c r="AQ66" s="455" t="str">
        <f t="shared" si="40"/>
        <v/>
      </c>
      <c r="AS66" s="455"/>
      <c r="AU66" s="455"/>
    </row>
    <row r="67" spans="5:47">
      <c r="E67" s="455" t="str">
        <f t="shared" si="0"/>
        <v/>
      </c>
      <c r="G67" s="455" t="str">
        <f t="shared" si="22"/>
        <v/>
      </c>
      <c r="I67" s="455" t="str">
        <f t="shared" si="23"/>
        <v/>
      </c>
      <c r="K67" s="455" t="str">
        <f t="shared" si="24"/>
        <v/>
      </c>
      <c r="M67" s="455" t="str">
        <f t="shared" si="25"/>
        <v/>
      </c>
      <c r="O67" s="455" t="str">
        <f t="shared" si="26"/>
        <v/>
      </c>
      <c r="Q67" s="455" t="str">
        <f t="shared" si="27"/>
        <v/>
      </c>
      <c r="S67" s="455" t="str">
        <f t="shared" si="28"/>
        <v/>
      </c>
      <c r="U67" s="455" t="str">
        <f t="shared" si="29"/>
        <v/>
      </c>
      <c r="W67" s="455" t="str">
        <f t="shared" si="30"/>
        <v/>
      </c>
      <c r="Y67" s="455" t="str">
        <f t="shared" si="31"/>
        <v/>
      </c>
      <c r="AA67" s="455" t="str">
        <f t="shared" si="32"/>
        <v/>
      </c>
      <c r="AC67" s="455" t="str">
        <f t="shared" si="33"/>
        <v/>
      </c>
      <c r="AE67" s="455" t="str">
        <f t="shared" si="34"/>
        <v/>
      </c>
      <c r="AG67" s="455" t="str">
        <f t="shared" si="35"/>
        <v/>
      </c>
      <c r="AI67" s="455" t="str">
        <f t="shared" si="36"/>
        <v/>
      </c>
      <c r="AK67" s="455" t="str">
        <f t="shared" si="37"/>
        <v/>
      </c>
      <c r="AM67" s="455" t="str">
        <f t="shared" si="38"/>
        <v/>
      </c>
      <c r="AO67" s="455" t="str">
        <f t="shared" si="39"/>
        <v/>
      </c>
      <c r="AQ67" s="455" t="str">
        <f t="shared" si="40"/>
        <v/>
      </c>
      <c r="AS67" s="455"/>
      <c r="AU67" s="455"/>
    </row>
    <row r="68" spans="5:47">
      <c r="E68" s="455" t="str">
        <f t="shared" si="0"/>
        <v/>
      </c>
      <c r="G68" s="455" t="str">
        <f t="shared" si="22"/>
        <v/>
      </c>
      <c r="I68" s="455" t="str">
        <f t="shared" si="23"/>
        <v/>
      </c>
      <c r="K68" s="455" t="str">
        <f t="shared" si="24"/>
        <v/>
      </c>
      <c r="M68" s="455" t="str">
        <f t="shared" si="25"/>
        <v/>
      </c>
      <c r="O68" s="455" t="str">
        <f t="shared" si="26"/>
        <v/>
      </c>
      <c r="Q68" s="455" t="str">
        <f t="shared" si="27"/>
        <v/>
      </c>
      <c r="S68" s="455" t="str">
        <f t="shared" si="28"/>
        <v/>
      </c>
      <c r="U68" s="455" t="str">
        <f t="shared" si="29"/>
        <v/>
      </c>
      <c r="W68" s="455" t="str">
        <f t="shared" si="30"/>
        <v/>
      </c>
      <c r="Y68" s="455" t="str">
        <f t="shared" si="31"/>
        <v/>
      </c>
      <c r="AA68" s="455" t="str">
        <f t="shared" si="32"/>
        <v/>
      </c>
      <c r="AC68" s="455" t="str">
        <f t="shared" si="33"/>
        <v/>
      </c>
      <c r="AE68" s="455" t="str">
        <f t="shared" si="34"/>
        <v/>
      </c>
      <c r="AG68" s="455" t="str">
        <f t="shared" si="35"/>
        <v/>
      </c>
      <c r="AI68" s="455" t="str">
        <f t="shared" si="36"/>
        <v/>
      </c>
      <c r="AK68" s="455" t="str">
        <f t="shared" si="37"/>
        <v/>
      </c>
      <c r="AM68" s="455" t="str">
        <f t="shared" si="38"/>
        <v/>
      </c>
      <c r="AO68" s="455" t="str">
        <f t="shared" si="39"/>
        <v/>
      </c>
      <c r="AQ68" s="455" t="str">
        <f t="shared" si="40"/>
        <v/>
      </c>
      <c r="AS68" s="455"/>
      <c r="AU68" s="455"/>
    </row>
    <row r="69" spans="5:47">
      <c r="E69" s="455" t="str">
        <f t="shared" si="0"/>
        <v/>
      </c>
      <c r="G69" s="455" t="str">
        <f t="shared" si="22"/>
        <v/>
      </c>
      <c r="I69" s="455" t="str">
        <f t="shared" si="23"/>
        <v/>
      </c>
      <c r="K69" s="455" t="str">
        <f t="shared" si="24"/>
        <v/>
      </c>
      <c r="M69" s="455" t="str">
        <f t="shared" si="25"/>
        <v/>
      </c>
      <c r="O69" s="455" t="str">
        <f t="shared" si="26"/>
        <v/>
      </c>
      <c r="Q69" s="455" t="str">
        <f t="shared" si="27"/>
        <v/>
      </c>
      <c r="S69" s="455" t="str">
        <f t="shared" si="28"/>
        <v/>
      </c>
      <c r="U69" s="455" t="str">
        <f t="shared" si="29"/>
        <v/>
      </c>
      <c r="W69" s="455" t="str">
        <f t="shared" si="30"/>
        <v/>
      </c>
      <c r="Y69" s="455" t="str">
        <f t="shared" si="31"/>
        <v/>
      </c>
      <c r="AA69" s="455" t="str">
        <f t="shared" si="32"/>
        <v/>
      </c>
      <c r="AC69" s="455" t="str">
        <f t="shared" si="33"/>
        <v/>
      </c>
      <c r="AE69" s="455" t="str">
        <f t="shared" si="34"/>
        <v/>
      </c>
      <c r="AG69" s="455" t="str">
        <f t="shared" si="35"/>
        <v/>
      </c>
      <c r="AI69" s="455" t="str">
        <f t="shared" si="36"/>
        <v/>
      </c>
      <c r="AK69" s="455" t="str">
        <f t="shared" si="37"/>
        <v/>
      </c>
      <c r="AM69" s="455" t="str">
        <f t="shared" si="38"/>
        <v/>
      </c>
      <c r="AO69" s="455" t="str">
        <f t="shared" si="39"/>
        <v/>
      </c>
      <c r="AQ69" s="455" t="str">
        <f t="shared" si="40"/>
        <v/>
      </c>
      <c r="AS69" s="455"/>
      <c r="AU69" s="455"/>
    </row>
    <row r="70" spans="5:47">
      <c r="E70" s="455" t="str">
        <f t="shared" si="0"/>
        <v/>
      </c>
      <c r="G70" s="455" t="str">
        <f t="shared" si="22"/>
        <v/>
      </c>
      <c r="I70" s="455" t="str">
        <f t="shared" si="23"/>
        <v/>
      </c>
      <c r="K70" s="455" t="str">
        <f t="shared" si="24"/>
        <v/>
      </c>
      <c r="M70" s="455" t="str">
        <f t="shared" si="25"/>
        <v/>
      </c>
      <c r="O70" s="455" t="str">
        <f t="shared" si="26"/>
        <v/>
      </c>
      <c r="Q70" s="455" t="str">
        <f t="shared" si="27"/>
        <v/>
      </c>
      <c r="S70" s="455" t="str">
        <f t="shared" si="28"/>
        <v/>
      </c>
      <c r="U70" s="455" t="str">
        <f t="shared" si="29"/>
        <v/>
      </c>
      <c r="W70" s="455" t="str">
        <f t="shared" si="30"/>
        <v/>
      </c>
      <c r="Y70" s="455" t="str">
        <f t="shared" si="31"/>
        <v/>
      </c>
      <c r="AA70" s="455" t="str">
        <f t="shared" si="32"/>
        <v/>
      </c>
      <c r="AC70" s="455" t="str">
        <f t="shared" si="33"/>
        <v/>
      </c>
      <c r="AE70" s="455" t="str">
        <f t="shared" si="34"/>
        <v/>
      </c>
      <c r="AG70" s="455" t="str">
        <f t="shared" si="35"/>
        <v/>
      </c>
      <c r="AI70" s="455" t="str">
        <f t="shared" si="36"/>
        <v/>
      </c>
      <c r="AK70" s="455" t="str">
        <f t="shared" si="37"/>
        <v/>
      </c>
      <c r="AM70" s="455" t="str">
        <f t="shared" si="38"/>
        <v/>
      </c>
      <c r="AO70" s="455" t="str">
        <f t="shared" si="39"/>
        <v/>
      </c>
      <c r="AQ70" s="455" t="str">
        <f t="shared" si="40"/>
        <v/>
      </c>
      <c r="AS70" s="455"/>
      <c r="AU70" s="455"/>
    </row>
    <row r="71" spans="5:47">
      <c r="E71" s="455" t="str">
        <f t="shared" si="0"/>
        <v/>
      </c>
      <c r="G71" s="455" t="str">
        <f t="shared" si="22"/>
        <v/>
      </c>
      <c r="I71" s="455" t="str">
        <f t="shared" si="23"/>
        <v/>
      </c>
      <c r="K71" s="455" t="str">
        <f t="shared" si="24"/>
        <v/>
      </c>
      <c r="M71" s="455" t="str">
        <f t="shared" si="25"/>
        <v/>
      </c>
      <c r="O71" s="455" t="str">
        <f t="shared" si="26"/>
        <v/>
      </c>
      <c r="Q71" s="455" t="str">
        <f t="shared" si="27"/>
        <v/>
      </c>
      <c r="S71" s="455" t="str">
        <f t="shared" si="28"/>
        <v/>
      </c>
      <c r="U71" s="455" t="str">
        <f t="shared" si="29"/>
        <v/>
      </c>
      <c r="W71" s="455" t="str">
        <f t="shared" si="30"/>
        <v/>
      </c>
      <c r="Y71" s="455" t="str">
        <f t="shared" si="31"/>
        <v/>
      </c>
      <c r="AA71" s="455" t="str">
        <f t="shared" si="32"/>
        <v/>
      </c>
      <c r="AC71" s="455" t="str">
        <f t="shared" si="33"/>
        <v/>
      </c>
      <c r="AE71" s="455" t="str">
        <f t="shared" si="34"/>
        <v/>
      </c>
      <c r="AG71" s="455" t="str">
        <f t="shared" si="35"/>
        <v/>
      </c>
      <c r="AI71" s="455" t="str">
        <f t="shared" si="36"/>
        <v/>
      </c>
      <c r="AK71" s="455" t="str">
        <f t="shared" si="37"/>
        <v/>
      </c>
      <c r="AM71" s="455" t="str">
        <f t="shared" si="38"/>
        <v/>
      </c>
      <c r="AO71" s="455" t="str">
        <f t="shared" si="39"/>
        <v/>
      </c>
      <c r="AQ71" s="455" t="str">
        <f t="shared" si="40"/>
        <v/>
      </c>
      <c r="AS71" s="455"/>
      <c r="AU71" s="455"/>
    </row>
    <row r="72" spans="5:47">
      <c r="E72" s="455" t="str">
        <f t="shared" si="0"/>
        <v/>
      </c>
      <c r="G72" s="455" t="str">
        <f t="shared" si="22"/>
        <v/>
      </c>
      <c r="I72" s="455" t="str">
        <f t="shared" si="23"/>
        <v/>
      </c>
      <c r="K72" s="455" t="str">
        <f t="shared" si="24"/>
        <v/>
      </c>
      <c r="M72" s="455" t="str">
        <f t="shared" si="25"/>
        <v/>
      </c>
      <c r="O72" s="455" t="str">
        <f t="shared" si="26"/>
        <v/>
      </c>
      <c r="Q72" s="455" t="str">
        <f t="shared" si="27"/>
        <v/>
      </c>
      <c r="S72" s="455" t="str">
        <f t="shared" si="28"/>
        <v/>
      </c>
      <c r="U72" s="455" t="str">
        <f t="shared" si="29"/>
        <v/>
      </c>
      <c r="W72" s="455" t="str">
        <f t="shared" si="30"/>
        <v/>
      </c>
      <c r="Y72" s="455" t="str">
        <f t="shared" si="31"/>
        <v/>
      </c>
      <c r="AA72" s="455" t="str">
        <f t="shared" si="32"/>
        <v/>
      </c>
      <c r="AC72" s="455" t="str">
        <f t="shared" si="33"/>
        <v/>
      </c>
      <c r="AE72" s="455" t="str">
        <f t="shared" si="34"/>
        <v/>
      </c>
      <c r="AG72" s="455" t="str">
        <f t="shared" si="35"/>
        <v/>
      </c>
      <c r="AI72" s="455" t="str">
        <f t="shared" si="36"/>
        <v/>
      </c>
      <c r="AK72" s="455" t="str">
        <f t="shared" si="37"/>
        <v/>
      </c>
      <c r="AM72" s="455" t="str">
        <f t="shared" si="38"/>
        <v/>
      </c>
      <c r="AO72" s="455" t="str">
        <f t="shared" si="39"/>
        <v/>
      </c>
      <c r="AQ72" s="455" t="str">
        <f t="shared" si="40"/>
        <v/>
      </c>
      <c r="AS72" s="455"/>
      <c r="AU72" s="455"/>
    </row>
    <row r="73" spans="5:47">
      <c r="E73" s="455" t="str">
        <f t="shared" si="0"/>
        <v/>
      </c>
      <c r="G73" s="455" t="str">
        <f t="shared" si="22"/>
        <v/>
      </c>
      <c r="I73" s="455" t="str">
        <f t="shared" si="23"/>
        <v/>
      </c>
      <c r="K73" s="455" t="str">
        <f t="shared" si="24"/>
        <v/>
      </c>
      <c r="M73" s="455" t="str">
        <f t="shared" si="25"/>
        <v/>
      </c>
      <c r="O73" s="455" t="str">
        <f t="shared" si="26"/>
        <v/>
      </c>
      <c r="Q73" s="455" t="str">
        <f t="shared" si="27"/>
        <v/>
      </c>
      <c r="S73" s="455" t="str">
        <f t="shared" si="28"/>
        <v/>
      </c>
      <c r="U73" s="455" t="str">
        <f t="shared" si="29"/>
        <v/>
      </c>
      <c r="W73" s="455" t="str">
        <f t="shared" si="30"/>
        <v/>
      </c>
      <c r="Y73" s="455" t="str">
        <f t="shared" si="31"/>
        <v/>
      </c>
      <c r="AA73" s="455" t="str">
        <f t="shared" si="32"/>
        <v/>
      </c>
      <c r="AC73" s="455" t="str">
        <f t="shared" si="33"/>
        <v/>
      </c>
      <c r="AE73" s="455" t="str">
        <f t="shared" si="34"/>
        <v/>
      </c>
      <c r="AG73" s="455" t="str">
        <f t="shared" si="35"/>
        <v/>
      </c>
      <c r="AI73" s="455" t="str">
        <f t="shared" si="36"/>
        <v/>
      </c>
      <c r="AK73" s="455" t="str">
        <f t="shared" si="37"/>
        <v/>
      </c>
      <c r="AM73" s="455" t="str">
        <f t="shared" si="38"/>
        <v/>
      </c>
      <c r="AO73" s="455" t="str">
        <f t="shared" si="39"/>
        <v/>
      </c>
      <c r="AQ73" s="455" t="str">
        <f t="shared" si="40"/>
        <v/>
      </c>
      <c r="AS73" s="455"/>
      <c r="AU73" s="455"/>
    </row>
    <row r="74" spans="5:47">
      <c r="E74" s="455" t="str">
        <f t="shared" si="0"/>
        <v/>
      </c>
      <c r="G74" s="455" t="str">
        <f t="shared" si="22"/>
        <v/>
      </c>
      <c r="I74" s="455" t="str">
        <f t="shared" si="23"/>
        <v/>
      </c>
      <c r="K74" s="455" t="str">
        <f t="shared" si="24"/>
        <v/>
      </c>
      <c r="M74" s="455" t="str">
        <f t="shared" si="25"/>
        <v/>
      </c>
      <c r="O74" s="455" t="str">
        <f t="shared" si="26"/>
        <v/>
      </c>
      <c r="Q74" s="455" t="str">
        <f t="shared" si="27"/>
        <v/>
      </c>
      <c r="S74" s="455" t="str">
        <f t="shared" si="28"/>
        <v/>
      </c>
      <c r="U74" s="455" t="str">
        <f t="shared" si="29"/>
        <v/>
      </c>
      <c r="W74" s="455" t="str">
        <f t="shared" si="30"/>
        <v/>
      </c>
      <c r="Y74" s="455" t="str">
        <f t="shared" si="31"/>
        <v/>
      </c>
      <c r="AA74" s="455" t="str">
        <f t="shared" si="32"/>
        <v/>
      </c>
      <c r="AC74" s="455" t="str">
        <f t="shared" si="33"/>
        <v/>
      </c>
      <c r="AE74" s="455" t="str">
        <f t="shared" si="34"/>
        <v/>
      </c>
      <c r="AG74" s="455" t="str">
        <f t="shared" si="35"/>
        <v/>
      </c>
      <c r="AI74" s="455" t="str">
        <f t="shared" si="36"/>
        <v/>
      </c>
      <c r="AK74" s="455" t="str">
        <f t="shared" si="37"/>
        <v/>
      </c>
      <c r="AM74" s="455" t="str">
        <f t="shared" si="38"/>
        <v/>
      </c>
      <c r="AO74" s="455" t="str">
        <f t="shared" si="39"/>
        <v/>
      </c>
      <c r="AQ74" s="455" t="str">
        <f t="shared" si="40"/>
        <v/>
      </c>
      <c r="AS74" s="455"/>
      <c r="AU74" s="455"/>
    </row>
    <row r="75" spans="5:47">
      <c r="E75" s="455" t="str">
        <f t="shared" si="0"/>
        <v/>
      </c>
      <c r="G75" s="455" t="str">
        <f t="shared" si="22"/>
        <v/>
      </c>
      <c r="I75" s="455" t="str">
        <f t="shared" si="23"/>
        <v/>
      </c>
      <c r="K75" s="455" t="str">
        <f t="shared" si="24"/>
        <v/>
      </c>
      <c r="M75" s="455" t="str">
        <f t="shared" si="25"/>
        <v/>
      </c>
      <c r="O75" s="455" t="str">
        <f t="shared" si="26"/>
        <v/>
      </c>
      <c r="Q75" s="455" t="str">
        <f t="shared" si="27"/>
        <v/>
      </c>
      <c r="S75" s="455" t="str">
        <f t="shared" si="28"/>
        <v/>
      </c>
      <c r="U75" s="455" t="str">
        <f t="shared" si="29"/>
        <v/>
      </c>
      <c r="W75" s="455" t="str">
        <f t="shared" si="30"/>
        <v/>
      </c>
      <c r="Y75" s="455" t="str">
        <f t="shared" si="31"/>
        <v/>
      </c>
      <c r="AA75" s="455" t="str">
        <f t="shared" si="32"/>
        <v/>
      </c>
      <c r="AC75" s="455" t="str">
        <f t="shared" si="33"/>
        <v/>
      </c>
      <c r="AE75" s="455" t="str">
        <f t="shared" si="34"/>
        <v/>
      </c>
      <c r="AG75" s="455" t="str">
        <f t="shared" si="35"/>
        <v/>
      </c>
      <c r="AI75" s="455" t="str">
        <f t="shared" si="36"/>
        <v/>
      </c>
      <c r="AK75" s="455" t="str">
        <f t="shared" si="37"/>
        <v/>
      </c>
      <c r="AM75" s="455" t="str">
        <f t="shared" si="38"/>
        <v/>
      </c>
      <c r="AO75" s="455" t="str">
        <f t="shared" si="39"/>
        <v/>
      </c>
      <c r="AQ75" s="455" t="str">
        <f t="shared" si="40"/>
        <v/>
      </c>
      <c r="AS75" s="455"/>
      <c r="AU75" s="455"/>
    </row>
    <row r="76" spans="5:47">
      <c r="E76" s="455" t="str">
        <f t="shared" ref="E76:E139" si="41">IF(OR($B76=0,D76=0),"",D76/$B76)</f>
        <v/>
      </c>
      <c r="G76" s="455" t="str">
        <f t="shared" si="22"/>
        <v/>
      </c>
      <c r="I76" s="455" t="str">
        <f t="shared" si="23"/>
        <v/>
      </c>
      <c r="K76" s="455" t="str">
        <f t="shared" si="24"/>
        <v/>
      </c>
      <c r="M76" s="455" t="str">
        <f t="shared" si="25"/>
        <v/>
      </c>
      <c r="O76" s="455" t="str">
        <f t="shared" si="26"/>
        <v/>
      </c>
      <c r="Q76" s="455" t="str">
        <f t="shared" si="27"/>
        <v/>
      </c>
      <c r="S76" s="455" t="str">
        <f t="shared" si="28"/>
        <v/>
      </c>
      <c r="U76" s="455" t="str">
        <f t="shared" si="29"/>
        <v/>
      </c>
      <c r="W76" s="455" t="str">
        <f t="shared" si="30"/>
        <v/>
      </c>
      <c r="Y76" s="455" t="str">
        <f t="shared" si="31"/>
        <v/>
      </c>
      <c r="AA76" s="455" t="str">
        <f t="shared" si="32"/>
        <v/>
      </c>
      <c r="AC76" s="455" t="str">
        <f t="shared" si="33"/>
        <v/>
      </c>
      <c r="AE76" s="455" t="str">
        <f t="shared" si="34"/>
        <v/>
      </c>
      <c r="AG76" s="455" t="str">
        <f t="shared" si="35"/>
        <v/>
      </c>
      <c r="AI76" s="455" t="str">
        <f t="shared" si="36"/>
        <v/>
      </c>
      <c r="AK76" s="455" t="str">
        <f t="shared" si="37"/>
        <v/>
      </c>
      <c r="AM76" s="455" t="str">
        <f t="shared" si="38"/>
        <v/>
      </c>
      <c r="AO76" s="455" t="str">
        <f t="shared" si="39"/>
        <v/>
      </c>
      <c r="AQ76" s="455" t="str">
        <f t="shared" si="40"/>
        <v/>
      </c>
      <c r="AS76" s="455"/>
      <c r="AU76" s="455"/>
    </row>
    <row r="77" spans="5:47">
      <c r="E77" s="455" t="str">
        <f t="shared" si="41"/>
        <v/>
      </c>
      <c r="G77" s="455" t="str">
        <f t="shared" si="22"/>
        <v/>
      </c>
      <c r="I77" s="455" t="str">
        <f t="shared" si="23"/>
        <v/>
      </c>
      <c r="K77" s="455" t="str">
        <f t="shared" si="24"/>
        <v/>
      </c>
      <c r="M77" s="455" t="str">
        <f t="shared" si="25"/>
        <v/>
      </c>
      <c r="O77" s="455" t="str">
        <f t="shared" si="26"/>
        <v/>
      </c>
      <c r="Q77" s="455" t="str">
        <f t="shared" si="27"/>
        <v/>
      </c>
      <c r="S77" s="455" t="str">
        <f t="shared" si="28"/>
        <v/>
      </c>
      <c r="U77" s="455" t="str">
        <f t="shared" si="29"/>
        <v/>
      </c>
      <c r="W77" s="455" t="str">
        <f t="shared" si="30"/>
        <v/>
      </c>
      <c r="Y77" s="455" t="str">
        <f t="shared" si="31"/>
        <v/>
      </c>
      <c r="AA77" s="455" t="str">
        <f t="shared" si="32"/>
        <v/>
      </c>
      <c r="AC77" s="455" t="str">
        <f t="shared" si="33"/>
        <v/>
      </c>
      <c r="AE77" s="455" t="str">
        <f t="shared" si="34"/>
        <v/>
      </c>
      <c r="AG77" s="455" t="str">
        <f t="shared" si="35"/>
        <v/>
      </c>
      <c r="AI77" s="455" t="str">
        <f t="shared" si="36"/>
        <v/>
      </c>
      <c r="AK77" s="455" t="str">
        <f t="shared" si="37"/>
        <v/>
      </c>
      <c r="AM77" s="455" t="str">
        <f t="shared" si="38"/>
        <v/>
      </c>
      <c r="AO77" s="455" t="str">
        <f t="shared" si="39"/>
        <v/>
      </c>
      <c r="AQ77" s="455" t="str">
        <f t="shared" si="40"/>
        <v/>
      </c>
      <c r="AS77" s="455"/>
      <c r="AU77" s="455"/>
    </row>
    <row r="78" spans="5:47">
      <c r="E78" s="455" t="str">
        <f t="shared" si="41"/>
        <v/>
      </c>
      <c r="G78" s="455" t="str">
        <f t="shared" si="22"/>
        <v/>
      </c>
      <c r="I78" s="455" t="str">
        <f t="shared" si="23"/>
        <v/>
      </c>
      <c r="K78" s="455" t="str">
        <f t="shared" si="24"/>
        <v/>
      </c>
      <c r="M78" s="455" t="str">
        <f t="shared" si="25"/>
        <v/>
      </c>
      <c r="O78" s="455" t="str">
        <f t="shared" si="26"/>
        <v/>
      </c>
      <c r="Q78" s="455" t="str">
        <f t="shared" si="27"/>
        <v/>
      </c>
      <c r="S78" s="455" t="str">
        <f t="shared" si="28"/>
        <v/>
      </c>
      <c r="U78" s="455" t="str">
        <f t="shared" si="29"/>
        <v/>
      </c>
      <c r="W78" s="455" t="str">
        <f t="shared" si="30"/>
        <v/>
      </c>
      <c r="Y78" s="455" t="str">
        <f t="shared" si="31"/>
        <v/>
      </c>
      <c r="AA78" s="455" t="str">
        <f t="shared" si="32"/>
        <v/>
      </c>
      <c r="AC78" s="455" t="str">
        <f t="shared" si="33"/>
        <v/>
      </c>
      <c r="AE78" s="455" t="str">
        <f t="shared" si="34"/>
        <v/>
      </c>
      <c r="AG78" s="455" t="str">
        <f t="shared" si="35"/>
        <v/>
      </c>
      <c r="AI78" s="455" t="str">
        <f t="shared" si="36"/>
        <v/>
      </c>
      <c r="AK78" s="455" t="str">
        <f t="shared" si="37"/>
        <v/>
      </c>
      <c r="AM78" s="455" t="str">
        <f t="shared" si="38"/>
        <v/>
      </c>
      <c r="AO78" s="455" t="str">
        <f t="shared" si="39"/>
        <v/>
      </c>
      <c r="AQ78" s="455" t="str">
        <f t="shared" si="40"/>
        <v/>
      </c>
      <c r="AS78" s="455"/>
      <c r="AU78" s="455"/>
    </row>
    <row r="79" spans="5:47">
      <c r="E79" s="455" t="str">
        <f t="shared" si="41"/>
        <v/>
      </c>
      <c r="G79" s="455" t="str">
        <f t="shared" si="22"/>
        <v/>
      </c>
      <c r="I79" s="455" t="str">
        <f t="shared" si="23"/>
        <v/>
      </c>
      <c r="K79" s="455" t="str">
        <f t="shared" si="24"/>
        <v/>
      </c>
      <c r="M79" s="455" t="str">
        <f t="shared" si="25"/>
        <v/>
      </c>
      <c r="O79" s="455" t="str">
        <f t="shared" si="26"/>
        <v/>
      </c>
      <c r="Q79" s="455" t="str">
        <f t="shared" si="27"/>
        <v/>
      </c>
      <c r="S79" s="455" t="str">
        <f t="shared" si="28"/>
        <v/>
      </c>
      <c r="U79" s="455" t="str">
        <f t="shared" si="29"/>
        <v/>
      </c>
      <c r="W79" s="455" t="str">
        <f t="shared" si="30"/>
        <v/>
      </c>
      <c r="Y79" s="455" t="str">
        <f t="shared" si="31"/>
        <v/>
      </c>
      <c r="AA79" s="455" t="str">
        <f t="shared" si="32"/>
        <v/>
      </c>
      <c r="AC79" s="455" t="str">
        <f t="shared" si="33"/>
        <v/>
      </c>
      <c r="AE79" s="455" t="str">
        <f t="shared" si="34"/>
        <v/>
      </c>
      <c r="AG79" s="455" t="str">
        <f t="shared" si="35"/>
        <v/>
      </c>
      <c r="AI79" s="455" t="str">
        <f t="shared" si="36"/>
        <v/>
      </c>
      <c r="AK79" s="455" t="str">
        <f t="shared" si="37"/>
        <v/>
      </c>
      <c r="AM79" s="455" t="str">
        <f t="shared" si="38"/>
        <v/>
      </c>
      <c r="AO79" s="455" t="str">
        <f t="shared" si="39"/>
        <v/>
      </c>
      <c r="AQ79" s="455" t="str">
        <f t="shared" si="40"/>
        <v/>
      </c>
      <c r="AS79" s="455"/>
      <c r="AU79" s="455"/>
    </row>
    <row r="80" spans="5:47">
      <c r="E80" s="455" t="str">
        <f t="shared" si="41"/>
        <v/>
      </c>
      <c r="G80" s="455" t="str">
        <f t="shared" si="22"/>
        <v/>
      </c>
      <c r="I80" s="455" t="str">
        <f t="shared" si="23"/>
        <v/>
      </c>
      <c r="K80" s="455" t="str">
        <f t="shared" si="24"/>
        <v/>
      </c>
      <c r="M80" s="455" t="str">
        <f t="shared" si="25"/>
        <v/>
      </c>
      <c r="O80" s="455" t="str">
        <f t="shared" si="26"/>
        <v/>
      </c>
      <c r="Q80" s="455" t="str">
        <f t="shared" si="27"/>
        <v/>
      </c>
      <c r="S80" s="455" t="str">
        <f t="shared" si="28"/>
        <v/>
      </c>
      <c r="U80" s="455" t="str">
        <f t="shared" si="29"/>
        <v/>
      </c>
      <c r="W80" s="455" t="str">
        <f t="shared" si="30"/>
        <v/>
      </c>
      <c r="Y80" s="455" t="str">
        <f t="shared" si="31"/>
        <v/>
      </c>
      <c r="AA80" s="455" t="str">
        <f t="shared" si="32"/>
        <v/>
      </c>
      <c r="AC80" s="455" t="str">
        <f t="shared" si="33"/>
        <v/>
      </c>
      <c r="AE80" s="455" t="str">
        <f t="shared" si="34"/>
        <v/>
      </c>
      <c r="AG80" s="455" t="str">
        <f t="shared" si="35"/>
        <v/>
      </c>
      <c r="AI80" s="455" t="str">
        <f t="shared" si="36"/>
        <v/>
      </c>
      <c r="AK80" s="455" t="str">
        <f t="shared" si="37"/>
        <v/>
      </c>
      <c r="AM80" s="455" t="str">
        <f t="shared" si="38"/>
        <v/>
      </c>
      <c r="AO80" s="455" t="str">
        <f t="shared" si="39"/>
        <v/>
      </c>
      <c r="AQ80" s="455" t="str">
        <f t="shared" si="40"/>
        <v/>
      </c>
      <c r="AS80" s="455"/>
      <c r="AU80" s="455"/>
    </row>
    <row r="81" spans="5:47">
      <c r="E81" s="455" t="str">
        <f t="shared" si="41"/>
        <v/>
      </c>
      <c r="G81" s="455" t="str">
        <f t="shared" si="22"/>
        <v/>
      </c>
      <c r="I81" s="455" t="str">
        <f t="shared" si="23"/>
        <v/>
      </c>
      <c r="K81" s="455" t="str">
        <f t="shared" si="24"/>
        <v/>
      </c>
      <c r="M81" s="455" t="str">
        <f t="shared" si="25"/>
        <v/>
      </c>
      <c r="O81" s="455" t="str">
        <f t="shared" si="26"/>
        <v/>
      </c>
      <c r="Q81" s="455" t="str">
        <f t="shared" si="27"/>
        <v/>
      </c>
      <c r="S81" s="455" t="str">
        <f t="shared" si="28"/>
        <v/>
      </c>
      <c r="U81" s="455" t="str">
        <f t="shared" si="29"/>
        <v/>
      </c>
      <c r="W81" s="455" t="str">
        <f t="shared" si="30"/>
        <v/>
      </c>
      <c r="Y81" s="455" t="str">
        <f t="shared" si="31"/>
        <v/>
      </c>
      <c r="AA81" s="455" t="str">
        <f t="shared" si="32"/>
        <v/>
      </c>
      <c r="AC81" s="455" t="str">
        <f t="shared" si="33"/>
        <v/>
      </c>
      <c r="AE81" s="455" t="str">
        <f t="shared" si="34"/>
        <v/>
      </c>
      <c r="AG81" s="455" t="str">
        <f t="shared" si="35"/>
        <v/>
      </c>
      <c r="AI81" s="455" t="str">
        <f t="shared" si="36"/>
        <v/>
      </c>
      <c r="AK81" s="455" t="str">
        <f t="shared" si="37"/>
        <v/>
      </c>
      <c r="AM81" s="455" t="str">
        <f t="shared" si="38"/>
        <v/>
      </c>
      <c r="AO81" s="455" t="str">
        <f t="shared" si="39"/>
        <v/>
      </c>
      <c r="AQ81" s="455" t="str">
        <f t="shared" si="40"/>
        <v/>
      </c>
      <c r="AS81" s="455"/>
      <c r="AU81" s="455"/>
    </row>
    <row r="82" spans="5:47">
      <c r="E82" s="455" t="str">
        <f t="shared" si="41"/>
        <v/>
      </c>
      <c r="G82" s="455" t="str">
        <f t="shared" si="22"/>
        <v/>
      </c>
      <c r="I82" s="455" t="str">
        <f t="shared" si="23"/>
        <v/>
      </c>
      <c r="K82" s="455" t="str">
        <f t="shared" si="24"/>
        <v/>
      </c>
      <c r="M82" s="455" t="str">
        <f t="shared" si="25"/>
        <v/>
      </c>
      <c r="O82" s="455" t="str">
        <f t="shared" si="26"/>
        <v/>
      </c>
      <c r="Q82" s="455" t="str">
        <f t="shared" si="27"/>
        <v/>
      </c>
      <c r="S82" s="455" t="str">
        <f t="shared" si="28"/>
        <v/>
      </c>
      <c r="U82" s="455" t="str">
        <f t="shared" si="29"/>
        <v/>
      </c>
      <c r="W82" s="455" t="str">
        <f t="shared" si="30"/>
        <v/>
      </c>
      <c r="Y82" s="455" t="str">
        <f t="shared" si="31"/>
        <v/>
      </c>
      <c r="AA82" s="455" t="str">
        <f t="shared" si="32"/>
        <v/>
      </c>
      <c r="AC82" s="455" t="str">
        <f t="shared" si="33"/>
        <v/>
      </c>
      <c r="AE82" s="455" t="str">
        <f t="shared" si="34"/>
        <v/>
      </c>
      <c r="AG82" s="455" t="str">
        <f t="shared" si="35"/>
        <v/>
      </c>
      <c r="AI82" s="455" t="str">
        <f t="shared" si="36"/>
        <v/>
      </c>
      <c r="AK82" s="455" t="str">
        <f t="shared" si="37"/>
        <v/>
      </c>
      <c r="AM82" s="455" t="str">
        <f t="shared" si="38"/>
        <v/>
      </c>
      <c r="AO82" s="455" t="str">
        <f t="shared" si="39"/>
        <v/>
      </c>
      <c r="AQ82" s="455" t="str">
        <f t="shared" si="40"/>
        <v/>
      </c>
      <c r="AS82" s="455"/>
      <c r="AU82" s="455"/>
    </row>
    <row r="83" spans="5:47">
      <c r="E83" s="455" t="str">
        <f t="shared" si="41"/>
        <v/>
      </c>
      <c r="G83" s="455" t="str">
        <f t="shared" si="22"/>
        <v/>
      </c>
      <c r="I83" s="455" t="str">
        <f t="shared" si="23"/>
        <v/>
      </c>
      <c r="K83" s="455" t="str">
        <f t="shared" si="24"/>
        <v/>
      </c>
      <c r="M83" s="455" t="str">
        <f t="shared" si="25"/>
        <v/>
      </c>
      <c r="O83" s="455" t="str">
        <f t="shared" si="26"/>
        <v/>
      </c>
      <c r="Q83" s="455" t="str">
        <f t="shared" si="27"/>
        <v/>
      </c>
      <c r="S83" s="455" t="str">
        <f t="shared" si="28"/>
        <v/>
      </c>
      <c r="U83" s="455" t="str">
        <f t="shared" si="29"/>
        <v/>
      </c>
      <c r="W83" s="455" t="str">
        <f t="shared" si="30"/>
        <v/>
      </c>
      <c r="Y83" s="455" t="str">
        <f t="shared" si="31"/>
        <v/>
      </c>
      <c r="AA83" s="455" t="str">
        <f t="shared" si="32"/>
        <v/>
      </c>
      <c r="AC83" s="455" t="str">
        <f t="shared" si="33"/>
        <v/>
      </c>
      <c r="AE83" s="455" t="str">
        <f t="shared" si="34"/>
        <v/>
      </c>
      <c r="AG83" s="455" t="str">
        <f t="shared" si="35"/>
        <v/>
      </c>
      <c r="AI83" s="455" t="str">
        <f t="shared" si="36"/>
        <v/>
      </c>
      <c r="AK83" s="455" t="str">
        <f t="shared" si="37"/>
        <v/>
      </c>
      <c r="AM83" s="455" t="str">
        <f t="shared" si="38"/>
        <v/>
      </c>
      <c r="AO83" s="455" t="str">
        <f t="shared" si="39"/>
        <v/>
      </c>
      <c r="AQ83" s="455" t="str">
        <f t="shared" si="40"/>
        <v/>
      </c>
      <c r="AS83" s="455"/>
      <c r="AU83" s="455"/>
    </row>
    <row r="84" spans="5:47">
      <c r="E84" s="455" t="str">
        <f t="shared" si="41"/>
        <v/>
      </c>
      <c r="G84" s="455" t="str">
        <f t="shared" si="22"/>
        <v/>
      </c>
      <c r="I84" s="455" t="str">
        <f t="shared" si="23"/>
        <v/>
      </c>
      <c r="K84" s="455" t="str">
        <f t="shared" si="24"/>
        <v/>
      </c>
      <c r="M84" s="455" t="str">
        <f t="shared" si="25"/>
        <v/>
      </c>
      <c r="O84" s="455" t="str">
        <f t="shared" si="26"/>
        <v/>
      </c>
      <c r="Q84" s="455" t="str">
        <f t="shared" si="27"/>
        <v/>
      </c>
      <c r="S84" s="455" t="str">
        <f t="shared" si="28"/>
        <v/>
      </c>
      <c r="U84" s="455" t="str">
        <f t="shared" si="29"/>
        <v/>
      </c>
      <c r="W84" s="455" t="str">
        <f t="shared" si="30"/>
        <v/>
      </c>
      <c r="Y84" s="455" t="str">
        <f t="shared" si="31"/>
        <v/>
      </c>
      <c r="AA84" s="455" t="str">
        <f t="shared" si="32"/>
        <v/>
      </c>
      <c r="AC84" s="455" t="str">
        <f t="shared" si="33"/>
        <v/>
      </c>
      <c r="AE84" s="455" t="str">
        <f t="shared" si="34"/>
        <v/>
      </c>
      <c r="AG84" s="455" t="str">
        <f t="shared" si="35"/>
        <v/>
      </c>
      <c r="AI84" s="455" t="str">
        <f t="shared" si="36"/>
        <v/>
      </c>
      <c r="AK84" s="455" t="str">
        <f t="shared" si="37"/>
        <v/>
      </c>
      <c r="AM84" s="455" t="str">
        <f t="shared" si="38"/>
        <v/>
      </c>
      <c r="AO84" s="455" t="str">
        <f t="shared" si="39"/>
        <v/>
      </c>
      <c r="AQ84" s="455" t="str">
        <f t="shared" si="40"/>
        <v/>
      </c>
      <c r="AS84" s="455"/>
      <c r="AU84" s="455"/>
    </row>
    <row r="85" spans="5:47">
      <c r="E85" s="455" t="str">
        <f t="shared" si="41"/>
        <v/>
      </c>
      <c r="G85" s="455" t="str">
        <f t="shared" si="22"/>
        <v/>
      </c>
      <c r="I85" s="455" t="str">
        <f t="shared" si="23"/>
        <v/>
      </c>
      <c r="K85" s="455" t="str">
        <f t="shared" si="24"/>
        <v/>
      </c>
      <c r="M85" s="455" t="str">
        <f t="shared" si="25"/>
        <v/>
      </c>
      <c r="O85" s="455" t="str">
        <f t="shared" si="26"/>
        <v/>
      </c>
      <c r="Q85" s="455" t="str">
        <f t="shared" si="27"/>
        <v/>
      </c>
      <c r="S85" s="455" t="str">
        <f t="shared" si="28"/>
        <v/>
      </c>
      <c r="U85" s="455" t="str">
        <f t="shared" si="29"/>
        <v/>
      </c>
      <c r="W85" s="455" t="str">
        <f t="shared" si="30"/>
        <v/>
      </c>
      <c r="Y85" s="455" t="str">
        <f t="shared" si="31"/>
        <v/>
      </c>
      <c r="AA85" s="455" t="str">
        <f t="shared" si="32"/>
        <v/>
      </c>
      <c r="AC85" s="455" t="str">
        <f t="shared" si="33"/>
        <v/>
      </c>
      <c r="AE85" s="455" t="str">
        <f t="shared" si="34"/>
        <v/>
      </c>
      <c r="AG85" s="455" t="str">
        <f t="shared" si="35"/>
        <v/>
      </c>
      <c r="AI85" s="455" t="str">
        <f t="shared" si="36"/>
        <v/>
      </c>
      <c r="AK85" s="455" t="str">
        <f t="shared" si="37"/>
        <v/>
      </c>
      <c r="AM85" s="455" t="str">
        <f t="shared" si="38"/>
        <v/>
      </c>
      <c r="AO85" s="455" t="str">
        <f t="shared" si="39"/>
        <v/>
      </c>
      <c r="AQ85" s="455" t="str">
        <f t="shared" si="40"/>
        <v/>
      </c>
      <c r="AS85" s="455"/>
      <c r="AU85" s="455"/>
    </row>
    <row r="86" spans="5:47">
      <c r="E86" s="455" t="str">
        <f t="shared" si="41"/>
        <v/>
      </c>
      <c r="G86" s="455" t="str">
        <f t="shared" si="22"/>
        <v/>
      </c>
      <c r="I86" s="455" t="str">
        <f t="shared" si="23"/>
        <v/>
      </c>
      <c r="K86" s="455" t="str">
        <f t="shared" si="24"/>
        <v/>
      </c>
      <c r="M86" s="455" t="str">
        <f t="shared" si="25"/>
        <v/>
      </c>
      <c r="O86" s="455" t="str">
        <f t="shared" si="26"/>
        <v/>
      </c>
      <c r="Q86" s="455" t="str">
        <f t="shared" si="27"/>
        <v/>
      </c>
      <c r="S86" s="455" t="str">
        <f t="shared" si="28"/>
        <v/>
      </c>
      <c r="U86" s="455" t="str">
        <f t="shared" si="29"/>
        <v/>
      </c>
      <c r="W86" s="455" t="str">
        <f t="shared" si="30"/>
        <v/>
      </c>
      <c r="Y86" s="455" t="str">
        <f t="shared" si="31"/>
        <v/>
      </c>
      <c r="AA86" s="455" t="str">
        <f t="shared" si="32"/>
        <v/>
      </c>
      <c r="AC86" s="455" t="str">
        <f t="shared" si="33"/>
        <v/>
      </c>
      <c r="AE86" s="455" t="str">
        <f t="shared" si="34"/>
        <v/>
      </c>
      <c r="AG86" s="455" t="str">
        <f t="shared" si="35"/>
        <v/>
      </c>
      <c r="AI86" s="455" t="str">
        <f t="shared" si="36"/>
        <v/>
      </c>
      <c r="AK86" s="455" t="str">
        <f t="shared" si="37"/>
        <v/>
      </c>
      <c r="AM86" s="455" t="str">
        <f t="shared" si="38"/>
        <v/>
      </c>
      <c r="AO86" s="455" t="str">
        <f t="shared" si="39"/>
        <v/>
      </c>
      <c r="AQ86" s="455" t="str">
        <f t="shared" si="40"/>
        <v/>
      </c>
      <c r="AS86" s="455"/>
      <c r="AU86" s="455"/>
    </row>
    <row r="87" spans="5:47">
      <c r="E87" s="455" t="str">
        <f t="shared" si="41"/>
        <v/>
      </c>
      <c r="G87" s="455" t="str">
        <f t="shared" si="22"/>
        <v/>
      </c>
      <c r="I87" s="455" t="str">
        <f t="shared" si="23"/>
        <v/>
      </c>
      <c r="K87" s="455" t="str">
        <f t="shared" si="24"/>
        <v/>
      </c>
      <c r="M87" s="455" t="str">
        <f t="shared" si="25"/>
        <v/>
      </c>
      <c r="O87" s="455" t="str">
        <f t="shared" si="26"/>
        <v/>
      </c>
      <c r="Q87" s="455" t="str">
        <f t="shared" si="27"/>
        <v/>
      </c>
      <c r="S87" s="455" t="str">
        <f t="shared" si="28"/>
        <v/>
      </c>
      <c r="U87" s="455" t="str">
        <f t="shared" si="29"/>
        <v/>
      </c>
      <c r="W87" s="455" t="str">
        <f t="shared" si="30"/>
        <v/>
      </c>
      <c r="Y87" s="455" t="str">
        <f t="shared" si="31"/>
        <v/>
      </c>
      <c r="AA87" s="455" t="str">
        <f t="shared" si="32"/>
        <v/>
      </c>
      <c r="AC87" s="455" t="str">
        <f t="shared" si="33"/>
        <v/>
      </c>
      <c r="AE87" s="455" t="str">
        <f t="shared" si="34"/>
        <v/>
      </c>
      <c r="AG87" s="455" t="str">
        <f t="shared" si="35"/>
        <v/>
      </c>
      <c r="AI87" s="455" t="str">
        <f t="shared" si="36"/>
        <v/>
      </c>
      <c r="AK87" s="455" t="str">
        <f t="shared" si="37"/>
        <v/>
      </c>
      <c r="AM87" s="455" t="str">
        <f t="shared" si="38"/>
        <v/>
      </c>
      <c r="AO87" s="455" t="str">
        <f t="shared" si="39"/>
        <v/>
      </c>
      <c r="AQ87" s="455" t="str">
        <f t="shared" si="40"/>
        <v/>
      </c>
      <c r="AS87" s="455"/>
      <c r="AU87" s="455"/>
    </row>
    <row r="88" spans="5:47">
      <c r="E88" s="455" t="str">
        <f t="shared" si="41"/>
        <v/>
      </c>
      <c r="G88" s="455" t="str">
        <f t="shared" ref="G88:G151" si="42">IF(OR($B88=0,F88=0),"",F88/$B88)</f>
        <v/>
      </c>
      <c r="I88" s="455" t="str">
        <f t="shared" ref="I88:I151" si="43">IF(OR($B88=0,H88=0),"",H88/$B88)</f>
        <v/>
      </c>
      <c r="K88" s="455" t="str">
        <f t="shared" ref="K88:K151" si="44">IF(OR($B88=0,J88=0),"",J88/$B88)</f>
        <v/>
      </c>
      <c r="M88" s="455" t="str">
        <f t="shared" ref="M88:M151" si="45">IF(OR($B88=0,L88=0),"",L88/$B88)</f>
        <v/>
      </c>
      <c r="O88" s="455" t="str">
        <f t="shared" ref="O88:O151" si="46">IF(OR($B88=0,N88=0),"",N88/$B88)</f>
        <v/>
      </c>
      <c r="Q88" s="455" t="str">
        <f t="shared" ref="Q88:Q151" si="47">IF(OR($B88=0,P88=0),"",P88/$B88)</f>
        <v/>
      </c>
      <c r="S88" s="455" t="str">
        <f t="shared" ref="S88:S151" si="48">IF(OR($B88=0,R88=0),"",R88/$B88)</f>
        <v/>
      </c>
      <c r="U88" s="455" t="str">
        <f t="shared" ref="U88:U151" si="49">IF(OR($B88=0,T88=0),"",T88/$B88)</f>
        <v/>
      </c>
      <c r="W88" s="455" t="str">
        <f t="shared" ref="W88:W151" si="50">IF(OR($B88=0,V88=0),"",V88/$B88)</f>
        <v/>
      </c>
      <c r="Y88" s="455" t="str">
        <f t="shared" ref="Y88:Y151" si="51">IF(OR($B88=0,X88=0),"",X88/$B88)</f>
        <v/>
      </c>
      <c r="AA88" s="455" t="str">
        <f t="shared" ref="AA88:AA151" si="52">IF(OR($B88=0,Z88=0),"",Z88/$B88)</f>
        <v/>
      </c>
      <c r="AC88" s="455" t="str">
        <f t="shared" ref="AC88:AC151" si="53">IF(OR($B88=0,AB88=0),"",AB88/$B88)</f>
        <v/>
      </c>
      <c r="AE88" s="455" t="str">
        <f t="shared" ref="AE88:AE151" si="54">IF(OR($B88=0,AD88=0),"",AD88/$B88)</f>
        <v/>
      </c>
      <c r="AG88" s="455" t="str">
        <f t="shared" ref="AG88:AG151" si="55">IF(OR($B88=0,AF88=0),"",AF88/$B88)</f>
        <v/>
      </c>
      <c r="AI88" s="455" t="str">
        <f t="shared" ref="AI88:AI151" si="56">IF(OR($B88=0,AH88=0),"",AH88/$B88)</f>
        <v/>
      </c>
      <c r="AK88" s="455" t="str">
        <f t="shared" ref="AK88:AK151" si="57">IF(OR($B88=0,AJ88=0),"",AJ88/$B88)</f>
        <v/>
      </c>
      <c r="AM88" s="455" t="str">
        <f t="shared" ref="AM88:AM151" si="58">IF(OR($B88=0,AL88=0),"",AL88/$B88)</f>
        <v/>
      </c>
      <c r="AO88" s="455" t="str">
        <f t="shared" ref="AO88:AO151" si="59">IF(OR($B88=0,AN88=0),"",AN88/$B88)</f>
        <v/>
      </c>
      <c r="AQ88" s="455" t="str">
        <f t="shared" ref="AQ88:AQ151" si="60">IF(OR($B88=0,AP88=0),"",AP88/$B88)</f>
        <v/>
      </c>
      <c r="AS88" s="455"/>
      <c r="AU88" s="455"/>
    </row>
    <row r="89" spans="5:47">
      <c r="E89" s="455" t="str">
        <f t="shared" si="41"/>
        <v/>
      </c>
      <c r="G89" s="455" t="str">
        <f t="shared" si="42"/>
        <v/>
      </c>
      <c r="I89" s="455" t="str">
        <f t="shared" si="43"/>
        <v/>
      </c>
      <c r="K89" s="455" t="str">
        <f t="shared" si="44"/>
        <v/>
      </c>
      <c r="M89" s="455" t="str">
        <f t="shared" si="45"/>
        <v/>
      </c>
      <c r="O89" s="455" t="str">
        <f t="shared" si="46"/>
        <v/>
      </c>
      <c r="Q89" s="455" t="str">
        <f t="shared" si="47"/>
        <v/>
      </c>
      <c r="S89" s="455" t="str">
        <f t="shared" si="48"/>
        <v/>
      </c>
      <c r="U89" s="455" t="str">
        <f t="shared" si="49"/>
        <v/>
      </c>
      <c r="W89" s="455" t="str">
        <f t="shared" si="50"/>
        <v/>
      </c>
      <c r="Y89" s="455" t="str">
        <f t="shared" si="51"/>
        <v/>
      </c>
      <c r="AA89" s="455" t="str">
        <f t="shared" si="52"/>
        <v/>
      </c>
      <c r="AC89" s="455" t="str">
        <f t="shared" si="53"/>
        <v/>
      </c>
      <c r="AE89" s="455" t="str">
        <f t="shared" si="54"/>
        <v/>
      </c>
      <c r="AG89" s="455" t="str">
        <f t="shared" si="55"/>
        <v/>
      </c>
      <c r="AI89" s="455" t="str">
        <f t="shared" si="56"/>
        <v/>
      </c>
      <c r="AK89" s="455" t="str">
        <f t="shared" si="57"/>
        <v/>
      </c>
      <c r="AM89" s="455" t="str">
        <f t="shared" si="58"/>
        <v/>
      </c>
      <c r="AO89" s="455" t="str">
        <f t="shared" si="59"/>
        <v/>
      </c>
      <c r="AQ89" s="455" t="str">
        <f t="shared" si="60"/>
        <v/>
      </c>
      <c r="AS89" s="455"/>
      <c r="AU89" s="455"/>
    </row>
    <row r="90" spans="5:47">
      <c r="E90" s="455" t="str">
        <f t="shared" si="41"/>
        <v/>
      </c>
      <c r="G90" s="455" t="str">
        <f t="shared" si="42"/>
        <v/>
      </c>
      <c r="I90" s="455" t="str">
        <f t="shared" si="43"/>
        <v/>
      </c>
      <c r="K90" s="455" t="str">
        <f t="shared" si="44"/>
        <v/>
      </c>
      <c r="M90" s="455" t="str">
        <f t="shared" si="45"/>
        <v/>
      </c>
      <c r="O90" s="455" t="str">
        <f t="shared" si="46"/>
        <v/>
      </c>
      <c r="Q90" s="455" t="str">
        <f t="shared" si="47"/>
        <v/>
      </c>
      <c r="S90" s="455" t="str">
        <f t="shared" si="48"/>
        <v/>
      </c>
      <c r="U90" s="455" t="str">
        <f t="shared" si="49"/>
        <v/>
      </c>
      <c r="W90" s="455" t="str">
        <f t="shared" si="50"/>
        <v/>
      </c>
      <c r="Y90" s="455" t="str">
        <f t="shared" si="51"/>
        <v/>
      </c>
      <c r="AA90" s="455" t="str">
        <f t="shared" si="52"/>
        <v/>
      </c>
      <c r="AC90" s="455" t="str">
        <f t="shared" si="53"/>
        <v/>
      </c>
      <c r="AE90" s="455" t="str">
        <f t="shared" si="54"/>
        <v/>
      </c>
      <c r="AG90" s="455" t="str">
        <f t="shared" si="55"/>
        <v/>
      </c>
      <c r="AI90" s="455" t="str">
        <f t="shared" si="56"/>
        <v/>
      </c>
      <c r="AK90" s="455" t="str">
        <f t="shared" si="57"/>
        <v/>
      </c>
      <c r="AM90" s="455" t="str">
        <f t="shared" si="58"/>
        <v/>
      </c>
      <c r="AO90" s="455" t="str">
        <f t="shared" si="59"/>
        <v/>
      </c>
      <c r="AQ90" s="455" t="str">
        <f t="shared" si="60"/>
        <v/>
      </c>
      <c r="AS90" s="455"/>
      <c r="AU90" s="455"/>
    </row>
    <row r="91" spans="5:47">
      <c r="E91" s="455" t="str">
        <f t="shared" si="41"/>
        <v/>
      </c>
      <c r="G91" s="455" t="str">
        <f t="shared" si="42"/>
        <v/>
      </c>
      <c r="I91" s="455" t="str">
        <f t="shared" si="43"/>
        <v/>
      </c>
      <c r="K91" s="455" t="str">
        <f t="shared" si="44"/>
        <v/>
      </c>
      <c r="M91" s="455" t="str">
        <f t="shared" si="45"/>
        <v/>
      </c>
      <c r="O91" s="455" t="str">
        <f t="shared" si="46"/>
        <v/>
      </c>
      <c r="Q91" s="455" t="str">
        <f t="shared" si="47"/>
        <v/>
      </c>
      <c r="S91" s="455" t="str">
        <f t="shared" si="48"/>
        <v/>
      </c>
      <c r="U91" s="455" t="str">
        <f t="shared" si="49"/>
        <v/>
      </c>
      <c r="W91" s="455" t="str">
        <f t="shared" si="50"/>
        <v/>
      </c>
      <c r="Y91" s="455" t="str">
        <f t="shared" si="51"/>
        <v/>
      </c>
      <c r="AA91" s="455" t="str">
        <f t="shared" si="52"/>
        <v/>
      </c>
      <c r="AC91" s="455" t="str">
        <f t="shared" si="53"/>
        <v/>
      </c>
      <c r="AE91" s="455" t="str">
        <f t="shared" si="54"/>
        <v/>
      </c>
      <c r="AG91" s="455" t="str">
        <f t="shared" si="55"/>
        <v/>
      </c>
      <c r="AI91" s="455" t="str">
        <f t="shared" si="56"/>
        <v/>
      </c>
      <c r="AK91" s="455" t="str">
        <f t="shared" si="57"/>
        <v/>
      </c>
      <c r="AM91" s="455" t="str">
        <f t="shared" si="58"/>
        <v/>
      </c>
      <c r="AO91" s="455" t="str">
        <f t="shared" si="59"/>
        <v/>
      </c>
      <c r="AQ91" s="455" t="str">
        <f t="shared" si="60"/>
        <v/>
      </c>
      <c r="AS91" s="455"/>
      <c r="AU91" s="455"/>
    </row>
    <row r="92" spans="5:47">
      <c r="E92" s="455" t="str">
        <f t="shared" si="41"/>
        <v/>
      </c>
      <c r="G92" s="455" t="str">
        <f t="shared" si="42"/>
        <v/>
      </c>
      <c r="I92" s="455" t="str">
        <f t="shared" si="43"/>
        <v/>
      </c>
      <c r="K92" s="455" t="str">
        <f t="shared" si="44"/>
        <v/>
      </c>
      <c r="M92" s="455" t="str">
        <f t="shared" si="45"/>
        <v/>
      </c>
      <c r="O92" s="455" t="str">
        <f t="shared" si="46"/>
        <v/>
      </c>
      <c r="Q92" s="455" t="str">
        <f t="shared" si="47"/>
        <v/>
      </c>
      <c r="S92" s="455" t="str">
        <f t="shared" si="48"/>
        <v/>
      </c>
      <c r="U92" s="455" t="str">
        <f t="shared" si="49"/>
        <v/>
      </c>
      <c r="W92" s="455" t="str">
        <f t="shared" si="50"/>
        <v/>
      </c>
      <c r="Y92" s="455" t="str">
        <f t="shared" si="51"/>
        <v/>
      </c>
      <c r="AA92" s="455" t="str">
        <f t="shared" si="52"/>
        <v/>
      </c>
      <c r="AC92" s="455" t="str">
        <f t="shared" si="53"/>
        <v/>
      </c>
      <c r="AE92" s="455" t="str">
        <f t="shared" si="54"/>
        <v/>
      </c>
      <c r="AG92" s="455" t="str">
        <f t="shared" si="55"/>
        <v/>
      </c>
      <c r="AI92" s="455" t="str">
        <f t="shared" si="56"/>
        <v/>
      </c>
      <c r="AK92" s="455" t="str">
        <f t="shared" si="57"/>
        <v/>
      </c>
      <c r="AM92" s="455" t="str">
        <f t="shared" si="58"/>
        <v/>
      </c>
      <c r="AO92" s="455" t="str">
        <f t="shared" si="59"/>
        <v/>
      </c>
      <c r="AQ92" s="455" t="str">
        <f t="shared" si="60"/>
        <v/>
      </c>
      <c r="AS92" s="455"/>
      <c r="AU92" s="455"/>
    </row>
    <row r="93" spans="5:47">
      <c r="E93" s="455" t="str">
        <f t="shared" si="41"/>
        <v/>
      </c>
      <c r="G93" s="455" t="str">
        <f t="shared" si="42"/>
        <v/>
      </c>
      <c r="I93" s="455" t="str">
        <f t="shared" si="43"/>
        <v/>
      </c>
      <c r="K93" s="455" t="str">
        <f t="shared" si="44"/>
        <v/>
      </c>
      <c r="M93" s="455" t="str">
        <f t="shared" si="45"/>
        <v/>
      </c>
      <c r="O93" s="455" t="str">
        <f t="shared" si="46"/>
        <v/>
      </c>
      <c r="Q93" s="455" t="str">
        <f t="shared" si="47"/>
        <v/>
      </c>
      <c r="S93" s="455" t="str">
        <f t="shared" si="48"/>
        <v/>
      </c>
      <c r="U93" s="455" t="str">
        <f t="shared" si="49"/>
        <v/>
      </c>
      <c r="W93" s="455" t="str">
        <f t="shared" si="50"/>
        <v/>
      </c>
      <c r="Y93" s="455" t="str">
        <f t="shared" si="51"/>
        <v/>
      </c>
      <c r="AA93" s="455" t="str">
        <f t="shared" si="52"/>
        <v/>
      </c>
      <c r="AC93" s="455" t="str">
        <f t="shared" si="53"/>
        <v/>
      </c>
      <c r="AE93" s="455" t="str">
        <f t="shared" si="54"/>
        <v/>
      </c>
      <c r="AG93" s="455" t="str">
        <f t="shared" si="55"/>
        <v/>
      </c>
      <c r="AI93" s="455" t="str">
        <f t="shared" si="56"/>
        <v/>
      </c>
      <c r="AK93" s="455" t="str">
        <f t="shared" si="57"/>
        <v/>
      </c>
      <c r="AM93" s="455" t="str">
        <f t="shared" si="58"/>
        <v/>
      </c>
      <c r="AO93" s="455" t="str">
        <f t="shared" si="59"/>
        <v/>
      </c>
      <c r="AQ93" s="455" t="str">
        <f t="shared" si="60"/>
        <v/>
      </c>
      <c r="AS93" s="455"/>
      <c r="AU93" s="455"/>
    </row>
    <row r="94" spans="5:47">
      <c r="E94" s="455" t="str">
        <f t="shared" si="41"/>
        <v/>
      </c>
      <c r="G94" s="455" t="str">
        <f t="shared" si="42"/>
        <v/>
      </c>
      <c r="I94" s="455" t="str">
        <f t="shared" si="43"/>
        <v/>
      </c>
      <c r="K94" s="455" t="str">
        <f t="shared" si="44"/>
        <v/>
      </c>
      <c r="M94" s="455" t="str">
        <f t="shared" si="45"/>
        <v/>
      </c>
      <c r="O94" s="455" t="str">
        <f t="shared" si="46"/>
        <v/>
      </c>
      <c r="Q94" s="455" t="str">
        <f t="shared" si="47"/>
        <v/>
      </c>
      <c r="S94" s="455" t="str">
        <f t="shared" si="48"/>
        <v/>
      </c>
      <c r="U94" s="455" t="str">
        <f t="shared" si="49"/>
        <v/>
      </c>
      <c r="W94" s="455" t="str">
        <f t="shared" si="50"/>
        <v/>
      </c>
      <c r="Y94" s="455" t="str">
        <f t="shared" si="51"/>
        <v/>
      </c>
      <c r="AA94" s="455" t="str">
        <f t="shared" si="52"/>
        <v/>
      </c>
      <c r="AC94" s="455" t="str">
        <f t="shared" si="53"/>
        <v/>
      </c>
      <c r="AE94" s="455" t="str">
        <f t="shared" si="54"/>
        <v/>
      </c>
      <c r="AG94" s="455" t="str">
        <f t="shared" si="55"/>
        <v/>
      </c>
      <c r="AI94" s="455" t="str">
        <f t="shared" si="56"/>
        <v/>
      </c>
      <c r="AK94" s="455" t="str">
        <f t="shared" si="57"/>
        <v/>
      </c>
      <c r="AM94" s="455" t="str">
        <f t="shared" si="58"/>
        <v/>
      </c>
      <c r="AO94" s="455" t="str">
        <f t="shared" si="59"/>
        <v/>
      </c>
      <c r="AQ94" s="455" t="str">
        <f t="shared" si="60"/>
        <v/>
      </c>
      <c r="AS94" s="455"/>
      <c r="AU94" s="455"/>
    </row>
    <row r="95" spans="5:47">
      <c r="E95" s="455" t="str">
        <f t="shared" si="41"/>
        <v/>
      </c>
      <c r="G95" s="455" t="str">
        <f t="shared" si="42"/>
        <v/>
      </c>
      <c r="I95" s="455" t="str">
        <f t="shared" si="43"/>
        <v/>
      </c>
      <c r="K95" s="455" t="str">
        <f t="shared" si="44"/>
        <v/>
      </c>
      <c r="M95" s="455" t="str">
        <f t="shared" si="45"/>
        <v/>
      </c>
      <c r="O95" s="455" t="str">
        <f t="shared" si="46"/>
        <v/>
      </c>
      <c r="Q95" s="455" t="str">
        <f t="shared" si="47"/>
        <v/>
      </c>
      <c r="S95" s="455" t="str">
        <f t="shared" si="48"/>
        <v/>
      </c>
      <c r="U95" s="455" t="str">
        <f t="shared" si="49"/>
        <v/>
      </c>
      <c r="W95" s="455" t="str">
        <f t="shared" si="50"/>
        <v/>
      </c>
      <c r="Y95" s="455" t="str">
        <f t="shared" si="51"/>
        <v/>
      </c>
      <c r="AA95" s="455" t="str">
        <f t="shared" si="52"/>
        <v/>
      </c>
      <c r="AC95" s="455" t="str">
        <f t="shared" si="53"/>
        <v/>
      </c>
      <c r="AE95" s="455" t="str">
        <f t="shared" si="54"/>
        <v/>
      </c>
      <c r="AG95" s="455" t="str">
        <f t="shared" si="55"/>
        <v/>
      </c>
      <c r="AI95" s="455" t="str">
        <f t="shared" si="56"/>
        <v/>
      </c>
      <c r="AK95" s="455" t="str">
        <f t="shared" si="57"/>
        <v/>
      </c>
      <c r="AM95" s="455" t="str">
        <f t="shared" si="58"/>
        <v/>
      </c>
      <c r="AO95" s="455" t="str">
        <f t="shared" si="59"/>
        <v/>
      </c>
      <c r="AQ95" s="455" t="str">
        <f t="shared" si="60"/>
        <v/>
      </c>
      <c r="AS95" s="455"/>
      <c r="AU95" s="455"/>
    </row>
    <row r="96" spans="5:47">
      <c r="E96" s="455" t="str">
        <f t="shared" si="41"/>
        <v/>
      </c>
      <c r="G96" s="455" t="str">
        <f t="shared" si="42"/>
        <v/>
      </c>
      <c r="I96" s="455" t="str">
        <f t="shared" si="43"/>
        <v/>
      </c>
      <c r="K96" s="455" t="str">
        <f t="shared" si="44"/>
        <v/>
      </c>
      <c r="M96" s="455" t="str">
        <f t="shared" si="45"/>
        <v/>
      </c>
      <c r="O96" s="455" t="str">
        <f t="shared" si="46"/>
        <v/>
      </c>
      <c r="Q96" s="455" t="str">
        <f t="shared" si="47"/>
        <v/>
      </c>
      <c r="S96" s="455" t="str">
        <f t="shared" si="48"/>
        <v/>
      </c>
      <c r="U96" s="455" t="str">
        <f t="shared" si="49"/>
        <v/>
      </c>
      <c r="W96" s="455" t="str">
        <f t="shared" si="50"/>
        <v/>
      </c>
      <c r="Y96" s="455" t="str">
        <f t="shared" si="51"/>
        <v/>
      </c>
      <c r="AA96" s="455" t="str">
        <f t="shared" si="52"/>
        <v/>
      </c>
      <c r="AC96" s="455" t="str">
        <f t="shared" si="53"/>
        <v/>
      </c>
      <c r="AE96" s="455" t="str">
        <f t="shared" si="54"/>
        <v/>
      </c>
      <c r="AG96" s="455" t="str">
        <f t="shared" si="55"/>
        <v/>
      </c>
      <c r="AI96" s="455" t="str">
        <f t="shared" si="56"/>
        <v/>
      </c>
      <c r="AK96" s="455" t="str">
        <f t="shared" si="57"/>
        <v/>
      </c>
      <c r="AM96" s="455" t="str">
        <f t="shared" si="58"/>
        <v/>
      </c>
      <c r="AO96" s="455" t="str">
        <f t="shared" si="59"/>
        <v/>
      </c>
      <c r="AQ96" s="455" t="str">
        <f t="shared" si="60"/>
        <v/>
      </c>
      <c r="AS96" s="455"/>
      <c r="AU96" s="455"/>
    </row>
    <row r="97" spans="5:47">
      <c r="E97" s="455" t="str">
        <f t="shared" si="41"/>
        <v/>
      </c>
      <c r="G97" s="455" t="str">
        <f t="shared" si="42"/>
        <v/>
      </c>
      <c r="I97" s="455" t="str">
        <f t="shared" si="43"/>
        <v/>
      </c>
      <c r="K97" s="455" t="str">
        <f t="shared" si="44"/>
        <v/>
      </c>
      <c r="M97" s="455" t="str">
        <f t="shared" si="45"/>
        <v/>
      </c>
      <c r="O97" s="455" t="str">
        <f t="shared" si="46"/>
        <v/>
      </c>
      <c r="Q97" s="455" t="str">
        <f t="shared" si="47"/>
        <v/>
      </c>
      <c r="S97" s="455" t="str">
        <f t="shared" si="48"/>
        <v/>
      </c>
      <c r="U97" s="455" t="str">
        <f t="shared" si="49"/>
        <v/>
      </c>
      <c r="W97" s="455" t="str">
        <f t="shared" si="50"/>
        <v/>
      </c>
      <c r="Y97" s="455" t="str">
        <f t="shared" si="51"/>
        <v/>
      </c>
      <c r="AA97" s="455" t="str">
        <f t="shared" si="52"/>
        <v/>
      </c>
      <c r="AC97" s="455" t="str">
        <f t="shared" si="53"/>
        <v/>
      </c>
      <c r="AE97" s="455" t="str">
        <f t="shared" si="54"/>
        <v/>
      </c>
      <c r="AG97" s="455" t="str">
        <f t="shared" si="55"/>
        <v/>
      </c>
      <c r="AI97" s="455" t="str">
        <f t="shared" si="56"/>
        <v/>
      </c>
      <c r="AK97" s="455" t="str">
        <f t="shared" si="57"/>
        <v/>
      </c>
      <c r="AM97" s="455" t="str">
        <f t="shared" si="58"/>
        <v/>
      </c>
      <c r="AO97" s="455" t="str">
        <f t="shared" si="59"/>
        <v/>
      </c>
      <c r="AQ97" s="455" t="str">
        <f t="shared" si="60"/>
        <v/>
      </c>
      <c r="AS97" s="455"/>
      <c r="AU97" s="455"/>
    </row>
    <row r="98" spans="5:47">
      <c r="E98" s="455" t="str">
        <f t="shared" si="41"/>
        <v/>
      </c>
      <c r="G98" s="455" t="str">
        <f t="shared" si="42"/>
        <v/>
      </c>
      <c r="I98" s="455" t="str">
        <f t="shared" si="43"/>
        <v/>
      </c>
      <c r="K98" s="455" t="str">
        <f t="shared" si="44"/>
        <v/>
      </c>
      <c r="M98" s="455" t="str">
        <f t="shared" si="45"/>
        <v/>
      </c>
      <c r="O98" s="455" t="str">
        <f t="shared" si="46"/>
        <v/>
      </c>
      <c r="Q98" s="455" t="str">
        <f t="shared" si="47"/>
        <v/>
      </c>
      <c r="S98" s="455" t="str">
        <f t="shared" si="48"/>
        <v/>
      </c>
      <c r="U98" s="455" t="str">
        <f t="shared" si="49"/>
        <v/>
      </c>
      <c r="W98" s="455" t="str">
        <f t="shared" si="50"/>
        <v/>
      </c>
      <c r="Y98" s="455" t="str">
        <f t="shared" si="51"/>
        <v/>
      </c>
      <c r="AA98" s="455" t="str">
        <f t="shared" si="52"/>
        <v/>
      </c>
      <c r="AC98" s="455" t="str">
        <f t="shared" si="53"/>
        <v/>
      </c>
      <c r="AE98" s="455" t="str">
        <f t="shared" si="54"/>
        <v/>
      </c>
      <c r="AG98" s="455" t="str">
        <f t="shared" si="55"/>
        <v/>
      </c>
      <c r="AI98" s="455" t="str">
        <f t="shared" si="56"/>
        <v/>
      </c>
      <c r="AK98" s="455" t="str">
        <f t="shared" si="57"/>
        <v/>
      </c>
      <c r="AM98" s="455" t="str">
        <f t="shared" si="58"/>
        <v/>
      </c>
      <c r="AO98" s="455" t="str">
        <f t="shared" si="59"/>
        <v/>
      </c>
      <c r="AQ98" s="455" t="str">
        <f t="shared" si="60"/>
        <v/>
      </c>
      <c r="AS98" s="455"/>
      <c r="AU98" s="455"/>
    </row>
    <row r="99" spans="5:47">
      <c r="E99" s="455" t="str">
        <f t="shared" si="41"/>
        <v/>
      </c>
      <c r="G99" s="455" t="str">
        <f t="shared" si="42"/>
        <v/>
      </c>
      <c r="I99" s="455" t="str">
        <f t="shared" si="43"/>
        <v/>
      </c>
      <c r="K99" s="455" t="str">
        <f t="shared" si="44"/>
        <v/>
      </c>
      <c r="M99" s="455" t="str">
        <f t="shared" si="45"/>
        <v/>
      </c>
      <c r="O99" s="455" t="str">
        <f t="shared" si="46"/>
        <v/>
      </c>
      <c r="Q99" s="455" t="str">
        <f t="shared" si="47"/>
        <v/>
      </c>
      <c r="S99" s="455" t="str">
        <f t="shared" si="48"/>
        <v/>
      </c>
      <c r="U99" s="455" t="str">
        <f t="shared" si="49"/>
        <v/>
      </c>
      <c r="W99" s="455" t="str">
        <f t="shared" si="50"/>
        <v/>
      </c>
      <c r="Y99" s="455" t="str">
        <f t="shared" si="51"/>
        <v/>
      </c>
      <c r="AA99" s="455" t="str">
        <f t="shared" si="52"/>
        <v/>
      </c>
      <c r="AC99" s="455" t="str">
        <f t="shared" si="53"/>
        <v/>
      </c>
      <c r="AE99" s="455" t="str">
        <f t="shared" si="54"/>
        <v/>
      </c>
      <c r="AG99" s="455" t="str">
        <f t="shared" si="55"/>
        <v/>
      </c>
      <c r="AI99" s="455" t="str">
        <f t="shared" si="56"/>
        <v/>
      </c>
      <c r="AK99" s="455" t="str">
        <f t="shared" si="57"/>
        <v/>
      </c>
      <c r="AM99" s="455" t="str">
        <f t="shared" si="58"/>
        <v/>
      </c>
      <c r="AO99" s="455" t="str">
        <f t="shared" si="59"/>
        <v/>
      </c>
      <c r="AQ99" s="455" t="str">
        <f t="shared" si="60"/>
        <v/>
      </c>
      <c r="AS99" s="455"/>
      <c r="AU99" s="455"/>
    </row>
    <row r="100" spans="5:47">
      <c r="E100" s="455" t="str">
        <f t="shared" si="41"/>
        <v/>
      </c>
      <c r="G100" s="455" t="str">
        <f t="shared" si="42"/>
        <v/>
      </c>
      <c r="I100" s="455" t="str">
        <f t="shared" si="43"/>
        <v/>
      </c>
      <c r="K100" s="455" t="str">
        <f t="shared" si="44"/>
        <v/>
      </c>
      <c r="M100" s="455" t="str">
        <f t="shared" si="45"/>
        <v/>
      </c>
      <c r="O100" s="455" t="str">
        <f t="shared" si="46"/>
        <v/>
      </c>
      <c r="Q100" s="455" t="str">
        <f t="shared" si="47"/>
        <v/>
      </c>
      <c r="S100" s="455" t="str">
        <f t="shared" si="48"/>
        <v/>
      </c>
      <c r="U100" s="455" t="str">
        <f t="shared" si="49"/>
        <v/>
      </c>
      <c r="W100" s="455" t="str">
        <f t="shared" si="50"/>
        <v/>
      </c>
      <c r="Y100" s="455" t="str">
        <f t="shared" si="51"/>
        <v/>
      </c>
      <c r="AA100" s="455" t="str">
        <f t="shared" si="52"/>
        <v/>
      </c>
      <c r="AC100" s="455" t="str">
        <f t="shared" si="53"/>
        <v/>
      </c>
      <c r="AE100" s="455" t="str">
        <f t="shared" si="54"/>
        <v/>
      </c>
      <c r="AG100" s="455" t="str">
        <f t="shared" si="55"/>
        <v/>
      </c>
      <c r="AI100" s="455" t="str">
        <f t="shared" si="56"/>
        <v/>
      </c>
      <c r="AK100" s="455" t="str">
        <f t="shared" si="57"/>
        <v/>
      </c>
      <c r="AM100" s="455" t="str">
        <f t="shared" si="58"/>
        <v/>
      </c>
      <c r="AO100" s="455" t="str">
        <f t="shared" si="59"/>
        <v/>
      </c>
      <c r="AQ100" s="455" t="str">
        <f t="shared" si="60"/>
        <v/>
      </c>
      <c r="AS100" s="455"/>
      <c r="AU100" s="455"/>
    </row>
    <row r="101" spans="5:47">
      <c r="E101" s="455" t="str">
        <f t="shared" si="41"/>
        <v/>
      </c>
      <c r="G101" s="455" t="str">
        <f t="shared" si="42"/>
        <v/>
      </c>
      <c r="I101" s="455" t="str">
        <f t="shared" si="43"/>
        <v/>
      </c>
      <c r="K101" s="455" t="str">
        <f t="shared" si="44"/>
        <v/>
      </c>
      <c r="M101" s="455" t="str">
        <f t="shared" si="45"/>
        <v/>
      </c>
      <c r="O101" s="455" t="str">
        <f t="shared" si="46"/>
        <v/>
      </c>
      <c r="Q101" s="455" t="str">
        <f t="shared" si="47"/>
        <v/>
      </c>
      <c r="S101" s="455" t="str">
        <f t="shared" si="48"/>
        <v/>
      </c>
      <c r="U101" s="455" t="str">
        <f t="shared" si="49"/>
        <v/>
      </c>
      <c r="W101" s="455" t="str">
        <f t="shared" si="50"/>
        <v/>
      </c>
      <c r="Y101" s="455" t="str">
        <f t="shared" si="51"/>
        <v/>
      </c>
      <c r="AA101" s="455" t="str">
        <f t="shared" si="52"/>
        <v/>
      </c>
      <c r="AC101" s="455" t="str">
        <f t="shared" si="53"/>
        <v/>
      </c>
      <c r="AE101" s="455" t="str">
        <f t="shared" si="54"/>
        <v/>
      </c>
      <c r="AG101" s="455" t="str">
        <f t="shared" si="55"/>
        <v/>
      </c>
      <c r="AI101" s="455" t="str">
        <f t="shared" si="56"/>
        <v/>
      </c>
      <c r="AK101" s="455" t="str">
        <f t="shared" si="57"/>
        <v/>
      </c>
      <c r="AM101" s="455" t="str">
        <f t="shared" si="58"/>
        <v/>
      </c>
      <c r="AO101" s="455" t="str">
        <f t="shared" si="59"/>
        <v/>
      </c>
      <c r="AQ101" s="455" t="str">
        <f t="shared" si="60"/>
        <v/>
      </c>
      <c r="AS101" s="455"/>
      <c r="AU101" s="455"/>
    </row>
    <row r="102" spans="5:47">
      <c r="E102" s="455" t="str">
        <f t="shared" si="41"/>
        <v/>
      </c>
      <c r="G102" s="455" t="str">
        <f t="shared" si="42"/>
        <v/>
      </c>
      <c r="I102" s="455" t="str">
        <f t="shared" si="43"/>
        <v/>
      </c>
      <c r="K102" s="455" t="str">
        <f t="shared" si="44"/>
        <v/>
      </c>
      <c r="M102" s="455" t="str">
        <f t="shared" si="45"/>
        <v/>
      </c>
      <c r="O102" s="455" t="str">
        <f t="shared" si="46"/>
        <v/>
      </c>
      <c r="Q102" s="455" t="str">
        <f t="shared" si="47"/>
        <v/>
      </c>
      <c r="S102" s="455" t="str">
        <f t="shared" si="48"/>
        <v/>
      </c>
      <c r="U102" s="455" t="str">
        <f t="shared" si="49"/>
        <v/>
      </c>
      <c r="W102" s="455" t="str">
        <f t="shared" si="50"/>
        <v/>
      </c>
      <c r="Y102" s="455" t="str">
        <f t="shared" si="51"/>
        <v/>
      </c>
      <c r="AA102" s="455" t="str">
        <f t="shared" si="52"/>
        <v/>
      </c>
      <c r="AC102" s="455" t="str">
        <f t="shared" si="53"/>
        <v/>
      </c>
      <c r="AE102" s="455" t="str">
        <f t="shared" si="54"/>
        <v/>
      </c>
      <c r="AG102" s="455" t="str">
        <f t="shared" si="55"/>
        <v/>
      </c>
      <c r="AI102" s="455" t="str">
        <f t="shared" si="56"/>
        <v/>
      </c>
      <c r="AK102" s="455" t="str">
        <f t="shared" si="57"/>
        <v/>
      </c>
      <c r="AM102" s="455" t="str">
        <f t="shared" si="58"/>
        <v/>
      </c>
      <c r="AO102" s="455" t="str">
        <f t="shared" si="59"/>
        <v/>
      </c>
      <c r="AQ102" s="455" t="str">
        <f t="shared" si="60"/>
        <v/>
      </c>
      <c r="AS102" s="455"/>
      <c r="AU102" s="455"/>
    </row>
    <row r="103" spans="5:47">
      <c r="E103" s="455" t="str">
        <f t="shared" si="41"/>
        <v/>
      </c>
      <c r="G103" s="455" t="str">
        <f t="shared" si="42"/>
        <v/>
      </c>
      <c r="I103" s="455" t="str">
        <f t="shared" si="43"/>
        <v/>
      </c>
      <c r="K103" s="455" t="str">
        <f t="shared" si="44"/>
        <v/>
      </c>
      <c r="M103" s="455" t="str">
        <f t="shared" si="45"/>
        <v/>
      </c>
      <c r="O103" s="455" t="str">
        <f t="shared" si="46"/>
        <v/>
      </c>
      <c r="Q103" s="455" t="str">
        <f t="shared" si="47"/>
        <v/>
      </c>
      <c r="S103" s="455" t="str">
        <f t="shared" si="48"/>
        <v/>
      </c>
      <c r="U103" s="455" t="str">
        <f t="shared" si="49"/>
        <v/>
      </c>
      <c r="W103" s="455" t="str">
        <f t="shared" si="50"/>
        <v/>
      </c>
      <c r="Y103" s="455" t="str">
        <f t="shared" si="51"/>
        <v/>
      </c>
      <c r="AA103" s="455" t="str">
        <f t="shared" si="52"/>
        <v/>
      </c>
      <c r="AC103" s="455" t="str">
        <f t="shared" si="53"/>
        <v/>
      </c>
      <c r="AE103" s="455" t="str">
        <f t="shared" si="54"/>
        <v/>
      </c>
      <c r="AG103" s="455" t="str">
        <f t="shared" si="55"/>
        <v/>
      </c>
      <c r="AI103" s="455" t="str">
        <f t="shared" si="56"/>
        <v/>
      </c>
      <c r="AK103" s="455" t="str">
        <f t="shared" si="57"/>
        <v/>
      </c>
      <c r="AM103" s="455" t="str">
        <f t="shared" si="58"/>
        <v/>
      </c>
      <c r="AO103" s="455" t="str">
        <f t="shared" si="59"/>
        <v/>
      </c>
      <c r="AQ103" s="455" t="str">
        <f t="shared" si="60"/>
        <v/>
      </c>
      <c r="AS103" s="455"/>
      <c r="AU103" s="455"/>
    </row>
    <row r="104" spans="5:47">
      <c r="E104" s="455" t="str">
        <f t="shared" si="41"/>
        <v/>
      </c>
      <c r="G104" s="455" t="str">
        <f t="shared" si="42"/>
        <v/>
      </c>
      <c r="I104" s="455" t="str">
        <f t="shared" si="43"/>
        <v/>
      </c>
      <c r="K104" s="455" t="str">
        <f t="shared" si="44"/>
        <v/>
      </c>
      <c r="M104" s="455" t="str">
        <f t="shared" si="45"/>
        <v/>
      </c>
      <c r="O104" s="455" t="str">
        <f t="shared" si="46"/>
        <v/>
      </c>
      <c r="Q104" s="455" t="str">
        <f t="shared" si="47"/>
        <v/>
      </c>
      <c r="S104" s="455" t="str">
        <f t="shared" si="48"/>
        <v/>
      </c>
      <c r="U104" s="455" t="str">
        <f t="shared" si="49"/>
        <v/>
      </c>
      <c r="W104" s="455" t="str">
        <f t="shared" si="50"/>
        <v/>
      </c>
      <c r="Y104" s="455" t="str">
        <f t="shared" si="51"/>
        <v/>
      </c>
      <c r="AA104" s="455" t="str">
        <f t="shared" si="52"/>
        <v/>
      </c>
      <c r="AC104" s="455" t="str">
        <f t="shared" si="53"/>
        <v/>
      </c>
      <c r="AE104" s="455" t="str">
        <f t="shared" si="54"/>
        <v/>
      </c>
      <c r="AG104" s="455" t="str">
        <f t="shared" si="55"/>
        <v/>
      </c>
      <c r="AI104" s="455" t="str">
        <f t="shared" si="56"/>
        <v/>
      </c>
      <c r="AK104" s="455" t="str">
        <f t="shared" si="57"/>
        <v/>
      </c>
      <c r="AM104" s="455" t="str">
        <f t="shared" si="58"/>
        <v/>
      </c>
      <c r="AO104" s="455" t="str">
        <f t="shared" si="59"/>
        <v/>
      </c>
      <c r="AQ104" s="455" t="str">
        <f t="shared" si="60"/>
        <v/>
      </c>
      <c r="AS104" s="455"/>
      <c r="AU104" s="455"/>
    </row>
    <row r="105" spans="5:47">
      <c r="E105" s="455" t="str">
        <f t="shared" si="41"/>
        <v/>
      </c>
      <c r="G105" s="455" t="str">
        <f t="shared" si="42"/>
        <v/>
      </c>
      <c r="I105" s="455" t="str">
        <f t="shared" si="43"/>
        <v/>
      </c>
      <c r="K105" s="455" t="str">
        <f t="shared" si="44"/>
        <v/>
      </c>
      <c r="M105" s="455" t="str">
        <f t="shared" si="45"/>
        <v/>
      </c>
      <c r="O105" s="455" t="str">
        <f t="shared" si="46"/>
        <v/>
      </c>
      <c r="Q105" s="455" t="str">
        <f t="shared" si="47"/>
        <v/>
      </c>
      <c r="S105" s="455" t="str">
        <f t="shared" si="48"/>
        <v/>
      </c>
      <c r="U105" s="455" t="str">
        <f t="shared" si="49"/>
        <v/>
      </c>
      <c r="W105" s="455" t="str">
        <f t="shared" si="50"/>
        <v/>
      </c>
      <c r="Y105" s="455" t="str">
        <f t="shared" si="51"/>
        <v/>
      </c>
      <c r="AA105" s="455" t="str">
        <f t="shared" si="52"/>
        <v/>
      </c>
      <c r="AC105" s="455" t="str">
        <f t="shared" si="53"/>
        <v/>
      </c>
      <c r="AE105" s="455" t="str">
        <f t="shared" si="54"/>
        <v/>
      </c>
      <c r="AG105" s="455" t="str">
        <f t="shared" si="55"/>
        <v/>
      </c>
      <c r="AI105" s="455" t="str">
        <f t="shared" si="56"/>
        <v/>
      </c>
      <c r="AK105" s="455" t="str">
        <f t="shared" si="57"/>
        <v/>
      </c>
      <c r="AM105" s="455" t="str">
        <f t="shared" si="58"/>
        <v/>
      </c>
      <c r="AO105" s="455" t="str">
        <f t="shared" si="59"/>
        <v/>
      </c>
      <c r="AQ105" s="455" t="str">
        <f t="shared" si="60"/>
        <v/>
      </c>
      <c r="AS105" s="455"/>
      <c r="AU105" s="455"/>
    </row>
    <row r="106" spans="5:47">
      <c r="E106" s="455" t="str">
        <f t="shared" si="41"/>
        <v/>
      </c>
      <c r="G106" s="455" t="str">
        <f t="shared" si="42"/>
        <v/>
      </c>
      <c r="I106" s="455" t="str">
        <f t="shared" si="43"/>
        <v/>
      </c>
      <c r="K106" s="455" t="str">
        <f t="shared" si="44"/>
        <v/>
      </c>
      <c r="M106" s="455" t="str">
        <f t="shared" si="45"/>
        <v/>
      </c>
      <c r="O106" s="455" t="str">
        <f t="shared" si="46"/>
        <v/>
      </c>
      <c r="Q106" s="455" t="str">
        <f t="shared" si="47"/>
        <v/>
      </c>
      <c r="S106" s="455" t="str">
        <f t="shared" si="48"/>
        <v/>
      </c>
      <c r="U106" s="455" t="str">
        <f t="shared" si="49"/>
        <v/>
      </c>
      <c r="W106" s="455" t="str">
        <f t="shared" si="50"/>
        <v/>
      </c>
      <c r="Y106" s="455" t="str">
        <f t="shared" si="51"/>
        <v/>
      </c>
      <c r="AA106" s="455" t="str">
        <f t="shared" si="52"/>
        <v/>
      </c>
      <c r="AC106" s="455" t="str">
        <f t="shared" si="53"/>
        <v/>
      </c>
      <c r="AE106" s="455" t="str">
        <f t="shared" si="54"/>
        <v/>
      </c>
      <c r="AG106" s="455" t="str">
        <f t="shared" si="55"/>
        <v/>
      </c>
      <c r="AI106" s="455" t="str">
        <f t="shared" si="56"/>
        <v/>
      </c>
      <c r="AK106" s="455" t="str">
        <f t="shared" si="57"/>
        <v/>
      </c>
      <c r="AM106" s="455" t="str">
        <f t="shared" si="58"/>
        <v/>
      </c>
      <c r="AO106" s="455" t="str">
        <f t="shared" si="59"/>
        <v/>
      </c>
      <c r="AQ106" s="455" t="str">
        <f t="shared" si="60"/>
        <v/>
      </c>
      <c r="AS106" s="455"/>
      <c r="AU106" s="455"/>
    </row>
    <row r="107" spans="5:47">
      <c r="E107" s="455" t="str">
        <f t="shared" si="41"/>
        <v/>
      </c>
      <c r="G107" s="455" t="str">
        <f t="shared" si="42"/>
        <v/>
      </c>
      <c r="I107" s="455" t="str">
        <f t="shared" si="43"/>
        <v/>
      </c>
      <c r="K107" s="455" t="str">
        <f t="shared" si="44"/>
        <v/>
      </c>
      <c r="M107" s="455" t="str">
        <f t="shared" si="45"/>
        <v/>
      </c>
      <c r="O107" s="455" t="str">
        <f t="shared" si="46"/>
        <v/>
      </c>
      <c r="Q107" s="455" t="str">
        <f t="shared" si="47"/>
        <v/>
      </c>
      <c r="S107" s="455" t="str">
        <f t="shared" si="48"/>
        <v/>
      </c>
      <c r="U107" s="455" t="str">
        <f t="shared" si="49"/>
        <v/>
      </c>
      <c r="W107" s="455" t="str">
        <f t="shared" si="50"/>
        <v/>
      </c>
      <c r="Y107" s="455" t="str">
        <f t="shared" si="51"/>
        <v/>
      </c>
      <c r="AA107" s="455" t="str">
        <f t="shared" si="52"/>
        <v/>
      </c>
      <c r="AC107" s="455" t="str">
        <f t="shared" si="53"/>
        <v/>
      </c>
      <c r="AE107" s="455" t="str">
        <f t="shared" si="54"/>
        <v/>
      </c>
      <c r="AG107" s="455" t="str">
        <f t="shared" si="55"/>
        <v/>
      </c>
      <c r="AI107" s="455" t="str">
        <f t="shared" si="56"/>
        <v/>
      </c>
      <c r="AK107" s="455" t="str">
        <f t="shared" si="57"/>
        <v/>
      </c>
      <c r="AM107" s="455" t="str">
        <f t="shared" si="58"/>
        <v/>
      </c>
      <c r="AO107" s="455" t="str">
        <f t="shared" si="59"/>
        <v/>
      </c>
      <c r="AQ107" s="455" t="str">
        <f t="shared" si="60"/>
        <v/>
      </c>
      <c r="AS107" s="455"/>
      <c r="AU107" s="455"/>
    </row>
    <row r="108" spans="5:47">
      <c r="E108" s="455" t="str">
        <f t="shared" si="41"/>
        <v/>
      </c>
      <c r="G108" s="455" t="str">
        <f t="shared" si="42"/>
        <v/>
      </c>
      <c r="I108" s="455" t="str">
        <f t="shared" si="43"/>
        <v/>
      </c>
      <c r="K108" s="455" t="str">
        <f t="shared" si="44"/>
        <v/>
      </c>
      <c r="M108" s="455" t="str">
        <f t="shared" si="45"/>
        <v/>
      </c>
      <c r="O108" s="455" t="str">
        <f t="shared" si="46"/>
        <v/>
      </c>
      <c r="Q108" s="455" t="str">
        <f t="shared" si="47"/>
        <v/>
      </c>
      <c r="S108" s="455" t="str">
        <f t="shared" si="48"/>
        <v/>
      </c>
      <c r="U108" s="455" t="str">
        <f t="shared" si="49"/>
        <v/>
      </c>
      <c r="W108" s="455" t="str">
        <f t="shared" si="50"/>
        <v/>
      </c>
      <c r="Y108" s="455" t="str">
        <f t="shared" si="51"/>
        <v/>
      </c>
      <c r="AA108" s="455" t="str">
        <f t="shared" si="52"/>
        <v/>
      </c>
      <c r="AC108" s="455" t="str">
        <f t="shared" si="53"/>
        <v/>
      </c>
      <c r="AE108" s="455" t="str">
        <f t="shared" si="54"/>
        <v/>
      </c>
      <c r="AG108" s="455" t="str">
        <f t="shared" si="55"/>
        <v/>
      </c>
      <c r="AI108" s="455" t="str">
        <f t="shared" si="56"/>
        <v/>
      </c>
      <c r="AK108" s="455" t="str">
        <f t="shared" si="57"/>
        <v/>
      </c>
      <c r="AM108" s="455" t="str">
        <f t="shared" si="58"/>
        <v/>
      </c>
      <c r="AO108" s="455" t="str">
        <f t="shared" si="59"/>
        <v/>
      </c>
      <c r="AQ108" s="455" t="str">
        <f t="shared" si="60"/>
        <v/>
      </c>
      <c r="AS108" s="455"/>
      <c r="AU108" s="455"/>
    </row>
    <row r="109" spans="5:47">
      <c r="E109" s="455" t="str">
        <f t="shared" si="41"/>
        <v/>
      </c>
      <c r="G109" s="455" t="str">
        <f t="shared" si="42"/>
        <v/>
      </c>
      <c r="I109" s="455" t="str">
        <f t="shared" si="43"/>
        <v/>
      </c>
      <c r="K109" s="455" t="str">
        <f t="shared" si="44"/>
        <v/>
      </c>
      <c r="M109" s="455" t="str">
        <f t="shared" si="45"/>
        <v/>
      </c>
      <c r="O109" s="455" t="str">
        <f t="shared" si="46"/>
        <v/>
      </c>
      <c r="Q109" s="455" t="str">
        <f t="shared" si="47"/>
        <v/>
      </c>
      <c r="S109" s="455" t="str">
        <f t="shared" si="48"/>
        <v/>
      </c>
      <c r="U109" s="455" t="str">
        <f t="shared" si="49"/>
        <v/>
      </c>
      <c r="W109" s="455" t="str">
        <f t="shared" si="50"/>
        <v/>
      </c>
      <c r="Y109" s="455" t="str">
        <f t="shared" si="51"/>
        <v/>
      </c>
      <c r="AA109" s="455" t="str">
        <f t="shared" si="52"/>
        <v/>
      </c>
      <c r="AC109" s="455" t="str">
        <f t="shared" si="53"/>
        <v/>
      </c>
      <c r="AE109" s="455" t="str">
        <f t="shared" si="54"/>
        <v/>
      </c>
      <c r="AG109" s="455" t="str">
        <f t="shared" si="55"/>
        <v/>
      </c>
      <c r="AI109" s="455" t="str">
        <f t="shared" si="56"/>
        <v/>
      </c>
      <c r="AK109" s="455" t="str">
        <f t="shared" si="57"/>
        <v/>
      </c>
      <c r="AM109" s="455" t="str">
        <f t="shared" si="58"/>
        <v/>
      </c>
      <c r="AO109" s="455" t="str">
        <f t="shared" si="59"/>
        <v/>
      </c>
      <c r="AQ109" s="455" t="str">
        <f t="shared" si="60"/>
        <v/>
      </c>
      <c r="AS109" s="455"/>
      <c r="AU109" s="455"/>
    </row>
    <row r="110" spans="5:47">
      <c r="E110" s="455" t="str">
        <f t="shared" si="41"/>
        <v/>
      </c>
      <c r="G110" s="455" t="str">
        <f t="shared" si="42"/>
        <v/>
      </c>
      <c r="I110" s="455" t="str">
        <f t="shared" si="43"/>
        <v/>
      </c>
      <c r="K110" s="455" t="str">
        <f t="shared" si="44"/>
        <v/>
      </c>
      <c r="M110" s="455" t="str">
        <f t="shared" si="45"/>
        <v/>
      </c>
      <c r="O110" s="455" t="str">
        <f t="shared" si="46"/>
        <v/>
      </c>
      <c r="Q110" s="455" t="str">
        <f t="shared" si="47"/>
        <v/>
      </c>
      <c r="S110" s="455" t="str">
        <f t="shared" si="48"/>
        <v/>
      </c>
      <c r="U110" s="455" t="str">
        <f t="shared" si="49"/>
        <v/>
      </c>
      <c r="W110" s="455" t="str">
        <f t="shared" si="50"/>
        <v/>
      </c>
      <c r="Y110" s="455" t="str">
        <f t="shared" si="51"/>
        <v/>
      </c>
      <c r="AA110" s="455" t="str">
        <f t="shared" si="52"/>
        <v/>
      </c>
      <c r="AC110" s="455" t="str">
        <f t="shared" si="53"/>
        <v/>
      </c>
      <c r="AE110" s="455" t="str">
        <f t="shared" si="54"/>
        <v/>
      </c>
      <c r="AG110" s="455" t="str">
        <f t="shared" si="55"/>
        <v/>
      </c>
      <c r="AI110" s="455" t="str">
        <f t="shared" si="56"/>
        <v/>
      </c>
      <c r="AK110" s="455" t="str">
        <f t="shared" si="57"/>
        <v/>
      </c>
      <c r="AM110" s="455" t="str">
        <f t="shared" si="58"/>
        <v/>
      </c>
      <c r="AO110" s="455" t="str">
        <f t="shared" si="59"/>
        <v/>
      </c>
      <c r="AQ110" s="455" t="str">
        <f t="shared" si="60"/>
        <v/>
      </c>
      <c r="AS110" s="455"/>
      <c r="AU110" s="455"/>
    </row>
    <row r="111" spans="5:47">
      <c r="E111" s="455" t="str">
        <f t="shared" si="41"/>
        <v/>
      </c>
      <c r="G111" s="455" t="str">
        <f t="shared" si="42"/>
        <v/>
      </c>
      <c r="I111" s="455" t="str">
        <f t="shared" si="43"/>
        <v/>
      </c>
      <c r="K111" s="455" t="str">
        <f t="shared" si="44"/>
        <v/>
      </c>
      <c r="M111" s="455" t="str">
        <f t="shared" si="45"/>
        <v/>
      </c>
      <c r="O111" s="455" t="str">
        <f t="shared" si="46"/>
        <v/>
      </c>
      <c r="Q111" s="455" t="str">
        <f t="shared" si="47"/>
        <v/>
      </c>
      <c r="S111" s="455" t="str">
        <f t="shared" si="48"/>
        <v/>
      </c>
      <c r="U111" s="455" t="str">
        <f t="shared" si="49"/>
        <v/>
      </c>
      <c r="W111" s="455" t="str">
        <f t="shared" si="50"/>
        <v/>
      </c>
      <c r="Y111" s="455" t="str">
        <f t="shared" si="51"/>
        <v/>
      </c>
      <c r="AA111" s="455" t="str">
        <f t="shared" si="52"/>
        <v/>
      </c>
      <c r="AC111" s="455" t="str">
        <f t="shared" si="53"/>
        <v/>
      </c>
      <c r="AE111" s="455" t="str">
        <f t="shared" si="54"/>
        <v/>
      </c>
      <c r="AG111" s="455" t="str">
        <f t="shared" si="55"/>
        <v/>
      </c>
      <c r="AI111" s="455" t="str">
        <f t="shared" si="56"/>
        <v/>
      </c>
      <c r="AK111" s="455" t="str">
        <f t="shared" si="57"/>
        <v/>
      </c>
      <c r="AM111" s="455" t="str">
        <f t="shared" si="58"/>
        <v/>
      </c>
      <c r="AO111" s="455" t="str">
        <f t="shared" si="59"/>
        <v/>
      </c>
      <c r="AQ111" s="455" t="str">
        <f t="shared" si="60"/>
        <v/>
      </c>
      <c r="AS111" s="455"/>
      <c r="AU111" s="455"/>
    </row>
    <row r="112" spans="5:47">
      <c r="E112" s="455" t="str">
        <f t="shared" si="41"/>
        <v/>
      </c>
      <c r="G112" s="455" t="str">
        <f t="shared" si="42"/>
        <v/>
      </c>
      <c r="I112" s="455" t="str">
        <f t="shared" si="43"/>
        <v/>
      </c>
      <c r="K112" s="455" t="str">
        <f t="shared" si="44"/>
        <v/>
      </c>
      <c r="M112" s="455" t="str">
        <f t="shared" si="45"/>
        <v/>
      </c>
      <c r="O112" s="455" t="str">
        <f t="shared" si="46"/>
        <v/>
      </c>
      <c r="Q112" s="455" t="str">
        <f t="shared" si="47"/>
        <v/>
      </c>
      <c r="S112" s="455" t="str">
        <f t="shared" si="48"/>
        <v/>
      </c>
      <c r="U112" s="455" t="str">
        <f t="shared" si="49"/>
        <v/>
      </c>
      <c r="W112" s="455" t="str">
        <f t="shared" si="50"/>
        <v/>
      </c>
      <c r="Y112" s="455" t="str">
        <f t="shared" si="51"/>
        <v/>
      </c>
      <c r="AA112" s="455" t="str">
        <f t="shared" si="52"/>
        <v/>
      </c>
      <c r="AC112" s="455" t="str">
        <f t="shared" si="53"/>
        <v/>
      </c>
      <c r="AE112" s="455" t="str">
        <f t="shared" si="54"/>
        <v/>
      </c>
      <c r="AG112" s="455" t="str">
        <f t="shared" si="55"/>
        <v/>
      </c>
      <c r="AI112" s="455" t="str">
        <f t="shared" si="56"/>
        <v/>
      </c>
      <c r="AK112" s="455" t="str">
        <f t="shared" si="57"/>
        <v/>
      </c>
      <c r="AM112" s="455" t="str">
        <f t="shared" si="58"/>
        <v/>
      </c>
      <c r="AO112" s="455" t="str">
        <f t="shared" si="59"/>
        <v/>
      </c>
      <c r="AQ112" s="455" t="str">
        <f t="shared" si="60"/>
        <v/>
      </c>
      <c r="AS112" s="455"/>
      <c r="AU112" s="455"/>
    </row>
    <row r="113" spans="5:47">
      <c r="E113" s="455" t="str">
        <f t="shared" si="41"/>
        <v/>
      </c>
      <c r="G113" s="455" t="str">
        <f t="shared" si="42"/>
        <v/>
      </c>
      <c r="I113" s="455" t="str">
        <f t="shared" si="43"/>
        <v/>
      </c>
      <c r="K113" s="455" t="str">
        <f t="shared" si="44"/>
        <v/>
      </c>
      <c r="M113" s="455" t="str">
        <f t="shared" si="45"/>
        <v/>
      </c>
      <c r="O113" s="455" t="str">
        <f t="shared" si="46"/>
        <v/>
      </c>
      <c r="Q113" s="455" t="str">
        <f t="shared" si="47"/>
        <v/>
      </c>
      <c r="S113" s="455" t="str">
        <f t="shared" si="48"/>
        <v/>
      </c>
      <c r="U113" s="455" t="str">
        <f t="shared" si="49"/>
        <v/>
      </c>
      <c r="W113" s="455" t="str">
        <f t="shared" si="50"/>
        <v/>
      </c>
      <c r="Y113" s="455" t="str">
        <f t="shared" si="51"/>
        <v/>
      </c>
      <c r="AA113" s="455" t="str">
        <f t="shared" si="52"/>
        <v/>
      </c>
      <c r="AC113" s="455" t="str">
        <f t="shared" si="53"/>
        <v/>
      </c>
      <c r="AE113" s="455" t="str">
        <f t="shared" si="54"/>
        <v/>
      </c>
      <c r="AG113" s="455" t="str">
        <f t="shared" si="55"/>
        <v/>
      </c>
      <c r="AI113" s="455" t="str">
        <f t="shared" si="56"/>
        <v/>
      </c>
      <c r="AK113" s="455" t="str">
        <f t="shared" si="57"/>
        <v/>
      </c>
      <c r="AM113" s="455" t="str">
        <f t="shared" si="58"/>
        <v/>
      </c>
      <c r="AO113" s="455" t="str">
        <f t="shared" si="59"/>
        <v/>
      </c>
      <c r="AQ113" s="455" t="str">
        <f t="shared" si="60"/>
        <v/>
      </c>
      <c r="AS113" s="455"/>
      <c r="AU113" s="455"/>
    </row>
    <row r="114" spans="5:47">
      <c r="E114" s="455" t="str">
        <f t="shared" si="41"/>
        <v/>
      </c>
      <c r="G114" s="455" t="str">
        <f t="shared" si="42"/>
        <v/>
      </c>
      <c r="I114" s="455" t="str">
        <f t="shared" si="43"/>
        <v/>
      </c>
      <c r="K114" s="455" t="str">
        <f t="shared" si="44"/>
        <v/>
      </c>
      <c r="M114" s="455" t="str">
        <f t="shared" si="45"/>
        <v/>
      </c>
      <c r="O114" s="455" t="str">
        <f t="shared" si="46"/>
        <v/>
      </c>
      <c r="Q114" s="455" t="str">
        <f t="shared" si="47"/>
        <v/>
      </c>
      <c r="S114" s="455" t="str">
        <f t="shared" si="48"/>
        <v/>
      </c>
      <c r="U114" s="455" t="str">
        <f t="shared" si="49"/>
        <v/>
      </c>
      <c r="W114" s="455" t="str">
        <f t="shared" si="50"/>
        <v/>
      </c>
      <c r="Y114" s="455" t="str">
        <f t="shared" si="51"/>
        <v/>
      </c>
      <c r="AA114" s="455" t="str">
        <f t="shared" si="52"/>
        <v/>
      </c>
      <c r="AC114" s="455" t="str">
        <f t="shared" si="53"/>
        <v/>
      </c>
      <c r="AE114" s="455" t="str">
        <f t="shared" si="54"/>
        <v/>
      </c>
      <c r="AG114" s="455" t="str">
        <f t="shared" si="55"/>
        <v/>
      </c>
      <c r="AI114" s="455" t="str">
        <f t="shared" si="56"/>
        <v/>
      </c>
      <c r="AK114" s="455" t="str">
        <f t="shared" si="57"/>
        <v/>
      </c>
      <c r="AM114" s="455" t="str">
        <f t="shared" si="58"/>
        <v/>
      </c>
      <c r="AO114" s="455" t="str">
        <f t="shared" si="59"/>
        <v/>
      </c>
      <c r="AQ114" s="455" t="str">
        <f t="shared" si="60"/>
        <v/>
      </c>
      <c r="AS114" s="455"/>
      <c r="AU114" s="455"/>
    </row>
    <row r="115" spans="5:47">
      <c r="E115" s="455" t="str">
        <f t="shared" si="41"/>
        <v/>
      </c>
      <c r="G115" s="455" t="str">
        <f t="shared" si="42"/>
        <v/>
      </c>
      <c r="I115" s="455" t="str">
        <f t="shared" si="43"/>
        <v/>
      </c>
      <c r="K115" s="455" t="str">
        <f t="shared" si="44"/>
        <v/>
      </c>
      <c r="M115" s="455" t="str">
        <f t="shared" si="45"/>
        <v/>
      </c>
      <c r="O115" s="455" t="str">
        <f t="shared" si="46"/>
        <v/>
      </c>
      <c r="Q115" s="455" t="str">
        <f t="shared" si="47"/>
        <v/>
      </c>
      <c r="S115" s="455" t="str">
        <f t="shared" si="48"/>
        <v/>
      </c>
      <c r="U115" s="455" t="str">
        <f t="shared" si="49"/>
        <v/>
      </c>
      <c r="W115" s="455" t="str">
        <f t="shared" si="50"/>
        <v/>
      </c>
      <c r="Y115" s="455" t="str">
        <f t="shared" si="51"/>
        <v/>
      </c>
      <c r="AA115" s="455" t="str">
        <f t="shared" si="52"/>
        <v/>
      </c>
      <c r="AC115" s="455" t="str">
        <f t="shared" si="53"/>
        <v/>
      </c>
      <c r="AE115" s="455" t="str">
        <f t="shared" si="54"/>
        <v/>
      </c>
      <c r="AG115" s="455" t="str">
        <f t="shared" si="55"/>
        <v/>
      </c>
      <c r="AI115" s="455" t="str">
        <f t="shared" si="56"/>
        <v/>
      </c>
      <c r="AK115" s="455" t="str">
        <f t="shared" si="57"/>
        <v/>
      </c>
      <c r="AM115" s="455" t="str">
        <f t="shared" si="58"/>
        <v/>
      </c>
      <c r="AO115" s="455" t="str">
        <f t="shared" si="59"/>
        <v/>
      </c>
      <c r="AQ115" s="455" t="str">
        <f t="shared" si="60"/>
        <v/>
      </c>
      <c r="AS115" s="455"/>
      <c r="AU115" s="455"/>
    </row>
    <row r="116" spans="5:47">
      <c r="E116" s="455" t="str">
        <f t="shared" si="41"/>
        <v/>
      </c>
      <c r="G116" s="455" t="str">
        <f t="shared" si="42"/>
        <v/>
      </c>
      <c r="I116" s="455" t="str">
        <f t="shared" si="43"/>
        <v/>
      </c>
      <c r="K116" s="455" t="str">
        <f t="shared" si="44"/>
        <v/>
      </c>
      <c r="M116" s="455" t="str">
        <f t="shared" si="45"/>
        <v/>
      </c>
      <c r="O116" s="455" t="str">
        <f t="shared" si="46"/>
        <v/>
      </c>
      <c r="Q116" s="455" t="str">
        <f t="shared" si="47"/>
        <v/>
      </c>
      <c r="S116" s="455" t="str">
        <f t="shared" si="48"/>
        <v/>
      </c>
      <c r="U116" s="455" t="str">
        <f t="shared" si="49"/>
        <v/>
      </c>
      <c r="W116" s="455" t="str">
        <f t="shared" si="50"/>
        <v/>
      </c>
      <c r="Y116" s="455" t="str">
        <f t="shared" si="51"/>
        <v/>
      </c>
      <c r="AA116" s="455" t="str">
        <f t="shared" si="52"/>
        <v/>
      </c>
      <c r="AC116" s="455" t="str">
        <f t="shared" si="53"/>
        <v/>
      </c>
      <c r="AE116" s="455" t="str">
        <f t="shared" si="54"/>
        <v/>
      </c>
      <c r="AG116" s="455" t="str">
        <f t="shared" si="55"/>
        <v/>
      </c>
      <c r="AI116" s="455" t="str">
        <f t="shared" si="56"/>
        <v/>
      </c>
      <c r="AK116" s="455" t="str">
        <f t="shared" si="57"/>
        <v/>
      </c>
      <c r="AM116" s="455" t="str">
        <f t="shared" si="58"/>
        <v/>
      </c>
      <c r="AO116" s="455" t="str">
        <f t="shared" si="59"/>
        <v/>
      </c>
      <c r="AQ116" s="455" t="str">
        <f t="shared" si="60"/>
        <v/>
      </c>
      <c r="AS116" s="455"/>
      <c r="AU116" s="455"/>
    </row>
    <row r="117" spans="5:47">
      <c r="E117" s="455" t="str">
        <f t="shared" si="41"/>
        <v/>
      </c>
      <c r="G117" s="455" t="str">
        <f t="shared" si="42"/>
        <v/>
      </c>
      <c r="I117" s="455" t="str">
        <f t="shared" si="43"/>
        <v/>
      </c>
      <c r="K117" s="455" t="str">
        <f t="shared" si="44"/>
        <v/>
      </c>
      <c r="M117" s="455" t="str">
        <f t="shared" si="45"/>
        <v/>
      </c>
      <c r="O117" s="455" t="str">
        <f t="shared" si="46"/>
        <v/>
      </c>
      <c r="Q117" s="455" t="str">
        <f t="shared" si="47"/>
        <v/>
      </c>
      <c r="S117" s="455" t="str">
        <f t="shared" si="48"/>
        <v/>
      </c>
      <c r="U117" s="455" t="str">
        <f t="shared" si="49"/>
        <v/>
      </c>
      <c r="W117" s="455" t="str">
        <f t="shared" si="50"/>
        <v/>
      </c>
      <c r="Y117" s="455" t="str">
        <f t="shared" si="51"/>
        <v/>
      </c>
      <c r="AA117" s="455" t="str">
        <f t="shared" si="52"/>
        <v/>
      </c>
      <c r="AC117" s="455" t="str">
        <f t="shared" si="53"/>
        <v/>
      </c>
      <c r="AE117" s="455" t="str">
        <f t="shared" si="54"/>
        <v/>
      </c>
      <c r="AG117" s="455" t="str">
        <f t="shared" si="55"/>
        <v/>
      </c>
      <c r="AI117" s="455" t="str">
        <f t="shared" si="56"/>
        <v/>
      </c>
      <c r="AK117" s="455" t="str">
        <f t="shared" si="57"/>
        <v/>
      </c>
      <c r="AM117" s="455" t="str">
        <f t="shared" si="58"/>
        <v/>
      </c>
      <c r="AO117" s="455" t="str">
        <f t="shared" si="59"/>
        <v/>
      </c>
      <c r="AQ117" s="455" t="str">
        <f t="shared" si="60"/>
        <v/>
      </c>
      <c r="AS117" s="455"/>
      <c r="AU117" s="455"/>
    </row>
    <row r="118" spans="5:47">
      <c r="E118" s="455" t="str">
        <f t="shared" si="41"/>
        <v/>
      </c>
      <c r="G118" s="455" t="str">
        <f t="shared" si="42"/>
        <v/>
      </c>
      <c r="I118" s="455" t="str">
        <f t="shared" si="43"/>
        <v/>
      </c>
      <c r="K118" s="455" t="str">
        <f t="shared" si="44"/>
        <v/>
      </c>
      <c r="M118" s="455" t="str">
        <f t="shared" si="45"/>
        <v/>
      </c>
      <c r="O118" s="455" t="str">
        <f t="shared" si="46"/>
        <v/>
      </c>
      <c r="Q118" s="455" t="str">
        <f t="shared" si="47"/>
        <v/>
      </c>
      <c r="S118" s="455" t="str">
        <f t="shared" si="48"/>
        <v/>
      </c>
      <c r="U118" s="455" t="str">
        <f t="shared" si="49"/>
        <v/>
      </c>
      <c r="W118" s="455" t="str">
        <f t="shared" si="50"/>
        <v/>
      </c>
      <c r="Y118" s="455" t="str">
        <f t="shared" si="51"/>
        <v/>
      </c>
      <c r="AA118" s="455" t="str">
        <f t="shared" si="52"/>
        <v/>
      </c>
      <c r="AC118" s="455" t="str">
        <f t="shared" si="53"/>
        <v/>
      </c>
      <c r="AE118" s="455" t="str">
        <f t="shared" si="54"/>
        <v/>
      </c>
      <c r="AG118" s="455" t="str">
        <f t="shared" si="55"/>
        <v/>
      </c>
      <c r="AI118" s="455" t="str">
        <f t="shared" si="56"/>
        <v/>
      </c>
      <c r="AK118" s="455" t="str">
        <f t="shared" si="57"/>
        <v/>
      </c>
      <c r="AM118" s="455" t="str">
        <f t="shared" si="58"/>
        <v/>
      </c>
      <c r="AO118" s="455" t="str">
        <f t="shared" si="59"/>
        <v/>
      </c>
      <c r="AQ118" s="455" t="str">
        <f t="shared" si="60"/>
        <v/>
      </c>
      <c r="AS118" s="455"/>
      <c r="AU118" s="455"/>
    </row>
    <row r="119" spans="5:47">
      <c r="E119" s="455" t="str">
        <f t="shared" si="41"/>
        <v/>
      </c>
      <c r="G119" s="455" t="str">
        <f t="shared" si="42"/>
        <v/>
      </c>
      <c r="I119" s="455" t="str">
        <f t="shared" si="43"/>
        <v/>
      </c>
      <c r="K119" s="455" t="str">
        <f t="shared" si="44"/>
        <v/>
      </c>
      <c r="M119" s="455" t="str">
        <f t="shared" si="45"/>
        <v/>
      </c>
      <c r="O119" s="455" t="str">
        <f t="shared" si="46"/>
        <v/>
      </c>
      <c r="Q119" s="455" t="str">
        <f t="shared" si="47"/>
        <v/>
      </c>
      <c r="S119" s="455" t="str">
        <f t="shared" si="48"/>
        <v/>
      </c>
      <c r="U119" s="455" t="str">
        <f t="shared" si="49"/>
        <v/>
      </c>
      <c r="W119" s="455" t="str">
        <f t="shared" si="50"/>
        <v/>
      </c>
      <c r="Y119" s="455" t="str">
        <f t="shared" si="51"/>
        <v/>
      </c>
      <c r="AA119" s="455" t="str">
        <f t="shared" si="52"/>
        <v/>
      </c>
      <c r="AC119" s="455" t="str">
        <f t="shared" si="53"/>
        <v/>
      </c>
      <c r="AE119" s="455" t="str">
        <f t="shared" si="54"/>
        <v/>
      </c>
      <c r="AG119" s="455" t="str">
        <f t="shared" si="55"/>
        <v/>
      </c>
      <c r="AI119" s="455" t="str">
        <f t="shared" si="56"/>
        <v/>
      </c>
      <c r="AK119" s="455" t="str">
        <f t="shared" si="57"/>
        <v/>
      </c>
      <c r="AM119" s="455" t="str">
        <f t="shared" si="58"/>
        <v/>
      </c>
      <c r="AO119" s="455" t="str">
        <f t="shared" si="59"/>
        <v/>
      </c>
      <c r="AQ119" s="455" t="str">
        <f t="shared" si="60"/>
        <v/>
      </c>
      <c r="AS119" s="455"/>
      <c r="AU119" s="455"/>
    </row>
    <row r="120" spans="5:47">
      <c r="E120" s="455" t="str">
        <f t="shared" si="41"/>
        <v/>
      </c>
      <c r="G120" s="455" t="str">
        <f t="shared" si="42"/>
        <v/>
      </c>
      <c r="I120" s="455" t="str">
        <f t="shared" si="43"/>
        <v/>
      </c>
      <c r="K120" s="455" t="str">
        <f t="shared" si="44"/>
        <v/>
      </c>
      <c r="M120" s="455" t="str">
        <f t="shared" si="45"/>
        <v/>
      </c>
      <c r="O120" s="455" t="str">
        <f t="shared" si="46"/>
        <v/>
      </c>
      <c r="Q120" s="455" t="str">
        <f t="shared" si="47"/>
        <v/>
      </c>
      <c r="S120" s="455" t="str">
        <f t="shared" si="48"/>
        <v/>
      </c>
      <c r="U120" s="455" t="str">
        <f t="shared" si="49"/>
        <v/>
      </c>
      <c r="W120" s="455" t="str">
        <f t="shared" si="50"/>
        <v/>
      </c>
      <c r="Y120" s="455" t="str">
        <f t="shared" si="51"/>
        <v/>
      </c>
      <c r="AA120" s="455" t="str">
        <f t="shared" si="52"/>
        <v/>
      </c>
      <c r="AC120" s="455" t="str">
        <f t="shared" si="53"/>
        <v/>
      </c>
      <c r="AE120" s="455" t="str">
        <f t="shared" si="54"/>
        <v/>
      </c>
      <c r="AG120" s="455" t="str">
        <f t="shared" si="55"/>
        <v/>
      </c>
      <c r="AI120" s="455" t="str">
        <f t="shared" si="56"/>
        <v/>
      </c>
      <c r="AK120" s="455" t="str">
        <f t="shared" si="57"/>
        <v/>
      </c>
      <c r="AM120" s="455" t="str">
        <f t="shared" si="58"/>
        <v/>
      </c>
      <c r="AO120" s="455" t="str">
        <f t="shared" si="59"/>
        <v/>
      </c>
      <c r="AQ120" s="455" t="str">
        <f t="shared" si="60"/>
        <v/>
      </c>
      <c r="AS120" s="455"/>
      <c r="AU120" s="455"/>
    </row>
    <row r="121" spans="5:47">
      <c r="E121" s="455" t="str">
        <f t="shared" si="41"/>
        <v/>
      </c>
      <c r="G121" s="455" t="str">
        <f t="shared" si="42"/>
        <v/>
      </c>
      <c r="I121" s="455" t="str">
        <f t="shared" si="43"/>
        <v/>
      </c>
      <c r="K121" s="455" t="str">
        <f t="shared" si="44"/>
        <v/>
      </c>
      <c r="M121" s="455" t="str">
        <f t="shared" si="45"/>
        <v/>
      </c>
      <c r="O121" s="455" t="str">
        <f t="shared" si="46"/>
        <v/>
      </c>
      <c r="Q121" s="455" t="str">
        <f t="shared" si="47"/>
        <v/>
      </c>
      <c r="S121" s="455" t="str">
        <f t="shared" si="48"/>
        <v/>
      </c>
      <c r="U121" s="455" t="str">
        <f t="shared" si="49"/>
        <v/>
      </c>
      <c r="W121" s="455" t="str">
        <f t="shared" si="50"/>
        <v/>
      </c>
      <c r="Y121" s="455" t="str">
        <f t="shared" si="51"/>
        <v/>
      </c>
      <c r="AA121" s="455" t="str">
        <f t="shared" si="52"/>
        <v/>
      </c>
      <c r="AC121" s="455" t="str">
        <f t="shared" si="53"/>
        <v/>
      </c>
      <c r="AE121" s="455" t="str">
        <f t="shared" si="54"/>
        <v/>
      </c>
      <c r="AG121" s="455" t="str">
        <f t="shared" si="55"/>
        <v/>
      </c>
      <c r="AI121" s="455" t="str">
        <f t="shared" si="56"/>
        <v/>
      </c>
      <c r="AK121" s="455" t="str">
        <f t="shared" si="57"/>
        <v/>
      </c>
      <c r="AM121" s="455" t="str">
        <f t="shared" si="58"/>
        <v/>
      </c>
      <c r="AO121" s="455" t="str">
        <f t="shared" si="59"/>
        <v/>
      </c>
      <c r="AQ121" s="455" t="str">
        <f t="shared" si="60"/>
        <v/>
      </c>
      <c r="AS121" s="455"/>
      <c r="AU121" s="455"/>
    </row>
    <row r="122" spans="5:47">
      <c r="E122" s="455" t="str">
        <f t="shared" si="41"/>
        <v/>
      </c>
      <c r="G122" s="455" t="str">
        <f t="shared" si="42"/>
        <v/>
      </c>
      <c r="I122" s="455" t="str">
        <f t="shared" si="43"/>
        <v/>
      </c>
      <c r="K122" s="455" t="str">
        <f t="shared" si="44"/>
        <v/>
      </c>
      <c r="M122" s="455" t="str">
        <f t="shared" si="45"/>
        <v/>
      </c>
      <c r="O122" s="455" t="str">
        <f t="shared" si="46"/>
        <v/>
      </c>
      <c r="Q122" s="455" t="str">
        <f t="shared" si="47"/>
        <v/>
      </c>
      <c r="S122" s="455" t="str">
        <f t="shared" si="48"/>
        <v/>
      </c>
      <c r="U122" s="455" t="str">
        <f t="shared" si="49"/>
        <v/>
      </c>
      <c r="W122" s="455" t="str">
        <f t="shared" si="50"/>
        <v/>
      </c>
      <c r="Y122" s="455" t="str">
        <f t="shared" si="51"/>
        <v/>
      </c>
      <c r="AA122" s="455" t="str">
        <f t="shared" si="52"/>
        <v/>
      </c>
      <c r="AC122" s="455" t="str">
        <f t="shared" si="53"/>
        <v/>
      </c>
      <c r="AE122" s="455" t="str">
        <f t="shared" si="54"/>
        <v/>
      </c>
      <c r="AG122" s="455" t="str">
        <f t="shared" si="55"/>
        <v/>
      </c>
      <c r="AI122" s="455" t="str">
        <f t="shared" si="56"/>
        <v/>
      </c>
      <c r="AK122" s="455" t="str">
        <f t="shared" si="57"/>
        <v/>
      </c>
      <c r="AM122" s="455" t="str">
        <f t="shared" si="58"/>
        <v/>
      </c>
      <c r="AO122" s="455" t="str">
        <f t="shared" si="59"/>
        <v/>
      </c>
      <c r="AQ122" s="455" t="str">
        <f t="shared" si="60"/>
        <v/>
      </c>
      <c r="AS122" s="455"/>
      <c r="AU122" s="455"/>
    </row>
    <row r="123" spans="5:47">
      <c r="E123" s="455" t="str">
        <f t="shared" si="41"/>
        <v/>
      </c>
      <c r="G123" s="455" t="str">
        <f t="shared" si="42"/>
        <v/>
      </c>
      <c r="I123" s="455" t="str">
        <f t="shared" si="43"/>
        <v/>
      </c>
      <c r="K123" s="455" t="str">
        <f t="shared" si="44"/>
        <v/>
      </c>
      <c r="M123" s="455" t="str">
        <f t="shared" si="45"/>
        <v/>
      </c>
      <c r="O123" s="455" t="str">
        <f t="shared" si="46"/>
        <v/>
      </c>
      <c r="Q123" s="455" t="str">
        <f t="shared" si="47"/>
        <v/>
      </c>
      <c r="S123" s="455" t="str">
        <f t="shared" si="48"/>
        <v/>
      </c>
      <c r="U123" s="455" t="str">
        <f t="shared" si="49"/>
        <v/>
      </c>
      <c r="W123" s="455" t="str">
        <f t="shared" si="50"/>
        <v/>
      </c>
      <c r="Y123" s="455" t="str">
        <f t="shared" si="51"/>
        <v/>
      </c>
      <c r="AA123" s="455" t="str">
        <f t="shared" si="52"/>
        <v/>
      </c>
      <c r="AC123" s="455" t="str">
        <f t="shared" si="53"/>
        <v/>
      </c>
      <c r="AE123" s="455" t="str">
        <f t="shared" si="54"/>
        <v/>
      </c>
      <c r="AG123" s="455" t="str">
        <f t="shared" si="55"/>
        <v/>
      </c>
      <c r="AI123" s="455" t="str">
        <f t="shared" si="56"/>
        <v/>
      </c>
      <c r="AK123" s="455" t="str">
        <f t="shared" si="57"/>
        <v/>
      </c>
      <c r="AM123" s="455" t="str">
        <f t="shared" si="58"/>
        <v/>
      </c>
      <c r="AO123" s="455" t="str">
        <f t="shared" si="59"/>
        <v/>
      </c>
      <c r="AQ123" s="455" t="str">
        <f t="shared" si="60"/>
        <v/>
      </c>
      <c r="AS123" s="455"/>
      <c r="AU123" s="455"/>
    </row>
    <row r="124" spans="5:47">
      <c r="E124" s="455" t="str">
        <f t="shared" si="41"/>
        <v/>
      </c>
      <c r="G124" s="455" t="str">
        <f t="shared" si="42"/>
        <v/>
      </c>
      <c r="I124" s="455" t="str">
        <f t="shared" si="43"/>
        <v/>
      </c>
      <c r="K124" s="455" t="str">
        <f t="shared" si="44"/>
        <v/>
      </c>
      <c r="M124" s="455" t="str">
        <f t="shared" si="45"/>
        <v/>
      </c>
      <c r="O124" s="455" t="str">
        <f t="shared" si="46"/>
        <v/>
      </c>
      <c r="Q124" s="455" t="str">
        <f t="shared" si="47"/>
        <v/>
      </c>
      <c r="S124" s="455" t="str">
        <f t="shared" si="48"/>
        <v/>
      </c>
      <c r="U124" s="455" t="str">
        <f t="shared" si="49"/>
        <v/>
      </c>
      <c r="W124" s="455" t="str">
        <f t="shared" si="50"/>
        <v/>
      </c>
      <c r="Y124" s="455" t="str">
        <f t="shared" si="51"/>
        <v/>
      </c>
      <c r="AA124" s="455" t="str">
        <f t="shared" si="52"/>
        <v/>
      </c>
      <c r="AC124" s="455" t="str">
        <f t="shared" si="53"/>
        <v/>
      </c>
      <c r="AE124" s="455" t="str">
        <f t="shared" si="54"/>
        <v/>
      </c>
      <c r="AG124" s="455" t="str">
        <f t="shared" si="55"/>
        <v/>
      </c>
      <c r="AI124" s="455" t="str">
        <f t="shared" si="56"/>
        <v/>
      </c>
      <c r="AK124" s="455" t="str">
        <f t="shared" si="57"/>
        <v/>
      </c>
      <c r="AM124" s="455" t="str">
        <f t="shared" si="58"/>
        <v/>
      </c>
      <c r="AO124" s="455" t="str">
        <f t="shared" si="59"/>
        <v/>
      </c>
      <c r="AQ124" s="455" t="str">
        <f t="shared" si="60"/>
        <v/>
      </c>
      <c r="AS124" s="455"/>
      <c r="AU124" s="455"/>
    </row>
    <row r="125" spans="5:47">
      <c r="E125" s="455" t="str">
        <f t="shared" si="41"/>
        <v/>
      </c>
      <c r="G125" s="455" t="str">
        <f t="shared" si="42"/>
        <v/>
      </c>
      <c r="I125" s="455" t="str">
        <f t="shared" si="43"/>
        <v/>
      </c>
      <c r="K125" s="455" t="str">
        <f t="shared" si="44"/>
        <v/>
      </c>
      <c r="M125" s="455" t="str">
        <f t="shared" si="45"/>
        <v/>
      </c>
      <c r="O125" s="455" t="str">
        <f t="shared" si="46"/>
        <v/>
      </c>
      <c r="Q125" s="455" t="str">
        <f t="shared" si="47"/>
        <v/>
      </c>
      <c r="S125" s="455" t="str">
        <f t="shared" si="48"/>
        <v/>
      </c>
      <c r="U125" s="455" t="str">
        <f t="shared" si="49"/>
        <v/>
      </c>
      <c r="W125" s="455" t="str">
        <f t="shared" si="50"/>
        <v/>
      </c>
      <c r="Y125" s="455" t="str">
        <f t="shared" si="51"/>
        <v/>
      </c>
      <c r="AA125" s="455" t="str">
        <f t="shared" si="52"/>
        <v/>
      </c>
      <c r="AC125" s="455" t="str">
        <f t="shared" si="53"/>
        <v/>
      </c>
      <c r="AE125" s="455" t="str">
        <f t="shared" si="54"/>
        <v/>
      </c>
      <c r="AG125" s="455" t="str">
        <f t="shared" si="55"/>
        <v/>
      </c>
      <c r="AI125" s="455" t="str">
        <f t="shared" si="56"/>
        <v/>
      </c>
      <c r="AK125" s="455" t="str">
        <f t="shared" si="57"/>
        <v/>
      </c>
      <c r="AM125" s="455" t="str">
        <f t="shared" si="58"/>
        <v/>
      </c>
      <c r="AO125" s="455" t="str">
        <f t="shared" si="59"/>
        <v/>
      </c>
      <c r="AQ125" s="455" t="str">
        <f t="shared" si="60"/>
        <v/>
      </c>
      <c r="AS125" s="455"/>
      <c r="AU125" s="455"/>
    </row>
    <row r="126" spans="5:47">
      <c r="E126" s="455" t="str">
        <f t="shared" si="41"/>
        <v/>
      </c>
      <c r="G126" s="455" t="str">
        <f t="shared" si="42"/>
        <v/>
      </c>
      <c r="I126" s="455" t="str">
        <f t="shared" si="43"/>
        <v/>
      </c>
      <c r="K126" s="455" t="str">
        <f t="shared" si="44"/>
        <v/>
      </c>
      <c r="M126" s="455" t="str">
        <f t="shared" si="45"/>
        <v/>
      </c>
      <c r="O126" s="455" t="str">
        <f t="shared" si="46"/>
        <v/>
      </c>
      <c r="Q126" s="455" t="str">
        <f t="shared" si="47"/>
        <v/>
      </c>
      <c r="S126" s="455" t="str">
        <f t="shared" si="48"/>
        <v/>
      </c>
      <c r="U126" s="455" t="str">
        <f t="shared" si="49"/>
        <v/>
      </c>
      <c r="W126" s="455" t="str">
        <f t="shared" si="50"/>
        <v/>
      </c>
      <c r="Y126" s="455" t="str">
        <f t="shared" si="51"/>
        <v/>
      </c>
      <c r="AA126" s="455" t="str">
        <f t="shared" si="52"/>
        <v/>
      </c>
      <c r="AC126" s="455" t="str">
        <f t="shared" si="53"/>
        <v/>
      </c>
      <c r="AE126" s="455" t="str">
        <f t="shared" si="54"/>
        <v/>
      </c>
      <c r="AG126" s="455" t="str">
        <f t="shared" si="55"/>
        <v/>
      </c>
      <c r="AI126" s="455" t="str">
        <f t="shared" si="56"/>
        <v/>
      </c>
      <c r="AK126" s="455" t="str">
        <f t="shared" si="57"/>
        <v/>
      </c>
      <c r="AM126" s="455" t="str">
        <f t="shared" si="58"/>
        <v/>
      </c>
      <c r="AO126" s="455" t="str">
        <f t="shared" si="59"/>
        <v/>
      </c>
      <c r="AQ126" s="455" t="str">
        <f t="shared" si="60"/>
        <v/>
      </c>
      <c r="AS126" s="455"/>
      <c r="AU126" s="455"/>
    </row>
    <row r="127" spans="5:47">
      <c r="E127" s="455" t="str">
        <f t="shared" si="41"/>
        <v/>
      </c>
      <c r="G127" s="455" t="str">
        <f t="shared" si="42"/>
        <v/>
      </c>
      <c r="I127" s="455" t="str">
        <f t="shared" si="43"/>
        <v/>
      </c>
      <c r="K127" s="455" t="str">
        <f t="shared" si="44"/>
        <v/>
      </c>
      <c r="M127" s="455" t="str">
        <f t="shared" si="45"/>
        <v/>
      </c>
      <c r="O127" s="455" t="str">
        <f t="shared" si="46"/>
        <v/>
      </c>
      <c r="Q127" s="455" t="str">
        <f t="shared" si="47"/>
        <v/>
      </c>
      <c r="S127" s="455" t="str">
        <f t="shared" si="48"/>
        <v/>
      </c>
      <c r="U127" s="455" t="str">
        <f t="shared" si="49"/>
        <v/>
      </c>
      <c r="W127" s="455" t="str">
        <f t="shared" si="50"/>
        <v/>
      </c>
      <c r="Y127" s="455" t="str">
        <f t="shared" si="51"/>
        <v/>
      </c>
      <c r="AA127" s="455" t="str">
        <f t="shared" si="52"/>
        <v/>
      </c>
      <c r="AC127" s="455" t="str">
        <f t="shared" si="53"/>
        <v/>
      </c>
      <c r="AE127" s="455" t="str">
        <f t="shared" si="54"/>
        <v/>
      </c>
      <c r="AG127" s="455" t="str">
        <f t="shared" si="55"/>
        <v/>
      </c>
      <c r="AI127" s="455" t="str">
        <f t="shared" si="56"/>
        <v/>
      </c>
      <c r="AK127" s="455" t="str">
        <f t="shared" si="57"/>
        <v/>
      </c>
      <c r="AM127" s="455" t="str">
        <f t="shared" si="58"/>
        <v/>
      </c>
      <c r="AO127" s="455" t="str">
        <f t="shared" si="59"/>
        <v/>
      </c>
      <c r="AQ127" s="455" t="str">
        <f t="shared" si="60"/>
        <v/>
      </c>
      <c r="AS127" s="455"/>
      <c r="AU127" s="455"/>
    </row>
    <row r="128" spans="5:47">
      <c r="E128" s="455" t="str">
        <f t="shared" si="41"/>
        <v/>
      </c>
      <c r="G128" s="455" t="str">
        <f t="shared" si="42"/>
        <v/>
      </c>
      <c r="I128" s="455" t="str">
        <f t="shared" si="43"/>
        <v/>
      </c>
      <c r="K128" s="455" t="str">
        <f t="shared" si="44"/>
        <v/>
      </c>
      <c r="M128" s="455" t="str">
        <f t="shared" si="45"/>
        <v/>
      </c>
      <c r="O128" s="455" t="str">
        <f t="shared" si="46"/>
        <v/>
      </c>
      <c r="Q128" s="455" t="str">
        <f t="shared" si="47"/>
        <v/>
      </c>
      <c r="S128" s="455" t="str">
        <f t="shared" si="48"/>
        <v/>
      </c>
      <c r="U128" s="455" t="str">
        <f t="shared" si="49"/>
        <v/>
      </c>
      <c r="W128" s="455" t="str">
        <f t="shared" si="50"/>
        <v/>
      </c>
      <c r="Y128" s="455" t="str">
        <f t="shared" si="51"/>
        <v/>
      </c>
      <c r="AA128" s="455" t="str">
        <f t="shared" si="52"/>
        <v/>
      </c>
      <c r="AC128" s="455" t="str">
        <f t="shared" si="53"/>
        <v/>
      </c>
      <c r="AE128" s="455" t="str">
        <f t="shared" si="54"/>
        <v/>
      </c>
      <c r="AG128" s="455" t="str">
        <f t="shared" si="55"/>
        <v/>
      </c>
      <c r="AI128" s="455" t="str">
        <f t="shared" si="56"/>
        <v/>
      </c>
      <c r="AK128" s="455" t="str">
        <f t="shared" si="57"/>
        <v/>
      </c>
      <c r="AM128" s="455" t="str">
        <f t="shared" si="58"/>
        <v/>
      </c>
      <c r="AO128" s="455" t="str">
        <f t="shared" si="59"/>
        <v/>
      </c>
      <c r="AQ128" s="455" t="str">
        <f t="shared" si="60"/>
        <v/>
      </c>
      <c r="AS128" s="455"/>
      <c r="AU128" s="455"/>
    </row>
    <row r="129" spans="5:47">
      <c r="E129" s="455" t="str">
        <f t="shared" si="41"/>
        <v/>
      </c>
      <c r="G129" s="455" t="str">
        <f t="shared" si="42"/>
        <v/>
      </c>
      <c r="I129" s="455" t="str">
        <f t="shared" si="43"/>
        <v/>
      </c>
      <c r="K129" s="455" t="str">
        <f t="shared" si="44"/>
        <v/>
      </c>
      <c r="M129" s="455" t="str">
        <f t="shared" si="45"/>
        <v/>
      </c>
      <c r="O129" s="455" t="str">
        <f t="shared" si="46"/>
        <v/>
      </c>
      <c r="Q129" s="455" t="str">
        <f t="shared" si="47"/>
        <v/>
      </c>
      <c r="S129" s="455" t="str">
        <f t="shared" si="48"/>
        <v/>
      </c>
      <c r="U129" s="455" t="str">
        <f t="shared" si="49"/>
        <v/>
      </c>
      <c r="W129" s="455" t="str">
        <f t="shared" si="50"/>
        <v/>
      </c>
      <c r="Y129" s="455" t="str">
        <f t="shared" si="51"/>
        <v/>
      </c>
      <c r="AA129" s="455" t="str">
        <f t="shared" si="52"/>
        <v/>
      </c>
      <c r="AC129" s="455" t="str">
        <f t="shared" si="53"/>
        <v/>
      </c>
      <c r="AE129" s="455" t="str">
        <f t="shared" si="54"/>
        <v/>
      </c>
      <c r="AG129" s="455" t="str">
        <f t="shared" si="55"/>
        <v/>
      </c>
      <c r="AI129" s="455" t="str">
        <f t="shared" si="56"/>
        <v/>
      </c>
      <c r="AK129" s="455" t="str">
        <f t="shared" si="57"/>
        <v/>
      </c>
      <c r="AM129" s="455" t="str">
        <f t="shared" si="58"/>
        <v/>
      </c>
      <c r="AO129" s="455" t="str">
        <f t="shared" si="59"/>
        <v/>
      </c>
      <c r="AQ129" s="455" t="str">
        <f t="shared" si="60"/>
        <v/>
      </c>
      <c r="AS129" s="455"/>
      <c r="AU129" s="455"/>
    </row>
    <row r="130" spans="5:47">
      <c r="E130" s="455" t="str">
        <f t="shared" si="41"/>
        <v/>
      </c>
      <c r="G130" s="455" t="str">
        <f t="shared" si="42"/>
        <v/>
      </c>
      <c r="I130" s="455" t="str">
        <f t="shared" si="43"/>
        <v/>
      </c>
      <c r="K130" s="455" t="str">
        <f t="shared" si="44"/>
        <v/>
      </c>
      <c r="M130" s="455" t="str">
        <f t="shared" si="45"/>
        <v/>
      </c>
      <c r="O130" s="455" t="str">
        <f t="shared" si="46"/>
        <v/>
      </c>
      <c r="Q130" s="455" t="str">
        <f t="shared" si="47"/>
        <v/>
      </c>
      <c r="S130" s="455" t="str">
        <f t="shared" si="48"/>
        <v/>
      </c>
      <c r="U130" s="455" t="str">
        <f t="shared" si="49"/>
        <v/>
      </c>
      <c r="W130" s="455" t="str">
        <f t="shared" si="50"/>
        <v/>
      </c>
      <c r="Y130" s="455" t="str">
        <f t="shared" si="51"/>
        <v/>
      </c>
      <c r="AA130" s="455" t="str">
        <f t="shared" si="52"/>
        <v/>
      </c>
      <c r="AC130" s="455" t="str">
        <f t="shared" si="53"/>
        <v/>
      </c>
      <c r="AE130" s="455" t="str">
        <f t="shared" si="54"/>
        <v/>
      </c>
      <c r="AG130" s="455" t="str">
        <f t="shared" si="55"/>
        <v/>
      </c>
      <c r="AI130" s="455" t="str">
        <f t="shared" si="56"/>
        <v/>
      </c>
      <c r="AK130" s="455" t="str">
        <f t="shared" si="57"/>
        <v/>
      </c>
      <c r="AM130" s="455" t="str">
        <f t="shared" si="58"/>
        <v/>
      </c>
      <c r="AO130" s="455" t="str">
        <f t="shared" si="59"/>
        <v/>
      </c>
      <c r="AQ130" s="455" t="str">
        <f t="shared" si="60"/>
        <v/>
      </c>
      <c r="AS130" s="455"/>
      <c r="AU130" s="455"/>
    </row>
    <row r="131" spans="5:47">
      <c r="E131" s="455" t="str">
        <f t="shared" si="41"/>
        <v/>
      </c>
      <c r="G131" s="455" t="str">
        <f t="shared" si="42"/>
        <v/>
      </c>
      <c r="I131" s="455" t="str">
        <f t="shared" si="43"/>
        <v/>
      </c>
      <c r="K131" s="455" t="str">
        <f t="shared" si="44"/>
        <v/>
      </c>
      <c r="M131" s="455" t="str">
        <f t="shared" si="45"/>
        <v/>
      </c>
      <c r="O131" s="455" t="str">
        <f t="shared" si="46"/>
        <v/>
      </c>
      <c r="Q131" s="455" t="str">
        <f t="shared" si="47"/>
        <v/>
      </c>
      <c r="S131" s="455" t="str">
        <f t="shared" si="48"/>
        <v/>
      </c>
      <c r="U131" s="455" t="str">
        <f t="shared" si="49"/>
        <v/>
      </c>
      <c r="W131" s="455" t="str">
        <f t="shared" si="50"/>
        <v/>
      </c>
      <c r="Y131" s="455" t="str">
        <f t="shared" si="51"/>
        <v/>
      </c>
      <c r="AA131" s="455" t="str">
        <f t="shared" si="52"/>
        <v/>
      </c>
      <c r="AC131" s="455" t="str">
        <f t="shared" si="53"/>
        <v/>
      </c>
      <c r="AE131" s="455" t="str">
        <f t="shared" si="54"/>
        <v/>
      </c>
      <c r="AG131" s="455" t="str">
        <f t="shared" si="55"/>
        <v/>
      </c>
      <c r="AI131" s="455" t="str">
        <f t="shared" si="56"/>
        <v/>
      </c>
      <c r="AK131" s="455" t="str">
        <f t="shared" si="57"/>
        <v/>
      </c>
      <c r="AM131" s="455" t="str">
        <f t="shared" si="58"/>
        <v/>
      </c>
      <c r="AO131" s="455" t="str">
        <f t="shared" si="59"/>
        <v/>
      </c>
      <c r="AQ131" s="455" t="str">
        <f t="shared" si="60"/>
        <v/>
      </c>
      <c r="AS131" s="455"/>
      <c r="AU131" s="455"/>
    </row>
    <row r="132" spans="5:47">
      <c r="E132" s="455" t="str">
        <f t="shared" si="41"/>
        <v/>
      </c>
      <c r="G132" s="455" t="str">
        <f t="shared" si="42"/>
        <v/>
      </c>
      <c r="I132" s="455" t="str">
        <f t="shared" si="43"/>
        <v/>
      </c>
      <c r="K132" s="455" t="str">
        <f t="shared" si="44"/>
        <v/>
      </c>
      <c r="M132" s="455" t="str">
        <f t="shared" si="45"/>
        <v/>
      </c>
      <c r="O132" s="455" t="str">
        <f t="shared" si="46"/>
        <v/>
      </c>
      <c r="Q132" s="455" t="str">
        <f t="shared" si="47"/>
        <v/>
      </c>
      <c r="S132" s="455" t="str">
        <f t="shared" si="48"/>
        <v/>
      </c>
      <c r="U132" s="455" t="str">
        <f t="shared" si="49"/>
        <v/>
      </c>
      <c r="W132" s="455" t="str">
        <f t="shared" si="50"/>
        <v/>
      </c>
      <c r="Y132" s="455" t="str">
        <f t="shared" si="51"/>
        <v/>
      </c>
      <c r="AA132" s="455" t="str">
        <f t="shared" si="52"/>
        <v/>
      </c>
      <c r="AC132" s="455" t="str">
        <f t="shared" si="53"/>
        <v/>
      </c>
      <c r="AE132" s="455" t="str">
        <f t="shared" si="54"/>
        <v/>
      </c>
      <c r="AG132" s="455" t="str">
        <f t="shared" si="55"/>
        <v/>
      </c>
      <c r="AI132" s="455" t="str">
        <f t="shared" si="56"/>
        <v/>
      </c>
      <c r="AK132" s="455" t="str">
        <f t="shared" si="57"/>
        <v/>
      </c>
      <c r="AM132" s="455" t="str">
        <f t="shared" si="58"/>
        <v/>
      </c>
      <c r="AO132" s="455" t="str">
        <f t="shared" si="59"/>
        <v/>
      </c>
      <c r="AQ132" s="455" t="str">
        <f t="shared" si="60"/>
        <v/>
      </c>
      <c r="AS132" s="455"/>
      <c r="AU132" s="455"/>
    </row>
    <row r="133" spans="5:47">
      <c r="E133" s="455" t="str">
        <f t="shared" si="41"/>
        <v/>
      </c>
      <c r="G133" s="455" t="str">
        <f t="shared" si="42"/>
        <v/>
      </c>
      <c r="I133" s="455" t="str">
        <f t="shared" si="43"/>
        <v/>
      </c>
      <c r="K133" s="455" t="str">
        <f t="shared" si="44"/>
        <v/>
      </c>
      <c r="M133" s="455" t="str">
        <f t="shared" si="45"/>
        <v/>
      </c>
      <c r="O133" s="455" t="str">
        <f t="shared" si="46"/>
        <v/>
      </c>
      <c r="Q133" s="455" t="str">
        <f t="shared" si="47"/>
        <v/>
      </c>
      <c r="S133" s="455" t="str">
        <f t="shared" si="48"/>
        <v/>
      </c>
      <c r="U133" s="455" t="str">
        <f t="shared" si="49"/>
        <v/>
      </c>
      <c r="W133" s="455" t="str">
        <f t="shared" si="50"/>
        <v/>
      </c>
      <c r="Y133" s="455" t="str">
        <f t="shared" si="51"/>
        <v/>
      </c>
      <c r="AA133" s="455" t="str">
        <f t="shared" si="52"/>
        <v/>
      </c>
      <c r="AC133" s="455" t="str">
        <f t="shared" si="53"/>
        <v/>
      </c>
      <c r="AE133" s="455" t="str">
        <f t="shared" si="54"/>
        <v/>
      </c>
      <c r="AG133" s="455" t="str">
        <f t="shared" si="55"/>
        <v/>
      </c>
      <c r="AI133" s="455" t="str">
        <f t="shared" si="56"/>
        <v/>
      </c>
      <c r="AK133" s="455" t="str">
        <f t="shared" si="57"/>
        <v/>
      </c>
      <c r="AM133" s="455" t="str">
        <f t="shared" si="58"/>
        <v/>
      </c>
      <c r="AO133" s="455" t="str">
        <f t="shared" si="59"/>
        <v/>
      </c>
      <c r="AQ133" s="455" t="str">
        <f t="shared" si="60"/>
        <v/>
      </c>
      <c r="AS133" s="455"/>
      <c r="AU133" s="455"/>
    </row>
    <row r="134" spans="5:47">
      <c r="E134" s="455" t="str">
        <f t="shared" si="41"/>
        <v/>
      </c>
      <c r="G134" s="455" t="str">
        <f t="shared" si="42"/>
        <v/>
      </c>
      <c r="I134" s="455" t="str">
        <f t="shared" si="43"/>
        <v/>
      </c>
      <c r="K134" s="455" t="str">
        <f t="shared" si="44"/>
        <v/>
      </c>
      <c r="M134" s="455" t="str">
        <f t="shared" si="45"/>
        <v/>
      </c>
      <c r="O134" s="455" t="str">
        <f t="shared" si="46"/>
        <v/>
      </c>
      <c r="Q134" s="455" t="str">
        <f t="shared" si="47"/>
        <v/>
      </c>
      <c r="S134" s="455" t="str">
        <f t="shared" si="48"/>
        <v/>
      </c>
      <c r="U134" s="455" t="str">
        <f t="shared" si="49"/>
        <v/>
      </c>
      <c r="W134" s="455" t="str">
        <f t="shared" si="50"/>
        <v/>
      </c>
      <c r="Y134" s="455" t="str">
        <f t="shared" si="51"/>
        <v/>
      </c>
      <c r="AA134" s="455" t="str">
        <f t="shared" si="52"/>
        <v/>
      </c>
      <c r="AC134" s="455" t="str">
        <f t="shared" si="53"/>
        <v/>
      </c>
      <c r="AE134" s="455" t="str">
        <f t="shared" si="54"/>
        <v/>
      </c>
      <c r="AG134" s="455" t="str">
        <f t="shared" si="55"/>
        <v/>
      </c>
      <c r="AI134" s="455" t="str">
        <f t="shared" si="56"/>
        <v/>
      </c>
      <c r="AK134" s="455" t="str">
        <f t="shared" si="57"/>
        <v/>
      </c>
      <c r="AM134" s="455" t="str">
        <f t="shared" si="58"/>
        <v/>
      </c>
      <c r="AO134" s="455" t="str">
        <f t="shared" si="59"/>
        <v/>
      </c>
      <c r="AQ134" s="455" t="str">
        <f t="shared" si="60"/>
        <v/>
      </c>
      <c r="AS134" s="455"/>
      <c r="AU134" s="455"/>
    </row>
    <row r="135" spans="5:47">
      <c r="E135" s="455" t="str">
        <f t="shared" si="41"/>
        <v/>
      </c>
      <c r="G135" s="455" t="str">
        <f t="shared" si="42"/>
        <v/>
      </c>
      <c r="I135" s="455" t="str">
        <f t="shared" si="43"/>
        <v/>
      </c>
      <c r="K135" s="455" t="str">
        <f t="shared" si="44"/>
        <v/>
      </c>
      <c r="M135" s="455" t="str">
        <f t="shared" si="45"/>
        <v/>
      </c>
      <c r="O135" s="455" t="str">
        <f t="shared" si="46"/>
        <v/>
      </c>
      <c r="Q135" s="455" t="str">
        <f t="shared" si="47"/>
        <v/>
      </c>
      <c r="S135" s="455" t="str">
        <f t="shared" si="48"/>
        <v/>
      </c>
      <c r="U135" s="455" t="str">
        <f t="shared" si="49"/>
        <v/>
      </c>
      <c r="W135" s="455" t="str">
        <f t="shared" si="50"/>
        <v/>
      </c>
      <c r="Y135" s="455" t="str">
        <f t="shared" si="51"/>
        <v/>
      </c>
      <c r="AA135" s="455" t="str">
        <f t="shared" si="52"/>
        <v/>
      </c>
      <c r="AC135" s="455" t="str">
        <f t="shared" si="53"/>
        <v/>
      </c>
      <c r="AE135" s="455" t="str">
        <f t="shared" si="54"/>
        <v/>
      </c>
      <c r="AG135" s="455" t="str">
        <f t="shared" si="55"/>
        <v/>
      </c>
      <c r="AI135" s="455" t="str">
        <f t="shared" si="56"/>
        <v/>
      </c>
      <c r="AK135" s="455" t="str">
        <f t="shared" si="57"/>
        <v/>
      </c>
      <c r="AM135" s="455" t="str">
        <f t="shared" si="58"/>
        <v/>
      </c>
      <c r="AO135" s="455" t="str">
        <f t="shared" si="59"/>
        <v/>
      </c>
      <c r="AQ135" s="455" t="str">
        <f t="shared" si="60"/>
        <v/>
      </c>
      <c r="AS135" s="455"/>
      <c r="AU135" s="455"/>
    </row>
    <row r="136" spans="5:47">
      <c r="E136" s="455" t="str">
        <f t="shared" si="41"/>
        <v/>
      </c>
      <c r="G136" s="455" t="str">
        <f t="shared" si="42"/>
        <v/>
      </c>
      <c r="I136" s="455" t="str">
        <f t="shared" si="43"/>
        <v/>
      </c>
      <c r="K136" s="455" t="str">
        <f t="shared" si="44"/>
        <v/>
      </c>
      <c r="M136" s="455" t="str">
        <f t="shared" si="45"/>
        <v/>
      </c>
      <c r="O136" s="455" t="str">
        <f t="shared" si="46"/>
        <v/>
      </c>
      <c r="Q136" s="455" t="str">
        <f t="shared" si="47"/>
        <v/>
      </c>
      <c r="S136" s="455" t="str">
        <f t="shared" si="48"/>
        <v/>
      </c>
      <c r="U136" s="455" t="str">
        <f t="shared" si="49"/>
        <v/>
      </c>
      <c r="W136" s="455" t="str">
        <f t="shared" si="50"/>
        <v/>
      </c>
      <c r="Y136" s="455" t="str">
        <f t="shared" si="51"/>
        <v/>
      </c>
      <c r="AA136" s="455" t="str">
        <f t="shared" si="52"/>
        <v/>
      </c>
      <c r="AC136" s="455" t="str">
        <f t="shared" si="53"/>
        <v/>
      </c>
      <c r="AE136" s="455" t="str">
        <f t="shared" si="54"/>
        <v/>
      </c>
      <c r="AG136" s="455" t="str">
        <f t="shared" si="55"/>
        <v/>
      </c>
      <c r="AI136" s="455" t="str">
        <f t="shared" si="56"/>
        <v/>
      </c>
      <c r="AK136" s="455" t="str">
        <f t="shared" si="57"/>
        <v/>
      </c>
      <c r="AM136" s="455" t="str">
        <f t="shared" si="58"/>
        <v/>
      </c>
      <c r="AO136" s="455" t="str">
        <f t="shared" si="59"/>
        <v/>
      </c>
      <c r="AQ136" s="455" t="str">
        <f t="shared" si="60"/>
        <v/>
      </c>
      <c r="AS136" s="455"/>
      <c r="AU136" s="455"/>
    </row>
    <row r="137" spans="5:47">
      <c r="E137" s="455" t="str">
        <f t="shared" si="41"/>
        <v/>
      </c>
      <c r="G137" s="455" t="str">
        <f t="shared" si="42"/>
        <v/>
      </c>
      <c r="I137" s="455" t="str">
        <f t="shared" si="43"/>
        <v/>
      </c>
      <c r="K137" s="455" t="str">
        <f t="shared" si="44"/>
        <v/>
      </c>
      <c r="M137" s="455" t="str">
        <f t="shared" si="45"/>
        <v/>
      </c>
      <c r="O137" s="455" t="str">
        <f t="shared" si="46"/>
        <v/>
      </c>
      <c r="Q137" s="455" t="str">
        <f t="shared" si="47"/>
        <v/>
      </c>
      <c r="S137" s="455" t="str">
        <f t="shared" si="48"/>
        <v/>
      </c>
      <c r="U137" s="455" t="str">
        <f t="shared" si="49"/>
        <v/>
      </c>
      <c r="W137" s="455" t="str">
        <f t="shared" si="50"/>
        <v/>
      </c>
      <c r="Y137" s="455" t="str">
        <f t="shared" si="51"/>
        <v/>
      </c>
      <c r="AA137" s="455" t="str">
        <f t="shared" si="52"/>
        <v/>
      </c>
      <c r="AC137" s="455" t="str">
        <f t="shared" si="53"/>
        <v/>
      </c>
      <c r="AE137" s="455" t="str">
        <f t="shared" si="54"/>
        <v/>
      </c>
      <c r="AG137" s="455" t="str">
        <f t="shared" si="55"/>
        <v/>
      </c>
      <c r="AI137" s="455" t="str">
        <f t="shared" si="56"/>
        <v/>
      </c>
      <c r="AK137" s="455" t="str">
        <f t="shared" si="57"/>
        <v/>
      </c>
      <c r="AM137" s="455" t="str">
        <f t="shared" si="58"/>
        <v/>
      </c>
      <c r="AO137" s="455" t="str">
        <f t="shared" si="59"/>
        <v/>
      </c>
      <c r="AQ137" s="455" t="str">
        <f t="shared" si="60"/>
        <v/>
      </c>
      <c r="AS137" s="455"/>
      <c r="AU137" s="455"/>
    </row>
    <row r="138" spans="5:47">
      <c r="E138" s="455" t="str">
        <f t="shared" si="41"/>
        <v/>
      </c>
      <c r="G138" s="455" t="str">
        <f t="shared" si="42"/>
        <v/>
      </c>
      <c r="I138" s="455" t="str">
        <f t="shared" si="43"/>
        <v/>
      </c>
      <c r="K138" s="455" t="str">
        <f t="shared" si="44"/>
        <v/>
      </c>
      <c r="M138" s="455" t="str">
        <f t="shared" si="45"/>
        <v/>
      </c>
      <c r="O138" s="455" t="str">
        <f t="shared" si="46"/>
        <v/>
      </c>
      <c r="Q138" s="455" t="str">
        <f t="shared" si="47"/>
        <v/>
      </c>
      <c r="S138" s="455" t="str">
        <f t="shared" si="48"/>
        <v/>
      </c>
      <c r="U138" s="455" t="str">
        <f t="shared" si="49"/>
        <v/>
      </c>
      <c r="W138" s="455" t="str">
        <f t="shared" si="50"/>
        <v/>
      </c>
      <c r="Y138" s="455" t="str">
        <f t="shared" si="51"/>
        <v/>
      </c>
      <c r="AA138" s="455" t="str">
        <f t="shared" si="52"/>
        <v/>
      </c>
      <c r="AC138" s="455" t="str">
        <f t="shared" si="53"/>
        <v/>
      </c>
      <c r="AE138" s="455" t="str">
        <f t="shared" si="54"/>
        <v/>
      </c>
      <c r="AG138" s="455" t="str">
        <f t="shared" si="55"/>
        <v/>
      </c>
      <c r="AI138" s="455" t="str">
        <f t="shared" si="56"/>
        <v/>
      </c>
      <c r="AK138" s="455" t="str">
        <f t="shared" si="57"/>
        <v/>
      </c>
      <c r="AM138" s="455" t="str">
        <f t="shared" si="58"/>
        <v/>
      </c>
      <c r="AO138" s="455" t="str">
        <f t="shared" si="59"/>
        <v/>
      </c>
      <c r="AQ138" s="455" t="str">
        <f t="shared" si="60"/>
        <v/>
      </c>
      <c r="AS138" s="455"/>
      <c r="AU138" s="455"/>
    </row>
    <row r="139" spans="5:47">
      <c r="E139" s="455" t="str">
        <f t="shared" si="41"/>
        <v/>
      </c>
      <c r="G139" s="455" t="str">
        <f t="shared" si="42"/>
        <v/>
      </c>
      <c r="I139" s="455" t="str">
        <f t="shared" si="43"/>
        <v/>
      </c>
      <c r="K139" s="455" t="str">
        <f t="shared" si="44"/>
        <v/>
      </c>
      <c r="M139" s="455" t="str">
        <f t="shared" si="45"/>
        <v/>
      </c>
      <c r="O139" s="455" t="str">
        <f t="shared" si="46"/>
        <v/>
      </c>
      <c r="Q139" s="455" t="str">
        <f t="shared" si="47"/>
        <v/>
      </c>
      <c r="S139" s="455" t="str">
        <f t="shared" si="48"/>
        <v/>
      </c>
      <c r="U139" s="455" t="str">
        <f t="shared" si="49"/>
        <v/>
      </c>
      <c r="W139" s="455" t="str">
        <f t="shared" si="50"/>
        <v/>
      </c>
      <c r="Y139" s="455" t="str">
        <f t="shared" si="51"/>
        <v/>
      </c>
      <c r="AA139" s="455" t="str">
        <f t="shared" si="52"/>
        <v/>
      </c>
      <c r="AC139" s="455" t="str">
        <f t="shared" si="53"/>
        <v/>
      </c>
      <c r="AE139" s="455" t="str">
        <f t="shared" si="54"/>
        <v/>
      </c>
      <c r="AG139" s="455" t="str">
        <f t="shared" si="55"/>
        <v/>
      </c>
      <c r="AI139" s="455" t="str">
        <f t="shared" si="56"/>
        <v/>
      </c>
      <c r="AK139" s="455" t="str">
        <f t="shared" si="57"/>
        <v/>
      </c>
      <c r="AM139" s="455" t="str">
        <f t="shared" si="58"/>
        <v/>
      </c>
      <c r="AO139" s="455" t="str">
        <f t="shared" si="59"/>
        <v/>
      </c>
      <c r="AQ139" s="455" t="str">
        <f t="shared" si="60"/>
        <v/>
      </c>
      <c r="AS139" s="455"/>
      <c r="AU139" s="455"/>
    </row>
    <row r="140" spans="5:47">
      <c r="E140" s="455" t="str">
        <f t="shared" ref="E140:E203" si="61">IF(OR($B140=0,D140=0),"",D140/$B140)</f>
        <v/>
      </c>
      <c r="G140" s="455" t="str">
        <f t="shared" si="42"/>
        <v/>
      </c>
      <c r="I140" s="455" t="str">
        <f t="shared" si="43"/>
        <v/>
      </c>
      <c r="K140" s="455" t="str">
        <f t="shared" si="44"/>
        <v/>
      </c>
      <c r="M140" s="455" t="str">
        <f t="shared" si="45"/>
        <v/>
      </c>
      <c r="O140" s="455" t="str">
        <f t="shared" si="46"/>
        <v/>
      </c>
      <c r="Q140" s="455" t="str">
        <f t="shared" si="47"/>
        <v/>
      </c>
      <c r="S140" s="455" t="str">
        <f t="shared" si="48"/>
        <v/>
      </c>
      <c r="U140" s="455" t="str">
        <f t="shared" si="49"/>
        <v/>
      </c>
      <c r="W140" s="455" t="str">
        <f t="shared" si="50"/>
        <v/>
      </c>
      <c r="Y140" s="455" t="str">
        <f t="shared" si="51"/>
        <v/>
      </c>
      <c r="AA140" s="455" t="str">
        <f t="shared" si="52"/>
        <v/>
      </c>
      <c r="AC140" s="455" t="str">
        <f t="shared" si="53"/>
        <v/>
      </c>
      <c r="AE140" s="455" t="str">
        <f t="shared" si="54"/>
        <v/>
      </c>
      <c r="AG140" s="455" t="str">
        <f t="shared" si="55"/>
        <v/>
      </c>
      <c r="AI140" s="455" t="str">
        <f t="shared" si="56"/>
        <v/>
      </c>
      <c r="AK140" s="455" t="str">
        <f t="shared" si="57"/>
        <v/>
      </c>
      <c r="AM140" s="455" t="str">
        <f t="shared" si="58"/>
        <v/>
      </c>
      <c r="AO140" s="455" t="str">
        <f t="shared" si="59"/>
        <v/>
      </c>
      <c r="AQ140" s="455" t="str">
        <f t="shared" si="60"/>
        <v/>
      </c>
      <c r="AS140" s="455"/>
      <c r="AU140" s="455"/>
    </row>
    <row r="141" spans="5:47">
      <c r="E141" s="455" t="str">
        <f t="shared" si="61"/>
        <v/>
      </c>
      <c r="G141" s="455" t="str">
        <f t="shared" si="42"/>
        <v/>
      </c>
      <c r="I141" s="455" t="str">
        <f t="shared" si="43"/>
        <v/>
      </c>
      <c r="K141" s="455" t="str">
        <f t="shared" si="44"/>
        <v/>
      </c>
      <c r="M141" s="455" t="str">
        <f t="shared" si="45"/>
        <v/>
      </c>
      <c r="O141" s="455" t="str">
        <f t="shared" si="46"/>
        <v/>
      </c>
      <c r="Q141" s="455" t="str">
        <f t="shared" si="47"/>
        <v/>
      </c>
      <c r="S141" s="455" t="str">
        <f t="shared" si="48"/>
        <v/>
      </c>
      <c r="U141" s="455" t="str">
        <f t="shared" si="49"/>
        <v/>
      </c>
      <c r="W141" s="455" t="str">
        <f t="shared" si="50"/>
        <v/>
      </c>
      <c r="Y141" s="455" t="str">
        <f t="shared" si="51"/>
        <v/>
      </c>
      <c r="AA141" s="455" t="str">
        <f t="shared" si="52"/>
        <v/>
      </c>
      <c r="AC141" s="455" t="str">
        <f t="shared" si="53"/>
        <v/>
      </c>
      <c r="AE141" s="455" t="str">
        <f t="shared" si="54"/>
        <v/>
      </c>
      <c r="AG141" s="455" t="str">
        <f t="shared" si="55"/>
        <v/>
      </c>
      <c r="AI141" s="455" t="str">
        <f t="shared" si="56"/>
        <v/>
      </c>
      <c r="AK141" s="455" t="str">
        <f t="shared" si="57"/>
        <v/>
      </c>
      <c r="AM141" s="455" t="str">
        <f t="shared" si="58"/>
        <v/>
      </c>
      <c r="AO141" s="455" t="str">
        <f t="shared" si="59"/>
        <v/>
      </c>
      <c r="AQ141" s="455" t="str">
        <f t="shared" si="60"/>
        <v/>
      </c>
      <c r="AS141" s="455"/>
      <c r="AU141" s="455"/>
    </row>
    <row r="142" spans="5:47">
      <c r="E142" s="455" t="str">
        <f t="shared" si="61"/>
        <v/>
      </c>
      <c r="G142" s="455" t="str">
        <f t="shared" si="42"/>
        <v/>
      </c>
      <c r="I142" s="455" t="str">
        <f t="shared" si="43"/>
        <v/>
      </c>
      <c r="K142" s="455" t="str">
        <f t="shared" si="44"/>
        <v/>
      </c>
      <c r="M142" s="455" t="str">
        <f t="shared" si="45"/>
        <v/>
      </c>
      <c r="O142" s="455" t="str">
        <f t="shared" si="46"/>
        <v/>
      </c>
      <c r="Q142" s="455" t="str">
        <f t="shared" si="47"/>
        <v/>
      </c>
      <c r="S142" s="455" t="str">
        <f t="shared" si="48"/>
        <v/>
      </c>
      <c r="U142" s="455" t="str">
        <f t="shared" si="49"/>
        <v/>
      </c>
      <c r="W142" s="455" t="str">
        <f t="shared" si="50"/>
        <v/>
      </c>
      <c r="Y142" s="455" t="str">
        <f t="shared" si="51"/>
        <v/>
      </c>
      <c r="AA142" s="455" t="str">
        <f t="shared" si="52"/>
        <v/>
      </c>
      <c r="AC142" s="455" t="str">
        <f t="shared" si="53"/>
        <v/>
      </c>
      <c r="AE142" s="455" t="str">
        <f t="shared" si="54"/>
        <v/>
      </c>
      <c r="AG142" s="455" t="str">
        <f t="shared" si="55"/>
        <v/>
      </c>
      <c r="AI142" s="455" t="str">
        <f t="shared" si="56"/>
        <v/>
      </c>
      <c r="AK142" s="455" t="str">
        <f t="shared" si="57"/>
        <v/>
      </c>
      <c r="AM142" s="455" t="str">
        <f t="shared" si="58"/>
        <v/>
      </c>
      <c r="AO142" s="455" t="str">
        <f t="shared" si="59"/>
        <v/>
      </c>
      <c r="AQ142" s="455" t="str">
        <f t="shared" si="60"/>
        <v/>
      </c>
      <c r="AS142" s="455"/>
      <c r="AU142" s="455"/>
    </row>
    <row r="143" spans="5:47">
      <c r="E143" s="455" t="str">
        <f t="shared" si="61"/>
        <v/>
      </c>
      <c r="G143" s="455" t="str">
        <f t="shared" si="42"/>
        <v/>
      </c>
      <c r="I143" s="455" t="str">
        <f t="shared" si="43"/>
        <v/>
      </c>
      <c r="K143" s="455" t="str">
        <f t="shared" si="44"/>
        <v/>
      </c>
      <c r="M143" s="455" t="str">
        <f t="shared" si="45"/>
        <v/>
      </c>
      <c r="O143" s="455" t="str">
        <f t="shared" si="46"/>
        <v/>
      </c>
      <c r="Q143" s="455" t="str">
        <f t="shared" si="47"/>
        <v/>
      </c>
      <c r="S143" s="455" t="str">
        <f t="shared" si="48"/>
        <v/>
      </c>
      <c r="U143" s="455" t="str">
        <f t="shared" si="49"/>
        <v/>
      </c>
      <c r="W143" s="455" t="str">
        <f t="shared" si="50"/>
        <v/>
      </c>
      <c r="Y143" s="455" t="str">
        <f t="shared" si="51"/>
        <v/>
      </c>
      <c r="AA143" s="455" t="str">
        <f t="shared" si="52"/>
        <v/>
      </c>
      <c r="AC143" s="455" t="str">
        <f t="shared" si="53"/>
        <v/>
      </c>
      <c r="AE143" s="455" t="str">
        <f t="shared" si="54"/>
        <v/>
      </c>
      <c r="AG143" s="455" t="str">
        <f t="shared" si="55"/>
        <v/>
      </c>
      <c r="AI143" s="455" t="str">
        <f t="shared" si="56"/>
        <v/>
      </c>
      <c r="AK143" s="455" t="str">
        <f t="shared" si="57"/>
        <v/>
      </c>
      <c r="AM143" s="455" t="str">
        <f t="shared" si="58"/>
        <v/>
      </c>
      <c r="AO143" s="455" t="str">
        <f t="shared" si="59"/>
        <v/>
      </c>
      <c r="AQ143" s="455" t="str">
        <f t="shared" si="60"/>
        <v/>
      </c>
      <c r="AS143" s="455"/>
      <c r="AU143" s="455"/>
    </row>
    <row r="144" spans="5:47">
      <c r="E144" s="455" t="str">
        <f t="shared" si="61"/>
        <v/>
      </c>
      <c r="G144" s="455" t="str">
        <f t="shared" si="42"/>
        <v/>
      </c>
      <c r="I144" s="455" t="str">
        <f t="shared" si="43"/>
        <v/>
      </c>
      <c r="K144" s="455" t="str">
        <f t="shared" si="44"/>
        <v/>
      </c>
      <c r="M144" s="455" t="str">
        <f t="shared" si="45"/>
        <v/>
      </c>
      <c r="O144" s="455" t="str">
        <f t="shared" si="46"/>
        <v/>
      </c>
      <c r="Q144" s="455" t="str">
        <f t="shared" si="47"/>
        <v/>
      </c>
      <c r="S144" s="455" t="str">
        <f t="shared" si="48"/>
        <v/>
      </c>
      <c r="U144" s="455" t="str">
        <f t="shared" si="49"/>
        <v/>
      </c>
      <c r="W144" s="455" t="str">
        <f t="shared" si="50"/>
        <v/>
      </c>
      <c r="Y144" s="455" t="str">
        <f t="shared" si="51"/>
        <v/>
      </c>
      <c r="AA144" s="455" t="str">
        <f t="shared" si="52"/>
        <v/>
      </c>
      <c r="AC144" s="455" t="str">
        <f t="shared" si="53"/>
        <v/>
      </c>
      <c r="AE144" s="455" t="str">
        <f t="shared" si="54"/>
        <v/>
      </c>
      <c r="AG144" s="455" t="str">
        <f t="shared" si="55"/>
        <v/>
      </c>
      <c r="AI144" s="455" t="str">
        <f t="shared" si="56"/>
        <v/>
      </c>
      <c r="AK144" s="455" t="str">
        <f t="shared" si="57"/>
        <v/>
      </c>
      <c r="AM144" s="455" t="str">
        <f t="shared" si="58"/>
        <v/>
      </c>
      <c r="AO144" s="455" t="str">
        <f t="shared" si="59"/>
        <v/>
      </c>
      <c r="AQ144" s="455" t="str">
        <f t="shared" si="60"/>
        <v/>
      </c>
      <c r="AS144" s="455"/>
      <c r="AU144" s="455"/>
    </row>
    <row r="145" spans="5:47">
      <c r="E145" s="455" t="str">
        <f t="shared" si="61"/>
        <v/>
      </c>
      <c r="G145" s="455" t="str">
        <f t="shared" si="42"/>
        <v/>
      </c>
      <c r="I145" s="455" t="str">
        <f t="shared" si="43"/>
        <v/>
      </c>
      <c r="K145" s="455" t="str">
        <f t="shared" si="44"/>
        <v/>
      </c>
      <c r="M145" s="455" t="str">
        <f t="shared" si="45"/>
        <v/>
      </c>
      <c r="O145" s="455" t="str">
        <f t="shared" si="46"/>
        <v/>
      </c>
      <c r="Q145" s="455" t="str">
        <f t="shared" si="47"/>
        <v/>
      </c>
      <c r="S145" s="455" t="str">
        <f t="shared" si="48"/>
        <v/>
      </c>
      <c r="U145" s="455" t="str">
        <f t="shared" si="49"/>
        <v/>
      </c>
      <c r="W145" s="455" t="str">
        <f t="shared" si="50"/>
        <v/>
      </c>
      <c r="Y145" s="455" t="str">
        <f t="shared" si="51"/>
        <v/>
      </c>
      <c r="AA145" s="455" t="str">
        <f t="shared" si="52"/>
        <v/>
      </c>
      <c r="AC145" s="455" t="str">
        <f t="shared" si="53"/>
        <v/>
      </c>
      <c r="AE145" s="455" t="str">
        <f t="shared" si="54"/>
        <v/>
      </c>
      <c r="AG145" s="455" t="str">
        <f t="shared" si="55"/>
        <v/>
      </c>
      <c r="AI145" s="455" t="str">
        <f t="shared" si="56"/>
        <v/>
      </c>
      <c r="AK145" s="455" t="str">
        <f t="shared" si="57"/>
        <v/>
      </c>
      <c r="AM145" s="455" t="str">
        <f t="shared" si="58"/>
        <v/>
      </c>
      <c r="AO145" s="455" t="str">
        <f t="shared" si="59"/>
        <v/>
      </c>
      <c r="AQ145" s="455" t="str">
        <f t="shared" si="60"/>
        <v/>
      </c>
      <c r="AS145" s="455"/>
      <c r="AU145" s="455"/>
    </row>
    <row r="146" spans="5:47">
      <c r="E146" s="455" t="str">
        <f t="shared" si="61"/>
        <v/>
      </c>
      <c r="G146" s="455" t="str">
        <f t="shared" si="42"/>
        <v/>
      </c>
      <c r="I146" s="455" t="str">
        <f t="shared" si="43"/>
        <v/>
      </c>
      <c r="K146" s="455" t="str">
        <f t="shared" si="44"/>
        <v/>
      </c>
      <c r="M146" s="455" t="str">
        <f t="shared" si="45"/>
        <v/>
      </c>
      <c r="O146" s="455" t="str">
        <f t="shared" si="46"/>
        <v/>
      </c>
      <c r="Q146" s="455" t="str">
        <f t="shared" si="47"/>
        <v/>
      </c>
      <c r="S146" s="455" t="str">
        <f t="shared" si="48"/>
        <v/>
      </c>
      <c r="U146" s="455" t="str">
        <f t="shared" si="49"/>
        <v/>
      </c>
      <c r="W146" s="455" t="str">
        <f t="shared" si="50"/>
        <v/>
      </c>
      <c r="Y146" s="455" t="str">
        <f t="shared" si="51"/>
        <v/>
      </c>
      <c r="AA146" s="455" t="str">
        <f t="shared" si="52"/>
        <v/>
      </c>
      <c r="AC146" s="455" t="str">
        <f t="shared" si="53"/>
        <v/>
      </c>
      <c r="AE146" s="455" t="str">
        <f t="shared" si="54"/>
        <v/>
      </c>
      <c r="AG146" s="455" t="str">
        <f t="shared" si="55"/>
        <v/>
      </c>
      <c r="AI146" s="455" t="str">
        <f t="shared" si="56"/>
        <v/>
      </c>
      <c r="AK146" s="455" t="str">
        <f t="shared" si="57"/>
        <v/>
      </c>
      <c r="AM146" s="455" t="str">
        <f t="shared" si="58"/>
        <v/>
      </c>
      <c r="AO146" s="455" t="str">
        <f t="shared" si="59"/>
        <v/>
      </c>
      <c r="AQ146" s="455" t="str">
        <f t="shared" si="60"/>
        <v/>
      </c>
      <c r="AS146" s="455"/>
      <c r="AU146" s="455"/>
    </row>
    <row r="147" spans="5:47">
      <c r="E147" s="455" t="str">
        <f t="shared" si="61"/>
        <v/>
      </c>
      <c r="G147" s="455" t="str">
        <f t="shared" si="42"/>
        <v/>
      </c>
      <c r="I147" s="455" t="str">
        <f t="shared" si="43"/>
        <v/>
      </c>
      <c r="K147" s="455" t="str">
        <f t="shared" si="44"/>
        <v/>
      </c>
      <c r="M147" s="455" t="str">
        <f t="shared" si="45"/>
        <v/>
      </c>
      <c r="O147" s="455" t="str">
        <f t="shared" si="46"/>
        <v/>
      </c>
      <c r="Q147" s="455" t="str">
        <f t="shared" si="47"/>
        <v/>
      </c>
      <c r="S147" s="455" t="str">
        <f t="shared" si="48"/>
        <v/>
      </c>
      <c r="U147" s="455" t="str">
        <f t="shared" si="49"/>
        <v/>
      </c>
      <c r="W147" s="455" t="str">
        <f t="shared" si="50"/>
        <v/>
      </c>
      <c r="Y147" s="455" t="str">
        <f t="shared" si="51"/>
        <v/>
      </c>
      <c r="AA147" s="455" t="str">
        <f t="shared" si="52"/>
        <v/>
      </c>
      <c r="AC147" s="455" t="str">
        <f t="shared" si="53"/>
        <v/>
      </c>
      <c r="AE147" s="455" t="str">
        <f t="shared" si="54"/>
        <v/>
      </c>
      <c r="AG147" s="455" t="str">
        <f t="shared" si="55"/>
        <v/>
      </c>
      <c r="AI147" s="455" t="str">
        <f t="shared" si="56"/>
        <v/>
      </c>
      <c r="AK147" s="455" t="str">
        <f t="shared" si="57"/>
        <v/>
      </c>
      <c r="AM147" s="455" t="str">
        <f t="shared" si="58"/>
        <v/>
      </c>
      <c r="AO147" s="455" t="str">
        <f t="shared" si="59"/>
        <v/>
      </c>
      <c r="AQ147" s="455" t="str">
        <f t="shared" si="60"/>
        <v/>
      </c>
      <c r="AS147" s="455"/>
      <c r="AU147" s="455"/>
    </row>
    <row r="148" spans="5:47">
      <c r="E148" s="455" t="str">
        <f t="shared" si="61"/>
        <v/>
      </c>
      <c r="G148" s="455" t="str">
        <f t="shared" si="42"/>
        <v/>
      </c>
      <c r="I148" s="455" t="str">
        <f t="shared" si="43"/>
        <v/>
      </c>
      <c r="K148" s="455" t="str">
        <f t="shared" si="44"/>
        <v/>
      </c>
      <c r="M148" s="455" t="str">
        <f t="shared" si="45"/>
        <v/>
      </c>
      <c r="O148" s="455" t="str">
        <f t="shared" si="46"/>
        <v/>
      </c>
      <c r="Q148" s="455" t="str">
        <f t="shared" si="47"/>
        <v/>
      </c>
      <c r="S148" s="455" t="str">
        <f t="shared" si="48"/>
        <v/>
      </c>
      <c r="U148" s="455" t="str">
        <f t="shared" si="49"/>
        <v/>
      </c>
      <c r="W148" s="455" t="str">
        <f t="shared" si="50"/>
        <v/>
      </c>
      <c r="Y148" s="455" t="str">
        <f t="shared" si="51"/>
        <v/>
      </c>
      <c r="AA148" s="455" t="str">
        <f t="shared" si="52"/>
        <v/>
      </c>
      <c r="AC148" s="455" t="str">
        <f t="shared" si="53"/>
        <v/>
      </c>
      <c r="AE148" s="455" t="str">
        <f t="shared" si="54"/>
        <v/>
      </c>
      <c r="AG148" s="455" t="str">
        <f t="shared" si="55"/>
        <v/>
      </c>
      <c r="AI148" s="455" t="str">
        <f t="shared" si="56"/>
        <v/>
      </c>
      <c r="AK148" s="455" t="str">
        <f t="shared" si="57"/>
        <v/>
      </c>
      <c r="AM148" s="455" t="str">
        <f t="shared" si="58"/>
        <v/>
      </c>
      <c r="AO148" s="455" t="str">
        <f t="shared" si="59"/>
        <v/>
      </c>
      <c r="AQ148" s="455" t="str">
        <f t="shared" si="60"/>
        <v/>
      </c>
      <c r="AS148" s="455"/>
      <c r="AU148" s="455"/>
    </row>
    <row r="149" spans="5:47">
      <c r="E149" s="455" t="str">
        <f t="shared" si="61"/>
        <v/>
      </c>
      <c r="G149" s="455" t="str">
        <f t="shared" si="42"/>
        <v/>
      </c>
      <c r="I149" s="455" t="str">
        <f t="shared" si="43"/>
        <v/>
      </c>
      <c r="K149" s="455" t="str">
        <f t="shared" si="44"/>
        <v/>
      </c>
      <c r="M149" s="455" t="str">
        <f t="shared" si="45"/>
        <v/>
      </c>
      <c r="O149" s="455" t="str">
        <f t="shared" si="46"/>
        <v/>
      </c>
      <c r="Q149" s="455" t="str">
        <f t="shared" si="47"/>
        <v/>
      </c>
      <c r="S149" s="455" t="str">
        <f t="shared" si="48"/>
        <v/>
      </c>
      <c r="U149" s="455" t="str">
        <f t="shared" si="49"/>
        <v/>
      </c>
      <c r="W149" s="455" t="str">
        <f t="shared" si="50"/>
        <v/>
      </c>
      <c r="Y149" s="455" t="str">
        <f t="shared" si="51"/>
        <v/>
      </c>
      <c r="AA149" s="455" t="str">
        <f t="shared" si="52"/>
        <v/>
      </c>
      <c r="AC149" s="455" t="str">
        <f t="shared" si="53"/>
        <v/>
      </c>
      <c r="AE149" s="455" t="str">
        <f t="shared" si="54"/>
        <v/>
      </c>
      <c r="AG149" s="455" t="str">
        <f t="shared" si="55"/>
        <v/>
      </c>
      <c r="AI149" s="455" t="str">
        <f t="shared" si="56"/>
        <v/>
      </c>
      <c r="AK149" s="455" t="str">
        <f t="shared" si="57"/>
        <v/>
      </c>
      <c r="AM149" s="455" t="str">
        <f t="shared" si="58"/>
        <v/>
      </c>
      <c r="AO149" s="455" t="str">
        <f t="shared" si="59"/>
        <v/>
      </c>
      <c r="AQ149" s="455" t="str">
        <f t="shared" si="60"/>
        <v/>
      </c>
      <c r="AS149" s="455"/>
      <c r="AU149" s="455"/>
    </row>
    <row r="150" spans="5:47">
      <c r="E150" s="455" t="str">
        <f t="shared" si="61"/>
        <v/>
      </c>
      <c r="G150" s="455" t="str">
        <f t="shared" si="42"/>
        <v/>
      </c>
      <c r="I150" s="455" t="str">
        <f t="shared" si="43"/>
        <v/>
      </c>
      <c r="K150" s="455" t="str">
        <f t="shared" si="44"/>
        <v/>
      </c>
      <c r="M150" s="455" t="str">
        <f t="shared" si="45"/>
        <v/>
      </c>
      <c r="O150" s="455" t="str">
        <f t="shared" si="46"/>
        <v/>
      </c>
      <c r="Q150" s="455" t="str">
        <f t="shared" si="47"/>
        <v/>
      </c>
      <c r="S150" s="455" t="str">
        <f t="shared" si="48"/>
        <v/>
      </c>
      <c r="U150" s="455" t="str">
        <f t="shared" si="49"/>
        <v/>
      </c>
      <c r="W150" s="455" t="str">
        <f t="shared" si="50"/>
        <v/>
      </c>
      <c r="Y150" s="455" t="str">
        <f t="shared" si="51"/>
        <v/>
      </c>
      <c r="AA150" s="455" t="str">
        <f t="shared" si="52"/>
        <v/>
      </c>
      <c r="AC150" s="455" t="str">
        <f t="shared" si="53"/>
        <v/>
      </c>
      <c r="AE150" s="455" t="str">
        <f t="shared" si="54"/>
        <v/>
      </c>
      <c r="AG150" s="455" t="str">
        <f t="shared" si="55"/>
        <v/>
      </c>
      <c r="AI150" s="455" t="str">
        <f t="shared" si="56"/>
        <v/>
      </c>
      <c r="AK150" s="455" t="str">
        <f t="shared" si="57"/>
        <v/>
      </c>
      <c r="AM150" s="455" t="str">
        <f t="shared" si="58"/>
        <v/>
      </c>
      <c r="AO150" s="455" t="str">
        <f t="shared" si="59"/>
        <v/>
      </c>
      <c r="AQ150" s="455" t="str">
        <f t="shared" si="60"/>
        <v/>
      </c>
      <c r="AS150" s="455"/>
      <c r="AU150" s="455"/>
    </row>
    <row r="151" spans="5:47">
      <c r="E151" s="455" t="str">
        <f t="shared" si="61"/>
        <v/>
      </c>
      <c r="G151" s="455" t="str">
        <f t="shared" si="42"/>
        <v/>
      </c>
      <c r="I151" s="455" t="str">
        <f t="shared" si="43"/>
        <v/>
      </c>
      <c r="K151" s="455" t="str">
        <f t="shared" si="44"/>
        <v/>
      </c>
      <c r="M151" s="455" t="str">
        <f t="shared" si="45"/>
        <v/>
      </c>
      <c r="O151" s="455" t="str">
        <f t="shared" si="46"/>
        <v/>
      </c>
      <c r="Q151" s="455" t="str">
        <f t="shared" si="47"/>
        <v/>
      </c>
      <c r="S151" s="455" t="str">
        <f t="shared" si="48"/>
        <v/>
      </c>
      <c r="U151" s="455" t="str">
        <f t="shared" si="49"/>
        <v/>
      </c>
      <c r="W151" s="455" t="str">
        <f t="shared" si="50"/>
        <v/>
      </c>
      <c r="Y151" s="455" t="str">
        <f t="shared" si="51"/>
        <v/>
      </c>
      <c r="AA151" s="455" t="str">
        <f t="shared" si="52"/>
        <v/>
      </c>
      <c r="AC151" s="455" t="str">
        <f t="shared" si="53"/>
        <v/>
      </c>
      <c r="AE151" s="455" t="str">
        <f t="shared" si="54"/>
        <v/>
      </c>
      <c r="AG151" s="455" t="str">
        <f t="shared" si="55"/>
        <v/>
      </c>
      <c r="AI151" s="455" t="str">
        <f t="shared" si="56"/>
        <v/>
      </c>
      <c r="AK151" s="455" t="str">
        <f t="shared" si="57"/>
        <v/>
      </c>
      <c r="AM151" s="455" t="str">
        <f t="shared" si="58"/>
        <v/>
      </c>
      <c r="AO151" s="455" t="str">
        <f t="shared" si="59"/>
        <v/>
      </c>
      <c r="AQ151" s="455" t="str">
        <f t="shared" si="60"/>
        <v/>
      </c>
      <c r="AS151" s="455"/>
      <c r="AU151" s="455"/>
    </row>
    <row r="152" spans="5:47">
      <c r="E152" s="455" t="str">
        <f t="shared" si="61"/>
        <v/>
      </c>
      <c r="G152" s="455" t="str">
        <f t="shared" ref="G152:G215" si="62">IF(OR($B152=0,F152=0),"",F152/$B152)</f>
        <v/>
      </c>
      <c r="I152" s="455" t="str">
        <f t="shared" ref="I152:I215" si="63">IF(OR($B152=0,H152=0),"",H152/$B152)</f>
        <v/>
      </c>
      <c r="K152" s="455" t="str">
        <f t="shared" ref="K152:K215" si="64">IF(OR($B152=0,J152=0),"",J152/$B152)</f>
        <v/>
      </c>
      <c r="M152" s="455" t="str">
        <f t="shared" ref="M152:M215" si="65">IF(OR($B152=0,L152=0),"",L152/$B152)</f>
        <v/>
      </c>
      <c r="O152" s="455" t="str">
        <f t="shared" ref="O152:O215" si="66">IF(OR($B152=0,N152=0),"",N152/$B152)</f>
        <v/>
      </c>
      <c r="Q152" s="455" t="str">
        <f t="shared" ref="Q152:Q215" si="67">IF(OR($B152=0,P152=0),"",P152/$B152)</f>
        <v/>
      </c>
      <c r="S152" s="455" t="str">
        <f t="shared" ref="S152:S215" si="68">IF(OR($B152=0,R152=0),"",R152/$B152)</f>
        <v/>
      </c>
      <c r="U152" s="455" t="str">
        <f t="shared" ref="U152:U215" si="69">IF(OR($B152=0,T152=0),"",T152/$B152)</f>
        <v/>
      </c>
      <c r="W152" s="455" t="str">
        <f t="shared" ref="W152:W215" si="70">IF(OR($B152=0,V152=0),"",V152/$B152)</f>
        <v/>
      </c>
      <c r="Y152" s="455" t="str">
        <f t="shared" ref="Y152:Y215" si="71">IF(OR($B152=0,X152=0),"",X152/$B152)</f>
        <v/>
      </c>
      <c r="AA152" s="455" t="str">
        <f t="shared" ref="AA152:AA215" si="72">IF(OR($B152=0,Z152=0),"",Z152/$B152)</f>
        <v/>
      </c>
      <c r="AC152" s="455" t="str">
        <f t="shared" ref="AC152:AC215" si="73">IF(OR($B152=0,AB152=0),"",AB152/$B152)</f>
        <v/>
      </c>
      <c r="AE152" s="455" t="str">
        <f t="shared" ref="AE152:AE215" si="74">IF(OR($B152=0,AD152=0),"",AD152/$B152)</f>
        <v/>
      </c>
      <c r="AG152" s="455" t="str">
        <f t="shared" ref="AG152:AG215" si="75">IF(OR($B152=0,AF152=0),"",AF152/$B152)</f>
        <v/>
      </c>
      <c r="AI152" s="455" t="str">
        <f t="shared" ref="AI152:AI215" si="76">IF(OR($B152=0,AH152=0),"",AH152/$B152)</f>
        <v/>
      </c>
      <c r="AK152" s="455" t="str">
        <f t="shared" ref="AK152:AK215" si="77">IF(OR($B152=0,AJ152=0),"",AJ152/$B152)</f>
        <v/>
      </c>
      <c r="AM152" s="455" t="str">
        <f t="shared" ref="AM152:AM215" si="78">IF(OR($B152=0,AL152=0),"",AL152/$B152)</f>
        <v/>
      </c>
      <c r="AO152" s="455" t="str">
        <f t="shared" ref="AO152:AO215" si="79">IF(OR($B152=0,AN152=0),"",AN152/$B152)</f>
        <v/>
      </c>
      <c r="AQ152" s="455" t="str">
        <f t="shared" ref="AQ152:AQ215" si="80">IF(OR($B152=0,AP152=0),"",AP152/$B152)</f>
        <v/>
      </c>
      <c r="AS152" s="455"/>
      <c r="AU152" s="455"/>
    </row>
    <row r="153" spans="5:47">
      <c r="E153" s="455" t="str">
        <f t="shared" si="61"/>
        <v/>
      </c>
      <c r="G153" s="455" t="str">
        <f t="shared" si="62"/>
        <v/>
      </c>
      <c r="I153" s="455" t="str">
        <f t="shared" si="63"/>
        <v/>
      </c>
      <c r="K153" s="455" t="str">
        <f t="shared" si="64"/>
        <v/>
      </c>
      <c r="M153" s="455" t="str">
        <f t="shared" si="65"/>
        <v/>
      </c>
      <c r="O153" s="455" t="str">
        <f t="shared" si="66"/>
        <v/>
      </c>
      <c r="Q153" s="455" t="str">
        <f t="shared" si="67"/>
        <v/>
      </c>
      <c r="S153" s="455" t="str">
        <f t="shared" si="68"/>
        <v/>
      </c>
      <c r="U153" s="455" t="str">
        <f t="shared" si="69"/>
        <v/>
      </c>
      <c r="W153" s="455" t="str">
        <f t="shared" si="70"/>
        <v/>
      </c>
      <c r="Y153" s="455" t="str">
        <f t="shared" si="71"/>
        <v/>
      </c>
      <c r="AA153" s="455" t="str">
        <f t="shared" si="72"/>
        <v/>
      </c>
      <c r="AC153" s="455" t="str">
        <f t="shared" si="73"/>
        <v/>
      </c>
      <c r="AE153" s="455" t="str">
        <f t="shared" si="74"/>
        <v/>
      </c>
      <c r="AG153" s="455" t="str">
        <f t="shared" si="75"/>
        <v/>
      </c>
      <c r="AI153" s="455" t="str">
        <f t="shared" si="76"/>
        <v/>
      </c>
      <c r="AK153" s="455" t="str">
        <f t="shared" si="77"/>
        <v/>
      </c>
      <c r="AM153" s="455" t="str">
        <f t="shared" si="78"/>
        <v/>
      </c>
      <c r="AO153" s="455" t="str">
        <f t="shared" si="79"/>
        <v/>
      </c>
      <c r="AQ153" s="455" t="str">
        <f t="shared" si="80"/>
        <v/>
      </c>
      <c r="AS153" s="455"/>
      <c r="AU153" s="455"/>
    </row>
    <row r="154" spans="5:47">
      <c r="E154" s="455" t="str">
        <f t="shared" si="61"/>
        <v/>
      </c>
      <c r="G154" s="455" t="str">
        <f t="shared" si="62"/>
        <v/>
      </c>
      <c r="I154" s="455" t="str">
        <f t="shared" si="63"/>
        <v/>
      </c>
      <c r="K154" s="455" t="str">
        <f t="shared" si="64"/>
        <v/>
      </c>
      <c r="M154" s="455" t="str">
        <f t="shared" si="65"/>
        <v/>
      </c>
      <c r="O154" s="455" t="str">
        <f t="shared" si="66"/>
        <v/>
      </c>
      <c r="Q154" s="455" t="str">
        <f t="shared" si="67"/>
        <v/>
      </c>
      <c r="S154" s="455" t="str">
        <f t="shared" si="68"/>
        <v/>
      </c>
      <c r="U154" s="455" t="str">
        <f t="shared" si="69"/>
        <v/>
      </c>
      <c r="W154" s="455" t="str">
        <f t="shared" si="70"/>
        <v/>
      </c>
      <c r="Y154" s="455" t="str">
        <f t="shared" si="71"/>
        <v/>
      </c>
      <c r="AA154" s="455" t="str">
        <f t="shared" si="72"/>
        <v/>
      </c>
      <c r="AC154" s="455" t="str">
        <f t="shared" si="73"/>
        <v/>
      </c>
      <c r="AE154" s="455" t="str">
        <f t="shared" si="74"/>
        <v/>
      </c>
      <c r="AG154" s="455" t="str">
        <f t="shared" si="75"/>
        <v/>
      </c>
      <c r="AI154" s="455" t="str">
        <f t="shared" si="76"/>
        <v/>
      </c>
      <c r="AK154" s="455" t="str">
        <f t="shared" si="77"/>
        <v/>
      </c>
      <c r="AM154" s="455" t="str">
        <f t="shared" si="78"/>
        <v/>
      </c>
      <c r="AO154" s="455" t="str">
        <f t="shared" si="79"/>
        <v/>
      </c>
      <c r="AQ154" s="455" t="str">
        <f t="shared" si="80"/>
        <v/>
      </c>
      <c r="AS154" s="455"/>
      <c r="AU154" s="455"/>
    </row>
    <row r="155" spans="5:47">
      <c r="E155" s="455" t="str">
        <f t="shared" si="61"/>
        <v/>
      </c>
      <c r="G155" s="455" t="str">
        <f t="shared" si="62"/>
        <v/>
      </c>
      <c r="I155" s="455" t="str">
        <f t="shared" si="63"/>
        <v/>
      </c>
      <c r="K155" s="455" t="str">
        <f t="shared" si="64"/>
        <v/>
      </c>
      <c r="M155" s="455" t="str">
        <f t="shared" si="65"/>
        <v/>
      </c>
      <c r="O155" s="455" t="str">
        <f t="shared" si="66"/>
        <v/>
      </c>
      <c r="Q155" s="455" t="str">
        <f t="shared" si="67"/>
        <v/>
      </c>
      <c r="S155" s="455" t="str">
        <f t="shared" si="68"/>
        <v/>
      </c>
      <c r="U155" s="455" t="str">
        <f t="shared" si="69"/>
        <v/>
      </c>
      <c r="W155" s="455" t="str">
        <f t="shared" si="70"/>
        <v/>
      </c>
      <c r="Y155" s="455" t="str">
        <f t="shared" si="71"/>
        <v/>
      </c>
      <c r="AA155" s="455" t="str">
        <f t="shared" si="72"/>
        <v/>
      </c>
      <c r="AC155" s="455" t="str">
        <f t="shared" si="73"/>
        <v/>
      </c>
      <c r="AE155" s="455" t="str">
        <f t="shared" si="74"/>
        <v/>
      </c>
      <c r="AG155" s="455" t="str">
        <f t="shared" si="75"/>
        <v/>
      </c>
      <c r="AI155" s="455" t="str">
        <f t="shared" si="76"/>
        <v/>
      </c>
      <c r="AK155" s="455" t="str">
        <f t="shared" si="77"/>
        <v/>
      </c>
      <c r="AM155" s="455" t="str">
        <f t="shared" si="78"/>
        <v/>
      </c>
      <c r="AO155" s="455" t="str">
        <f t="shared" si="79"/>
        <v/>
      </c>
      <c r="AQ155" s="455" t="str">
        <f t="shared" si="80"/>
        <v/>
      </c>
      <c r="AS155" s="455"/>
      <c r="AU155" s="455"/>
    </row>
    <row r="156" spans="5:47">
      <c r="E156" s="455" t="str">
        <f t="shared" si="61"/>
        <v/>
      </c>
      <c r="G156" s="455" t="str">
        <f t="shared" si="62"/>
        <v/>
      </c>
      <c r="I156" s="455" t="str">
        <f t="shared" si="63"/>
        <v/>
      </c>
      <c r="K156" s="455" t="str">
        <f t="shared" si="64"/>
        <v/>
      </c>
      <c r="M156" s="455" t="str">
        <f t="shared" si="65"/>
        <v/>
      </c>
      <c r="O156" s="455" t="str">
        <f t="shared" si="66"/>
        <v/>
      </c>
      <c r="Q156" s="455" t="str">
        <f t="shared" si="67"/>
        <v/>
      </c>
      <c r="S156" s="455" t="str">
        <f t="shared" si="68"/>
        <v/>
      </c>
      <c r="U156" s="455" t="str">
        <f t="shared" si="69"/>
        <v/>
      </c>
      <c r="W156" s="455" t="str">
        <f t="shared" si="70"/>
        <v/>
      </c>
      <c r="Y156" s="455" t="str">
        <f t="shared" si="71"/>
        <v/>
      </c>
      <c r="AA156" s="455" t="str">
        <f t="shared" si="72"/>
        <v/>
      </c>
      <c r="AC156" s="455" t="str">
        <f t="shared" si="73"/>
        <v/>
      </c>
      <c r="AE156" s="455" t="str">
        <f t="shared" si="74"/>
        <v/>
      </c>
      <c r="AG156" s="455" t="str">
        <f t="shared" si="75"/>
        <v/>
      </c>
      <c r="AI156" s="455" t="str">
        <f t="shared" si="76"/>
        <v/>
      </c>
      <c r="AK156" s="455" t="str">
        <f t="shared" si="77"/>
        <v/>
      </c>
      <c r="AM156" s="455" t="str">
        <f t="shared" si="78"/>
        <v/>
      </c>
      <c r="AO156" s="455" t="str">
        <f t="shared" si="79"/>
        <v/>
      </c>
      <c r="AQ156" s="455" t="str">
        <f t="shared" si="80"/>
        <v/>
      </c>
      <c r="AS156" s="455"/>
      <c r="AU156" s="455"/>
    </row>
    <row r="157" spans="5:47">
      <c r="E157" s="455" t="str">
        <f t="shared" si="61"/>
        <v/>
      </c>
      <c r="G157" s="455" t="str">
        <f t="shared" si="62"/>
        <v/>
      </c>
      <c r="I157" s="455" t="str">
        <f t="shared" si="63"/>
        <v/>
      </c>
      <c r="K157" s="455" t="str">
        <f t="shared" si="64"/>
        <v/>
      </c>
      <c r="M157" s="455" t="str">
        <f t="shared" si="65"/>
        <v/>
      </c>
      <c r="O157" s="455" t="str">
        <f t="shared" si="66"/>
        <v/>
      </c>
      <c r="Q157" s="455" t="str">
        <f t="shared" si="67"/>
        <v/>
      </c>
      <c r="S157" s="455" t="str">
        <f t="shared" si="68"/>
        <v/>
      </c>
      <c r="U157" s="455" t="str">
        <f t="shared" si="69"/>
        <v/>
      </c>
      <c r="W157" s="455" t="str">
        <f t="shared" si="70"/>
        <v/>
      </c>
      <c r="Y157" s="455" t="str">
        <f t="shared" si="71"/>
        <v/>
      </c>
      <c r="AA157" s="455" t="str">
        <f t="shared" si="72"/>
        <v/>
      </c>
      <c r="AC157" s="455" t="str">
        <f t="shared" si="73"/>
        <v/>
      </c>
      <c r="AE157" s="455" t="str">
        <f t="shared" si="74"/>
        <v/>
      </c>
      <c r="AG157" s="455" t="str">
        <f t="shared" si="75"/>
        <v/>
      </c>
      <c r="AI157" s="455" t="str">
        <f t="shared" si="76"/>
        <v/>
      </c>
      <c r="AK157" s="455" t="str">
        <f t="shared" si="77"/>
        <v/>
      </c>
      <c r="AM157" s="455" t="str">
        <f t="shared" si="78"/>
        <v/>
      </c>
      <c r="AO157" s="455" t="str">
        <f t="shared" si="79"/>
        <v/>
      </c>
      <c r="AQ157" s="455" t="str">
        <f t="shared" si="80"/>
        <v/>
      </c>
      <c r="AS157" s="455"/>
      <c r="AU157" s="455"/>
    </row>
    <row r="158" spans="5:47">
      <c r="E158" s="455" t="str">
        <f t="shared" si="61"/>
        <v/>
      </c>
      <c r="G158" s="455" t="str">
        <f t="shared" si="62"/>
        <v/>
      </c>
      <c r="I158" s="455" t="str">
        <f t="shared" si="63"/>
        <v/>
      </c>
      <c r="K158" s="455" t="str">
        <f t="shared" si="64"/>
        <v/>
      </c>
      <c r="M158" s="455" t="str">
        <f t="shared" si="65"/>
        <v/>
      </c>
      <c r="O158" s="455" t="str">
        <f t="shared" si="66"/>
        <v/>
      </c>
      <c r="Q158" s="455" t="str">
        <f t="shared" si="67"/>
        <v/>
      </c>
      <c r="S158" s="455" t="str">
        <f t="shared" si="68"/>
        <v/>
      </c>
      <c r="U158" s="455" t="str">
        <f t="shared" si="69"/>
        <v/>
      </c>
      <c r="W158" s="455" t="str">
        <f t="shared" si="70"/>
        <v/>
      </c>
      <c r="Y158" s="455" t="str">
        <f t="shared" si="71"/>
        <v/>
      </c>
      <c r="AA158" s="455" t="str">
        <f t="shared" si="72"/>
        <v/>
      </c>
      <c r="AC158" s="455" t="str">
        <f t="shared" si="73"/>
        <v/>
      </c>
      <c r="AE158" s="455" t="str">
        <f t="shared" si="74"/>
        <v/>
      </c>
      <c r="AG158" s="455" t="str">
        <f t="shared" si="75"/>
        <v/>
      </c>
      <c r="AI158" s="455" t="str">
        <f t="shared" si="76"/>
        <v/>
      </c>
      <c r="AK158" s="455" t="str">
        <f t="shared" si="77"/>
        <v/>
      </c>
      <c r="AM158" s="455" t="str">
        <f t="shared" si="78"/>
        <v/>
      </c>
      <c r="AO158" s="455" t="str">
        <f t="shared" si="79"/>
        <v/>
      </c>
      <c r="AQ158" s="455" t="str">
        <f t="shared" si="80"/>
        <v/>
      </c>
      <c r="AS158" s="455"/>
      <c r="AU158" s="455"/>
    </row>
    <row r="159" spans="5:47">
      <c r="E159" s="455" t="str">
        <f t="shared" si="61"/>
        <v/>
      </c>
      <c r="G159" s="455" t="str">
        <f t="shared" si="62"/>
        <v/>
      </c>
      <c r="I159" s="455" t="str">
        <f t="shared" si="63"/>
        <v/>
      </c>
      <c r="K159" s="455" t="str">
        <f t="shared" si="64"/>
        <v/>
      </c>
      <c r="M159" s="455" t="str">
        <f t="shared" si="65"/>
        <v/>
      </c>
      <c r="O159" s="455" t="str">
        <f t="shared" si="66"/>
        <v/>
      </c>
      <c r="Q159" s="455" t="str">
        <f t="shared" si="67"/>
        <v/>
      </c>
      <c r="S159" s="455" t="str">
        <f t="shared" si="68"/>
        <v/>
      </c>
      <c r="U159" s="455" t="str">
        <f t="shared" si="69"/>
        <v/>
      </c>
      <c r="W159" s="455" t="str">
        <f t="shared" si="70"/>
        <v/>
      </c>
      <c r="Y159" s="455" t="str">
        <f t="shared" si="71"/>
        <v/>
      </c>
      <c r="AA159" s="455" t="str">
        <f t="shared" si="72"/>
        <v/>
      </c>
      <c r="AC159" s="455" t="str">
        <f t="shared" si="73"/>
        <v/>
      </c>
      <c r="AE159" s="455" t="str">
        <f t="shared" si="74"/>
        <v/>
      </c>
      <c r="AG159" s="455" t="str">
        <f t="shared" si="75"/>
        <v/>
      </c>
      <c r="AI159" s="455" t="str">
        <f t="shared" si="76"/>
        <v/>
      </c>
      <c r="AK159" s="455" t="str">
        <f t="shared" si="77"/>
        <v/>
      </c>
      <c r="AM159" s="455" t="str">
        <f t="shared" si="78"/>
        <v/>
      </c>
      <c r="AO159" s="455" t="str">
        <f t="shared" si="79"/>
        <v/>
      </c>
      <c r="AQ159" s="455" t="str">
        <f t="shared" si="80"/>
        <v/>
      </c>
      <c r="AS159" s="455"/>
      <c r="AU159" s="455"/>
    </row>
    <row r="160" spans="5:47">
      <c r="E160" s="455" t="str">
        <f t="shared" si="61"/>
        <v/>
      </c>
      <c r="G160" s="455" t="str">
        <f t="shared" si="62"/>
        <v/>
      </c>
      <c r="I160" s="455" t="str">
        <f t="shared" si="63"/>
        <v/>
      </c>
      <c r="K160" s="455" t="str">
        <f t="shared" si="64"/>
        <v/>
      </c>
      <c r="M160" s="455" t="str">
        <f t="shared" si="65"/>
        <v/>
      </c>
      <c r="O160" s="455" t="str">
        <f t="shared" si="66"/>
        <v/>
      </c>
      <c r="Q160" s="455" t="str">
        <f t="shared" si="67"/>
        <v/>
      </c>
      <c r="S160" s="455" t="str">
        <f t="shared" si="68"/>
        <v/>
      </c>
      <c r="U160" s="455" t="str">
        <f t="shared" si="69"/>
        <v/>
      </c>
      <c r="W160" s="455" t="str">
        <f t="shared" si="70"/>
        <v/>
      </c>
      <c r="Y160" s="455" t="str">
        <f t="shared" si="71"/>
        <v/>
      </c>
      <c r="AA160" s="455" t="str">
        <f t="shared" si="72"/>
        <v/>
      </c>
      <c r="AC160" s="455" t="str">
        <f t="shared" si="73"/>
        <v/>
      </c>
      <c r="AE160" s="455" t="str">
        <f t="shared" si="74"/>
        <v/>
      </c>
      <c r="AG160" s="455" t="str">
        <f t="shared" si="75"/>
        <v/>
      </c>
      <c r="AI160" s="455" t="str">
        <f t="shared" si="76"/>
        <v/>
      </c>
      <c r="AK160" s="455" t="str">
        <f t="shared" si="77"/>
        <v/>
      </c>
      <c r="AM160" s="455" t="str">
        <f t="shared" si="78"/>
        <v/>
      </c>
      <c r="AO160" s="455" t="str">
        <f t="shared" si="79"/>
        <v/>
      </c>
      <c r="AQ160" s="455" t="str">
        <f t="shared" si="80"/>
        <v/>
      </c>
      <c r="AS160" s="455"/>
      <c r="AU160" s="455"/>
    </row>
    <row r="161" spans="5:47">
      <c r="E161" s="455" t="str">
        <f t="shared" si="61"/>
        <v/>
      </c>
      <c r="G161" s="455" t="str">
        <f t="shared" si="62"/>
        <v/>
      </c>
      <c r="I161" s="455" t="str">
        <f t="shared" si="63"/>
        <v/>
      </c>
      <c r="K161" s="455" t="str">
        <f t="shared" si="64"/>
        <v/>
      </c>
      <c r="M161" s="455" t="str">
        <f t="shared" si="65"/>
        <v/>
      </c>
      <c r="O161" s="455" t="str">
        <f t="shared" si="66"/>
        <v/>
      </c>
      <c r="Q161" s="455" t="str">
        <f t="shared" si="67"/>
        <v/>
      </c>
      <c r="S161" s="455" t="str">
        <f t="shared" si="68"/>
        <v/>
      </c>
      <c r="U161" s="455" t="str">
        <f t="shared" si="69"/>
        <v/>
      </c>
      <c r="W161" s="455" t="str">
        <f t="shared" si="70"/>
        <v/>
      </c>
      <c r="Y161" s="455" t="str">
        <f t="shared" si="71"/>
        <v/>
      </c>
      <c r="AA161" s="455" t="str">
        <f t="shared" si="72"/>
        <v/>
      </c>
      <c r="AC161" s="455" t="str">
        <f t="shared" si="73"/>
        <v/>
      </c>
      <c r="AE161" s="455" t="str">
        <f t="shared" si="74"/>
        <v/>
      </c>
      <c r="AG161" s="455" t="str">
        <f t="shared" si="75"/>
        <v/>
      </c>
      <c r="AI161" s="455" t="str">
        <f t="shared" si="76"/>
        <v/>
      </c>
      <c r="AK161" s="455" t="str">
        <f t="shared" si="77"/>
        <v/>
      </c>
      <c r="AM161" s="455" t="str">
        <f t="shared" si="78"/>
        <v/>
      </c>
      <c r="AO161" s="455" t="str">
        <f t="shared" si="79"/>
        <v/>
      </c>
      <c r="AQ161" s="455" t="str">
        <f t="shared" si="80"/>
        <v/>
      </c>
      <c r="AS161" s="455"/>
      <c r="AU161" s="455"/>
    </row>
    <row r="162" spans="5:47">
      <c r="E162" s="455" t="str">
        <f t="shared" si="61"/>
        <v/>
      </c>
      <c r="G162" s="455" t="str">
        <f t="shared" si="62"/>
        <v/>
      </c>
      <c r="I162" s="455" t="str">
        <f t="shared" si="63"/>
        <v/>
      </c>
      <c r="K162" s="455" t="str">
        <f t="shared" si="64"/>
        <v/>
      </c>
      <c r="M162" s="455" t="str">
        <f t="shared" si="65"/>
        <v/>
      </c>
      <c r="O162" s="455" t="str">
        <f t="shared" si="66"/>
        <v/>
      </c>
      <c r="Q162" s="455" t="str">
        <f t="shared" si="67"/>
        <v/>
      </c>
      <c r="S162" s="455" t="str">
        <f t="shared" si="68"/>
        <v/>
      </c>
      <c r="U162" s="455" t="str">
        <f t="shared" si="69"/>
        <v/>
      </c>
      <c r="W162" s="455" t="str">
        <f t="shared" si="70"/>
        <v/>
      </c>
      <c r="Y162" s="455" t="str">
        <f t="shared" si="71"/>
        <v/>
      </c>
      <c r="AA162" s="455" t="str">
        <f t="shared" si="72"/>
        <v/>
      </c>
      <c r="AC162" s="455" t="str">
        <f t="shared" si="73"/>
        <v/>
      </c>
      <c r="AE162" s="455" t="str">
        <f t="shared" si="74"/>
        <v/>
      </c>
      <c r="AG162" s="455" t="str">
        <f t="shared" si="75"/>
        <v/>
      </c>
      <c r="AI162" s="455" t="str">
        <f t="shared" si="76"/>
        <v/>
      </c>
      <c r="AK162" s="455" t="str">
        <f t="shared" si="77"/>
        <v/>
      </c>
      <c r="AM162" s="455" t="str">
        <f t="shared" si="78"/>
        <v/>
      </c>
      <c r="AO162" s="455" t="str">
        <f t="shared" si="79"/>
        <v/>
      </c>
      <c r="AQ162" s="455" t="str">
        <f t="shared" si="80"/>
        <v/>
      </c>
      <c r="AS162" s="455"/>
      <c r="AU162" s="455"/>
    </row>
    <row r="163" spans="5:47">
      <c r="E163" s="455" t="str">
        <f t="shared" si="61"/>
        <v/>
      </c>
      <c r="G163" s="455" t="str">
        <f t="shared" si="62"/>
        <v/>
      </c>
      <c r="I163" s="455" t="str">
        <f t="shared" si="63"/>
        <v/>
      </c>
      <c r="K163" s="455" t="str">
        <f t="shared" si="64"/>
        <v/>
      </c>
      <c r="M163" s="455" t="str">
        <f t="shared" si="65"/>
        <v/>
      </c>
      <c r="O163" s="455" t="str">
        <f t="shared" si="66"/>
        <v/>
      </c>
      <c r="Q163" s="455" t="str">
        <f t="shared" si="67"/>
        <v/>
      </c>
      <c r="S163" s="455" t="str">
        <f t="shared" si="68"/>
        <v/>
      </c>
      <c r="U163" s="455" t="str">
        <f t="shared" si="69"/>
        <v/>
      </c>
      <c r="W163" s="455" t="str">
        <f t="shared" si="70"/>
        <v/>
      </c>
      <c r="Y163" s="455" t="str">
        <f t="shared" si="71"/>
        <v/>
      </c>
      <c r="AA163" s="455" t="str">
        <f t="shared" si="72"/>
        <v/>
      </c>
      <c r="AC163" s="455" t="str">
        <f t="shared" si="73"/>
        <v/>
      </c>
      <c r="AE163" s="455" t="str">
        <f t="shared" si="74"/>
        <v/>
      </c>
      <c r="AG163" s="455" t="str">
        <f t="shared" si="75"/>
        <v/>
      </c>
      <c r="AI163" s="455" t="str">
        <f t="shared" si="76"/>
        <v/>
      </c>
      <c r="AK163" s="455" t="str">
        <f t="shared" si="77"/>
        <v/>
      </c>
      <c r="AM163" s="455" t="str">
        <f t="shared" si="78"/>
        <v/>
      </c>
      <c r="AO163" s="455" t="str">
        <f t="shared" si="79"/>
        <v/>
      </c>
      <c r="AQ163" s="455" t="str">
        <f t="shared" si="80"/>
        <v/>
      </c>
      <c r="AS163" s="455"/>
      <c r="AU163" s="455"/>
    </row>
    <row r="164" spans="5:47">
      <c r="E164" s="455" t="str">
        <f t="shared" si="61"/>
        <v/>
      </c>
      <c r="G164" s="455" t="str">
        <f t="shared" si="62"/>
        <v/>
      </c>
      <c r="I164" s="455" t="str">
        <f t="shared" si="63"/>
        <v/>
      </c>
      <c r="K164" s="455" t="str">
        <f t="shared" si="64"/>
        <v/>
      </c>
      <c r="M164" s="455" t="str">
        <f t="shared" si="65"/>
        <v/>
      </c>
      <c r="O164" s="455" t="str">
        <f t="shared" si="66"/>
        <v/>
      </c>
      <c r="Q164" s="455" t="str">
        <f t="shared" si="67"/>
        <v/>
      </c>
      <c r="S164" s="455" t="str">
        <f t="shared" si="68"/>
        <v/>
      </c>
      <c r="U164" s="455" t="str">
        <f t="shared" si="69"/>
        <v/>
      </c>
      <c r="W164" s="455" t="str">
        <f t="shared" si="70"/>
        <v/>
      </c>
      <c r="Y164" s="455" t="str">
        <f t="shared" si="71"/>
        <v/>
      </c>
      <c r="AA164" s="455" t="str">
        <f t="shared" si="72"/>
        <v/>
      </c>
      <c r="AC164" s="455" t="str">
        <f t="shared" si="73"/>
        <v/>
      </c>
      <c r="AE164" s="455" t="str">
        <f t="shared" si="74"/>
        <v/>
      </c>
      <c r="AG164" s="455" t="str">
        <f t="shared" si="75"/>
        <v/>
      </c>
      <c r="AI164" s="455" t="str">
        <f t="shared" si="76"/>
        <v/>
      </c>
      <c r="AK164" s="455" t="str">
        <f t="shared" si="77"/>
        <v/>
      </c>
      <c r="AM164" s="455" t="str">
        <f t="shared" si="78"/>
        <v/>
      </c>
      <c r="AO164" s="455" t="str">
        <f t="shared" si="79"/>
        <v/>
      </c>
      <c r="AQ164" s="455" t="str">
        <f t="shared" si="80"/>
        <v/>
      </c>
      <c r="AS164" s="455"/>
      <c r="AU164" s="455"/>
    </row>
    <row r="165" spans="5:47">
      <c r="E165" s="455" t="str">
        <f t="shared" si="61"/>
        <v/>
      </c>
      <c r="G165" s="455" t="str">
        <f t="shared" si="62"/>
        <v/>
      </c>
      <c r="I165" s="455" t="str">
        <f t="shared" si="63"/>
        <v/>
      </c>
      <c r="K165" s="455" t="str">
        <f t="shared" si="64"/>
        <v/>
      </c>
      <c r="M165" s="455" t="str">
        <f t="shared" si="65"/>
        <v/>
      </c>
      <c r="O165" s="455" t="str">
        <f t="shared" si="66"/>
        <v/>
      </c>
      <c r="Q165" s="455" t="str">
        <f t="shared" si="67"/>
        <v/>
      </c>
      <c r="S165" s="455" t="str">
        <f t="shared" si="68"/>
        <v/>
      </c>
      <c r="U165" s="455" t="str">
        <f t="shared" si="69"/>
        <v/>
      </c>
      <c r="W165" s="455" t="str">
        <f t="shared" si="70"/>
        <v/>
      </c>
      <c r="Y165" s="455" t="str">
        <f t="shared" si="71"/>
        <v/>
      </c>
      <c r="AA165" s="455" t="str">
        <f t="shared" si="72"/>
        <v/>
      </c>
      <c r="AC165" s="455" t="str">
        <f t="shared" si="73"/>
        <v/>
      </c>
      <c r="AE165" s="455" t="str">
        <f t="shared" si="74"/>
        <v/>
      </c>
      <c r="AG165" s="455" t="str">
        <f t="shared" si="75"/>
        <v/>
      </c>
      <c r="AI165" s="455" t="str">
        <f t="shared" si="76"/>
        <v/>
      </c>
      <c r="AK165" s="455" t="str">
        <f t="shared" si="77"/>
        <v/>
      </c>
      <c r="AM165" s="455" t="str">
        <f t="shared" si="78"/>
        <v/>
      </c>
      <c r="AO165" s="455" t="str">
        <f t="shared" si="79"/>
        <v/>
      </c>
      <c r="AQ165" s="455" t="str">
        <f t="shared" si="80"/>
        <v/>
      </c>
      <c r="AS165" s="455"/>
      <c r="AU165" s="455"/>
    </row>
    <row r="166" spans="5:47">
      <c r="E166" s="455" t="str">
        <f t="shared" si="61"/>
        <v/>
      </c>
      <c r="G166" s="455" t="str">
        <f t="shared" si="62"/>
        <v/>
      </c>
      <c r="I166" s="455" t="str">
        <f t="shared" si="63"/>
        <v/>
      </c>
      <c r="K166" s="455" t="str">
        <f t="shared" si="64"/>
        <v/>
      </c>
      <c r="M166" s="455" t="str">
        <f t="shared" si="65"/>
        <v/>
      </c>
      <c r="O166" s="455" t="str">
        <f t="shared" si="66"/>
        <v/>
      </c>
      <c r="Q166" s="455" t="str">
        <f t="shared" si="67"/>
        <v/>
      </c>
      <c r="S166" s="455" t="str">
        <f t="shared" si="68"/>
        <v/>
      </c>
      <c r="U166" s="455" t="str">
        <f t="shared" si="69"/>
        <v/>
      </c>
      <c r="W166" s="455" t="str">
        <f t="shared" si="70"/>
        <v/>
      </c>
      <c r="Y166" s="455" t="str">
        <f t="shared" si="71"/>
        <v/>
      </c>
      <c r="AA166" s="455" t="str">
        <f t="shared" si="72"/>
        <v/>
      </c>
      <c r="AC166" s="455" t="str">
        <f t="shared" si="73"/>
        <v/>
      </c>
      <c r="AE166" s="455" t="str">
        <f t="shared" si="74"/>
        <v/>
      </c>
      <c r="AG166" s="455" t="str">
        <f t="shared" si="75"/>
        <v/>
      </c>
      <c r="AI166" s="455" t="str">
        <f t="shared" si="76"/>
        <v/>
      </c>
      <c r="AK166" s="455" t="str">
        <f t="shared" si="77"/>
        <v/>
      </c>
      <c r="AM166" s="455" t="str">
        <f t="shared" si="78"/>
        <v/>
      </c>
      <c r="AO166" s="455" t="str">
        <f t="shared" si="79"/>
        <v/>
      </c>
      <c r="AQ166" s="455" t="str">
        <f t="shared" si="80"/>
        <v/>
      </c>
      <c r="AS166" s="455"/>
      <c r="AU166" s="455"/>
    </row>
    <row r="167" spans="5:47">
      <c r="E167" s="455" t="str">
        <f t="shared" si="61"/>
        <v/>
      </c>
      <c r="G167" s="455" t="str">
        <f t="shared" si="62"/>
        <v/>
      </c>
      <c r="I167" s="455" t="str">
        <f t="shared" si="63"/>
        <v/>
      </c>
      <c r="K167" s="455" t="str">
        <f t="shared" si="64"/>
        <v/>
      </c>
      <c r="M167" s="455" t="str">
        <f t="shared" si="65"/>
        <v/>
      </c>
      <c r="O167" s="455" t="str">
        <f t="shared" si="66"/>
        <v/>
      </c>
      <c r="Q167" s="455" t="str">
        <f t="shared" si="67"/>
        <v/>
      </c>
      <c r="S167" s="455" t="str">
        <f t="shared" si="68"/>
        <v/>
      </c>
      <c r="U167" s="455" t="str">
        <f t="shared" si="69"/>
        <v/>
      </c>
      <c r="W167" s="455" t="str">
        <f t="shared" si="70"/>
        <v/>
      </c>
      <c r="Y167" s="455" t="str">
        <f t="shared" si="71"/>
        <v/>
      </c>
      <c r="AA167" s="455" t="str">
        <f t="shared" si="72"/>
        <v/>
      </c>
      <c r="AC167" s="455" t="str">
        <f t="shared" si="73"/>
        <v/>
      </c>
      <c r="AE167" s="455" t="str">
        <f t="shared" si="74"/>
        <v/>
      </c>
      <c r="AG167" s="455" t="str">
        <f t="shared" si="75"/>
        <v/>
      </c>
      <c r="AI167" s="455" t="str">
        <f t="shared" si="76"/>
        <v/>
      </c>
      <c r="AK167" s="455" t="str">
        <f t="shared" si="77"/>
        <v/>
      </c>
      <c r="AM167" s="455" t="str">
        <f t="shared" si="78"/>
        <v/>
      </c>
      <c r="AO167" s="455" t="str">
        <f t="shared" si="79"/>
        <v/>
      </c>
      <c r="AQ167" s="455" t="str">
        <f t="shared" si="80"/>
        <v/>
      </c>
      <c r="AS167" s="455"/>
      <c r="AU167" s="455"/>
    </row>
    <row r="168" spans="5:47">
      <c r="E168" s="455" t="str">
        <f t="shared" si="61"/>
        <v/>
      </c>
      <c r="G168" s="455" t="str">
        <f t="shared" si="62"/>
        <v/>
      </c>
      <c r="I168" s="455" t="str">
        <f t="shared" si="63"/>
        <v/>
      </c>
      <c r="K168" s="455" t="str">
        <f t="shared" si="64"/>
        <v/>
      </c>
      <c r="M168" s="455" t="str">
        <f t="shared" si="65"/>
        <v/>
      </c>
      <c r="O168" s="455" t="str">
        <f t="shared" si="66"/>
        <v/>
      </c>
      <c r="Q168" s="455" t="str">
        <f t="shared" si="67"/>
        <v/>
      </c>
      <c r="S168" s="455" t="str">
        <f t="shared" si="68"/>
        <v/>
      </c>
      <c r="U168" s="455" t="str">
        <f t="shared" si="69"/>
        <v/>
      </c>
      <c r="W168" s="455" t="str">
        <f t="shared" si="70"/>
        <v/>
      </c>
      <c r="Y168" s="455" t="str">
        <f t="shared" si="71"/>
        <v/>
      </c>
      <c r="AA168" s="455" t="str">
        <f t="shared" si="72"/>
        <v/>
      </c>
      <c r="AC168" s="455" t="str">
        <f t="shared" si="73"/>
        <v/>
      </c>
      <c r="AE168" s="455" t="str">
        <f t="shared" si="74"/>
        <v/>
      </c>
      <c r="AG168" s="455" t="str">
        <f t="shared" si="75"/>
        <v/>
      </c>
      <c r="AI168" s="455" t="str">
        <f t="shared" si="76"/>
        <v/>
      </c>
      <c r="AK168" s="455" t="str">
        <f t="shared" si="77"/>
        <v/>
      </c>
      <c r="AM168" s="455" t="str">
        <f t="shared" si="78"/>
        <v/>
      </c>
      <c r="AO168" s="455" t="str">
        <f t="shared" si="79"/>
        <v/>
      </c>
      <c r="AQ168" s="455" t="str">
        <f t="shared" si="80"/>
        <v/>
      </c>
      <c r="AS168" s="455"/>
      <c r="AU168" s="455"/>
    </row>
    <row r="169" spans="5:47">
      <c r="E169" s="455" t="str">
        <f t="shared" si="61"/>
        <v/>
      </c>
      <c r="G169" s="455" t="str">
        <f t="shared" si="62"/>
        <v/>
      </c>
      <c r="I169" s="455" t="str">
        <f t="shared" si="63"/>
        <v/>
      </c>
      <c r="K169" s="455" t="str">
        <f t="shared" si="64"/>
        <v/>
      </c>
      <c r="M169" s="455" t="str">
        <f t="shared" si="65"/>
        <v/>
      </c>
      <c r="O169" s="455" t="str">
        <f t="shared" si="66"/>
        <v/>
      </c>
      <c r="Q169" s="455" t="str">
        <f t="shared" si="67"/>
        <v/>
      </c>
      <c r="S169" s="455" t="str">
        <f t="shared" si="68"/>
        <v/>
      </c>
      <c r="U169" s="455" t="str">
        <f t="shared" si="69"/>
        <v/>
      </c>
      <c r="W169" s="455" t="str">
        <f t="shared" si="70"/>
        <v/>
      </c>
      <c r="Y169" s="455" t="str">
        <f t="shared" si="71"/>
        <v/>
      </c>
      <c r="AA169" s="455" t="str">
        <f t="shared" si="72"/>
        <v/>
      </c>
      <c r="AC169" s="455" t="str">
        <f t="shared" si="73"/>
        <v/>
      </c>
      <c r="AE169" s="455" t="str">
        <f t="shared" si="74"/>
        <v/>
      </c>
      <c r="AG169" s="455" t="str">
        <f t="shared" si="75"/>
        <v/>
      </c>
      <c r="AI169" s="455" t="str">
        <f t="shared" si="76"/>
        <v/>
      </c>
      <c r="AK169" s="455" t="str">
        <f t="shared" si="77"/>
        <v/>
      </c>
      <c r="AM169" s="455" t="str">
        <f t="shared" si="78"/>
        <v/>
      </c>
      <c r="AO169" s="455" t="str">
        <f t="shared" si="79"/>
        <v/>
      </c>
      <c r="AQ169" s="455" t="str">
        <f t="shared" si="80"/>
        <v/>
      </c>
      <c r="AS169" s="455"/>
      <c r="AU169" s="455"/>
    </row>
    <row r="170" spans="5:47">
      <c r="E170" s="455" t="str">
        <f t="shared" si="61"/>
        <v/>
      </c>
      <c r="G170" s="455" t="str">
        <f t="shared" si="62"/>
        <v/>
      </c>
      <c r="I170" s="455" t="str">
        <f t="shared" si="63"/>
        <v/>
      </c>
      <c r="K170" s="455" t="str">
        <f t="shared" si="64"/>
        <v/>
      </c>
      <c r="M170" s="455" t="str">
        <f t="shared" si="65"/>
        <v/>
      </c>
      <c r="O170" s="455" t="str">
        <f t="shared" si="66"/>
        <v/>
      </c>
      <c r="Q170" s="455" t="str">
        <f t="shared" si="67"/>
        <v/>
      </c>
      <c r="S170" s="455" t="str">
        <f t="shared" si="68"/>
        <v/>
      </c>
      <c r="U170" s="455" t="str">
        <f t="shared" si="69"/>
        <v/>
      </c>
      <c r="W170" s="455" t="str">
        <f t="shared" si="70"/>
        <v/>
      </c>
      <c r="Y170" s="455" t="str">
        <f t="shared" si="71"/>
        <v/>
      </c>
      <c r="AA170" s="455" t="str">
        <f t="shared" si="72"/>
        <v/>
      </c>
      <c r="AC170" s="455" t="str">
        <f t="shared" si="73"/>
        <v/>
      </c>
      <c r="AE170" s="455" t="str">
        <f t="shared" si="74"/>
        <v/>
      </c>
      <c r="AG170" s="455" t="str">
        <f t="shared" si="75"/>
        <v/>
      </c>
      <c r="AI170" s="455" t="str">
        <f t="shared" si="76"/>
        <v/>
      </c>
      <c r="AK170" s="455" t="str">
        <f t="shared" si="77"/>
        <v/>
      </c>
      <c r="AM170" s="455" t="str">
        <f t="shared" si="78"/>
        <v/>
      </c>
      <c r="AO170" s="455" t="str">
        <f t="shared" si="79"/>
        <v/>
      </c>
      <c r="AQ170" s="455" t="str">
        <f t="shared" si="80"/>
        <v/>
      </c>
      <c r="AS170" s="455"/>
      <c r="AU170" s="455"/>
    </row>
    <row r="171" spans="5:47">
      <c r="E171" s="455" t="str">
        <f t="shared" si="61"/>
        <v/>
      </c>
      <c r="G171" s="455" t="str">
        <f t="shared" si="62"/>
        <v/>
      </c>
      <c r="I171" s="455" t="str">
        <f t="shared" si="63"/>
        <v/>
      </c>
      <c r="K171" s="455" t="str">
        <f t="shared" si="64"/>
        <v/>
      </c>
      <c r="M171" s="455" t="str">
        <f t="shared" si="65"/>
        <v/>
      </c>
      <c r="O171" s="455" t="str">
        <f t="shared" si="66"/>
        <v/>
      </c>
      <c r="Q171" s="455" t="str">
        <f t="shared" si="67"/>
        <v/>
      </c>
      <c r="S171" s="455" t="str">
        <f t="shared" si="68"/>
        <v/>
      </c>
      <c r="U171" s="455" t="str">
        <f t="shared" si="69"/>
        <v/>
      </c>
      <c r="W171" s="455" t="str">
        <f t="shared" si="70"/>
        <v/>
      </c>
      <c r="Y171" s="455" t="str">
        <f t="shared" si="71"/>
        <v/>
      </c>
      <c r="AA171" s="455" t="str">
        <f t="shared" si="72"/>
        <v/>
      </c>
      <c r="AC171" s="455" t="str">
        <f t="shared" si="73"/>
        <v/>
      </c>
      <c r="AE171" s="455" t="str">
        <f t="shared" si="74"/>
        <v/>
      </c>
      <c r="AG171" s="455" t="str">
        <f t="shared" si="75"/>
        <v/>
      </c>
      <c r="AI171" s="455" t="str">
        <f t="shared" si="76"/>
        <v/>
      </c>
      <c r="AK171" s="455" t="str">
        <f t="shared" si="77"/>
        <v/>
      </c>
      <c r="AM171" s="455" t="str">
        <f t="shared" si="78"/>
        <v/>
      </c>
      <c r="AO171" s="455" t="str">
        <f t="shared" si="79"/>
        <v/>
      </c>
      <c r="AQ171" s="455" t="str">
        <f t="shared" si="80"/>
        <v/>
      </c>
      <c r="AS171" s="455"/>
      <c r="AU171" s="455"/>
    </row>
    <row r="172" spans="5:47">
      <c r="E172" s="455" t="str">
        <f t="shared" si="61"/>
        <v/>
      </c>
      <c r="G172" s="455" t="str">
        <f t="shared" si="62"/>
        <v/>
      </c>
      <c r="I172" s="455" t="str">
        <f t="shared" si="63"/>
        <v/>
      </c>
      <c r="K172" s="455" t="str">
        <f t="shared" si="64"/>
        <v/>
      </c>
      <c r="M172" s="455" t="str">
        <f t="shared" si="65"/>
        <v/>
      </c>
      <c r="O172" s="455" t="str">
        <f t="shared" si="66"/>
        <v/>
      </c>
      <c r="Q172" s="455" t="str">
        <f t="shared" si="67"/>
        <v/>
      </c>
      <c r="S172" s="455" t="str">
        <f t="shared" si="68"/>
        <v/>
      </c>
      <c r="U172" s="455" t="str">
        <f t="shared" si="69"/>
        <v/>
      </c>
      <c r="W172" s="455" t="str">
        <f t="shared" si="70"/>
        <v/>
      </c>
      <c r="Y172" s="455" t="str">
        <f t="shared" si="71"/>
        <v/>
      </c>
      <c r="AA172" s="455" t="str">
        <f t="shared" si="72"/>
        <v/>
      </c>
      <c r="AC172" s="455" t="str">
        <f t="shared" si="73"/>
        <v/>
      </c>
      <c r="AE172" s="455" t="str">
        <f t="shared" si="74"/>
        <v/>
      </c>
      <c r="AG172" s="455" t="str">
        <f t="shared" si="75"/>
        <v/>
      </c>
      <c r="AI172" s="455" t="str">
        <f t="shared" si="76"/>
        <v/>
      </c>
      <c r="AK172" s="455" t="str">
        <f t="shared" si="77"/>
        <v/>
      </c>
      <c r="AM172" s="455" t="str">
        <f t="shared" si="78"/>
        <v/>
      </c>
      <c r="AO172" s="455" t="str">
        <f t="shared" si="79"/>
        <v/>
      </c>
      <c r="AQ172" s="455" t="str">
        <f t="shared" si="80"/>
        <v/>
      </c>
      <c r="AS172" s="455"/>
      <c r="AU172" s="455"/>
    </row>
    <row r="173" spans="5:47">
      <c r="E173" s="455" t="str">
        <f t="shared" si="61"/>
        <v/>
      </c>
      <c r="G173" s="455" t="str">
        <f t="shared" si="62"/>
        <v/>
      </c>
      <c r="I173" s="455" t="str">
        <f t="shared" si="63"/>
        <v/>
      </c>
      <c r="K173" s="455" t="str">
        <f t="shared" si="64"/>
        <v/>
      </c>
      <c r="M173" s="455" t="str">
        <f t="shared" si="65"/>
        <v/>
      </c>
      <c r="O173" s="455" t="str">
        <f t="shared" si="66"/>
        <v/>
      </c>
      <c r="Q173" s="455" t="str">
        <f t="shared" si="67"/>
        <v/>
      </c>
      <c r="S173" s="455" t="str">
        <f t="shared" si="68"/>
        <v/>
      </c>
      <c r="U173" s="455" t="str">
        <f t="shared" si="69"/>
        <v/>
      </c>
      <c r="W173" s="455" t="str">
        <f t="shared" si="70"/>
        <v/>
      </c>
      <c r="Y173" s="455" t="str">
        <f t="shared" si="71"/>
        <v/>
      </c>
      <c r="AA173" s="455" t="str">
        <f t="shared" si="72"/>
        <v/>
      </c>
      <c r="AC173" s="455" t="str">
        <f t="shared" si="73"/>
        <v/>
      </c>
      <c r="AE173" s="455" t="str">
        <f t="shared" si="74"/>
        <v/>
      </c>
      <c r="AG173" s="455" t="str">
        <f t="shared" si="75"/>
        <v/>
      </c>
      <c r="AI173" s="455" t="str">
        <f t="shared" si="76"/>
        <v/>
      </c>
      <c r="AK173" s="455" t="str">
        <f t="shared" si="77"/>
        <v/>
      </c>
      <c r="AM173" s="455" t="str">
        <f t="shared" si="78"/>
        <v/>
      </c>
      <c r="AO173" s="455" t="str">
        <f t="shared" si="79"/>
        <v/>
      </c>
      <c r="AQ173" s="455" t="str">
        <f t="shared" si="80"/>
        <v/>
      </c>
      <c r="AS173" s="455"/>
      <c r="AU173" s="455"/>
    </row>
    <row r="174" spans="5:47">
      <c r="E174" s="455" t="str">
        <f t="shared" si="61"/>
        <v/>
      </c>
      <c r="G174" s="455" t="str">
        <f t="shared" si="62"/>
        <v/>
      </c>
      <c r="I174" s="455" t="str">
        <f t="shared" si="63"/>
        <v/>
      </c>
      <c r="K174" s="455" t="str">
        <f t="shared" si="64"/>
        <v/>
      </c>
      <c r="M174" s="455" t="str">
        <f t="shared" si="65"/>
        <v/>
      </c>
      <c r="O174" s="455" t="str">
        <f t="shared" si="66"/>
        <v/>
      </c>
      <c r="Q174" s="455" t="str">
        <f t="shared" si="67"/>
        <v/>
      </c>
      <c r="S174" s="455" t="str">
        <f t="shared" si="68"/>
        <v/>
      </c>
      <c r="U174" s="455" t="str">
        <f t="shared" si="69"/>
        <v/>
      </c>
      <c r="W174" s="455" t="str">
        <f t="shared" si="70"/>
        <v/>
      </c>
      <c r="Y174" s="455" t="str">
        <f t="shared" si="71"/>
        <v/>
      </c>
      <c r="AA174" s="455" t="str">
        <f t="shared" si="72"/>
        <v/>
      </c>
      <c r="AC174" s="455" t="str">
        <f t="shared" si="73"/>
        <v/>
      </c>
      <c r="AE174" s="455" t="str">
        <f t="shared" si="74"/>
        <v/>
      </c>
      <c r="AG174" s="455" t="str">
        <f t="shared" si="75"/>
        <v/>
      </c>
      <c r="AI174" s="455" t="str">
        <f t="shared" si="76"/>
        <v/>
      </c>
      <c r="AK174" s="455" t="str">
        <f t="shared" si="77"/>
        <v/>
      </c>
      <c r="AM174" s="455" t="str">
        <f t="shared" si="78"/>
        <v/>
      </c>
      <c r="AO174" s="455" t="str">
        <f t="shared" si="79"/>
        <v/>
      </c>
      <c r="AQ174" s="455" t="str">
        <f t="shared" si="80"/>
        <v/>
      </c>
      <c r="AS174" s="455"/>
      <c r="AU174" s="455"/>
    </row>
    <row r="175" spans="5:47">
      <c r="E175" s="455" t="str">
        <f t="shared" si="61"/>
        <v/>
      </c>
      <c r="G175" s="455" t="str">
        <f t="shared" si="62"/>
        <v/>
      </c>
      <c r="I175" s="455" t="str">
        <f t="shared" si="63"/>
        <v/>
      </c>
      <c r="K175" s="455" t="str">
        <f t="shared" si="64"/>
        <v/>
      </c>
      <c r="M175" s="455" t="str">
        <f t="shared" si="65"/>
        <v/>
      </c>
      <c r="O175" s="455" t="str">
        <f t="shared" si="66"/>
        <v/>
      </c>
      <c r="Q175" s="455" t="str">
        <f t="shared" si="67"/>
        <v/>
      </c>
      <c r="S175" s="455" t="str">
        <f t="shared" si="68"/>
        <v/>
      </c>
      <c r="U175" s="455" t="str">
        <f t="shared" si="69"/>
        <v/>
      </c>
      <c r="W175" s="455" t="str">
        <f t="shared" si="70"/>
        <v/>
      </c>
      <c r="Y175" s="455" t="str">
        <f t="shared" si="71"/>
        <v/>
      </c>
      <c r="AA175" s="455" t="str">
        <f t="shared" si="72"/>
        <v/>
      </c>
      <c r="AC175" s="455" t="str">
        <f t="shared" si="73"/>
        <v/>
      </c>
      <c r="AE175" s="455" t="str">
        <f t="shared" si="74"/>
        <v/>
      </c>
      <c r="AG175" s="455" t="str">
        <f t="shared" si="75"/>
        <v/>
      </c>
      <c r="AI175" s="455" t="str">
        <f t="shared" si="76"/>
        <v/>
      </c>
      <c r="AK175" s="455" t="str">
        <f t="shared" si="77"/>
        <v/>
      </c>
      <c r="AM175" s="455" t="str">
        <f t="shared" si="78"/>
        <v/>
      </c>
      <c r="AO175" s="455" t="str">
        <f t="shared" si="79"/>
        <v/>
      </c>
      <c r="AQ175" s="455" t="str">
        <f t="shared" si="80"/>
        <v/>
      </c>
      <c r="AS175" s="455"/>
      <c r="AU175" s="455"/>
    </row>
    <row r="176" spans="5:47">
      <c r="E176" s="455" t="str">
        <f t="shared" si="61"/>
        <v/>
      </c>
      <c r="G176" s="455" t="str">
        <f t="shared" si="62"/>
        <v/>
      </c>
      <c r="I176" s="455" t="str">
        <f t="shared" si="63"/>
        <v/>
      </c>
      <c r="K176" s="455" t="str">
        <f t="shared" si="64"/>
        <v/>
      </c>
      <c r="M176" s="455" t="str">
        <f t="shared" si="65"/>
        <v/>
      </c>
      <c r="O176" s="455" t="str">
        <f t="shared" si="66"/>
        <v/>
      </c>
      <c r="Q176" s="455" t="str">
        <f t="shared" si="67"/>
        <v/>
      </c>
      <c r="S176" s="455" t="str">
        <f t="shared" si="68"/>
        <v/>
      </c>
      <c r="U176" s="455" t="str">
        <f t="shared" si="69"/>
        <v/>
      </c>
      <c r="W176" s="455" t="str">
        <f t="shared" si="70"/>
        <v/>
      </c>
      <c r="Y176" s="455" t="str">
        <f t="shared" si="71"/>
        <v/>
      </c>
      <c r="AA176" s="455" t="str">
        <f t="shared" si="72"/>
        <v/>
      </c>
      <c r="AC176" s="455" t="str">
        <f t="shared" si="73"/>
        <v/>
      </c>
      <c r="AE176" s="455" t="str">
        <f t="shared" si="74"/>
        <v/>
      </c>
      <c r="AG176" s="455" t="str">
        <f t="shared" si="75"/>
        <v/>
      </c>
      <c r="AI176" s="455" t="str">
        <f t="shared" si="76"/>
        <v/>
      </c>
      <c r="AK176" s="455" t="str">
        <f t="shared" si="77"/>
        <v/>
      </c>
      <c r="AM176" s="455" t="str">
        <f t="shared" si="78"/>
        <v/>
      </c>
      <c r="AO176" s="455" t="str">
        <f t="shared" si="79"/>
        <v/>
      </c>
      <c r="AQ176" s="455" t="str">
        <f t="shared" si="80"/>
        <v/>
      </c>
      <c r="AS176" s="455"/>
      <c r="AU176" s="455"/>
    </row>
    <row r="177" spans="5:47">
      <c r="E177" s="455" t="str">
        <f t="shared" si="61"/>
        <v/>
      </c>
      <c r="G177" s="455" t="str">
        <f t="shared" si="62"/>
        <v/>
      </c>
      <c r="I177" s="455" t="str">
        <f t="shared" si="63"/>
        <v/>
      </c>
      <c r="K177" s="455" t="str">
        <f t="shared" si="64"/>
        <v/>
      </c>
      <c r="M177" s="455" t="str">
        <f t="shared" si="65"/>
        <v/>
      </c>
      <c r="O177" s="455" t="str">
        <f t="shared" si="66"/>
        <v/>
      </c>
      <c r="Q177" s="455" t="str">
        <f t="shared" si="67"/>
        <v/>
      </c>
      <c r="S177" s="455" t="str">
        <f t="shared" si="68"/>
        <v/>
      </c>
      <c r="U177" s="455" t="str">
        <f t="shared" si="69"/>
        <v/>
      </c>
      <c r="W177" s="455" t="str">
        <f t="shared" si="70"/>
        <v/>
      </c>
      <c r="Y177" s="455" t="str">
        <f t="shared" si="71"/>
        <v/>
      </c>
      <c r="AA177" s="455" t="str">
        <f t="shared" si="72"/>
        <v/>
      </c>
      <c r="AC177" s="455" t="str">
        <f t="shared" si="73"/>
        <v/>
      </c>
      <c r="AE177" s="455" t="str">
        <f t="shared" si="74"/>
        <v/>
      </c>
      <c r="AG177" s="455" t="str">
        <f t="shared" si="75"/>
        <v/>
      </c>
      <c r="AI177" s="455" t="str">
        <f t="shared" si="76"/>
        <v/>
      </c>
      <c r="AK177" s="455" t="str">
        <f t="shared" si="77"/>
        <v/>
      </c>
      <c r="AM177" s="455" t="str">
        <f t="shared" si="78"/>
        <v/>
      </c>
      <c r="AO177" s="455" t="str">
        <f t="shared" si="79"/>
        <v/>
      </c>
      <c r="AQ177" s="455" t="str">
        <f t="shared" si="80"/>
        <v/>
      </c>
      <c r="AS177" s="455"/>
      <c r="AU177" s="455"/>
    </row>
    <row r="178" spans="5:47">
      <c r="E178" s="455" t="str">
        <f t="shared" si="61"/>
        <v/>
      </c>
      <c r="G178" s="455" t="str">
        <f t="shared" si="62"/>
        <v/>
      </c>
      <c r="I178" s="455" t="str">
        <f t="shared" si="63"/>
        <v/>
      </c>
      <c r="K178" s="455" t="str">
        <f t="shared" si="64"/>
        <v/>
      </c>
      <c r="M178" s="455" t="str">
        <f t="shared" si="65"/>
        <v/>
      </c>
      <c r="O178" s="455" t="str">
        <f t="shared" si="66"/>
        <v/>
      </c>
      <c r="Q178" s="455" t="str">
        <f t="shared" si="67"/>
        <v/>
      </c>
      <c r="S178" s="455" t="str">
        <f t="shared" si="68"/>
        <v/>
      </c>
      <c r="U178" s="455" t="str">
        <f t="shared" si="69"/>
        <v/>
      </c>
      <c r="W178" s="455" t="str">
        <f t="shared" si="70"/>
        <v/>
      </c>
      <c r="Y178" s="455" t="str">
        <f t="shared" si="71"/>
        <v/>
      </c>
      <c r="AA178" s="455" t="str">
        <f t="shared" si="72"/>
        <v/>
      </c>
      <c r="AC178" s="455" t="str">
        <f t="shared" si="73"/>
        <v/>
      </c>
      <c r="AE178" s="455" t="str">
        <f t="shared" si="74"/>
        <v/>
      </c>
      <c r="AG178" s="455" t="str">
        <f t="shared" si="75"/>
        <v/>
      </c>
      <c r="AI178" s="455" t="str">
        <f t="shared" si="76"/>
        <v/>
      </c>
      <c r="AK178" s="455" t="str">
        <f t="shared" si="77"/>
        <v/>
      </c>
      <c r="AM178" s="455" t="str">
        <f t="shared" si="78"/>
        <v/>
      </c>
      <c r="AO178" s="455" t="str">
        <f t="shared" si="79"/>
        <v/>
      </c>
      <c r="AQ178" s="455" t="str">
        <f t="shared" si="80"/>
        <v/>
      </c>
      <c r="AS178" s="455"/>
      <c r="AU178" s="455"/>
    </row>
    <row r="179" spans="5:47">
      <c r="E179" s="455" t="str">
        <f t="shared" si="61"/>
        <v/>
      </c>
      <c r="G179" s="455" t="str">
        <f t="shared" si="62"/>
        <v/>
      </c>
      <c r="I179" s="455" t="str">
        <f t="shared" si="63"/>
        <v/>
      </c>
      <c r="K179" s="455" t="str">
        <f t="shared" si="64"/>
        <v/>
      </c>
      <c r="M179" s="455" t="str">
        <f t="shared" si="65"/>
        <v/>
      </c>
      <c r="O179" s="455" t="str">
        <f t="shared" si="66"/>
        <v/>
      </c>
      <c r="Q179" s="455" t="str">
        <f t="shared" si="67"/>
        <v/>
      </c>
      <c r="S179" s="455" t="str">
        <f t="shared" si="68"/>
        <v/>
      </c>
      <c r="U179" s="455" t="str">
        <f t="shared" si="69"/>
        <v/>
      </c>
      <c r="W179" s="455" t="str">
        <f t="shared" si="70"/>
        <v/>
      </c>
      <c r="Y179" s="455" t="str">
        <f t="shared" si="71"/>
        <v/>
      </c>
      <c r="AA179" s="455" t="str">
        <f t="shared" si="72"/>
        <v/>
      </c>
      <c r="AC179" s="455" t="str">
        <f t="shared" si="73"/>
        <v/>
      </c>
      <c r="AE179" s="455" t="str">
        <f t="shared" si="74"/>
        <v/>
      </c>
      <c r="AG179" s="455" t="str">
        <f t="shared" si="75"/>
        <v/>
      </c>
      <c r="AI179" s="455" t="str">
        <f t="shared" si="76"/>
        <v/>
      </c>
      <c r="AK179" s="455" t="str">
        <f t="shared" si="77"/>
        <v/>
      </c>
      <c r="AM179" s="455" t="str">
        <f t="shared" si="78"/>
        <v/>
      </c>
      <c r="AO179" s="455" t="str">
        <f t="shared" si="79"/>
        <v/>
      </c>
      <c r="AQ179" s="455" t="str">
        <f t="shared" si="80"/>
        <v/>
      </c>
      <c r="AS179" s="455"/>
      <c r="AU179" s="455"/>
    </row>
    <row r="180" spans="5:47">
      <c r="E180" s="455" t="str">
        <f t="shared" si="61"/>
        <v/>
      </c>
      <c r="G180" s="455" t="str">
        <f t="shared" si="62"/>
        <v/>
      </c>
      <c r="I180" s="455" t="str">
        <f t="shared" si="63"/>
        <v/>
      </c>
      <c r="K180" s="455" t="str">
        <f t="shared" si="64"/>
        <v/>
      </c>
      <c r="M180" s="455" t="str">
        <f t="shared" si="65"/>
        <v/>
      </c>
      <c r="O180" s="455" t="str">
        <f t="shared" si="66"/>
        <v/>
      </c>
      <c r="Q180" s="455" t="str">
        <f t="shared" si="67"/>
        <v/>
      </c>
      <c r="S180" s="455" t="str">
        <f t="shared" si="68"/>
        <v/>
      </c>
      <c r="U180" s="455" t="str">
        <f t="shared" si="69"/>
        <v/>
      </c>
      <c r="W180" s="455" t="str">
        <f t="shared" si="70"/>
        <v/>
      </c>
      <c r="Y180" s="455" t="str">
        <f t="shared" si="71"/>
        <v/>
      </c>
      <c r="AA180" s="455" t="str">
        <f t="shared" si="72"/>
        <v/>
      </c>
      <c r="AC180" s="455" t="str">
        <f t="shared" si="73"/>
        <v/>
      </c>
      <c r="AE180" s="455" t="str">
        <f t="shared" si="74"/>
        <v/>
      </c>
      <c r="AG180" s="455" t="str">
        <f t="shared" si="75"/>
        <v/>
      </c>
      <c r="AI180" s="455" t="str">
        <f t="shared" si="76"/>
        <v/>
      </c>
      <c r="AK180" s="455" t="str">
        <f t="shared" si="77"/>
        <v/>
      </c>
      <c r="AM180" s="455" t="str">
        <f t="shared" si="78"/>
        <v/>
      </c>
      <c r="AO180" s="455" t="str">
        <f t="shared" si="79"/>
        <v/>
      </c>
      <c r="AQ180" s="455" t="str">
        <f t="shared" si="80"/>
        <v/>
      </c>
      <c r="AS180" s="455"/>
      <c r="AU180" s="455"/>
    </row>
    <row r="181" spans="5:47">
      <c r="E181" s="455" t="str">
        <f t="shared" si="61"/>
        <v/>
      </c>
      <c r="G181" s="455" t="str">
        <f t="shared" si="62"/>
        <v/>
      </c>
      <c r="I181" s="455" t="str">
        <f t="shared" si="63"/>
        <v/>
      </c>
      <c r="K181" s="455" t="str">
        <f t="shared" si="64"/>
        <v/>
      </c>
      <c r="M181" s="455" t="str">
        <f t="shared" si="65"/>
        <v/>
      </c>
      <c r="O181" s="455" t="str">
        <f t="shared" si="66"/>
        <v/>
      </c>
      <c r="Q181" s="455" t="str">
        <f t="shared" si="67"/>
        <v/>
      </c>
      <c r="S181" s="455" t="str">
        <f t="shared" si="68"/>
        <v/>
      </c>
      <c r="U181" s="455" t="str">
        <f t="shared" si="69"/>
        <v/>
      </c>
      <c r="W181" s="455" t="str">
        <f t="shared" si="70"/>
        <v/>
      </c>
      <c r="Y181" s="455" t="str">
        <f t="shared" si="71"/>
        <v/>
      </c>
      <c r="AA181" s="455" t="str">
        <f t="shared" si="72"/>
        <v/>
      </c>
      <c r="AC181" s="455" t="str">
        <f t="shared" si="73"/>
        <v/>
      </c>
      <c r="AE181" s="455" t="str">
        <f t="shared" si="74"/>
        <v/>
      </c>
      <c r="AG181" s="455" t="str">
        <f t="shared" si="75"/>
        <v/>
      </c>
      <c r="AI181" s="455" t="str">
        <f t="shared" si="76"/>
        <v/>
      </c>
      <c r="AK181" s="455" t="str">
        <f t="shared" si="77"/>
        <v/>
      </c>
      <c r="AM181" s="455" t="str">
        <f t="shared" si="78"/>
        <v/>
      </c>
      <c r="AO181" s="455" t="str">
        <f t="shared" si="79"/>
        <v/>
      </c>
      <c r="AQ181" s="455" t="str">
        <f t="shared" si="80"/>
        <v/>
      </c>
      <c r="AS181" s="455"/>
      <c r="AU181" s="455"/>
    </row>
    <row r="182" spans="5:47">
      <c r="E182" s="455" t="str">
        <f t="shared" si="61"/>
        <v/>
      </c>
      <c r="G182" s="455" t="str">
        <f t="shared" si="62"/>
        <v/>
      </c>
      <c r="I182" s="455" t="str">
        <f t="shared" si="63"/>
        <v/>
      </c>
      <c r="K182" s="455" t="str">
        <f t="shared" si="64"/>
        <v/>
      </c>
      <c r="M182" s="455" t="str">
        <f t="shared" si="65"/>
        <v/>
      </c>
      <c r="O182" s="455" t="str">
        <f t="shared" si="66"/>
        <v/>
      </c>
      <c r="Q182" s="455" t="str">
        <f t="shared" si="67"/>
        <v/>
      </c>
      <c r="S182" s="455" t="str">
        <f t="shared" si="68"/>
        <v/>
      </c>
      <c r="U182" s="455" t="str">
        <f t="shared" si="69"/>
        <v/>
      </c>
      <c r="W182" s="455" t="str">
        <f t="shared" si="70"/>
        <v/>
      </c>
      <c r="Y182" s="455" t="str">
        <f t="shared" si="71"/>
        <v/>
      </c>
      <c r="AA182" s="455" t="str">
        <f t="shared" si="72"/>
        <v/>
      </c>
      <c r="AC182" s="455" t="str">
        <f t="shared" si="73"/>
        <v/>
      </c>
      <c r="AE182" s="455" t="str">
        <f t="shared" si="74"/>
        <v/>
      </c>
      <c r="AG182" s="455" t="str">
        <f t="shared" si="75"/>
        <v/>
      </c>
      <c r="AI182" s="455" t="str">
        <f t="shared" si="76"/>
        <v/>
      </c>
      <c r="AK182" s="455" t="str">
        <f t="shared" si="77"/>
        <v/>
      </c>
      <c r="AM182" s="455" t="str">
        <f t="shared" si="78"/>
        <v/>
      </c>
      <c r="AO182" s="455" t="str">
        <f t="shared" si="79"/>
        <v/>
      </c>
      <c r="AQ182" s="455" t="str">
        <f t="shared" si="80"/>
        <v/>
      </c>
      <c r="AS182" s="455"/>
      <c r="AU182" s="455"/>
    </row>
    <row r="183" spans="5:47">
      <c r="E183" s="455" t="str">
        <f t="shared" si="61"/>
        <v/>
      </c>
      <c r="G183" s="455" t="str">
        <f t="shared" si="62"/>
        <v/>
      </c>
      <c r="I183" s="455" t="str">
        <f t="shared" si="63"/>
        <v/>
      </c>
      <c r="K183" s="455" t="str">
        <f t="shared" si="64"/>
        <v/>
      </c>
      <c r="M183" s="455" t="str">
        <f t="shared" si="65"/>
        <v/>
      </c>
      <c r="O183" s="455" t="str">
        <f t="shared" si="66"/>
        <v/>
      </c>
      <c r="Q183" s="455" t="str">
        <f t="shared" si="67"/>
        <v/>
      </c>
      <c r="S183" s="455" t="str">
        <f t="shared" si="68"/>
        <v/>
      </c>
      <c r="U183" s="455" t="str">
        <f t="shared" si="69"/>
        <v/>
      </c>
      <c r="W183" s="455" t="str">
        <f t="shared" si="70"/>
        <v/>
      </c>
      <c r="Y183" s="455" t="str">
        <f t="shared" si="71"/>
        <v/>
      </c>
      <c r="AA183" s="455" t="str">
        <f t="shared" si="72"/>
        <v/>
      </c>
      <c r="AC183" s="455" t="str">
        <f t="shared" si="73"/>
        <v/>
      </c>
      <c r="AE183" s="455" t="str">
        <f t="shared" si="74"/>
        <v/>
      </c>
      <c r="AG183" s="455" t="str">
        <f t="shared" si="75"/>
        <v/>
      </c>
      <c r="AI183" s="455" t="str">
        <f t="shared" si="76"/>
        <v/>
      </c>
      <c r="AK183" s="455" t="str">
        <f t="shared" si="77"/>
        <v/>
      </c>
      <c r="AM183" s="455" t="str">
        <f t="shared" si="78"/>
        <v/>
      </c>
      <c r="AO183" s="455" t="str">
        <f t="shared" si="79"/>
        <v/>
      </c>
      <c r="AQ183" s="455" t="str">
        <f t="shared" si="80"/>
        <v/>
      </c>
      <c r="AS183" s="455"/>
      <c r="AU183" s="455"/>
    </row>
    <row r="184" spans="5:47">
      <c r="E184" s="455" t="str">
        <f t="shared" si="61"/>
        <v/>
      </c>
      <c r="G184" s="455" t="str">
        <f t="shared" si="62"/>
        <v/>
      </c>
      <c r="I184" s="455" t="str">
        <f t="shared" si="63"/>
        <v/>
      </c>
      <c r="K184" s="455" t="str">
        <f t="shared" si="64"/>
        <v/>
      </c>
      <c r="M184" s="455" t="str">
        <f t="shared" si="65"/>
        <v/>
      </c>
      <c r="O184" s="455" t="str">
        <f t="shared" si="66"/>
        <v/>
      </c>
      <c r="Q184" s="455" t="str">
        <f t="shared" si="67"/>
        <v/>
      </c>
      <c r="S184" s="455" t="str">
        <f t="shared" si="68"/>
        <v/>
      </c>
      <c r="U184" s="455" t="str">
        <f t="shared" si="69"/>
        <v/>
      </c>
      <c r="W184" s="455" t="str">
        <f t="shared" si="70"/>
        <v/>
      </c>
      <c r="Y184" s="455" t="str">
        <f t="shared" si="71"/>
        <v/>
      </c>
      <c r="AA184" s="455" t="str">
        <f t="shared" si="72"/>
        <v/>
      </c>
      <c r="AC184" s="455" t="str">
        <f t="shared" si="73"/>
        <v/>
      </c>
      <c r="AE184" s="455" t="str">
        <f t="shared" si="74"/>
        <v/>
      </c>
      <c r="AG184" s="455" t="str">
        <f t="shared" si="75"/>
        <v/>
      </c>
      <c r="AI184" s="455" t="str">
        <f t="shared" si="76"/>
        <v/>
      </c>
      <c r="AK184" s="455" t="str">
        <f t="shared" si="77"/>
        <v/>
      </c>
      <c r="AM184" s="455" t="str">
        <f t="shared" si="78"/>
        <v/>
      </c>
      <c r="AO184" s="455" t="str">
        <f t="shared" si="79"/>
        <v/>
      </c>
      <c r="AQ184" s="455" t="str">
        <f t="shared" si="80"/>
        <v/>
      </c>
      <c r="AS184" s="455"/>
      <c r="AU184" s="455"/>
    </row>
    <row r="185" spans="5:47">
      <c r="E185" s="455" t="str">
        <f t="shared" si="61"/>
        <v/>
      </c>
      <c r="G185" s="455" t="str">
        <f t="shared" si="62"/>
        <v/>
      </c>
      <c r="I185" s="455" t="str">
        <f t="shared" si="63"/>
        <v/>
      </c>
      <c r="K185" s="455" t="str">
        <f t="shared" si="64"/>
        <v/>
      </c>
      <c r="M185" s="455" t="str">
        <f t="shared" si="65"/>
        <v/>
      </c>
      <c r="O185" s="455" t="str">
        <f t="shared" si="66"/>
        <v/>
      </c>
      <c r="Q185" s="455" t="str">
        <f t="shared" si="67"/>
        <v/>
      </c>
      <c r="S185" s="455" t="str">
        <f t="shared" si="68"/>
        <v/>
      </c>
      <c r="U185" s="455" t="str">
        <f t="shared" si="69"/>
        <v/>
      </c>
      <c r="W185" s="455" t="str">
        <f t="shared" si="70"/>
        <v/>
      </c>
      <c r="Y185" s="455" t="str">
        <f t="shared" si="71"/>
        <v/>
      </c>
      <c r="AA185" s="455" t="str">
        <f t="shared" si="72"/>
        <v/>
      </c>
      <c r="AC185" s="455" t="str">
        <f t="shared" si="73"/>
        <v/>
      </c>
      <c r="AE185" s="455" t="str">
        <f t="shared" si="74"/>
        <v/>
      </c>
      <c r="AG185" s="455" t="str">
        <f t="shared" si="75"/>
        <v/>
      </c>
      <c r="AI185" s="455" t="str">
        <f t="shared" si="76"/>
        <v/>
      </c>
      <c r="AK185" s="455" t="str">
        <f t="shared" si="77"/>
        <v/>
      </c>
      <c r="AM185" s="455" t="str">
        <f t="shared" si="78"/>
        <v/>
      </c>
      <c r="AO185" s="455" t="str">
        <f t="shared" si="79"/>
        <v/>
      </c>
      <c r="AQ185" s="455" t="str">
        <f t="shared" si="80"/>
        <v/>
      </c>
      <c r="AS185" s="455"/>
      <c r="AU185" s="455"/>
    </row>
    <row r="186" spans="5:47">
      <c r="E186" s="455" t="str">
        <f t="shared" si="61"/>
        <v/>
      </c>
      <c r="G186" s="455" t="str">
        <f t="shared" si="62"/>
        <v/>
      </c>
      <c r="I186" s="455" t="str">
        <f t="shared" si="63"/>
        <v/>
      </c>
      <c r="K186" s="455" t="str">
        <f t="shared" si="64"/>
        <v/>
      </c>
      <c r="M186" s="455" t="str">
        <f t="shared" si="65"/>
        <v/>
      </c>
      <c r="O186" s="455" t="str">
        <f t="shared" si="66"/>
        <v/>
      </c>
      <c r="Q186" s="455" t="str">
        <f t="shared" si="67"/>
        <v/>
      </c>
      <c r="S186" s="455" t="str">
        <f t="shared" si="68"/>
        <v/>
      </c>
      <c r="U186" s="455" t="str">
        <f t="shared" si="69"/>
        <v/>
      </c>
      <c r="W186" s="455" t="str">
        <f t="shared" si="70"/>
        <v/>
      </c>
      <c r="Y186" s="455" t="str">
        <f t="shared" si="71"/>
        <v/>
      </c>
      <c r="AA186" s="455" t="str">
        <f t="shared" si="72"/>
        <v/>
      </c>
      <c r="AC186" s="455" t="str">
        <f t="shared" si="73"/>
        <v/>
      </c>
      <c r="AE186" s="455" t="str">
        <f t="shared" si="74"/>
        <v/>
      </c>
      <c r="AG186" s="455" t="str">
        <f t="shared" si="75"/>
        <v/>
      </c>
      <c r="AI186" s="455" t="str">
        <f t="shared" si="76"/>
        <v/>
      </c>
      <c r="AK186" s="455" t="str">
        <f t="shared" si="77"/>
        <v/>
      </c>
      <c r="AM186" s="455" t="str">
        <f t="shared" si="78"/>
        <v/>
      </c>
      <c r="AO186" s="455" t="str">
        <f t="shared" si="79"/>
        <v/>
      </c>
      <c r="AQ186" s="455" t="str">
        <f t="shared" si="80"/>
        <v/>
      </c>
      <c r="AS186" s="455"/>
      <c r="AU186" s="455"/>
    </row>
    <row r="187" spans="5:47">
      <c r="E187" s="455" t="str">
        <f t="shared" si="61"/>
        <v/>
      </c>
      <c r="G187" s="455" t="str">
        <f t="shared" si="62"/>
        <v/>
      </c>
      <c r="I187" s="455" t="str">
        <f t="shared" si="63"/>
        <v/>
      </c>
      <c r="K187" s="455" t="str">
        <f t="shared" si="64"/>
        <v/>
      </c>
      <c r="M187" s="455" t="str">
        <f t="shared" si="65"/>
        <v/>
      </c>
      <c r="O187" s="455" t="str">
        <f t="shared" si="66"/>
        <v/>
      </c>
      <c r="Q187" s="455" t="str">
        <f t="shared" si="67"/>
        <v/>
      </c>
      <c r="S187" s="455" t="str">
        <f t="shared" si="68"/>
        <v/>
      </c>
      <c r="U187" s="455" t="str">
        <f t="shared" si="69"/>
        <v/>
      </c>
      <c r="W187" s="455" t="str">
        <f t="shared" si="70"/>
        <v/>
      </c>
      <c r="Y187" s="455" t="str">
        <f t="shared" si="71"/>
        <v/>
      </c>
      <c r="AA187" s="455" t="str">
        <f t="shared" si="72"/>
        <v/>
      </c>
      <c r="AC187" s="455" t="str">
        <f t="shared" si="73"/>
        <v/>
      </c>
      <c r="AE187" s="455" t="str">
        <f t="shared" si="74"/>
        <v/>
      </c>
      <c r="AG187" s="455" t="str">
        <f t="shared" si="75"/>
        <v/>
      </c>
      <c r="AI187" s="455" t="str">
        <f t="shared" si="76"/>
        <v/>
      </c>
      <c r="AK187" s="455" t="str">
        <f t="shared" si="77"/>
        <v/>
      </c>
      <c r="AM187" s="455" t="str">
        <f t="shared" si="78"/>
        <v/>
      </c>
      <c r="AO187" s="455" t="str">
        <f t="shared" si="79"/>
        <v/>
      </c>
      <c r="AQ187" s="455" t="str">
        <f t="shared" si="80"/>
        <v/>
      </c>
      <c r="AS187" s="455"/>
      <c r="AU187" s="455"/>
    </row>
    <row r="188" spans="5:47">
      <c r="E188" s="455" t="str">
        <f t="shared" si="61"/>
        <v/>
      </c>
      <c r="G188" s="455" t="str">
        <f t="shared" si="62"/>
        <v/>
      </c>
      <c r="I188" s="455" t="str">
        <f t="shared" si="63"/>
        <v/>
      </c>
      <c r="K188" s="455" t="str">
        <f t="shared" si="64"/>
        <v/>
      </c>
      <c r="M188" s="455" t="str">
        <f t="shared" si="65"/>
        <v/>
      </c>
      <c r="O188" s="455" t="str">
        <f t="shared" si="66"/>
        <v/>
      </c>
      <c r="Q188" s="455" t="str">
        <f t="shared" si="67"/>
        <v/>
      </c>
      <c r="S188" s="455" t="str">
        <f t="shared" si="68"/>
        <v/>
      </c>
      <c r="U188" s="455" t="str">
        <f t="shared" si="69"/>
        <v/>
      </c>
      <c r="W188" s="455" t="str">
        <f t="shared" si="70"/>
        <v/>
      </c>
      <c r="Y188" s="455" t="str">
        <f t="shared" si="71"/>
        <v/>
      </c>
      <c r="AA188" s="455" t="str">
        <f t="shared" si="72"/>
        <v/>
      </c>
      <c r="AC188" s="455" t="str">
        <f t="shared" si="73"/>
        <v/>
      </c>
      <c r="AE188" s="455" t="str">
        <f t="shared" si="74"/>
        <v/>
      </c>
      <c r="AG188" s="455" t="str">
        <f t="shared" si="75"/>
        <v/>
      </c>
      <c r="AI188" s="455" t="str">
        <f t="shared" si="76"/>
        <v/>
      </c>
      <c r="AK188" s="455" t="str">
        <f t="shared" si="77"/>
        <v/>
      </c>
      <c r="AM188" s="455" t="str">
        <f t="shared" si="78"/>
        <v/>
      </c>
      <c r="AO188" s="455" t="str">
        <f t="shared" si="79"/>
        <v/>
      </c>
      <c r="AQ188" s="455" t="str">
        <f t="shared" si="80"/>
        <v/>
      </c>
      <c r="AS188" s="455"/>
      <c r="AU188" s="455"/>
    </row>
    <row r="189" spans="5:47">
      <c r="E189" s="455" t="str">
        <f t="shared" si="61"/>
        <v/>
      </c>
      <c r="G189" s="455" t="str">
        <f t="shared" si="62"/>
        <v/>
      </c>
      <c r="I189" s="455" t="str">
        <f t="shared" si="63"/>
        <v/>
      </c>
      <c r="K189" s="455" t="str">
        <f t="shared" si="64"/>
        <v/>
      </c>
      <c r="M189" s="455" t="str">
        <f t="shared" si="65"/>
        <v/>
      </c>
      <c r="O189" s="455" t="str">
        <f t="shared" si="66"/>
        <v/>
      </c>
      <c r="Q189" s="455" t="str">
        <f t="shared" si="67"/>
        <v/>
      </c>
      <c r="S189" s="455" t="str">
        <f t="shared" si="68"/>
        <v/>
      </c>
      <c r="U189" s="455" t="str">
        <f t="shared" si="69"/>
        <v/>
      </c>
      <c r="W189" s="455" t="str">
        <f t="shared" si="70"/>
        <v/>
      </c>
      <c r="Y189" s="455" t="str">
        <f t="shared" si="71"/>
        <v/>
      </c>
      <c r="AA189" s="455" t="str">
        <f t="shared" si="72"/>
        <v/>
      </c>
      <c r="AC189" s="455" t="str">
        <f t="shared" si="73"/>
        <v/>
      </c>
      <c r="AE189" s="455" t="str">
        <f t="shared" si="74"/>
        <v/>
      </c>
      <c r="AG189" s="455" t="str">
        <f t="shared" si="75"/>
        <v/>
      </c>
      <c r="AI189" s="455" t="str">
        <f t="shared" si="76"/>
        <v/>
      </c>
      <c r="AK189" s="455" t="str">
        <f t="shared" si="77"/>
        <v/>
      </c>
      <c r="AM189" s="455" t="str">
        <f t="shared" si="78"/>
        <v/>
      </c>
      <c r="AO189" s="455" t="str">
        <f t="shared" si="79"/>
        <v/>
      </c>
      <c r="AQ189" s="455" t="str">
        <f t="shared" si="80"/>
        <v/>
      </c>
      <c r="AS189" s="455"/>
      <c r="AU189" s="455"/>
    </row>
    <row r="190" spans="5:47">
      <c r="E190" s="455" t="str">
        <f t="shared" si="61"/>
        <v/>
      </c>
      <c r="G190" s="455" t="str">
        <f t="shared" si="62"/>
        <v/>
      </c>
      <c r="I190" s="455" t="str">
        <f t="shared" si="63"/>
        <v/>
      </c>
      <c r="K190" s="455" t="str">
        <f t="shared" si="64"/>
        <v/>
      </c>
      <c r="M190" s="455" t="str">
        <f t="shared" si="65"/>
        <v/>
      </c>
      <c r="O190" s="455" t="str">
        <f t="shared" si="66"/>
        <v/>
      </c>
      <c r="Q190" s="455" t="str">
        <f t="shared" si="67"/>
        <v/>
      </c>
      <c r="S190" s="455" t="str">
        <f t="shared" si="68"/>
        <v/>
      </c>
      <c r="U190" s="455" t="str">
        <f t="shared" si="69"/>
        <v/>
      </c>
      <c r="W190" s="455" t="str">
        <f t="shared" si="70"/>
        <v/>
      </c>
      <c r="Y190" s="455" t="str">
        <f t="shared" si="71"/>
        <v/>
      </c>
      <c r="AA190" s="455" t="str">
        <f t="shared" si="72"/>
        <v/>
      </c>
      <c r="AC190" s="455" t="str">
        <f t="shared" si="73"/>
        <v/>
      </c>
      <c r="AE190" s="455" t="str">
        <f t="shared" si="74"/>
        <v/>
      </c>
      <c r="AG190" s="455" t="str">
        <f t="shared" si="75"/>
        <v/>
      </c>
      <c r="AI190" s="455" t="str">
        <f t="shared" si="76"/>
        <v/>
      </c>
      <c r="AK190" s="455" t="str">
        <f t="shared" si="77"/>
        <v/>
      </c>
      <c r="AM190" s="455" t="str">
        <f t="shared" si="78"/>
        <v/>
      </c>
      <c r="AO190" s="455" t="str">
        <f t="shared" si="79"/>
        <v/>
      </c>
      <c r="AQ190" s="455" t="str">
        <f t="shared" si="80"/>
        <v/>
      </c>
      <c r="AS190" s="455"/>
      <c r="AU190" s="455"/>
    </row>
    <row r="191" spans="5:47">
      <c r="E191" s="455" t="str">
        <f t="shared" si="61"/>
        <v/>
      </c>
      <c r="G191" s="455" t="str">
        <f t="shared" si="62"/>
        <v/>
      </c>
      <c r="I191" s="455" t="str">
        <f t="shared" si="63"/>
        <v/>
      </c>
      <c r="K191" s="455" t="str">
        <f t="shared" si="64"/>
        <v/>
      </c>
      <c r="M191" s="455" t="str">
        <f t="shared" si="65"/>
        <v/>
      </c>
      <c r="O191" s="455" t="str">
        <f t="shared" si="66"/>
        <v/>
      </c>
      <c r="Q191" s="455" t="str">
        <f t="shared" si="67"/>
        <v/>
      </c>
      <c r="S191" s="455" t="str">
        <f t="shared" si="68"/>
        <v/>
      </c>
      <c r="U191" s="455" t="str">
        <f t="shared" si="69"/>
        <v/>
      </c>
      <c r="W191" s="455" t="str">
        <f t="shared" si="70"/>
        <v/>
      </c>
      <c r="Y191" s="455" t="str">
        <f t="shared" si="71"/>
        <v/>
      </c>
      <c r="AA191" s="455" t="str">
        <f t="shared" si="72"/>
        <v/>
      </c>
      <c r="AC191" s="455" t="str">
        <f t="shared" si="73"/>
        <v/>
      </c>
      <c r="AE191" s="455" t="str">
        <f t="shared" si="74"/>
        <v/>
      </c>
      <c r="AG191" s="455" t="str">
        <f t="shared" si="75"/>
        <v/>
      </c>
      <c r="AI191" s="455" t="str">
        <f t="shared" si="76"/>
        <v/>
      </c>
      <c r="AK191" s="455" t="str">
        <f t="shared" si="77"/>
        <v/>
      </c>
      <c r="AM191" s="455" t="str">
        <f t="shared" si="78"/>
        <v/>
      </c>
      <c r="AO191" s="455" t="str">
        <f t="shared" si="79"/>
        <v/>
      </c>
      <c r="AQ191" s="455" t="str">
        <f t="shared" si="80"/>
        <v/>
      </c>
      <c r="AS191" s="455"/>
      <c r="AU191" s="455"/>
    </row>
    <row r="192" spans="5:47">
      <c r="E192" s="455" t="str">
        <f t="shared" si="61"/>
        <v/>
      </c>
      <c r="G192" s="455" t="str">
        <f t="shared" si="62"/>
        <v/>
      </c>
      <c r="I192" s="455" t="str">
        <f t="shared" si="63"/>
        <v/>
      </c>
      <c r="K192" s="455" t="str">
        <f t="shared" si="64"/>
        <v/>
      </c>
      <c r="M192" s="455" t="str">
        <f t="shared" si="65"/>
        <v/>
      </c>
      <c r="O192" s="455" t="str">
        <f t="shared" si="66"/>
        <v/>
      </c>
      <c r="Q192" s="455" t="str">
        <f t="shared" si="67"/>
        <v/>
      </c>
      <c r="S192" s="455" t="str">
        <f t="shared" si="68"/>
        <v/>
      </c>
      <c r="U192" s="455" t="str">
        <f t="shared" si="69"/>
        <v/>
      </c>
      <c r="W192" s="455" t="str">
        <f t="shared" si="70"/>
        <v/>
      </c>
      <c r="Y192" s="455" t="str">
        <f t="shared" si="71"/>
        <v/>
      </c>
      <c r="AA192" s="455" t="str">
        <f t="shared" si="72"/>
        <v/>
      </c>
      <c r="AC192" s="455" t="str">
        <f t="shared" si="73"/>
        <v/>
      </c>
      <c r="AE192" s="455" t="str">
        <f t="shared" si="74"/>
        <v/>
      </c>
      <c r="AG192" s="455" t="str">
        <f t="shared" si="75"/>
        <v/>
      </c>
      <c r="AI192" s="455" t="str">
        <f t="shared" si="76"/>
        <v/>
      </c>
      <c r="AK192" s="455" t="str">
        <f t="shared" si="77"/>
        <v/>
      </c>
      <c r="AM192" s="455" t="str">
        <f t="shared" si="78"/>
        <v/>
      </c>
      <c r="AO192" s="455" t="str">
        <f t="shared" si="79"/>
        <v/>
      </c>
      <c r="AQ192" s="455" t="str">
        <f t="shared" si="80"/>
        <v/>
      </c>
      <c r="AS192" s="455"/>
      <c r="AU192" s="455"/>
    </row>
    <row r="193" spans="5:47">
      <c r="E193" s="455" t="str">
        <f t="shared" si="61"/>
        <v/>
      </c>
      <c r="G193" s="455" t="str">
        <f t="shared" si="62"/>
        <v/>
      </c>
      <c r="I193" s="455" t="str">
        <f t="shared" si="63"/>
        <v/>
      </c>
      <c r="K193" s="455" t="str">
        <f t="shared" si="64"/>
        <v/>
      </c>
      <c r="M193" s="455" t="str">
        <f t="shared" si="65"/>
        <v/>
      </c>
      <c r="O193" s="455" t="str">
        <f t="shared" si="66"/>
        <v/>
      </c>
      <c r="Q193" s="455" t="str">
        <f t="shared" si="67"/>
        <v/>
      </c>
      <c r="S193" s="455" t="str">
        <f t="shared" si="68"/>
        <v/>
      </c>
      <c r="U193" s="455" t="str">
        <f t="shared" si="69"/>
        <v/>
      </c>
      <c r="W193" s="455" t="str">
        <f t="shared" si="70"/>
        <v/>
      </c>
      <c r="Y193" s="455" t="str">
        <f t="shared" si="71"/>
        <v/>
      </c>
      <c r="AA193" s="455" t="str">
        <f t="shared" si="72"/>
        <v/>
      </c>
      <c r="AC193" s="455" t="str">
        <f t="shared" si="73"/>
        <v/>
      </c>
      <c r="AE193" s="455" t="str">
        <f t="shared" si="74"/>
        <v/>
      </c>
      <c r="AG193" s="455" t="str">
        <f t="shared" si="75"/>
        <v/>
      </c>
      <c r="AI193" s="455" t="str">
        <f t="shared" si="76"/>
        <v/>
      </c>
      <c r="AK193" s="455" t="str">
        <f t="shared" si="77"/>
        <v/>
      </c>
      <c r="AM193" s="455" t="str">
        <f t="shared" si="78"/>
        <v/>
      </c>
      <c r="AO193" s="455" t="str">
        <f t="shared" si="79"/>
        <v/>
      </c>
      <c r="AQ193" s="455" t="str">
        <f t="shared" si="80"/>
        <v/>
      </c>
      <c r="AS193" s="455"/>
      <c r="AU193" s="455"/>
    </row>
    <row r="194" spans="5:47">
      <c r="E194" s="455" t="str">
        <f t="shared" si="61"/>
        <v/>
      </c>
      <c r="G194" s="455" t="str">
        <f t="shared" si="62"/>
        <v/>
      </c>
      <c r="I194" s="455" t="str">
        <f t="shared" si="63"/>
        <v/>
      </c>
      <c r="K194" s="455" t="str">
        <f t="shared" si="64"/>
        <v/>
      </c>
      <c r="M194" s="455" t="str">
        <f t="shared" si="65"/>
        <v/>
      </c>
      <c r="O194" s="455" t="str">
        <f t="shared" si="66"/>
        <v/>
      </c>
      <c r="Q194" s="455" t="str">
        <f t="shared" si="67"/>
        <v/>
      </c>
      <c r="S194" s="455" t="str">
        <f t="shared" si="68"/>
        <v/>
      </c>
      <c r="U194" s="455" t="str">
        <f t="shared" si="69"/>
        <v/>
      </c>
      <c r="W194" s="455" t="str">
        <f t="shared" si="70"/>
        <v/>
      </c>
      <c r="Y194" s="455" t="str">
        <f t="shared" si="71"/>
        <v/>
      </c>
      <c r="AA194" s="455" t="str">
        <f t="shared" si="72"/>
        <v/>
      </c>
      <c r="AC194" s="455" t="str">
        <f t="shared" si="73"/>
        <v/>
      </c>
      <c r="AE194" s="455" t="str">
        <f t="shared" si="74"/>
        <v/>
      </c>
      <c r="AG194" s="455" t="str">
        <f t="shared" si="75"/>
        <v/>
      </c>
      <c r="AI194" s="455" t="str">
        <f t="shared" si="76"/>
        <v/>
      </c>
      <c r="AK194" s="455" t="str">
        <f t="shared" si="77"/>
        <v/>
      </c>
      <c r="AM194" s="455" t="str">
        <f t="shared" si="78"/>
        <v/>
      </c>
      <c r="AO194" s="455" t="str">
        <f t="shared" si="79"/>
        <v/>
      </c>
      <c r="AQ194" s="455" t="str">
        <f t="shared" si="80"/>
        <v/>
      </c>
      <c r="AS194" s="455"/>
      <c r="AU194" s="455"/>
    </row>
    <row r="195" spans="5:47">
      <c r="E195" s="455" t="str">
        <f t="shared" si="61"/>
        <v/>
      </c>
      <c r="G195" s="455" t="str">
        <f t="shared" si="62"/>
        <v/>
      </c>
      <c r="I195" s="455" t="str">
        <f t="shared" si="63"/>
        <v/>
      </c>
      <c r="K195" s="455" t="str">
        <f t="shared" si="64"/>
        <v/>
      </c>
      <c r="M195" s="455" t="str">
        <f t="shared" si="65"/>
        <v/>
      </c>
      <c r="O195" s="455" t="str">
        <f t="shared" si="66"/>
        <v/>
      </c>
      <c r="Q195" s="455" t="str">
        <f t="shared" si="67"/>
        <v/>
      </c>
      <c r="S195" s="455" t="str">
        <f t="shared" si="68"/>
        <v/>
      </c>
      <c r="U195" s="455" t="str">
        <f t="shared" si="69"/>
        <v/>
      </c>
      <c r="W195" s="455" t="str">
        <f t="shared" si="70"/>
        <v/>
      </c>
      <c r="Y195" s="455" t="str">
        <f t="shared" si="71"/>
        <v/>
      </c>
      <c r="AA195" s="455" t="str">
        <f t="shared" si="72"/>
        <v/>
      </c>
      <c r="AC195" s="455" t="str">
        <f t="shared" si="73"/>
        <v/>
      </c>
      <c r="AE195" s="455" t="str">
        <f t="shared" si="74"/>
        <v/>
      </c>
      <c r="AG195" s="455" t="str">
        <f t="shared" si="75"/>
        <v/>
      </c>
      <c r="AI195" s="455" t="str">
        <f t="shared" si="76"/>
        <v/>
      </c>
      <c r="AK195" s="455" t="str">
        <f t="shared" si="77"/>
        <v/>
      </c>
      <c r="AM195" s="455" t="str">
        <f t="shared" si="78"/>
        <v/>
      </c>
      <c r="AO195" s="455" t="str">
        <f t="shared" si="79"/>
        <v/>
      </c>
      <c r="AQ195" s="455" t="str">
        <f t="shared" si="80"/>
        <v/>
      </c>
      <c r="AS195" s="455"/>
      <c r="AU195" s="455"/>
    </row>
    <row r="196" spans="5:47">
      <c r="E196" s="455" t="str">
        <f t="shared" si="61"/>
        <v/>
      </c>
      <c r="G196" s="455" t="str">
        <f t="shared" si="62"/>
        <v/>
      </c>
      <c r="I196" s="455" t="str">
        <f t="shared" si="63"/>
        <v/>
      </c>
      <c r="K196" s="455" t="str">
        <f t="shared" si="64"/>
        <v/>
      </c>
      <c r="M196" s="455" t="str">
        <f t="shared" si="65"/>
        <v/>
      </c>
      <c r="O196" s="455" t="str">
        <f t="shared" si="66"/>
        <v/>
      </c>
      <c r="Q196" s="455" t="str">
        <f t="shared" si="67"/>
        <v/>
      </c>
      <c r="S196" s="455" t="str">
        <f t="shared" si="68"/>
        <v/>
      </c>
      <c r="U196" s="455" t="str">
        <f t="shared" si="69"/>
        <v/>
      </c>
      <c r="W196" s="455" t="str">
        <f t="shared" si="70"/>
        <v/>
      </c>
      <c r="Y196" s="455" t="str">
        <f t="shared" si="71"/>
        <v/>
      </c>
      <c r="AA196" s="455" t="str">
        <f t="shared" si="72"/>
        <v/>
      </c>
      <c r="AC196" s="455" t="str">
        <f t="shared" si="73"/>
        <v/>
      </c>
      <c r="AE196" s="455" t="str">
        <f t="shared" si="74"/>
        <v/>
      </c>
      <c r="AG196" s="455" t="str">
        <f t="shared" si="75"/>
        <v/>
      </c>
      <c r="AI196" s="455" t="str">
        <f t="shared" si="76"/>
        <v/>
      </c>
      <c r="AK196" s="455" t="str">
        <f t="shared" si="77"/>
        <v/>
      </c>
      <c r="AM196" s="455" t="str">
        <f t="shared" si="78"/>
        <v/>
      </c>
      <c r="AO196" s="455" t="str">
        <f t="shared" si="79"/>
        <v/>
      </c>
      <c r="AQ196" s="455" t="str">
        <f t="shared" si="80"/>
        <v/>
      </c>
      <c r="AS196" s="455"/>
      <c r="AU196" s="455"/>
    </row>
    <row r="197" spans="5:47">
      <c r="E197" s="455" t="str">
        <f t="shared" si="61"/>
        <v/>
      </c>
      <c r="G197" s="455" t="str">
        <f t="shared" si="62"/>
        <v/>
      </c>
      <c r="I197" s="455" t="str">
        <f t="shared" si="63"/>
        <v/>
      </c>
      <c r="K197" s="455" t="str">
        <f t="shared" si="64"/>
        <v/>
      </c>
      <c r="M197" s="455" t="str">
        <f t="shared" si="65"/>
        <v/>
      </c>
      <c r="O197" s="455" t="str">
        <f t="shared" si="66"/>
        <v/>
      </c>
      <c r="Q197" s="455" t="str">
        <f t="shared" si="67"/>
        <v/>
      </c>
      <c r="S197" s="455" t="str">
        <f t="shared" si="68"/>
        <v/>
      </c>
      <c r="U197" s="455" t="str">
        <f t="shared" si="69"/>
        <v/>
      </c>
      <c r="W197" s="455" t="str">
        <f t="shared" si="70"/>
        <v/>
      </c>
      <c r="Y197" s="455" t="str">
        <f t="shared" si="71"/>
        <v/>
      </c>
      <c r="AA197" s="455" t="str">
        <f t="shared" si="72"/>
        <v/>
      </c>
      <c r="AC197" s="455" t="str">
        <f t="shared" si="73"/>
        <v/>
      </c>
      <c r="AE197" s="455" t="str">
        <f t="shared" si="74"/>
        <v/>
      </c>
      <c r="AG197" s="455" t="str">
        <f t="shared" si="75"/>
        <v/>
      </c>
      <c r="AI197" s="455" t="str">
        <f t="shared" si="76"/>
        <v/>
      </c>
      <c r="AK197" s="455" t="str">
        <f t="shared" si="77"/>
        <v/>
      </c>
      <c r="AM197" s="455" t="str">
        <f t="shared" si="78"/>
        <v/>
      </c>
      <c r="AO197" s="455" t="str">
        <f t="shared" si="79"/>
        <v/>
      </c>
      <c r="AQ197" s="455" t="str">
        <f t="shared" si="80"/>
        <v/>
      </c>
      <c r="AS197" s="455"/>
      <c r="AU197" s="455"/>
    </row>
    <row r="198" spans="5:47">
      <c r="E198" s="455" t="str">
        <f t="shared" si="61"/>
        <v/>
      </c>
      <c r="G198" s="455" t="str">
        <f t="shared" si="62"/>
        <v/>
      </c>
      <c r="I198" s="455" t="str">
        <f t="shared" si="63"/>
        <v/>
      </c>
      <c r="K198" s="455" t="str">
        <f t="shared" si="64"/>
        <v/>
      </c>
      <c r="M198" s="455" t="str">
        <f t="shared" si="65"/>
        <v/>
      </c>
      <c r="O198" s="455" t="str">
        <f t="shared" si="66"/>
        <v/>
      </c>
      <c r="Q198" s="455" t="str">
        <f t="shared" si="67"/>
        <v/>
      </c>
      <c r="S198" s="455" t="str">
        <f t="shared" si="68"/>
        <v/>
      </c>
      <c r="U198" s="455" t="str">
        <f t="shared" si="69"/>
        <v/>
      </c>
      <c r="W198" s="455" t="str">
        <f t="shared" si="70"/>
        <v/>
      </c>
      <c r="Y198" s="455" t="str">
        <f t="shared" si="71"/>
        <v/>
      </c>
      <c r="AA198" s="455" t="str">
        <f t="shared" si="72"/>
        <v/>
      </c>
      <c r="AC198" s="455" t="str">
        <f t="shared" si="73"/>
        <v/>
      </c>
      <c r="AE198" s="455" t="str">
        <f t="shared" si="74"/>
        <v/>
      </c>
      <c r="AG198" s="455" t="str">
        <f t="shared" si="75"/>
        <v/>
      </c>
      <c r="AI198" s="455" t="str">
        <f t="shared" si="76"/>
        <v/>
      </c>
      <c r="AK198" s="455" t="str">
        <f t="shared" si="77"/>
        <v/>
      </c>
      <c r="AM198" s="455" t="str">
        <f t="shared" si="78"/>
        <v/>
      </c>
      <c r="AO198" s="455" t="str">
        <f t="shared" si="79"/>
        <v/>
      </c>
      <c r="AQ198" s="455" t="str">
        <f t="shared" si="80"/>
        <v/>
      </c>
      <c r="AS198" s="455"/>
      <c r="AU198" s="455"/>
    </row>
    <row r="199" spans="5:47">
      <c r="E199" s="455" t="str">
        <f t="shared" si="61"/>
        <v/>
      </c>
      <c r="G199" s="455" t="str">
        <f t="shared" si="62"/>
        <v/>
      </c>
      <c r="I199" s="455" t="str">
        <f t="shared" si="63"/>
        <v/>
      </c>
      <c r="K199" s="455" t="str">
        <f t="shared" si="64"/>
        <v/>
      </c>
      <c r="M199" s="455" t="str">
        <f t="shared" si="65"/>
        <v/>
      </c>
      <c r="O199" s="455" t="str">
        <f t="shared" si="66"/>
        <v/>
      </c>
      <c r="Q199" s="455" t="str">
        <f t="shared" si="67"/>
        <v/>
      </c>
      <c r="S199" s="455" t="str">
        <f t="shared" si="68"/>
        <v/>
      </c>
      <c r="U199" s="455" t="str">
        <f t="shared" si="69"/>
        <v/>
      </c>
      <c r="W199" s="455" t="str">
        <f t="shared" si="70"/>
        <v/>
      </c>
      <c r="Y199" s="455" t="str">
        <f t="shared" si="71"/>
        <v/>
      </c>
      <c r="AA199" s="455" t="str">
        <f t="shared" si="72"/>
        <v/>
      </c>
      <c r="AC199" s="455" t="str">
        <f t="shared" si="73"/>
        <v/>
      </c>
      <c r="AE199" s="455" t="str">
        <f t="shared" si="74"/>
        <v/>
      </c>
      <c r="AG199" s="455" t="str">
        <f t="shared" si="75"/>
        <v/>
      </c>
      <c r="AI199" s="455" t="str">
        <f t="shared" si="76"/>
        <v/>
      </c>
      <c r="AK199" s="455" t="str">
        <f t="shared" si="77"/>
        <v/>
      </c>
      <c r="AM199" s="455" t="str">
        <f t="shared" si="78"/>
        <v/>
      </c>
      <c r="AO199" s="455" t="str">
        <f t="shared" si="79"/>
        <v/>
      </c>
      <c r="AQ199" s="455" t="str">
        <f t="shared" si="80"/>
        <v/>
      </c>
      <c r="AS199" s="455"/>
      <c r="AU199" s="455"/>
    </row>
    <row r="200" spans="5:47">
      <c r="E200" s="455" t="str">
        <f t="shared" si="61"/>
        <v/>
      </c>
      <c r="G200" s="455" t="str">
        <f t="shared" si="62"/>
        <v/>
      </c>
      <c r="I200" s="455" t="str">
        <f t="shared" si="63"/>
        <v/>
      </c>
      <c r="K200" s="455" t="str">
        <f t="shared" si="64"/>
        <v/>
      </c>
      <c r="M200" s="455" t="str">
        <f t="shared" si="65"/>
        <v/>
      </c>
      <c r="O200" s="455" t="str">
        <f t="shared" si="66"/>
        <v/>
      </c>
      <c r="Q200" s="455" t="str">
        <f t="shared" si="67"/>
        <v/>
      </c>
      <c r="S200" s="455" t="str">
        <f t="shared" si="68"/>
        <v/>
      </c>
      <c r="U200" s="455" t="str">
        <f t="shared" si="69"/>
        <v/>
      </c>
      <c r="W200" s="455" t="str">
        <f t="shared" si="70"/>
        <v/>
      </c>
      <c r="Y200" s="455" t="str">
        <f t="shared" si="71"/>
        <v/>
      </c>
      <c r="AA200" s="455" t="str">
        <f t="shared" si="72"/>
        <v/>
      </c>
      <c r="AC200" s="455" t="str">
        <f t="shared" si="73"/>
        <v/>
      </c>
      <c r="AE200" s="455" t="str">
        <f t="shared" si="74"/>
        <v/>
      </c>
      <c r="AG200" s="455" t="str">
        <f t="shared" si="75"/>
        <v/>
      </c>
      <c r="AI200" s="455" t="str">
        <f t="shared" si="76"/>
        <v/>
      </c>
      <c r="AK200" s="455" t="str">
        <f t="shared" si="77"/>
        <v/>
      </c>
      <c r="AM200" s="455" t="str">
        <f t="shared" si="78"/>
        <v/>
      </c>
      <c r="AO200" s="455" t="str">
        <f t="shared" si="79"/>
        <v/>
      </c>
      <c r="AQ200" s="455" t="str">
        <f t="shared" si="80"/>
        <v/>
      </c>
      <c r="AS200" s="455"/>
      <c r="AU200" s="455"/>
    </row>
    <row r="201" spans="5:47">
      <c r="E201" s="455" t="str">
        <f t="shared" si="61"/>
        <v/>
      </c>
      <c r="G201" s="455" t="str">
        <f t="shared" si="62"/>
        <v/>
      </c>
      <c r="I201" s="455" t="str">
        <f t="shared" si="63"/>
        <v/>
      </c>
      <c r="K201" s="455" t="str">
        <f t="shared" si="64"/>
        <v/>
      </c>
      <c r="M201" s="455" t="str">
        <f t="shared" si="65"/>
        <v/>
      </c>
      <c r="O201" s="455" t="str">
        <f t="shared" si="66"/>
        <v/>
      </c>
      <c r="Q201" s="455" t="str">
        <f t="shared" si="67"/>
        <v/>
      </c>
      <c r="S201" s="455" t="str">
        <f t="shared" si="68"/>
        <v/>
      </c>
      <c r="U201" s="455" t="str">
        <f t="shared" si="69"/>
        <v/>
      </c>
      <c r="W201" s="455" t="str">
        <f t="shared" si="70"/>
        <v/>
      </c>
      <c r="Y201" s="455" t="str">
        <f t="shared" si="71"/>
        <v/>
      </c>
      <c r="AA201" s="455" t="str">
        <f t="shared" si="72"/>
        <v/>
      </c>
      <c r="AC201" s="455" t="str">
        <f t="shared" si="73"/>
        <v/>
      </c>
      <c r="AE201" s="455" t="str">
        <f t="shared" si="74"/>
        <v/>
      </c>
      <c r="AG201" s="455" t="str">
        <f t="shared" si="75"/>
        <v/>
      </c>
      <c r="AI201" s="455" t="str">
        <f t="shared" si="76"/>
        <v/>
      </c>
      <c r="AK201" s="455" t="str">
        <f t="shared" si="77"/>
        <v/>
      </c>
      <c r="AM201" s="455" t="str">
        <f t="shared" si="78"/>
        <v/>
      </c>
      <c r="AO201" s="455" t="str">
        <f t="shared" si="79"/>
        <v/>
      </c>
      <c r="AQ201" s="455" t="str">
        <f t="shared" si="80"/>
        <v/>
      </c>
      <c r="AS201" s="455"/>
      <c r="AU201" s="455"/>
    </row>
    <row r="202" spans="5:47">
      <c r="E202" s="455" t="str">
        <f t="shared" si="61"/>
        <v/>
      </c>
      <c r="G202" s="455" t="str">
        <f t="shared" si="62"/>
        <v/>
      </c>
      <c r="I202" s="455" t="str">
        <f t="shared" si="63"/>
        <v/>
      </c>
      <c r="K202" s="455" t="str">
        <f t="shared" si="64"/>
        <v/>
      </c>
      <c r="M202" s="455" t="str">
        <f t="shared" si="65"/>
        <v/>
      </c>
      <c r="O202" s="455" t="str">
        <f t="shared" si="66"/>
        <v/>
      </c>
      <c r="Q202" s="455" t="str">
        <f t="shared" si="67"/>
        <v/>
      </c>
      <c r="S202" s="455" t="str">
        <f t="shared" si="68"/>
        <v/>
      </c>
      <c r="U202" s="455" t="str">
        <f t="shared" si="69"/>
        <v/>
      </c>
      <c r="W202" s="455" t="str">
        <f t="shared" si="70"/>
        <v/>
      </c>
      <c r="Y202" s="455" t="str">
        <f t="shared" si="71"/>
        <v/>
      </c>
      <c r="AA202" s="455" t="str">
        <f t="shared" si="72"/>
        <v/>
      </c>
      <c r="AC202" s="455" t="str">
        <f t="shared" si="73"/>
        <v/>
      </c>
      <c r="AE202" s="455" t="str">
        <f t="shared" si="74"/>
        <v/>
      </c>
      <c r="AG202" s="455" t="str">
        <f t="shared" si="75"/>
        <v/>
      </c>
      <c r="AI202" s="455" t="str">
        <f t="shared" si="76"/>
        <v/>
      </c>
      <c r="AK202" s="455" t="str">
        <f t="shared" si="77"/>
        <v/>
      </c>
      <c r="AM202" s="455" t="str">
        <f t="shared" si="78"/>
        <v/>
      </c>
      <c r="AO202" s="455" t="str">
        <f t="shared" si="79"/>
        <v/>
      </c>
      <c r="AQ202" s="455" t="str">
        <f t="shared" si="80"/>
        <v/>
      </c>
      <c r="AS202" s="455"/>
      <c r="AU202" s="455"/>
    </row>
    <row r="203" spans="5:47">
      <c r="E203" s="455" t="str">
        <f t="shared" si="61"/>
        <v/>
      </c>
      <c r="G203" s="455" t="str">
        <f t="shared" si="62"/>
        <v/>
      </c>
      <c r="I203" s="455" t="str">
        <f t="shared" si="63"/>
        <v/>
      </c>
      <c r="K203" s="455" t="str">
        <f t="shared" si="64"/>
        <v/>
      </c>
      <c r="M203" s="455" t="str">
        <f t="shared" si="65"/>
        <v/>
      </c>
      <c r="O203" s="455" t="str">
        <f t="shared" si="66"/>
        <v/>
      </c>
      <c r="Q203" s="455" t="str">
        <f t="shared" si="67"/>
        <v/>
      </c>
      <c r="S203" s="455" t="str">
        <f t="shared" si="68"/>
        <v/>
      </c>
      <c r="U203" s="455" t="str">
        <f t="shared" si="69"/>
        <v/>
      </c>
      <c r="W203" s="455" t="str">
        <f t="shared" si="70"/>
        <v/>
      </c>
      <c r="Y203" s="455" t="str">
        <f t="shared" si="71"/>
        <v/>
      </c>
      <c r="AA203" s="455" t="str">
        <f t="shared" si="72"/>
        <v/>
      </c>
      <c r="AC203" s="455" t="str">
        <f t="shared" si="73"/>
        <v/>
      </c>
      <c r="AE203" s="455" t="str">
        <f t="shared" si="74"/>
        <v/>
      </c>
      <c r="AG203" s="455" t="str">
        <f t="shared" si="75"/>
        <v/>
      </c>
      <c r="AI203" s="455" t="str">
        <f t="shared" si="76"/>
        <v/>
      </c>
      <c r="AK203" s="455" t="str">
        <f t="shared" si="77"/>
        <v/>
      </c>
      <c r="AM203" s="455" t="str">
        <f t="shared" si="78"/>
        <v/>
      </c>
      <c r="AO203" s="455" t="str">
        <f t="shared" si="79"/>
        <v/>
      </c>
      <c r="AQ203" s="455" t="str">
        <f t="shared" si="80"/>
        <v/>
      </c>
      <c r="AS203" s="455"/>
      <c r="AU203" s="455"/>
    </row>
    <row r="204" spans="5:47">
      <c r="E204" s="455" t="str">
        <f t="shared" ref="E204:E267" si="81">IF(OR($B204=0,D204=0),"",D204/$B204)</f>
        <v/>
      </c>
      <c r="G204" s="455" t="str">
        <f t="shared" si="62"/>
        <v/>
      </c>
      <c r="I204" s="455" t="str">
        <f t="shared" si="63"/>
        <v/>
      </c>
      <c r="K204" s="455" t="str">
        <f t="shared" si="64"/>
        <v/>
      </c>
      <c r="M204" s="455" t="str">
        <f t="shared" si="65"/>
        <v/>
      </c>
      <c r="O204" s="455" t="str">
        <f t="shared" si="66"/>
        <v/>
      </c>
      <c r="Q204" s="455" t="str">
        <f t="shared" si="67"/>
        <v/>
      </c>
      <c r="S204" s="455" t="str">
        <f t="shared" si="68"/>
        <v/>
      </c>
      <c r="U204" s="455" t="str">
        <f t="shared" si="69"/>
        <v/>
      </c>
      <c r="W204" s="455" t="str">
        <f t="shared" si="70"/>
        <v/>
      </c>
      <c r="Y204" s="455" t="str">
        <f t="shared" si="71"/>
        <v/>
      </c>
      <c r="AA204" s="455" t="str">
        <f t="shared" si="72"/>
        <v/>
      </c>
      <c r="AC204" s="455" t="str">
        <f t="shared" si="73"/>
        <v/>
      </c>
      <c r="AE204" s="455" t="str">
        <f t="shared" si="74"/>
        <v/>
      </c>
      <c r="AG204" s="455" t="str">
        <f t="shared" si="75"/>
        <v/>
      </c>
      <c r="AI204" s="455" t="str">
        <f t="shared" si="76"/>
        <v/>
      </c>
      <c r="AK204" s="455" t="str">
        <f t="shared" si="77"/>
        <v/>
      </c>
      <c r="AM204" s="455" t="str">
        <f t="shared" si="78"/>
        <v/>
      </c>
      <c r="AO204" s="455" t="str">
        <f t="shared" si="79"/>
        <v/>
      </c>
      <c r="AQ204" s="455" t="str">
        <f t="shared" si="80"/>
        <v/>
      </c>
      <c r="AS204" s="455"/>
      <c r="AU204" s="455"/>
    </row>
    <row r="205" spans="5:47">
      <c r="E205" s="455" t="str">
        <f t="shared" si="81"/>
        <v/>
      </c>
      <c r="G205" s="455" t="str">
        <f t="shared" si="62"/>
        <v/>
      </c>
      <c r="I205" s="455" t="str">
        <f t="shared" si="63"/>
        <v/>
      </c>
      <c r="K205" s="455" t="str">
        <f t="shared" si="64"/>
        <v/>
      </c>
      <c r="M205" s="455" t="str">
        <f t="shared" si="65"/>
        <v/>
      </c>
      <c r="O205" s="455" t="str">
        <f t="shared" si="66"/>
        <v/>
      </c>
      <c r="Q205" s="455" t="str">
        <f t="shared" si="67"/>
        <v/>
      </c>
      <c r="S205" s="455" t="str">
        <f t="shared" si="68"/>
        <v/>
      </c>
      <c r="U205" s="455" t="str">
        <f t="shared" si="69"/>
        <v/>
      </c>
      <c r="W205" s="455" t="str">
        <f t="shared" si="70"/>
        <v/>
      </c>
      <c r="Y205" s="455" t="str">
        <f t="shared" si="71"/>
        <v/>
      </c>
      <c r="AA205" s="455" t="str">
        <f t="shared" si="72"/>
        <v/>
      </c>
      <c r="AC205" s="455" t="str">
        <f t="shared" si="73"/>
        <v/>
      </c>
      <c r="AE205" s="455" t="str">
        <f t="shared" si="74"/>
        <v/>
      </c>
      <c r="AG205" s="455" t="str">
        <f t="shared" si="75"/>
        <v/>
      </c>
      <c r="AI205" s="455" t="str">
        <f t="shared" si="76"/>
        <v/>
      </c>
      <c r="AK205" s="455" t="str">
        <f t="shared" si="77"/>
        <v/>
      </c>
      <c r="AM205" s="455" t="str">
        <f t="shared" si="78"/>
        <v/>
      </c>
      <c r="AO205" s="455" t="str">
        <f t="shared" si="79"/>
        <v/>
      </c>
      <c r="AQ205" s="455" t="str">
        <f t="shared" si="80"/>
        <v/>
      </c>
      <c r="AS205" s="455"/>
      <c r="AU205" s="455"/>
    </row>
    <row r="206" spans="5:47">
      <c r="E206" s="455" t="str">
        <f t="shared" si="81"/>
        <v/>
      </c>
      <c r="G206" s="455" t="str">
        <f t="shared" si="62"/>
        <v/>
      </c>
      <c r="I206" s="455" t="str">
        <f t="shared" si="63"/>
        <v/>
      </c>
      <c r="K206" s="455" t="str">
        <f t="shared" si="64"/>
        <v/>
      </c>
      <c r="M206" s="455" t="str">
        <f t="shared" si="65"/>
        <v/>
      </c>
      <c r="O206" s="455" t="str">
        <f t="shared" si="66"/>
        <v/>
      </c>
      <c r="Q206" s="455" t="str">
        <f t="shared" si="67"/>
        <v/>
      </c>
      <c r="S206" s="455" t="str">
        <f t="shared" si="68"/>
        <v/>
      </c>
      <c r="U206" s="455" t="str">
        <f t="shared" si="69"/>
        <v/>
      </c>
      <c r="W206" s="455" t="str">
        <f t="shared" si="70"/>
        <v/>
      </c>
      <c r="Y206" s="455" t="str">
        <f t="shared" si="71"/>
        <v/>
      </c>
      <c r="AA206" s="455" t="str">
        <f t="shared" si="72"/>
        <v/>
      </c>
      <c r="AC206" s="455" t="str">
        <f t="shared" si="73"/>
        <v/>
      </c>
      <c r="AE206" s="455" t="str">
        <f t="shared" si="74"/>
        <v/>
      </c>
      <c r="AG206" s="455" t="str">
        <f t="shared" si="75"/>
        <v/>
      </c>
      <c r="AI206" s="455" t="str">
        <f t="shared" si="76"/>
        <v/>
      </c>
      <c r="AK206" s="455" t="str">
        <f t="shared" si="77"/>
        <v/>
      </c>
      <c r="AM206" s="455" t="str">
        <f t="shared" si="78"/>
        <v/>
      </c>
      <c r="AO206" s="455" t="str">
        <f t="shared" si="79"/>
        <v/>
      </c>
      <c r="AQ206" s="455" t="str">
        <f t="shared" si="80"/>
        <v/>
      </c>
      <c r="AS206" s="455"/>
      <c r="AU206" s="455"/>
    </row>
    <row r="207" spans="5:47">
      <c r="E207" s="455" t="str">
        <f t="shared" si="81"/>
        <v/>
      </c>
      <c r="G207" s="455" t="str">
        <f t="shared" si="62"/>
        <v/>
      </c>
      <c r="I207" s="455" t="str">
        <f t="shared" si="63"/>
        <v/>
      </c>
      <c r="K207" s="455" t="str">
        <f t="shared" si="64"/>
        <v/>
      </c>
      <c r="M207" s="455" t="str">
        <f t="shared" si="65"/>
        <v/>
      </c>
      <c r="O207" s="455" t="str">
        <f t="shared" si="66"/>
        <v/>
      </c>
      <c r="Q207" s="455" t="str">
        <f t="shared" si="67"/>
        <v/>
      </c>
      <c r="S207" s="455" t="str">
        <f t="shared" si="68"/>
        <v/>
      </c>
      <c r="U207" s="455" t="str">
        <f t="shared" si="69"/>
        <v/>
      </c>
      <c r="W207" s="455" t="str">
        <f t="shared" si="70"/>
        <v/>
      </c>
      <c r="Y207" s="455" t="str">
        <f t="shared" si="71"/>
        <v/>
      </c>
      <c r="AA207" s="455" t="str">
        <f t="shared" si="72"/>
        <v/>
      </c>
      <c r="AC207" s="455" t="str">
        <f t="shared" si="73"/>
        <v/>
      </c>
      <c r="AE207" s="455" t="str">
        <f t="shared" si="74"/>
        <v/>
      </c>
      <c r="AG207" s="455" t="str">
        <f t="shared" si="75"/>
        <v/>
      </c>
      <c r="AI207" s="455" t="str">
        <f t="shared" si="76"/>
        <v/>
      </c>
      <c r="AK207" s="455" t="str">
        <f t="shared" si="77"/>
        <v/>
      </c>
      <c r="AM207" s="455" t="str">
        <f t="shared" si="78"/>
        <v/>
      </c>
      <c r="AO207" s="455" t="str">
        <f t="shared" si="79"/>
        <v/>
      </c>
      <c r="AQ207" s="455" t="str">
        <f t="shared" si="80"/>
        <v/>
      </c>
      <c r="AS207" s="455"/>
      <c r="AU207" s="455"/>
    </row>
    <row r="208" spans="5:47">
      <c r="E208" s="455" t="str">
        <f t="shared" si="81"/>
        <v/>
      </c>
      <c r="G208" s="455" t="str">
        <f t="shared" si="62"/>
        <v/>
      </c>
      <c r="I208" s="455" t="str">
        <f t="shared" si="63"/>
        <v/>
      </c>
      <c r="K208" s="455" t="str">
        <f t="shared" si="64"/>
        <v/>
      </c>
      <c r="M208" s="455" t="str">
        <f t="shared" si="65"/>
        <v/>
      </c>
      <c r="O208" s="455" t="str">
        <f t="shared" si="66"/>
        <v/>
      </c>
      <c r="Q208" s="455" t="str">
        <f t="shared" si="67"/>
        <v/>
      </c>
      <c r="S208" s="455" t="str">
        <f t="shared" si="68"/>
        <v/>
      </c>
      <c r="U208" s="455" t="str">
        <f t="shared" si="69"/>
        <v/>
      </c>
      <c r="W208" s="455" t="str">
        <f t="shared" si="70"/>
        <v/>
      </c>
      <c r="Y208" s="455" t="str">
        <f t="shared" si="71"/>
        <v/>
      </c>
      <c r="AA208" s="455" t="str">
        <f t="shared" si="72"/>
        <v/>
      </c>
      <c r="AC208" s="455" t="str">
        <f t="shared" si="73"/>
        <v/>
      </c>
      <c r="AE208" s="455" t="str">
        <f t="shared" si="74"/>
        <v/>
      </c>
      <c r="AG208" s="455" t="str">
        <f t="shared" si="75"/>
        <v/>
      </c>
      <c r="AI208" s="455" t="str">
        <f t="shared" si="76"/>
        <v/>
      </c>
      <c r="AK208" s="455" t="str">
        <f t="shared" si="77"/>
        <v/>
      </c>
      <c r="AM208" s="455" t="str">
        <f t="shared" si="78"/>
        <v/>
      </c>
      <c r="AO208" s="455" t="str">
        <f t="shared" si="79"/>
        <v/>
      </c>
      <c r="AQ208" s="455" t="str">
        <f t="shared" si="80"/>
        <v/>
      </c>
      <c r="AS208" s="455"/>
      <c r="AU208" s="455"/>
    </row>
    <row r="209" spans="5:47">
      <c r="E209" s="455" t="str">
        <f t="shared" si="81"/>
        <v/>
      </c>
      <c r="G209" s="455" t="str">
        <f t="shared" si="62"/>
        <v/>
      </c>
      <c r="I209" s="455" t="str">
        <f t="shared" si="63"/>
        <v/>
      </c>
      <c r="K209" s="455" t="str">
        <f t="shared" si="64"/>
        <v/>
      </c>
      <c r="M209" s="455" t="str">
        <f t="shared" si="65"/>
        <v/>
      </c>
      <c r="O209" s="455" t="str">
        <f t="shared" si="66"/>
        <v/>
      </c>
      <c r="Q209" s="455" t="str">
        <f t="shared" si="67"/>
        <v/>
      </c>
      <c r="S209" s="455" t="str">
        <f t="shared" si="68"/>
        <v/>
      </c>
      <c r="U209" s="455" t="str">
        <f t="shared" si="69"/>
        <v/>
      </c>
      <c r="W209" s="455" t="str">
        <f t="shared" si="70"/>
        <v/>
      </c>
      <c r="Y209" s="455" t="str">
        <f t="shared" si="71"/>
        <v/>
      </c>
      <c r="AA209" s="455" t="str">
        <f t="shared" si="72"/>
        <v/>
      </c>
      <c r="AC209" s="455" t="str">
        <f t="shared" si="73"/>
        <v/>
      </c>
      <c r="AE209" s="455" t="str">
        <f t="shared" si="74"/>
        <v/>
      </c>
      <c r="AG209" s="455" t="str">
        <f t="shared" si="75"/>
        <v/>
      </c>
      <c r="AI209" s="455" t="str">
        <f t="shared" si="76"/>
        <v/>
      </c>
      <c r="AK209" s="455" t="str">
        <f t="shared" si="77"/>
        <v/>
      </c>
      <c r="AM209" s="455" t="str">
        <f t="shared" si="78"/>
        <v/>
      </c>
      <c r="AO209" s="455" t="str">
        <f t="shared" si="79"/>
        <v/>
      </c>
      <c r="AQ209" s="455" t="str">
        <f t="shared" si="80"/>
        <v/>
      </c>
      <c r="AS209" s="455"/>
      <c r="AU209" s="455"/>
    </row>
    <row r="210" spans="5:47">
      <c r="E210" s="455" t="str">
        <f t="shared" si="81"/>
        <v/>
      </c>
      <c r="G210" s="455" t="str">
        <f t="shared" si="62"/>
        <v/>
      </c>
      <c r="I210" s="455" t="str">
        <f t="shared" si="63"/>
        <v/>
      </c>
      <c r="K210" s="455" t="str">
        <f t="shared" si="64"/>
        <v/>
      </c>
      <c r="M210" s="455" t="str">
        <f t="shared" si="65"/>
        <v/>
      </c>
      <c r="O210" s="455" t="str">
        <f t="shared" si="66"/>
        <v/>
      </c>
      <c r="Q210" s="455" t="str">
        <f t="shared" si="67"/>
        <v/>
      </c>
      <c r="S210" s="455" t="str">
        <f t="shared" si="68"/>
        <v/>
      </c>
      <c r="U210" s="455" t="str">
        <f t="shared" si="69"/>
        <v/>
      </c>
      <c r="W210" s="455" t="str">
        <f t="shared" si="70"/>
        <v/>
      </c>
      <c r="Y210" s="455" t="str">
        <f t="shared" si="71"/>
        <v/>
      </c>
      <c r="AA210" s="455" t="str">
        <f t="shared" si="72"/>
        <v/>
      </c>
      <c r="AC210" s="455" t="str">
        <f t="shared" si="73"/>
        <v/>
      </c>
      <c r="AE210" s="455" t="str">
        <f t="shared" si="74"/>
        <v/>
      </c>
      <c r="AG210" s="455" t="str">
        <f t="shared" si="75"/>
        <v/>
      </c>
      <c r="AI210" s="455" t="str">
        <f t="shared" si="76"/>
        <v/>
      </c>
      <c r="AK210" s="455" t="str">
        <f t="shared" si="77"/>
        <v/>
      </c>
      <c r="AM210" s="455" t="str">
        <f t="shared" si="78"/>
        <v/>
      </c>
      <c r="AO210" s="455" t="str">
        <f t="shared" si="79"/>
        <v/>
      </c>
      <c r="AQ210" s="455" t="str">
        <f t="shared" si="80"/>
        <v/>
      </c>
      <c r="AS210" s="455"/>
      <c r="AU210" s="455"/>
    </row>
    <row r="211" spans="5:47">
      <c r="E211" s="455" t="str">
        <f t="shared" si="81"/>
        <v/>
      </c>
      <c r="G211" s="455" t="str">
        <f t="shared" si="62"/>
        <v/>
      </c>
      <c r="I211" s="455" t="str">
        <f t="shared" si="63"/>
        <v/>
      </c>
      <c r="K211" s="455" t="str">
        <f t="shared" si="64"/>
        <v/>
      </c>
      <c r="M211" s="455" t="str">
        <f t="shared" si="65"/>
        <v/>
      </c>
      <c r="O211" s="455" t="str">
        <f t="shared" si="66"/>
        <v/>
      </c>
      <c r="Q211" s="455" t="str">
        <f t="shared" si="67"/>
        <v/>
      </c>
      <c r="S211" s="455" t="str">
        <f t="shared" si="68"/>
        <v/>
      </c>
      <c r="U211" s="455" t="str">
        <f t="shared" si="69"/>
        <v/>
      </c>
      <c r="W211" s="455" t="str">
        <f t="shared" si="70"/>
        <v/>
      </c>
      <c r="Y211" s="455" t="str">
        <f t="shared" si="71"/>
        <v/>
      </c>
      <c r="AA211" s="455" t="str">
        <f t="shared" si="72"/>
        <v/>
      </c>
      <c r="AC211" s="455" t="str">
        <f t="shared" si="73"/>
        <v/>
      </c>
      <c r="AE211" s="455" t="str">
        <f t="shared" si="74"/>
        <v/>
      </c>
      <c r="AG211" s="455" t="str">
        <f t="shared" si="75"/>
        <v/>
      </c>
      <c r="AI211" s="455" t="str">
        <f t="shared" si="76"/>
        <v/>
      </c>
      <c r="AK211" s="455" t="str">
        <f t="shared" si="77"/>
        <v/>
      </c>
      <c r="AM211" s="455" t="str">
        <f t="shared" si="78"/>
        <v/>
      </c>
      <c r="AO211" s="455" t="str">
        <f t="shared" si="79"/>
        <v/>
      </c>
      <c r="AQ211" s="455" t="str">
        <f t="shared" si="80"/>
        <v/>
      </c>
      <c r="AS211" s="455"/>
      <c r="AU211" s="455"/>
    </row>
    <row r="212" spans="5:47">
      <c r="E212" s="455" t="str">
        <f t="shared" si="81"/>
        <v/>
      </c>
      <c r="G212" s="455" t="str">
        <f t="shared" si="62"/>
        <v/>
      </c>
      <c r="I212" s="455" t="str">
        <f t="shared" si="63"/>
        <v/>
      </c>
      <c r="K212" s="455" t="str">
        <f t="shared" si="64"/>
        <v/>
      </c>
      <c r="M212" s="455" t="str">
        <f t="shared" si="65"/>
        <v/>
      </c>
      <c r="O212" s="455" t="str">
        <f t="shared" si="66"/>
        <v/>
      </c>
      <c r="Q212" s="455" t="str">
        <f t="shared" si="67"/>
        <v/>
      </c>
      <c r="S212" s="455" t="str">
        <f t="shared" si="68"/>
        <v/>
      </c>
      <c r="U212" s="455" t="str">
        <f t="shared" si="69"/>
        <v/>
      </c>
      <c r="W212" s="455" t="str">
        <f t="shared" si="70"/>
        <v/>
      </c>
      <c r="Y212" s="455" t="str">
        <f t="shared" si="71"/>
        <v/>
      </c>
      <c r="AA212" s="455" t="str">
        <f t="shared" si="72"/>
        <v/>
      </c>
      <c r="AC212" s="455" t="str">
        <f t="shared" si="73"/>
        <v/>
      </c>
      <c r="AE212" s="455" t="str">
        <f t="shared" si="74"/>
        <v/>
      </c>
      <c r="AG212" s="455" t="str">
        <f t="shared" si="75"/>
        <v/>
      </c>
      <c r="AI212" s="455" t="str">
        <f t="shared" si="76"/>
        <v/>
      </c>
      <c r="AK212" s="455" t="str">
        <f t="shared" si="77"/>
        <v/>
      </c>
      <c r="AM212" s="455" t="str">
        <f t="shared" si="78"/>
        <v/>
      </c>
      <c r="AO212" s="455" t="str">
        <f t="shared" si="79"/>
        <v/>
      </c>
      <c r="AQ212" s="455" t="str">
        <f t="shared" si="80"/>
        <v/>
      </c>
      <c r="AS212" s="455"/>
      <c r="AU212" s="455"/>
    </row>
    <row r="213" spans="5:47">
      <c r="E213" s="455" t="str">
        <f t="shared" si="81"/>
        <v/>
      </c>
      <c r="G213" s="455" t="str">
        <f t="shared" si="62"/>
        <v/>
      </c>
      <c r="I213" s="455" t="str">
        <f t="shared" si="63"/>
        <v/>
      </c>
      <c r="K213" s="455" t="str">
        <f t="shared" si="64"/>
        <v/>
      </c>
      <c r="M213" s="455" t="str">
        <f t="shared" si="65"/>
        <v/>
      </c>
      <c r="O213" s="455" t="str">
        <f t="shared" si="66"/>
        <v/>
      </c>
      <c r="Q213" s="455" t="str">
        <f t="shared" si="67"/>
        <v/>
      </c>
      <c r="S213" s="455" t="str">
        <f t="shared" si="68"/>
        <v/>
      </c>
      <c r="U213" s="455" t="str">
        <f t="shared" si="69"/>
        <v/>
      </c>
      <c r="W213" s="455" t="str">
        <f t="shared" si="70"/>
        <v/>
      </c>
      <c r="Y213" s="455" t="str">
        <f t="shared" si="71"/>
        <v/>
      </c>
      <c r="AA213" s="455" t="str">
        <f t="shared" si="72"/>
        <v/>
      </c>
      <c r="AC213" s="455" t="str">
        <f t="shared" si="73"/>
        <v/>
      </c>
      <c r="AE213" s="455" t="str">
        <f t="shared" si="74"/>
        <v/>
      </c>
      <c r="AG213" s="455" t="str">
        <f t="shared" si="75"/>
        <v/>
      </c>
      <c r="AI213" s="455" t="str">
        <f t="shared" si="76"/>
        <v/>
      </c>
      <c r="AK213" s="455" t="str">
        <f t="shared" si="77"/>
        <v/>
      </c>
      <c r="AM213" s="455" t="str">
        <f t="shared" si="78"/>
        <v/>
      </c>
      <c r="AO213" s="455" t="str">
        <f t="shared" si="79"/>
        <v/>
      </c>
      <c r="AQ213" s="455" t="str">
        <f t="shared" si="80"/>
        <v/>
      </c>
      <c r="AS213" s="455"/>
      <c r="AU213" s="455"/>
    </row>
    <row r="214" spans="5:47">
      <c r="E214" s="455" t="str">
        <f t="shared" si="81"/>
        <v/>
      </c>
      <c r="G214" s="455" t="str">
        <f t="shared" si="62"/>
        <v/>
      </c>
      <c r="I214" s="455" t="str">
        <f t="shared" si="63"/>
        <v/>
      </c>
      <c r="K214" s="455" t="str">
        <f t="shared" si="64"/>
        <v/>
      </c>
      <c r="M214" s="455" t="str">
        <f t="shared" si="65"/>
        <v/>
      </c>
      <c r="O214" s="455" t="str">
        <f t="shared" si="66"/>
        <v/>
      </c>
      <c r="Q214" s="455" t="str">
        <f t="shared" si="67"/>
        <v/>
      </c>
      <c r="S214" s="455" t="str">
        <f t="shared" si="68"/>
        <v/>
      </c>
      <c r="U214" s="455" t="str">
        <f t="shared" si="69"/>
        <v/>
      </c>
      <c r="W214" s="455" t="str">
        <f t="shared" si="70"/>
        <v/>
      </c>
      <c r="Y214" s="455" t="str">
        <f t="shared" si="71"/>
        <v/>
      </c>
      <c r="AA214" s="455" t="str">
        <f t="shared" si="72"/>
        <v/>
      </c>
      <c r="AC214" s="455" t="str">
        <f t="shared" si="73"/>
        <v/>
      </c>
      <c r="AE214" s="455" t="str">
        <f t="shared" si="74"/>
        <v/>
      </c>
      <c r="AG214" s="455" t="str">
        <f t="shared" si="75"/>
        <v/>
      </c>
      <c r="AI214" s="455" t="str">
        <f t="shared" si="76"/>
        <v/>
      </c>
      <c r="AK214" s="455" t="str">
        <f t="shared" si="77"/>
        <v/>
      </c>
      <c r="AM214" s="455" t="str">
        <f t="shared" si="78"/>
        <v/>
      </c>
      <c r="AO214" s="455" t="str">
        <f t="shared" si="79"/>
        <v/>
      </c>
      <c r="AQ214" s="455" t="str">
        <f t="shared" si="80"/>
        <v/>
      </c>
      <c r="AS214" s="455"/>
      <c r="AU214" s="455"/>
    </row>
    <row r="215" spans="5:47">
      <c r="E215" s="455" t="str">
        <f t="shared" si="81"/>
        <v/>
      </c>
      <c r="G215" s="455" t="str">
        <f t="shared" si="62"/>
        <v/>
      </c>
      <c r="I215" s="455" t="str">
        <f t="shared" si="63"/>
        <v/>
      </c>
      <c r="K215" s="455" t="str">
        <f t="shared" si="64"/>
        <v/>
      </c>
      <c r="M215" s="455" t="str">
        <f t="shared" si="65"/>
        <v/>
      </c>
      <c r="O215" s="455" t="str">
        <f t="shared" si="66"/>
        <v/>
      </c>
      <c r="Q215" s="455" t="str">
        <f t="shared" si="67"/>
        <v/>
      </c>
      <c r="S215" s="455" t="str">
        <f t="shared" si="68"/>
        <v/>
      </c>
      <c r="U215" s="455" t="str">
        <f t="shared" si="69"/>
        <v/>
      </c>
      <c r="W215" s="455" t="str">
        <f t="shared" si="70"/>
        <v/>
      </c>
      <c r="Y215" s="455" t="str">
        <f t="shared" si="71"/>
        <v/>
      </c>
      <c r="AA215" s="455" t="str">
        <f t="shared" si="72"/>
        <v/>
      </c>
      <c r="AC215" s="455" t="str">
        <f t="shared" si="73"/>
        <v/>
      </c>
      <c r="AE215" s="455" t="str">
        <f t="shared" si="74"/>
        <v/>
      </c>
      <c r="AG215" s="455" t="str">
        <f t="shared" si="75"/>
        <v/>
      </c>
      <c r="AI215" s="455" t="str">
        <f t="shared" si="76"/>
        <v/>
      </c>
      <c r="AK215" s="455" t="str">
        <f t="shared" si="77"/>
        <v/>
      </c>
      <c r="AM215" s="455" t="str">
        <f t="shared" si="78"/>
        <v/>
      </c>
      <c r="AO215" s="455" t="str">
        <f t="shared" si="79"/>
        <v/>
      </c>
      <c r="AQ215" s="455" t="str">
        <f t="shared" si="80"/>
        <v/>
      </c>
      <c r="AS215" s="455"/>
      <c r="AU215" s="455"/>
    </row>
    <row r="216" spans="5:47">
      <c r="E216" s="455" t="str">
        <f t="shared" si="81"/>
        <v/>
      </c>
      <c r="G216" s="455" t="str">
        <f t="shared" ref="G216:G279" si="82">IF(OR($B216=0,F216=0),"",F216/$B216)</f>
        <v/>
      </c>
      <c r="I216" s="455" t="str">
        <f t="shared" ref="I216:I279" si="83">IF(OR($B216=0,H216=0),"",H216/$B216)</f>
        <v/>
      </c>
      <c r="K216" s="455" t="str">
        <f t="shared" ref="K216:K279" si="84">IF(OR($B216=0,J216=0),"",J216/$B216)</f>
        <v/>
      </c>
      <c r="M216" s="455" t="str">
        <f t="shared" ref="M216:M279" si="85">IF(OR($B216=0,L216=0),"",L216/$B216)</f>
        <v/>
      </c>
      <c r="O216" s="455" t="str">
        <f t="shared" ref="O216:O279" si="86">IF(OR($B216=0,N216=0),"",N216/$B216)</f>
        <v/>
      </c>
      <c r="Q216" s="455" t="str">
        <f t="shared" ref="Q216:Q279" si="87">IF(OR($B216=0,P216=0),"",P216/$B216)</f>
        <v/>
      </c>
      <c r="S216" s="455" t="str">
        <f t="shared" ref="S216:S279" si="88">IF(OR($B216=0,R216=0),"",R216/$B216)</f>
        <v/>
      </c>
      <c r="U216" s="455" t="str">
        <f t="shared" ref="U216:U279" si="89">IF(OR($B216=0,T216=0),"",T216/$B216)</f>
        <v/>
      </c>
      <c r="W216" s="455" t="str">
        <f t="shared" ref="W216:W279" si="90">IF(OR($B216=0,V216=0),"",V216/$B216)</f>
        <v/>
      </c>
      <c r="Y216" s="455" t="str">
        <f t="shared" ref="Y216:Y279" si="91">IF(OR($B216=0,X216=0),"",X216/$B216)</f>
        <v/>
      </c>
      <c r="AA216" s="455" t="str">
        <f t="shared" ref="AA216:AA279" si="92">IF(OR($B216=0,Z216=0),"",Z216/$B216)</f>
        <v/>
      </c>
      <c r="AC216" s="455" t="str">
        <f t="shared" ref="AC216:AC279" si="93">IF(OR($B216=0,AB216=0),"",AB216/$B216)</f>
        <v/>
      </c>
      <c r="AE216" s="455" t="str">
        <f t="shared" ref="AE216:AE279" si="94">IF(OR($B216=0,AD216=0),"",AD216/$B216)</f>
        <v/>
      </c>
      <c r="AG216" s="455" t="str">
        <f t="shared" ref="AG216:AG279" si="95">IF(OR($B216=0,AF216=0),"",AF216/$B216)</f>
        <v/>
      </c>
      <c r="AI216" s="455" t="str">
        <f t="shared" ref="AI216:AI279" si="96">IF(OR($B216=0,AH216=0),"",AH216/$B216)</f>
        <v/>
      </c>
      <c r="AK216" s="455" t="str">
        <f t="shared" ref="AK216:AK279" si="97">IF(OR($B216=0,AJ216=0),"",AJ216/$B216)</f>
        <v/>
      </c>
      <c r="AM216" s="455" t="str">
        <f t="shared" ref="AM216:AM279" si="98">IF(OR($B216=0,AL216=0),"",AL216/$B216)</f>
        <v/>
      </c>
      <c r="AO216" s="455" t="str">
        <f t="shared" ref="AO216:AO279" si="99">IF(OR($B216=0,AN216=0),"",AN216/$B216)</f>
        <v/>
      </c>
      <c r="AQ216" s="455" t="str">
        <f t="shared" ref="AQ216:AQ279" si="100">IF(OR($B216=0,AP216=0),"",AP216/$B216)</f>
        <v/>
      </c>
      <c r="AS216" s="455"/>
      <c r="AU216" s="455"/>
    </row>
    <row r="217" spans="5:47">
      <c r="E217" s="455" t="str">
        <f t="shared" si="81"/>
        <v/>
      </c>
      <c r="G217" s="455" t="str">
        <f t="shared" si="82"/>
        <v/>
      </c>
      <c r="I217" s="455" t="str">
        <f t="shared" si="83"/>
        <v/>
      </c>
      <c r="K217" s="455" t="str">
        <f t="shared" si="84"/>
        <v/>
      </c>
      <c r="M217" s="455" t="str">
        <f t="shared" si="85"/>
        <v/>
      </c>
      <c r="O217" s="455" t="str">
        <f t="shared" si="86"/>
        <v/>
      </c>
      <c r="Q217" s="455" t="str">
        <f t="shared" si="87"/>
        <v/>
      </c>
      <c r="S217" s="455" t="str">
        <f t="shared" si="88"/>
        <v/>
      </c>
      <c r="U217" s="455" t="str">
        <f t="shared" si="89"/>
        <v/>
      </c>
      <c r="W217" s="455" t="str">
        <f t="shared" si="90"/>
        <v/>
      </c>
      <c r="Y217" s="455" t="str">
        <f t="shared" si="91"/>
        <v/>
      </c>
      <c r="AA217" s="455" t="str">
        <f t="shared" si="92"/>
        <v/>
      </c>
      <c r="AC217" s="455" t="str">
        <f t="shared" si="93"/>
        <v/>
      </c>
      <c r="AE217" s="455" t="str">
        <f t="shared" si="94"/>
        <v/>
      </c>
      <c r="AG217" s="455" t="str">
        <f t="shared" si="95"/>
        <v/>
      </c>
      <c r="AI217" s="455" t="str">
        <f t="shared" si="96"/>
        <v/>
      </c>
      <c r="AK217" s="455" t="str">
        <f t="shared" si="97"/>
        <v/>
      </c>
      <c r="AM217" s="455" t="str">
        <f t="shared" si="98"/>
        <v/>
      </c>
      <c r="AO217" s="455" t="str">
        <f t="shared" si="99"/>
        <v/>
      </c>
      <c r="AQ217" s="455" t="str">
        <f t="shared" si="100"/>
        <v/>
      </c>
      <c r="AS217" s="455"/>
      <c r="AU217" s="455"/>
    </row>
    <row r="218" spans="5:47">
      <c r="E218" s="455" t="str">
        <f t="shared" si="81"/>
        <v/>
      </c>
      <c r="G218" s="455" t="str">
        <f t="shared" si="82"/>
        <v/>
      </c>
      <c r="I218" s="455" t="str">
        <f t="shared" si="83"/>
        <v/>
      </c>
      <c r="K218" s="455" t="str">
        <f t="shared" si="84"/>
        <v/>
      </c>
      <c r="M218" s="455" t="str">
        <f t="shared" si="85"/>
        <v/>
      </c>
      <c r="O218" s="455" t="str">
        <f t="shared" si="86"/>
        <v/>
      </c>
      <c r="Q218" s="455" t="str">
        <f t="shared" si="87"/>
        <v/>
      </c>
      <c r="S218" s="455" t="str">
        <f t="shared" si="88"/>
        <v/>
      </c>
      <c r="U218" s="455" t="str">
        <f t="shared" si="89"/>
        <v/>
      </c>
      <c r="W218" s="455" t="str">
        <f t="shared" si="90"/>
        <v/>
      </c>
      <c r="Y218" s="455" t="str">
        <f t="shared" si="91"/>
        <v/>
      </c>
      <c r="AA218" s="455" t="str">
        <f t="shared" si="92"/>
        <v/>
      </c>
      <c r="AC218" s="455" t="str">
        <f t="shared" si="93"/>
        <v/>
      </c>
      <c r="AE218" s="455" t="str">
        <f t="shared" si="94"/>
        <v/>
      </c>
      <c r="AG218" s="455" t="str">
        <f t="shared" si="95"/>
        <v/>
      </c>
      <c r="AI218" s="455" t="str">
        <f t="shared" si="96"/>
        <v/>
      </c>
      <c r="AK218" s="455" t="str">
        <f t="shared" si="97"/>
        <v/>
      </c>
      <c r="AM218" s="455" t="str">
        <f t="shared" si="98"/>
        <v/>
      </c>
      <c r="AO218" s="455" t="str">
        <f t="shared" si="99"/>
        <v/>
      </c>
      <c r="AQ218" s="455" t="str">
        <f t="shared" si="100"/>
        <v/>
      </c>
      <c r="AS218" s="455"/>
      <c r="AU218" s="455"/>
    </row>
    <row r="219" spans="5:47">
      <c r="E219" s="455" t="str">
        <f t="shared" si="81"/>
        <v/>
      </c>
      <c r="G219" s="455" t="str">
        <f t="shared" si="82"/>
        <v/>
      </c>
      <c r="I219" s="455" t="str">
        <f t="shared" si="83"/>
        <v/>
      </c>
      <c r="K219" s="455" t="str">
        <f t="shared" si="84"/>
        <v/>
      </c>
      <c r="M219" s="455" t="str">
        <f t="shared" si="85"/>
        <v/>
      </c>
      <c r="O219" s="455" t="str">
        <f t="shared" si="86"/>
        <v/>
      </c>
      <c r="Q219" s="455" t="str">
        <f t="shared" si="87"/>
        <v/>
      </c>
      <c r="S219" s="455" t="str">
        <f t="shared" si="88"/>
        <v/>
      </c>
      <c r="U219" s="455" t="str">
        <f t="shared" si="89"/>
        <v/>
      </c>
      <c r="W219" s="455" t="str">
        <f t="shared" si="90"/>
        <v/>
      </c>
      <c r="Y219" s="455" t="str">
        <f t="shared" si="91"/>
        <v/>
      </c>
      <c r="AA219" s="455" t="str">
        <f t="shared" si="92"/>
        <v/>
      </c>
      <c r="AC219" s="455" t="str">
        <f t="shared" si="93"/>
        <v/>
      </c>
      <c r="AE219" s="455" t="str">
        <f t="shared" si="94"/>
        <v/>
      </c>
      <c r="AG219" s="455" t="str">
        <f t="shared" si="95"/>
        <v/>
      </c>
      <c r="AI219" s="455" t="str">
        <f t="shared" si="96"/>
        <v/>
      </c>
      <c r="AK219" s="455" t="str">
        <f t="shared" si="97"/>
        <v/>
      </c>
      <c r="AM219" s="455" t="str">
        <f t="shared" si="98"/>
        <v/>
      </c>
      <c r="AO219" s="455" t="str">
        <f t="shared" si="99"/>
        <v/>
      </c>
      <c r="AQ219" s="455" t="str">
        <f t="shared" si="100"/>
        <v/>
      </c>
      <c r="AS219" s="455"/>
      <c r="AU219" s="455"/>
    </row>
    <row r="220" spans="5:47">
      <c r="E220" s="455" t="str">
        <f t="shared" si="81"/>
        <v/>
      </c>
      <c r="G220" s="455" t="str">
        <f t="shared" si="82"/>
        <v/>
      </c>
      <c r="I220" s="455" t="str">
        <f t="shared" si="83"/>
        <v/>
      </c>
      <c r="K220" s="455" t="str">
        <f t="shared" si="84"/>
        <v/>
      </c>
      <c r="M220" s="455" t="str">
        <f t="shared" si="85"/>
        <v/>
      </c>
      <c r="O220" s="455" t="str">
        <f t="shared" si="86"/>
        <v/>
      </c>
      <c r="Q220" s="455" t="str">
        <f t="shared" si="87"/>
        <v/>
      </c>
      <c r="S220" s="455" t="str">
        <f t="shared" si="88"/>
        <v/>
      </c>
      <c r="U220" s="455" t="str">
        <f t="shared" si="89"/>
        <v/>
      </c>
      <c r="W220" s="455" t="str">
        <f t="shared" si="90"/>
        <v/>
      </c>
      <c r="Y220" s="455" t="str">
        <f t="shared" si="91"/>
        <v/>
      </c>
      <c r="AA220" s="455" t="str">
        <f t="shared" si="92"/>
        <v/>
      </c>
      <c r="AC220" s="455" t="str">
        <f t="shared" si="93"/>
        <v/>
      </c>
      <c r="AE220" s="455" t="str">
        <f t="shared" si="94"/>
        <v/>
      </c>
      <c r="AG220" s="455" t="str">
        <f t="shared" si="95"/>
        <v/>
      </c>
      <c r="AI220" s="455" t="str">
        <f t="shared" si="96"/>
        <v/>
      </c>
      <c r="AK220" s="455" t="str">
        <f t="shared" si="97"/>
        <v/>
      </c>
      <c r="AM220" s="455" t="str">
        <f t="shared" si="98"/>
        <v/>
      </c>
      <c r="AO220" s="455" t="str">
        <f t="shared" si="99"/>
        <v/>
      </c>
      <c r="AQ220" s="455" t="str">
        <f t="shared" si="100"/>
        <v/>
      </c>
      <c r="AS220" s="455"/>
      <c r="AU220" s="455"/>
    </row>
    <row r="221" spans="5:47">
      <c r="E221" s="455" t="str">
        <f t="shared" si="81"/>
        <v/>
      </c>
      <c r="G221" s="455" t="str">
        <f t="shared" si="82"/>
        <v/>
      </c>
      <c r="I221" s="455" t="str">
        <f t="shared" si="83"/>
        <v/>
      </c>
      <c r="K221" s="455" t="str">
        <f t="shared" si="84"/>
        <v/>
      </c>
      <c r="M221" s="455" t="str">
        <f t="shared" si="85"/>
        <v/>
      </c>
      <c r="O221" s="455" t="str">
        <f t="shared" si="86"/>
        <v/>
      </c>
      <c r="Q221" s="455" t="str">
        <f t="shared" si="87"/>
        <v/>
      </c>
      <c r="S221" s="455" t="str">
        <f t="shared" si="88"/>
        <v/>
      </c>
      <c r="U221" s="455" t="str">
        <f t="shared" si="89"/>
        <v/>
      </c>
      <c r="W221" s="455" t="str">
        <f t="shared" si="90"/>
        <v/>
      </c>
      <c r="Y221" s="455" t="str">
        <f t="shared" si="91"/>
        <v/>
      </c>
      <c r="AA221" s="455" t="str">
        <f t="shared" si="92"/>
        <v/>
      </c>
      <c r="AC221" s="455" t="str">
        <f t="shared" si="93"/>
        <v/>
      </c>
      <c r="AE221" s="455" t="str">
        <f t="shared" si="94"/>
        <v/>
      </c>
      <c r="AG221" s="455" t="str">
        <f t="shared" si="95"/>
        <v/>
      </c>
      <c r="AI221" s="455" t="str">
        <f t="shared" si="96"/>
        <v/>
      </c>
      <c r="AK221" s="455" t="str">
        <f t="shared" si="97"/>
        <v/>
      </c>
      <c r="AM221" s="455" t="str">
        <f t="shared" si="98"/>
        <v/>
      </c>
      <c r="AO221" s="455" t="str">
        <f t="shared" si="99"/>
        <v/>
      </c>
      <c r="AQ221" s="455" t="str">
        <f t="shared" si="100"/>
        <v/>
      </c>
      <c r="AS221" s="455"/>
      <c r="AU221" s="455"/>
    </row>
    <row r="222" spans="5:47">
      <c r="E222" s="455" t="str">
        <f t="shared" si="81"/>
        <v/>
      </c>
      <c r="G222" s="455" t="str">
        <f t="shared" si="82"/>
        <v/>
      </c>
      <c r="I222" s="455" t="str">
        <f t="shared" si="83"/>
        <v/>
      </c>
      <c r="K222" s="455" t="str">
        <f t="shared" si="84"/>
        <v/>
      </c>
      <c r="M222" s="455" t="str">
        <f t="shared" si="85"/>
        <v/>
      </c>
      <c r="O222" s="455" t="str">
        <f t="shared" si="86"/>
        <v/>
      </c>
      <c r="Q222" s="455" t="str">
        <f t="shared" si="87"/>
        <v/>
      </c>
      <c r="S222" s="455" t="str">
        <f t="shared" si="88"/>
        <v/>
      </c>
      <c r="U222" s="455" t="str">
        <f t="shared" si="89"/>
        <v/>
      </c>
      <c r="W222" s="455" t="str">
        <f t="shared" si="90"/>
        <v/>
      </c>
      <c r="Y222" s="455" t="str">
        <f t="shared" si="91"/>
        <v/>
      </c>
      <c r="AA222" s="455" t="str">
        <f t="shared" si="92"/>
        <v/>
      </c>
      <c r="AC222" s="455" t="str">
        <f t="shared" si="93"/>
        <v/>
      </c>
      <c r="AE222" s="455" t="str">
        <f t="shared" si="94"/>
        <v/>
      </c>
      <c r="AG222" s="455" t="str">
        <f t="shared" si="95"/>
        <v/>
      </c>
      <c r="AI222" s="455" t="str">
        <f t="shared" si="96"/>
        <v/>
      </c>
      <c r="AK222" s="455" t="str">
        <f t="shared" si="97"/>
        <v/>
      </c>
      <c r="AM222" s="455" t="str">
        <f t="shared" si="98"/>
        <v/>
      </c>
      <c r="AO222" s="455" t="str">
        <f t="shared" si="99"/>
        <v/>
      </c>
      <c r="AQ222" s="455" t="str">
        <f t="shared" si="100"/>
        <v/>
      </c>
      <c r="AS222" s="455"/>
      <c r="AU222" s="455"/>
    </row>
    <row r="223" spans="5:47">
      <c r="E223" s="455" t="str">
        <f t="shared" si="81"/>
        <v/>
      </c>
      <c r="G223" s="455" t="str">
        <f t="shared" si="82"/>
        <v/>
      </c>
      <c r="I223" s="455" t="str">
        <f t="shared" si="83"/>
        <v/>
      </c>
      <c r="K223" s="455" t="str">
        <f t="shared" si="84"/>
        <v/>
      </c>
      <c r="M223" s="455" t="str">
        <f t="shared" si="85"/>
        <v/>
      </c>
      <c r="O223" s="455" t="str">
        <f t="shared" si="86"/>
        <v/>
      </c>
      <c r="Q223" s="455" t="str">
        <f t="shared" si="87"/>
        <v/>
      </c>
      <c r="S223" s="455" t="str">
        <f t="shared" si="88"/>
        <v/>
      </c>
      <c r="U223" s="455" t="str">
        <f t="shared" si="89"/>
        <v/>
      </c>
      <c r="W223" s="455" t="str">
        <f t="shared" si="90"/>
        <v/>
      </c>
      <c r="Y223" s="455" t="str">
        <f t="shared" si="91"/>
        <v/>
      </c>
      <c r="AA223" s="455" t="str">
        <f t="shared" si="92"/>
        <v/>
      </c>
      <c r="AC223" s="455" t="str">
        <f t="shared" si="93"/>
        <v/>
      </c>
      <c r="AE223" s="455" t="str">
        <f t="shared" si="94"/>
        <v/>
      </c>
      <c r="AG223" s="455" t="str">
        <f t="shared" si="95"/>
        <v/>
      </c>
      <c r="AI223" s="455" t="str">
        <f t="shared" si="96"/>
        <v/>
      </c>
      <c r="AK223" s="455" t="str">
        <f t="shared" si="97"/>
        <v/>
      </c>
      <c r="AM223" s="455" t="str">
        <f t="shared" si="98"/>
        <v/>
      </c>
      <c r="AO223" s="455" t="str">
        <f t="shared" si="99"/>
        <v/>
      </c>
      <c r="AQ223" s="455" t="str">
        <f t="shared" si="100"/>
        <v/>
      </c>
      <c r="AS223" s="455"/>
      <c r="AU223" s="455"/>
    </row>
    <row r="224" spans="5:47">
      <c r="E224" s="455" t="str">
        <f t="shared" si="81"/>
        <v/>
      </c>
      <c r="G224" s="455" t="str">
        <f t="shared" si="82"/>
        <v/>
      </c>
      <c r="I224" s="455" t="str">
        <f t="shared" si="83"/>
        <v/>
      </c>
      <c r="K224" s="455" t="str">
        <f t="shared" si="84"/>
        <v/>
      </c>
      <c r="M224" s="455" t="str">
        <f t="shared" si="85"/>
        <v/>
      </c>
      <c r="O224" s="455" t="str">
        <f t="shared" si="86"/>
        <v/>
      </c>
      <c r="Q224" s="455" t="str">
        <f t="shared" si="87"/>
        <v/>
      </c>
      <c r="S224" s="455" t="str">
        <f t="shared" si="88"/>
        <v/>
      </c>
      <c r="U224" s="455" t="str">
        <f t="shared" si="89"/>
        <v/>
      </c>
      <c r="W224" s="455" t="str">
        <f t="shared" si="90"/>
        <v/>
      </c>
      <c r="Y224" s="455" t="str">
        <f t="shared" si="91"/>
        <v/>
      </c>
      <c r="AA224" s="455" t="str">
        <f t="shared" si="92"/>
        <v/>
      </c>
      <c r="AC224" s="455" t="str">
        <f t="shared" si="93"/>
        <v/>
      </c>
      <c r="AE224" s="455" t="str">
        <f t="shared" si="94"/>
        <v/>
      </c>
      <c r="AG224" s="455" t="str">
        <f t="shared" si="95"/>
        <v/>
      </c>
      <c r="AI224" s="455" t="str">
        <f t="shared" si="96"/>
        <v/>
      </c>
      <c r="AK224" s="455" t="str">
        <f t="shared" si="97"/>
        <v/>
      </c>
      <c r="AM224" s="455" t="str">
        <f t="shared" si="98"/>
        <v/>
      </c>
      <c r="AO224" s="455" t="str">
        <f t="shared" si="99"/>
        <v/>
      </c>
      <c r="AQ224" s="455" t="str">
        <f t="shared" si="100"/>
        <v/>
      </c>
      <c r="AS224" s="455"/>
      <c r="AU224" s="455"/>
    </row>
    <row r="225" spans="5:47">
      <c r="E225" s="455" t="str">
        <f t="shared" si="81"/>
        <v/>
      </c>
      <c r="G225" s="455" t="str">
        <f t="shared" si="82"/>
        <v/>
      </c>
      <c r="I225" s="455" t="str">
        <f t="shared" si="83"/>
        <v/>
      </c>
      <c r="K225" s="455" t="str">
        <f t="shared" si="84"/>
        <v/>
      </c>
      <c r="M225" s="455" t="str">
        <f t="shared" si="85"/>
        <v/>
      </c>
      <c r="O225" s="455" t="str">
        <f t="shared" si="86"/>
        <v/>
      </c>
      <c r="Q225" s="455" t="str">
        <f t="shared" si="87"/>
        <v/>
      </c>
      <c r="S225" s="455" t="str">
        <f t="shared" si="88"/>
        <v/>
      </c>
      <c r="U225" s="455" t="str">
        <f t="shared" si="89"/>
        <v/>
      </c>
      <c r="W225" s="455" t="str">
        <f t="shared" si="90"/>
        <v/>
      </c>
      <c r="Y225" s="455" t="str">
        <f t="shared" si="91"/>
        <v/>
      </c>
      <c r="AA225" s="455" t="str">
        <f t="shared" si="92"/>
        <v/>
      </c>
      <c r="AC225" s="455" t="str">
        <f t="shared" si="93"/>
        <v/>
      </c>
      <c r="AE225" s="455" t="str">
        <f t="shared" si="94"/>
        <v/>
      </c>
      <c r="AG225" s="455" t="str">
        <f t="shared" si="95"/>
        <v/>
      </c>
      <c r="AI225" s="455" t="str">
        <f t="shared" si="96"/>
        <v/>
      </c>
      <c r="AK225" s="455" t="str">
        <f t="shared" si="97"/>
        <v/>
      </c>
      <c r="AM225" s="455" t="str">
        <f t="shared" si="98"/>
        <v/>
      </c>
      <c r="AO225" s="455" t="str">
        <f t="shared" si="99"/>
        <v/>
      </c>
      <c r="AQ225" s="455" t="str">
        <f t="shared" si="100"/>
        <v/>
      </c>
      <c r="AS225" s="455"/>
      <c r="AU225" s="455"/>
    </row>
    <row r="226" spans="5:47">
      <c r="E226" s="455" t="str">
        <f t="shared" si="81"/>
        <v/>
      </c>
      <c r="G226" s="455" t="str">
        <f t="shared" si="82"/>
        <v/>
      </c>
      <c r="I226" s="455" t="str">
        <f t="shared" si="83"/>
        <v/>
      </c>
      <c r="K226" s="455" t="str">
        <f t="shared" si="84"/>
        <v/>
      </c>
      <c r="M226" s="455" t="str">
        <f t="shared" si="85"/>
        <v/>
      </c>
      <c r="O226" s="455" t="str">
        <f t="shared" si="86"/>
        <v/>
      </c>
      <c r="Q226" s="455" t="str">
        <f t="shared" si="87"/>
        <v/>
      </c>
      <c r="S226" s="455" t="str">
        <f t="shared" si="88"/>
        <v/>
      </c>
      <c r="U226" s="455" t="str">
        <f t="shared" si="89"/>
        <v/>
      </c>
      <c r="W226" s="455" t="str">
        <f t="shared" si="90"/>
        <v/>
      </c>
      <c r="Y226" s="455" t="str">
        <f t="shared" si="91"/>
        <v/>
      </c>
      <c r="AA226" s="455" t="str">
        <f t="shared" si="92"/>
        <v/>
      </c>
      <c r="AC226" s="455" t="str">
        <f t="shared" si="93"/>
        <v/>
      </c>
      <c r="AE226" s="455" t="str">
        <f t="shared" si="94"/>
        <v/>
      </c>
      <c r="AG226" s="455" t="str">
        <f t="shared" si="95"/>
        <v/>
      </c>
      <c r="AI226" s="455" t="str">
        <f t="shared" si="96"/>
        <v/>
      </c>
      <c r="AK226" s="455" t="str">
        <f t="shared" si="97"/>
        <v/>
      </c>
      <c r="AM226" s="455" t="str">
        <f t="shared" si="98"/>
        <v/>
      </c>
      <c r="AO226" s="455" t="str">
        <f t="shared" si="99"/>
        <v/>
      </c>
      <c r="AQ226" s="455" t="str">
        <f t="shared" si="100"/>
        <v/>
      </c>
      <c r="AS226" s="455"/>
      <c r="AU226" s="455"/>
    </row>
    <row r="227" spans="5:47">
      <c r="E227" s="455" t="str">
        <f t="shared" si="81"/>
        <v/>
      </c>
      <c r="G227" s="455" t="str">
        <f t="shared" si="82"/>
        <v/>
      </c>
      <c r="I227" s="455" t="str">
        <f t="shared" si="83"/>
        <v/>
      </c>
      <c r="K227" s="455" t="str">
        <f t="shared" si="84"/>
        <v/>
      </c>
      <c r="M227" s="455" t="str">
        <f t="shared" si="85"/>
        <v/>
      </c>
      <c r="O227" s="455" t="str">
        <f t="shared" si="86"/>
        <v/>
      </c>
      <c r="Q227" s="455" t="str">
        <f t="shared" si="87"/>
        <v/>
      </c>
      <c r="S227" s="455" t="str">
        <f t="shared" si="88"/>
        <v/>
      </c>
      <c r="U227" s="455" t="str">
        <f t="shared" si="89"/>
        <v/>
      </c>
      <c r="W227" s="455" t="str">
        <f t="shared" si="90"/>
        <v/>
      </c>
      <c r="Y227" s="455" t="str">
        <f t="shared" si="91"/>
        <v/>
      </c>
      <c r="AA227" s="455" t="str">
        <f t="shared" si="92"/>
        <v/>
      </c>
      <c r="AC227" s="455" t="str">
        <f t="shared" si="93"/>
        <v/>
      </c>
      <c r="AE227" s="455" t="str">
        <f t="shared" si="94"/>
        <v/>
      </c>
      <c r="AG227" s="455" t="str">
        <f t="shared" si="95"/>
        <v/>
      </c>
      <c r="AI227" s="455" t="str">
        <f t="shared" si="96"/>
        <v/>
      </c>
      <c r="AK227" s="455" t="str">
        <f t="shared" si="97"/>
        <v/>
      </c>
      <c r="AM227" s="455" t="str">
        <f t="shared" si="98"/>
        <v/>
      </c>
      <c r="AO227" s="455" t="str">
        <f t="shared" si="99"/>
        <v/>
      </c>
      <c r="AQ227" s="455" t="str">
        <f t="shared" si="100"/>
        <v/>
      </c>
      <c r="AS227" s="455"/>
      <c r="AU227" s="455"/>
    </row>
    <row r="228" spans="5:47">
      <c r="E228" s="455" t="str">
        <f t="shared" si="81"/>
        <v/>
      </c>
      <c r="G228" s="455" t="str">
        <f t="shared" si="82"/>
        <v/>
      </c>
      <c r="I228" s="455" t="str">
        <f t="shared" si="83"/>
        <v/>
      </c>
      <c r="K228" s="455" t="str">
        <f t="shared" si="84"/>
        <v/>
      </c>
      <c r="M228" s="455" t="str">
        <f t="shared" si="85"/>
        <v/>
      </c>
      <c r="O228" s="455" t="str">
        <f t="shared" si="86"/>
        <v/>
      </c>
      <c r="Q228" s="455" t="str">
        <f t="shared" si="87"/>
        <v/>
      </c>
      <c r="S228" s="455" t="str">
        <f t="shared" si="88"/>
        <v/>
      </c>
      <c r="U228" s="455" t="str">
        <f t="shared" si="89"/>
        <v/>
      </c>
      <c r="W228" s="455" t="str">
        <f t="shared" si="90"/>
        <v/>
      </c>
      <c r="Y228" s="455" t="str">
        <f t="shared" si="91"/>
        <v/>
      </c>
      <c r="AA228" s="455" t="str">
        <f t="shared" si="92"/>
        <v/>
      </c>
      <c r="AC228" s="455" t="str">
        <f t="shared" si="93"/>
        <v/>
      </c>
      <c r="AE228" s="455" t="str">
        <f t="shared" si="94"/>
        <v/>
      </c>
      <c r="AG228" s="455" t="str">
        <f t="shared" si="95"/>
        <v/>
      </c>
      <c r="AI228" s="455" t="str">
        <f t="shared" si="96"/>
        <v/>
      </c>
      <c r="AK228" s="455" t="str">
        <f t="shared" si="97"/>
        <v/>
      </c>
      <c r="AM228" s="455" t="str">
        <f t="shared" si="98"/>
        <v/>
      </c>
      <c r="AO228" s="455" t="str">
        <f t="shared" si="99"/>
        <v/>
      </c>
      <c r="AQ228" s="455" t="str">
        <f t="shared" si="100"/>
        <v/>
      </c>
      <c r="AS228" s="455"/>
      <c r="AU228" s="455"/>
    </row>
    <row r="229" spans="5:47">
      <c r="E229" s="455" t="str">
        <f t="shared" si="81"/>
        <v/>
      </c>
      <c r="G229" s="455" t="str">
        <f t="shared" si="82"/>
        <v/>
      </c>
      <c r="I229" s="455" t="str">
        <f t="shared" si="83"/>
        <v/>
      </c>
      <c r="K229" s="455" t="str">
        <f t="shared" si="84"/>
        <v/>
      </c>
      <c r="M229" s="455" t="str">
        <f t="shared" si="85"/>
        <v/>
      </c>
      <c r="O229" s="455" t="str">
        <f t="shared" si="86"/>
        <v/>
      </c>
      <c r="Q229" s="455" t="str">
        <f t="shared" si="87"/>
        <v/>
      </c>
      <c r="S229" s="455" t="str">
        <f t="shared" si="88"/>
        <v/>
      </c>
      <c r="U229" s="455" t="str">
        <f t="shared" si="89"/>
        <v/>
      </c>
      <c r="W229" s="455" t="str">
        <f t="shared" si="90"/>
        <v/>
      </c>
      <c r="Y229" s="455" t="str">
        <f t="shared" si="91"/>
        <v/>
      </c>
      <c r="AA229" s="455" t="str">
        <f t="shared" si="92"/>
        <v/>
      </c>
      <c r="AC229" s="455" t="str">
        <f t="shared" si="93"/>
        <v/>
      </c>
      <c r="AE229" s="455" t="str">
        <f t="shared" si="94"/>
        <v/>
      </c>
      <c r="AG229" s="455" t="str">
        <f t="shared" si="95"/>
        <v/>
      </c>
      <c r="AI229" s="455" t="str">
        <f t="shared" si="96"/>
        <v/>
      </c>
      <c r="AK229" s="455" t="str">
        <f t="shared" si="97"/>
        <v/>
      </c>
      <c r="AM229" s="455" t="str">
        <f t="shared" si="98"/>
        <v/>
      </c>
      <c r="AO229" s="455" t="str">
        <f t="shared" si="99"/>
        <v/>
      </c>
      <c r="AQ229" s="455" t="str">
        <f t="shared" si="100"/>
        <v/>
      </c>
      <c r="AS229" s="455"/>
      <c r="AU229" s="455"/>
    </row>
    <row r="230" spans="5:47">
      <c r="E230" s="455" t="str">
        <f t="shared" si="81"/>
        <v/>
      </c>
      <c r="G230" s="455" t="str">
        <f t="shared" si="82"/>
        <v/>
      </c>
      <c r="I230" s="455" t="str">
        <f t="shared" si="83"/>
        <v/>
      </c>
      <c r="K230" s="455" t="str">
        <f t="shared" si="84"/>
        <v/>
      </c>
      <c r="M230" s="455" t="str">
        <f t="shared" si="85"/>
        <v/>
      </c>
      <c r="O230" s="455" t="str">
        <f t="shared" si="86"/>
        <v/>
      </c>
      <c r="Q230" s="455" t="str">
        <f t="shared" si="87"/>
        <v/>
      </c>
      <c r="S230" s="455" t="str">
        <f t="shared" si="88"/>
        <v/>
      </c>
      <c r="U230" s="455" t="str">
        <f t="shared" si="89"/>
        <v/>
      </c>
      <c r="W230" s="455" t="str">
        <f t="shared" si="90"/>
        <v/>
      </c>
      <c r="Y230" s="455" t="str">
        <f t="shared" si="91"/>
        <v/>
      </c>
      <c r="AA230" s="455" t="str">
        <f t="shared" si="92"/>
        <v/>
      </c>
      <c r="AC230" s="455" t="str">
        <f t="shared" si="93"/>
        <v/>
      </c>
      <c r="AE230" s="455" t="str">
        <f t="shared" si="94"/>
        <v/>
      </c>
      <c r="AG230" s="455" t="str">
        <f t="shared" si="95"/>
        <v/>
      </c>
      <c r="AI230" s="455" t="str">
        <f t="shared" si="96"/>
        <v/>
      </c>
      <c r="AK230" s="455" t="str">
        <f t="shared" si="97"/>
        <v/>
      </c>
      <c r="AM230" s="455" t="str">
        <f t="shared" si="98"/>
        <v/>
      </c>
      <c r="AO230" s="455" t="str">
        <f t="shared" si="99"/>
        <v/>
      </c>
      <c r="AQ230" s="455" t="str">
        <f t="shared" si="100"/>
        <v/>
      </c>
      <c r="AS230" s="455"/>
      <c r="AU230" s="455"/>
    </row>
    <row r="231" spans="5:47">
      <c r="E231" s="455" t="str">
        <f t="shared" si="81"/>
        <v/>
      </c>
      <c r="G231" s="455" t="str">
        <f t="shared" si="82"/>
        <v/>
      </c>
      <c r="I231" s="455" t="str">
        <f t="shared" si="83"/>
        <v/>
      </c>
      <c r="K231" s="455" t="str">
        <f t="shared" si="84"/>
        <v/>
      </c>
      <c r="M231" s="455" t="str">
        <f t="shared" si="85"/>
        <v/>
      </c>
      <c r="O231" s="455" t="str">
        <f t="shared" si="86"/>
        <v/>
      </c>
      <c r="Q231" s="455" t="str">
        <f t="shared" si="87"/>
        <v/>
      </c>
      <c r="S231" s="455" t="str">
        <f t="shared" si="88"/>
        <v/>
      </c>
      <c r="U231" s="455" t="str">
        <f t="shared" si="89"/>
        <v/>
      </c>
      <c r="W231" s="455" t="str">
        <f t="shared" si="90"/>
        <v/>
      </c>
      <c r="Y231" s="455" t="str">
        <f t="shared" si="91"/>
        <v/>
      </c>
      <c r="AA231" s="455" t="str">
        <f t="shared" si="92"/>
        <v/>
      </c>
      <c r="AC231" s="455" t="str">
        <f t="shared" si="93"/>
        <v/>
      </c>
      <c r="AE231" s="455" t="str">
        <f t="shared" si="94"/>
        <v/>
      </c>
      <c r="AG231" s="455" t="str">
        <f t="shared" si="95"/>
        <v/>
      </c>
      <c r="AI231" s="455" t="str">
        <f t="shared" si="96"/>
        <v/>
      </c>
      <c r="AK231" s="455" t="str">
        <f t="shared" si="97"/>
        <v/>
      </c>
      <c r="AM231" s="455" t="str">
        <f t="shared" si="98"/>
        <v/>
      </c>
      <c r="AO231" s="455" t="str">
        <f t="shared" si="99"/>
        <v/>
      </c>
      <c r="AQ231" s="455" t="str">
        <f t="shared" si="100"/>
        <v/>
      </c>
      <c r="AS231" s="455"/>
      <c r="AU231" s="455"/>
    </row>
    <row r="232" spans="5:47">
      <c r="E232" s="455" t="str">
        <f t="shared" si="81"/>
        <v/>
      </c>
      <c r="G232" s="455" t="str">
        <f t="shared" si="82"/>
        <v/>
      </c>
      <c r="I232" s="455" t="str">
        <f t="shared" si="83"/>
        <v/>
      </c>
      <c r="K232" s="455" t="str">
        <f t="shared" si="84"/>
        <v/>
      </c>
      <c r="M232" s="455" t="str">
        <f t="shared" si="85"/>
        <v/>
      </c>
      <c r="O232" s="455" t="str">
        <f t="shared" si="86"/>
        <v/>
      </c>
      <c r="Q232" s="455" t="str">
        <f t="shared" si="87"/>
        <v/>
      </c>
      <c r="S232" s="455" t="str">
        <f t="shared" si="88"/>
        <v/>
      </c>
      <c r="U232" s="455" t="str">
        <f t="shared" si="89"/>
        <v/>
      </c>
      <c r="W232" s="455" t="str">
        <f t="shared" si="90"/>
        <v/>
      </c>
      <c r="Y232" s="455" t="str">
        <f t="shared" si="91"/>
        <v/>
      </c>
      <c r="AA232" s="455" t="str">
        <f t="shared" si="92"/>
        <v/>
      </c>
      <c r="AC232" s="455" t="str">
        <f t="shared" si="93"/>
        <v/>
      </c>
      <c r="AE232" s="455" t="str">
        <f t="shared" si="94"/>
        <v/>
      </c>
      <c r="AG232" s="455" t="str">
        <f t="shared" si="95"/>
        <v/>
      </c>
      <c r="AI232" s="455" t="str">
        <f t="shared" si="96"/>
        <v/>
      </c>
      <c r="AK232" s="455" t="str">
        <f t="shared" si="97"/>
        <v/>
      </c>
      <c r="AM232" s="455" t="str">
        <f t="shared" si="98"/>
        <v/>
      </c>
      <c r="AO232" s="455" t="str">
        <f t="shared" si="99"/>
        <v/>
      </c>
      <c r="AQ232" s="455" t="str">
        <f t="shared" si="100"/>
        <v/>
      </c>
      <c r="AS232" s="455"/>
      <c r="AU232" s="455"/>
    </row>
    <row r="233" spans="5:47">
      <c r="E233" s="455" t="str">
        <f t="shared" si="81"/>
        <v/>
      </c>
      <c r="G233" s="455" t="str">
        <f t="shared" si="82"/>
        <v/>
      </c>
      <c r="I233" s="455" t="str">
        <f t="shared" si="83"/>
        <v/>
      </c>
      <c r="K233" s="455" t="str">
        <f t="shared" si="84"/>
        <v/>
      </c>
      <c r="M233" s="455" t="str">
        <f t="shared" si="85"/>
        <v/>
      </c>
      <c r="O233" s="455" t="str">
        <f t="shared" si="86"/>
        <v/>
      </c>
      <c r="Q233" s="455" t="str">
        <f t="shared" si="87"/>
        <v/>
      </c>
      <c r="S233" s="455" t="str">
        <f t="shared" si="88"/>
        <v/>
      </c>
      <c r="U233" s="455" t="str">
        <f t="shared" si="89"/>
        <v/>
      </c>
      <c r="W233" s="455" t="str">
        <f t="shared" si="90"/>
        <v/>
      </c>
      <c r="Y233" s="455" t="str">
        <f t="shared" si="91"/>
        <v/>
      </c>
      <c r="AA233" s="455" t="str">
        <f t="shared" si="92"/>
        <v/>
      </c>
      <c r="AC233" s="455" t="str">
        <f t="shared" si="93"/>
        <v/>
      </c>
      <c r="AE233" s="455" t="str">
        <f t="shared" si="94"/>
        <v/>
      </c>
      <c r="AG233" s="455" t="str">
        <f t="shared" si="95"/>
        <v/>
      </c>
      <c r="AI233" s="455" t="str">
        <f t="shared" si="96"/>
        <v/>
      </c>
      <c r="AK233" s="455" t="str">
        <f t="shared" si="97"/>
        <v/>
      </c>
      <c r="AM233" s="455" t="str">
        <f t="shared" si="98"/>
        <v/>
      </c>
      <c r="AO233" s="455" t="str">
        <f t="shared" si="99"/>
        <v/>
      </c>
      <c r="AQ233" s="455" t="str">
        <f t="shared" si="100"/>
        <v/>
      </c>
      <c r="AS233" s="455"/>
      <c r="AU233" s="455"/>
    </row>
    <row r="234" spans="5:47">
      <c r="E234" s="455" t="str">
        <f t="shared" si="81"/>
        <v/>
      </c>
      <c r="G234" s="455" t="str">
        <f t="shared" si="82"/>
        <v/>
      </c>
      <c r="I234" s="455" t="str">
        <f t="shared" si="83"/>
        <v/>
      </c>
      <c r="K234" s="455" t="str">
        <f t="shared" si="84"/>
        <v/>
      </c>
      <c r="M234" s="455" t="str">
        <f t="shared" si="85"/>
        <v/>
      </c>
      <c r="O234" s="455" t="str">
        <f t="shared" si="86"/>
        <v/>
      </c>
      <c r="Q234" s="455" t="str">
        <f t="shared" si="87"/>
        <v/>
      </c>
      <c r="S234" s="455" t="str">
        <f t="shared" si="88"/>
        <v/>
      </c>
      <c r="U234" s="455" t="str">
        <f t="shared" si="89"/>
        <v/>
      </c>
      <c r="W234" s="455" t="str">
        <f t="shared" si="90"/>
        <v/>
      </c>
      <c r="Y234" s="455" t="str">
        <f t="shared" si="91"/>
        <v/>
      </c>
      <c r="AA234" s="455" t="str">
        <f t="shared" si="92"/>
        <v/>
      </c>
      <c r="AC234" s="455" t="str">
        <f t="shared" si="93"/>
        <v/>
      </c>
      <c r="AE234" s="455" t="str">
        <f t="shared" si="94"/>
        <v/>
      </c>
      <c r="AG234" s="455" t="str">
        <f t="shared" si="95"/>
        <v/>
      </c>
      <c r="AI234" s="455" t="str">
        <f t="shared" si="96"/>
        <v/>
      </c>
      <c r="AK234" s="455" t="str">
        <f t="shared" si="97"/>
        <v/>
      </c>
      <c r="AM234" s="455" t="str">
        <f t="shared" si="98"/>
        <v/>
      </c>
      <c r="AO234" s="455" t="str">
        <f t="shared" si="99"/>
        <v/>
      </c>
      <c r="AQ234" s="455" t="str">
        <f t="shared" si="100"/>
        <v/>
      </c>
      <c r="AS234" s="455"/>
      <c r="AU234" s="455"/>
    </row>
    <row r="235" spans="5:47">
      <c r="E235" s="455" t="str">
        <f t="shared" si="81"/>
        <v/>
      </c>
      <c r="G235" s="455" t="str">
        <f t="shared" si="82"/>
        <v/>
      </c>
      <c r="I235" s="455" t="str">
        <f t="shared" si="83"/>
        <v/>
      </c>
      <c r="K235" s="455" t="str">
        <f t="shared" si="84"/>
        <v/>
      </c>
      <c r="M235" s="455" t="str">
        <f t="shared" si="85"/>
        <v/>
      </c>
      <c r="O235" s="455" t="str">
        <f t="shared" si="86"/>
        <v/>
      </c>
      <c r="Q235" s="455" t="str">
        <f t="shared" si="87"/>
        <v/>
      </c>
      <c r="S235" s="455" t="str">
        <f t="shared" si="88"/>
        <v/>
      </c>
      <c r="U235" s="455" t="str">
        <f t="shared" si="89"/>
        <v/>
      </c>
      <c r="W235" s="455" t="str">
        <f t="shared" si="90"/>
        <v/>
      </c>
      <c r="Y235" s="455" t="str">
        <f t="shared" si="91"/>
        <v/>
      </c>
      <c r="AA235" s="455" t="str">
        <f t="shared" si="92"/>
        <v/>
      </c>
      <c r="AC235" s="455" t="str">
        <f t="shared" si="93"/>
        <v/>
      </c>
      <c r="AE235" s="455" t="str">
        <f t="shared" si="94"/>
        <v/>
      </c>
      <c r="AG235" s="455" t="str">
        <f t="shared" si="95"/>
        <v/>
      </c>
      <c r="AI235" s="455" t="str">
        <f t="shared" si="96"/>
        <v/>
      </c>
      <c r="AK235" s="455" t="str">
        <f t="shared" si="97"/>
        <v/>
      </c>
      <c r="AM235" s="455" t="str">
        <f t="shared" si="98"/>
        <v/>
      </c>
      <c r="AO235" s="455" t="str">
        <f t="shared" si="99"/>
        <v/>
      </c>
      <c r="AQ235" s="455" t="str">
        <f t="shared" si="100"/>
        <v/>
      </c>
      <c r="AS235" s="455"/>
      <c r="AU235" s="455"/>
    </row>
    <row r="236" spans="5:47">
      <c r="E236" s="455" t="str">
        <f t="shared" si="81"/>
        <v/>
      </c>
      <c r="G236" s="455" t="str">
        <f t="shared" si="82"/>
        <v/>
      </c>
      <c r="I236" s="455" t="str">
        <f t="shared" si="83"/>
        <v/>
      </c>
      <c r="K236" s="455" t="str">
        <f t="shared" si="84"/>
        <v/>
      </c>
      <c r="M236" s="455" t="str">
        <f t="shared" si="85"/>
        <v/>
      </c>
      <c r="O236" s="455" t="str">
        <f t="shared" si="86"/>
        <v/>
      </c>
      <c r="Q236" s="455" t="str">
        <f t="shared" si="87"/>
        <v/>
      </c>
      <c r="S236" s="455" t="str">
        <f t="shared" si="88"/>
        <v/>
      </c>
      <c r="U236" s="455" t="str">
        <f t="shared" si="89"/>
        <v/>
      </c>
      <c r="W236" s="455" t="str">
        <f t="shared" si="90"/>
        <v/>
      </c>
      <c r="Y236" s="455" t="str">
        <f t="shared" si="91"/>
        <v/>
      </c>
      <c r="AA236" s="455" t="str">
        <f t="shared" si="92"/>
        <v/>
      </c>
      <c r="AC236" s="455" t="str">
        <f t="shared" si="93"/>
        <v/>
      </c>
      <c r="AE236" s="455" t="str">
        <f t="shared" si="94"/>
        <v/>
      </c>
      <c r="AG236" s="455" t="str">
        <f t="shared" si="95"/>
        <v/>
      </c>
      <c r="AI236" s="455" t="str">
        <f t="shared" si="96"/>
        <v/>
      </c>
      <c r="AK236" s="455" t="str">
        <f t="shared" si="97"/>
        <v/>
      </c>
      <c r="AM236" s="455" t="str">
        <f t="shared" si="98"/>
        <v/>
      </c>
      <c r="AO236" s="455" t="str">
        <f t="shared" si="99"/>
        <v/>
      </c>
      <c r="AQ236" s="455" t="str">
        <f t="shared" si="100"/>
        <v/>
      </c>
      <c r="AS236" s="455"/>
      <c r="AU236" s="455"/>
    </row>
    <row r="237" spans="5:47">
      <c r="E237" s="455" t="str">
        <f t="shared" si="81"/>
        <v/>
      </c>
      <c r="G237" s="455" t="str">
        <f t="shared" si="82"/>
        <v/>
      </c>
      <c r="I237" s="455" t="str">
        <f t="shared" si="83"/>
        <v/>
      </c>
      <c r="K237" s="455" t="str">
        <f t="shared" si="84"/>
        <v/>
      </c>
      <c r="M237" s="455" t="str">
        <f t="shared" si="85"/>
        <v/>
      </c>
      <c r="O237" s="455" t="str">
        <f t="shared" si="86"/>
        <v/>
      </c>
      <c r="Q237" s="455" t="str">
        <f t="shared" si="87"/>
        <v/>
      </c>
      <c r="S237" s="455" t="str">
        <f t="shared" si="88"/>
        <v/>
      </c>
      <c r="U237" s="455" t="str">
        <f t="shared" si="89"/>
        <v/>
      </c>
      <c r="W237" s="455" t="str">
        <f t="shared" si="90"/>
        <v/>
      </c>
      <c r="Y237" s="455" t="str">
        <f t="shared" si="91"/>
        <v/>
      </c>
      <c r="AA237" s="455" t="str">
        <f t="shared" si="92"/>
        <v/>
      </c>
      <c r="AC237" s="455" t="str">
        <f t="shared" si="93"/>
        <v/>
      </c>
      <c r="AE237" s="455" t="str">
        <f t="shared" si="94"/>
        <v/>
      </c>
      <c r="AG237" s="455" t="str">
        <f t="shared" si="95"/>
        <v/>
      </c>
      <c r="AI237" s="455" t="str">
        <f t="shared" si="96"/>
        <v/>
      </c>
      <c r="AK237" s="455" t="str">
        <f t="shared" si="97"/>
        <v/>
      </c>
      <c r="AM237" s="455" t="str">
        <f t="shared" si="98"/>
        <v/>
      </c>
      <c r="AO237" s="455" t="str">
        <f t="shared" si="99"/>
        <v/>
      </c>
      <c r="AQ237" s="455" t="str">
        <f t="shared" si="100"/>
        <v/>
      </c>
      <c r="AS237" s="455"/>
      <c r="AU237" s="455"/>
    </row>
    <row r="238" spans="5:47">
      <c r="E238" s="455" t="str">
        <f t="shared" si="81"/>
        <v/>
      </c>
      <c r="G238" s="455" t="str">
        <f t="shared" si="82"/>
        <v/>
      </c>
      <c r="I238" s="455" t="str">
        <f t="shared" si="83"/>
        <v/>
      </c>
      <c r="K238" s="455" t="str">
        <f t="shared" si="84"/>
        <v/>
      </c>
      <c r="M238" s="455" t="str">
        <f t="shared" si="85"/>
        <v/>
      </c>
      <c r="O238" s="455" t="str">
        <f t="shared" si="86"/>
        <v/>
      </c>
      <c r="Q238" s="455" t="str">
        <f t="shared" si="87"/>
        <v/>
      </c>
      <c r="S238" s="455" t="str">
        <f t="shared" si="88"/>
        <v/>
      </c>
      <c r="U238" s="455" t="str">
        <f t="shared" si="89"/>
        <v/>
      </c>
      <c r="W238" s="455" t="str">
        <f t="shared" si="90"/>
        <v/>
      </c>
      <c r="Y238" s="455" t="str">
        <f t="shared" si="91"/>
        <v/>
      </c>
      <c r="AA238" s="455" t="str">
        <f t="shared" si="92"/>
        <v/>
      </c>
      <c r="AC238" s="455" t="str">
        <f t="shared" si="93"/>
        <v/>
      </c>
      <c r="AE238" s="455" t="str">
        <f t="shared" si="94"/>
        <v/>
      </c>
      <c r="AG238" s="455" t="str">
        <f t="shared" si="95"/>
        <v/>
      </c>
      <c r="AI238" s="455" t="str">
        <f t="shared" si="96"/>
        <v/>
      </c>
      <c r="AK238" s="455" t="str">
        <f t="shared" si="97"/>
        <v/>
      </c>
      <c r="AM238" s="455" t="str">
        <f t="shared" si="98"/>
        <v/>
      </c>
      <c r="AO238" s="455" t="str">
        <f t="shared" si="99"/>
        <v/>
      </c>
      <c r="AQ238" s="455" t="str">
        <f t="shared" si="100"/>
        <v/>
      </c>
      <c r="AS238" s="455"/>
      <c r="AU238" s="455"/>
    </row>
    <row r="239" spans="5:47">
      <c r="E239" s="455" t="str">
        <f t="shared" si="81"/>
        <v/>
      </c>
      <c r="G239" s="455" t="str">
        <f t="shared" si="82"/>
        <v/>
      </c>
      <c r="I239" s="455" t="str">
        <f t="shared" si="83"/>
        <v/>
      </c>
      <c r="K239" s="455" t="str">
        <f t="shared" si="84"/>
        <v/>
      </c>
      <c r="M239" s="455" t="str">
        <f t="shared" si="85"/>
        <v/>
      </c>
      <c r="O239" s="455" t="str">
        <f t="shared" si="86"/>
        <v/>
      </c>
      <c r="Q239" s="455" t="str">
        <f t="shared" si="87"/>
        <v/>
      </c>
      <c r="S239" s="455" t="str">
        <f t="shared" si="88"/>
        <v/>
      </c>
      <c r="U239" s="455" t="str">
        <f t="shared" si="89"/>
        <v/>
      </c>
      <c r="W239" s="455" t="str">
        <f t="shared" si="90"/>
        <v/>
      </c>
      <c r="Y239" s="455" t="str">
        <f t="shared" si="91"/>
        <v/>
      </c>
      <c r="AA239" s="455" t="str">
        <f t="shared" si="92"/>
        <v/>
      </c>
      <c r="AC239" s="455" t="str">
        <f t="shared" si="93"/>
        <v/>
      </c>
      <c r="AE239" s="455" t="str">
        <f t="shared" si="94"/>
        <v/>
      </c>
      <c r="AG239" s="455" t="str">
        <f t="shared" si="95"/>
        <v/>
      </c>
      <c r="AI239" s="455" t="str">
        <f t="shared" si="96"/>
        <v/>
      </c>
      <c r="AK239" s="455" t="str">
        <f t="shared" si="97"/>
        <v/>
      </c>
      <c r="AM239" s="455" t="str">
        <f t="shared" si="98"/>
        <v/>
      </c>
      <c r="AO239" s="455" t="str">
        <f t="shared" si="99"/>
        <v/>
      </c>
      <c r="AQ239" s="455" t="str">
        <f t="shared" si="100"/>
        <v/>
      </c>
      <c r="AS239" s="455"/>
      <c r="AU239" s="455"/>
    </row>
    <row r="240" spans="5:47">
      <c r="E240" s="455" t="str">
        <f t="shared" si="81"/>
        <v/>
      </c>
      <c r="G240" s="455" t="str">
        <f t="shared" si="82"/>
        <v/>
      </c>
      <c r="I240" s="455" t="str">
        <f t="shared" si="83"/>
        <v/>
      </c>
      <c r="K240" s="455" t="str">
        <f t="shared" si="84"/>
        <v/>
      </c>
      <c r="M240" s="455" t="str">
        <f t="shared" si="85"/>
        <v/>
      </c>
      <c r="O240" s="455" t="str">
        <f t="shared" si="86"/>
        <v/>
      </c>
      <c r="Q240" s="455" t="str">
        <f t="shared" si="87"/>
        <v/>
      </c>
      <c r="S240" s="455" t="str">
        <f t="shared" si="88"/>
        <v/>
      </c>
      <c r="U240" s="455" t="str">
        <f t="shared" si="89"/>
        <v/>
      </c>
      <c r="W240" s="455" t="str">
        <f t="shared" si="90"/>
        <v/>
      </c>
      <c r="Y240" s="455" t="str">
        <f t="shared" si="91"/>
        <v/>
      </c>
      <c r="AA240" s="455" t="str">
        <f t="shared" si="92"/>
        <v/>
      </c>
      <c r="AC240" s="455" t="str">
        <f t="shared" si="93"/>
        <v/>
      </c>
      <c r="AE240" s="455" t="str">
        <f t="shared" si="94"/>
        <v/>
      </c>
      <c r="AG240" s="455" t="str">
        <f t="shared" si="95"/>
        <v/>
      </c>
      <c r="AI240" s="455" t="str">
        <f t="shared" si="96"/>
        <v/>
      </c>
      <c r="AK240" s="455" t="str">
        <f t="shared" si="97"/>
        <v/>
      </c>
      <c r="AM240" s="455" t="str">
        <f t="shared" si="98"/>
        <v/>
      </c>
      <c r="AO240" s="455" t="str">
        <f t="shared" si="99"/>
        <v/>
      </c>
      <c r="AQ240" s="455" t="str">
        <f t="shared" si="100"/>
        <v/>
      </c>
      <c r="AS240" s="455"/>
      <c r="AU240" s="455"/>
    </row>
    <row r="241" spans="5:47">
      <c r="E241" s="455" t="str">
        <f t="shared" si="81"/>
        <v/>
      </c>
      <c r="G241" s="455" t="str">
        <f t="shared" si="82"/>
        <v/>
      </c>
      <c r="I241" s="455" t="str">
        <f t="shared" si="83"/>
        <v/>
      </c>
      <c r="K241" s="455" t="str">
        <f t="shared" si="84"/>
        <v/>
      </c>
      <c r="M241" s="455" t="str">
        <f t="shared" si="85"/>
        <v/>
      </c>
      <c r="O241" s="455" t="str">
        <f t="shared" si="86"/>
        <v/>
      </c>
      <c r="Q241" s="455" t="str">
        <f t="shared" si="87"/>
        <v/>
      </c>
      <c r="S241" s="455" t="str">
        <f t="shared" si="88"/>
        <v/>
      </c>
      <c r="U241" s="455" t="str">
        <f t="shared" si="89"/>
        <v/>
      </c>
      <c r="W241" s="455" t="str">
        <f t="shared" si="90"/>
        <v/>
      </c>
      <c r="Y241" s="455" t="str">
        <f t="shared" si="91"/>
        <v/>
      </c>
      <c r="AA241" s="455" t="str">
        <f t="shared" si="92"/>
        <v/>
      </c>
      <c r="AC241" s="455" t="str">
        <f t="shared" si="93"/>
        <v/>
      </c>
      <c r="AE241" s="455" t="str">
        <f t="shared" si="94"/>
        <v/>
      </c>
      <c r="AG241" s="455" t="str">
        <f t="shared" si="95"/>
        <v/>
      </c>
      <c r="AI241" s="455" t="str">
        <f t="shared" si="96"/>
        <v/>
      </c>
      <c r="AK241" s="455" t="str">
        <f t="shared" si="97"/>
        <v/>
      </c>
      <c r="AM241" s="455" t="str">
        <f t="shared" si="98"/>
        <v/>
      </c>
      <c r="AO241" s="455" t="str">
        <f t="shared" si="99"/>
        <v/>
      </c>
      <c r="AQ241" s="455" t="str">
        <f t="shared" si="100"/>
        <v/>
      </c>
      <c r="AS241" s="455"/>
      <c r="AU241" s="455"/>
    </row>
    <row r="242" spans="5:47">
      <c r="E242" s="455" t="str">
        <f t="shared" si="81"/>
        <v/>
      </c>
      <c r="G242" s="455" t="str">
        <f t="shared" si="82"/>
        <v/>
      </c>
      <c r="I242" s="455" t="str">
        <f t="shared" si="83"/>
        <v/>
      </c>
      <c r="K242" s="455" t="str">
        <f t="shared" si="84"/>
        <v/>
      </c>
      <c r="M242" s="455" t="str">
        <f t="shared" si="85"/>
        <v/>
      </c>
      <c r="O242" s="455" t="str">
        <f t="shared" si="86"/>
        <v/>
      </c>
      <c r="Q242" s="455" t="str">
        <f t="shared" si="87"/>
        <v/>
      </c>
      <c r="S242" s="455" t="str">
        <f t="shared" si="88"/>
        <v/>
      </c>
      <c r="U242" s="455" t="str">
        <f t="shared" si="89"/>
        <v/>
      </c>
      <c r="W242" s="455" t="str">
        <f t="shared" si="90"/>
        <v/>
      </c>
      <c r="Y242" s="455" t="str">
        <f t="shared" si="91"/>
        <v/>
      </c>
      <c r="AA242" s="455" t="str">
        <f t="shared" si="92"/>
        <v/>
      </c>
      <c r="AC242" s="455" t="str">
        <f t="shared" si="93"/>
        <v/>
      </c>
      <c r="AE242" s="455" t="str">
        <f t="shared" si="94"/>
        <v/>
      </c>
      <c r="AG242" s="455" t="str">
        <f t="shared" si="95"/>
        <v/>
      </c>
      <c r="AI242" s="455" t="str">
        <f t="shared" si="96"/>
        <v/>
      </c>
      <c r="AK242" s="455" t="str">
        <f t="shared" si="97"/>
        <v/>
      </c>
      <c r="AM242" s="455" t="str">
        <f t="shared" si="98"/>
        <v/>
      </c>
      <c r="AO242" s="455" t="str">
        <f t="shared" si="99"/>
        <v/>
      </c>
      <c r="AQ242" s="455" t="str">
        <f t="shared" si="100"/>
        <v/>
      </c>
      <c r="AS242" s="455"/>
      <c r="AU242" s="455"/>
    </row>
    <row r="243" spans="5:47">
      <c r="E243" s="455" t="str">
        <f t="shared" si="81"/>
        <v/>
      </c>
      <c r="G243" s="455" t="str">
        <f t="shared" si="82"/>
        <v/>
      </c>
      <c r="I243" s="455" t="str">
        <f t="shared" si="83"/>
        <v/>
      </c>
      <c r="K243" s="455" t="str">
        <f t="shared" si="84"/>
        <v/>
      </c>
      <c r="M243" s="455" t="str">
        <f t="shared" si="85"/>
        <v/>
      </c>
      <c r="O243" s="455" t="str">
        <f t="shared" si="86"/>
        <v/>
      </c>
      <c r="Q243" s="455" t="str">
        <f t="shared" si="87"/>
        <v/>
      </c>
      <c r="S243" s="455" t="str">
        <f t="shared" si="88"/>
        <v/>
      </c>
      <c r="U243" s="455" t="str">
        <f t="shared" si="89"/>
        <v/>
      </c>
      <c r="W243" s="455" t="str">
        <f t="shared" si="90"/>
        <v/>
      </c>
      <c r="Y243" s="455" t="str">
        <f t="shared" si="91"/>
        <v/>
      </c>
      <c r="AA243" s="455" t="str">
        <f t="shared" si="92"/>
        <v/>
      </c>
      <c r="AC243" s="455" t="str">
        <f t="shared" si="93"/>
        <v/>
      </c>
      <c r="AE243" s="455" t="str">
        <f t="shared" si="94"/>
        <v/>
      </c>
      <c r="AG243" s="455" t="str">
        <f t="shared" si="95"/>
        <v/>
      </c>
      <c r="AI243" s="455" t="str">
        <f t="shared" si="96"/>
        <v/>
      </c>
      <c r="AK243" s="455" t="str">
        <f t="shared" si="97"/>
        <v/>
      </c>
      <c r="AM243" s="455" t="str">
        <f t="shared" si="98"/>
        <v/>
      </c>
      <c r="AO243" s="455" t="str">
        <f t="shared" si="99"/>
        <v/>
      </c>
      <c r="AQ243" s="455" t="str">
        <f t="shared" si="100"/>
        <v/>
      </c>
      <c r="AS243" s="455"/>
      <c r="AU243" s="455"/>
    </row>
    <row r="244" spans="5:47">
      <c r="E244" s="455" t="str">
        <f t="shared" si="81"/>
        <v/>
      </c>
      <c r="G244" s="455" t="str">
        <f t="shared" si="82"/>
        <v/>
      </c>
      <c r="I244" s="455" t="str">
        <f t="shared" si="83"/>
        <v/>
      </c>
      <c r="K244" s="455" t="str">
        <f t="shared" si="84"/>
        <v/>
      </c>
      <c r="M244" s="455" t="str">
        <f t="shared" si="85"/>
        <v/>
      </c>
      <c r="O244" s="455" t="str">
        <f t="shared" si="86"/>
        <v/>
      </c>
      <c r="Q244" s="455" t="str">
        <f t="shared" si="87"/>
        <v/>
      </c>
      <c r="S244" s="455" t="str">
        <f t="shared" si="88"/>
        <v/>
      </c>
      <c r="U244" s="455" t="str">
        <f t="shared" si="89"/>
        <v/>
      </c>
      <c r="W244" s="455" t="str">
        <f t="shared" si="90"/>
        <v/>
      </c>
      <c r="Y244" s="455" t="str">
        <f t="shared" si="91"/>
        <v/>
      </c>
      <c r="AA244" s="455" t="str">
        <f t="shared" si="92"/>
        <v/>
      </c>
      <c r="AC244" s="455" t="str">
        <f t="shared" si="93"/>
        <v/>
      </c>
      <c r="AE244" s="455" t="str">
        <f t="shared" si="94"/>
        <v/>
      </c>
      <c r="AG244" s="455" t="str">
        <f t="shared" si="95"/>
        <v/>
      </c>
      <c r="AI244" s="455" t="str">
        <f t="shared" si="96"/>
        <v/>
      </c>
      <c r="AK244" s="455" t="str">
        <f t="shared" si="97"/>
        <v/>
      </c>
      <c r="AM244" s="455" t="str">
        <f t="shared" si="98"/>
        <v/>
      </c>
      <c r="AO244" s="455" t="str">
        <f t="shared" si="99"/>
        <v/>
      </c>
      <c r="AQ244" s="455" t="str">
        <f t="shared" si="100"/>
        <v/>
      </c>
      <c r="AS244" s="455"/>
      <c r="AU244" s="455"/>
    </row>
    <row r="245" spans="5:47">
      <c r="E245" s="455" t="str">
        <f t="shared" si="81"/>
        <v/>
      </c>
      <c r="G245" s="455" t="str">
        <f t="shared" si="82"/>
        <v/>
      </c>
      <c r="I245" s="455" t="str">
        <f t="shared" si="83"/>
        <v/>
      </c>
      <c r="K245" s="455" t="str">
        <f t="shared" si="84"/>
        <v/>
      </c>
      <c r="M245" s="455" t="str">
        <f t="shared" si="85"/>
        <v/>
      </c>
      <c r="O245" s="455" t="str">
        <f t="shared" si="86"/>
        <v/>
      </c>
      <c r="Q245" s="455" t="str">
        <f t="shared" si="87"/>
        <v/>
      </c>
      <c r="S245" s="455" t="str">
        <f t="shared" si="88"/>
        <v/>
      </c>
      <c r="U245" s="455" t="str">
        <f t="shared" si="89"/>
        <v/>
      </c>
      <c r="W245" s="455" t="str">
        <f t="shared" si="90"/>
        <v/>
      </c>
      <c r="Y245" s="455" t="str">
        <f t="shared" si="91"/>
        <v/>
      </c>
      <c r="AA245" s="455" t="str">
        <f t="shared" si="92"/>
        <v/>
      </c>
      <c r="AC245" s="455" t="str">
        <f t="shared" si="93"/>
        <v/>
      </c>
      <c r="AE245" s="455" t="str">
        <f t="shared" si="94"/>
        <v/>
      </c>
      <c r="AG245" s="455" t="str">
        <f t="shared" si="95"/>
        <v/>
      </c>
      <c r="AI245" s="455" t="str">
        <f t="shared" si="96"/>
        <v/>
      </c>
      <c r="AK245" s="455" t="str">
        <f t="shared" si="97"/>
        <v/>
      </c>
      <c r="AM245" s="455" t="str">
        <f t="shared" si="98"/>
        <v/>
      </c>
      <c r="AO245" s="455" t="str">
        <f t="shared" si="99"/>
        <v/>
      </c>
      <c r="AQ245" s="455" t="str">
        <f t="shared" si="100"/>
        <v/>
      </c>
      <c r="AS245" s="455"/>
      <c r="AU245" s="455"/>
    </row>
    <row r="246" spans="5:47">
      <c r="E246" s="455" t="str">
        <f t="shared" si="81"/>
        <v/>
      </c>
      <c r="G246" s="455" t="str">
        <f t="shared" si="82"/>
        <v/>
      </c>
      <c r="I246" s="455" t="str">
        <f t="shared" si="83"/>
        <v/>
      </c>
      <c r="K246" s="455" t="str">
        <f t="shared" si="84"/>
        <v/>
      </c>
      <c r="M246" s="455" t="str">
        <f t="shared" si="85"/>
        <v/>
      </c>
      <c r="O246" s="455" t="str">
        <f t="shared" si="86"/>
        <v/>
      </c>
      <c r="Q246" s="455" t="str">
        <f t="shared" si="87"/>
        <v/>
      </c>
      <c r="S246" s="455" t="str">
        <f t="shared" si="88"/>
        <v/>
      </c>
      <c r="U246" s="455" t="str">
        <f t="shared" si="89"/>
        <v/>
      </c>
      <c r="W246" s="455" t="str">
        <f t="shared" si="90"/>
        <v/>
      </c>
      <c r="Y246" s="455" t="str">
        <f t="shared" si="91"/>
        <v/>
      </c>
      <c r="AA246" s="455" t="str">
        <f t="shared" si="92"/>
        <v/>
      </c>
      <c r="AC246" s="455" t="str">
        <f t="shared" si="93"/>
        <v/>
      </c>
      <c r="AE246" s="455" t="str">
        <f t="shared" si="94"/>
        <v/>
      </c>
      <c r="AG246" s="455" t="str">
        <f t="shared" si="95"/>
        <v/>
      </c>
      <c r="AI246" s="455" t="str">
        <f t="shared" si="96"/>
        <v/>
      </c>
      <c r="AK246" s="455" t="str">
        <f t="shared" si="97"/>
        <v/>
      </c>
      <c r="AM246" s="455" t="str">
        <f t="shared" si="98"/>
        <v/>
      </c>
      <c r="AO246" s="455" t="str">
        <f t="shared" si="99"/>
        <v/>
      </c>
      <c r="AQ246" s="455" t="str">
        <f t="shared" si="100"/>
        <v/>
      </c>
      <c r="AS246" s="455"/>
      <c r="AU246" s="455"/>
    </row>
    <row r="247" spans="5:47">
      <c r="E247" s="455" t="str">
        <f t="shared" si="81"/>
        <v/>
      </c>
      <c r="G247" s="455" t="str">
        <f t="shared" si="82"/>
        <v/>
      </c>
      <c r="I247" s="455" t="str">
        <f t="shared" si="83"/>
        <v/>
      </c>
      <c r="K247" s="455" t="str">
        <f t="shared" si="84"/>
        <v/>
      </c>
      <c r="M247" s="455" t="str">
        <f t="shared" si="85"/>
        <v/>
      </c>
      <c r="O247" s="455" t="str">
        <f t="shared" si="86"/>
        <v/>
      </c>
      <c r="Q247" s="455" t="str">
        <f t="shared" si="87"/>
        <v/>
      </c>
      <c r="S247" s="455" t="str">
        <f t="shared" si="88"/>
        <v/>
      </c>
      <c r="U247" s="455" t="str">
        <f t="shared" si="89"/>
        <v/>
      </c>
      <c r="W247" s="455" t="str">
        <f t="shared" si="90"/>
        <v/>
      </c>
      <c r="Y247" s="455" t="str">
        <f t="shared" si="91"/>
        <v/>
      </c>
      <c r="AA247" s="455" t="str">
        <f t="shared" si="92"/>
        <v/>
      </c>
      <c r="AC247" s="455" t="str">
        <f t="shared" si="93"/>
        <v/>
      </c>
      <c r="AE247" s="455" t="str">
        <f t="shared" si="94"/>
        <v/>
      </c>
      <c r="AG247" s="455" t="str">
        <f t="shared" si="95"/>
        <v/>
      </c>
      <c r="AI247" s="455" t="str">
        <f t="shared" si="96"/>
        <v/>
      </c>
      <c r="AK247" s="455" t="str">
        <f t="shared" si="97"/>
        <v/>
      </c>
      <c r="AM247" s="455" t="str">
        <f t="shared" si="98"/>
        <v/>
      </c>
      <c r="AO247" s="455" t="str">
        <f t="shared" si="99"/>
        <v/>
      </c>
      <c r="AQ247" s="455" t="str">
        <f t="shared" si="100"/>
        <v/>
      </c>
      <c r="AS247" s="455"/>
      <c r="AU247" s="455"/>
    </row>
    <row r="248" spans="5:47">
      <c r="E248" s="455" t="str">
        <f t="shared" si="81"/>
        <v/>
      </c>
      <c r="G248" s="455" t="str">
        <f t="shared" si="82"/>
        <v/>
      </c>
      <c r="I248" s="455" t="str">
        <f t="shared" si="83"/>
        <v/>
      </c>
      <c r="K248" s="455" t="str">
        <f t="shared" si="84"/>
        <v/>
      </c>
      <c r="M248" s="455" t="str">
        <f t="shared" si="85"/>
        <v/>
      </c>
      <c r="O248" s="455" t="str">
        <f t="shared" si="86"/>
        <v/>
      </c>
      <c r="Q248" s="455" t="str">
        <f t="shared" si="87"/>
        <v/>
      </c>
      <c r="S248" s="455" t="str">
        <f t="shared" si="88"/>
        <v/>
      </c>
      <c r="U248" s="455" t="str">
        <f t="shared" si="89"/>
        <v/>
      </c>
      <c r="W248" s="455" t="str">
        <f t="shared" si="90"/>
        <v/>
      </c>
      <c r="Y248" s="455" t="str">
        <f t="shared" si="91"/>
        <v/>
      </c>
      <c r="AA248" s="455" t="str">
        <f t="shared" si="92"/>
        <v/>
      </c>
      <c r="AC248" s="455" t="str">
        <f t="shared" si="93"/>
        <v/>
      </c>
      <c r="AE248" s="455" t="str">
        <f t="shared" si="94"/>
        <v/>
      </c>
      <c r="AG248" s="455" t="str">
        <f t="shared" si="95"/>
        <v/>
      </c>
      <c r="AI248" s="455" t="str">
        <f t="shared" si="96"/>
        <v/>
      </c>
      <c r="AK248" s="455" t="str">
        <f t="shared" si="97"/>
        <v/>
      </c>
      <c r="AM248" s="455" t="str">
        <f t="shared" si="98"/>
        <v/>
      </c>
      <c r="AO248" s="455" t="str">
        <f t="shared" si="99"/>
        <v/>
      </c>
      <c r="AQ248" s="455" t="str">
        <f t="shared" si="100"/>
        <v/>
      </c>
      <c r="AS248" s="455"/>
      <c r="AU248" s="455"/>
    </row>
    <row r="249" spans="5:47">
      <c r="E249" s="455" t="str">
        <f t="shared" si="81"/>
        <v/>
      </c>
      <c r="G249" s="455" t="str">
        <f t="shared" si="82"/>
        <v/>
      </c>
      <c r="I249" s="455" t="str">
        <f t="shared" si="83"/>
        <v/>
      </c>
      <c r="K249" s="455" t="str">
        <f t="shared" si="84"/>
        <v/>
      </c>
      <c r="M249" s="455" t="str">
        <f t="shared" si="85"/>
        <v/>
      </c>
      <c r="O249" s="455" t="str">
        <f t="shared" si="86"/>
        <v/>
      </c>
      <c r="Q249" s="455" t="str">
        <f t="shared" si="87"/>
        <v/>
      </c>
      <c r="S249" s="455" t="str">
        <f t="shared" si="88"/>
        <v/>
      </c>
      <c r="U249" s="455" t="str">
        <f t="shared" si="89"/>
        <v/>
      </c>
      <c r="W249" s="455" t="str">
        <f t="shared" si="90"/>
        <v/>
      </c>
      <c r="Y249" s="455" t="str">
        <f t="shared" si="91"/>
        <v/>
      </c>
      <c r="AA249" s="455" t="str">
        <f t="shared" si="92"/>
        <v/>
      </c>
      <c r="AC249" s="455" t="str">
        <f t="shared" si="93"/>
        <v/>
      </c>
      <c r="AE249" s="455" t="str">
        <f t="shared" si="94"/>
        <v/>
      </c>
      <c r="AG249" s="455" t="str">
        <f t="shared" si="95"/>
        <v/>
      </c>
      <c r="AI249" s="455" t="str">
        <f t="shared" si="96"/>
        <v/>
      </c>
      <c r="AK249" s="455" t="str">
        <f t="shared" si="97"/>
        <v/>
      </c>
      <c r="AM249" s="455" t="str">
        <f t="shared" si="98"/>
        <v/>
      </c>
      <c r="AO249" s="455" t="str">
        <f t="shared" si="99"/>
        <v/>
      </c>
      <c r="AQ249" s="455" t="str">
        <f t="shared" si="100"/>
        <v/>
      </c>
      <c r="AS249" s="455"/>
      <c r="AU249" s="455"/>
    </row>
    <row r="250" spans="5:47">
      <c r="E250" s="455" t="str">
        <f t="shared" si="81"/>
        <v/>
      </c>
      <c r="G250" s="455" t="str">
        <f t="shared" si="82"/>
        <v/>
      </c>
      <c r="I250" s="455" t="str">
        <f t="shared" si="83"/>
        <v/>
      </c>
      <c r="K250" s="455" t="str">
        <f t="shared" si="84"/>
        <v/>
      </c>
      <c r="M250" s="455" t="str">
        <f t="shared" si="85"/>
        <v/>
      </c>
      <c r="O250" s="455" t="str">
        <f t="shared" si="86"/>
        <v/>
      </c>
      <c r="Q250" s="455" t="str">
        <f t="shared" si="87"/>
        <v/>
      </c>
      <c r="S250" s="455" t="str">
        <f t="shared" si="88"/>
        <v/>
      </c>
      <c r="U250" s="455" t="str">
        <f t="shared" si="89"/>
        <v/>
      </c>
      <c r="W250" s="455" t="str">
        <f t="shared" si="90"/>
        <v/>
      </c>
      <c r="Y250" s="455" t="str">
        <f t="shared" si="91"/>
        <v/>
      </c>
      <c r="AA250" s="455" t="str">
        <f t="shared" si="92"/>
        <v/>
      </c>
      <c r="AC250" s="455" t="str">
        <f t="shared" si="93"/>
        <v/>
      </c>
      <c r="AE250" s="455" t="str">
        <f t="shared" si="94"/>
        <v/>
      </c>
      <c r="AG250" s="455" t="str">
        <f t="shared" si="95"/>
        <v/>
      </c>
      <c r="AI250" s="455" t="str">
        <f t="shared" si="96"/>
        <v/>
      </c>
      <c r="AK250" s="455" t="str">
        <f t="shared" si="97"/>
        <v/>
      </c>
      <c r="AM250" s="455" t="str">
        <f t="shared" si="98"/>
        <v/>
      </c>
      <c r="AO250" s="455" t="str">
        <f t="shared" si="99"/>
        <v/>
      </c>
      <c r="AQ250" s="455" t="str">
        <f t="shared" si="100"/>
        <v/>
      </c>
      <c r="AS250" s="455"/>
      <c r="AU250" s="455"/>
    </row>
    <row r="251" spans="5:47">
      <c r="E251" s="455" t="str">
        <f t="shared" si="81"/>
        <v/>
      </c>
      <c r="G251" s="455" t="str">
        <f t="shared" si="82"/>
        <v/>
      </c>
      <c r="I251" s="455" t="str">
        <f t="shared" si="83"/>
        <v/>
      </c>
      <c r="K251" s="455" t="str">
        <f t="shared" si="84"/>
        <v/>
      </c>
      <c r="M251" s="455" t="str">
        <f t="shared" si="85"/>
        <v/>
      </c>
      <c r="O251" s="455" t="str">
        <f t="shared" si="86"/>
        <v/>
      </c>
      <c r="Q251" s="455" t="str">
        <f t="shared" si="87"/>
        <v/>
      </c>
      <c r="S251" s="455" t="str">
        <f t="shared" si="88"/>
        <v/>
      </c>
      <c r="U251" s="455" t="str">
        <f t="shared" si="89"/>
        <v/>
      </c>
      <c r="W251" s="455" t="str">
        <f t="shared" si="90"/>
        <v/>
      </c>
      <c r="Y251" s="455" t="str">
        <f t="shared" si="91"/>
        <v/>
      </c>
      <c r="AA251" s="455" t="str">
        <f t="shared" si="92"/>
        <v/>
      </c>
      <c r="AC251" s="455" t="str">
        <f t="shared" si="93"/>
        <v/>
      </c>
      <c r="AE251" s="455" t="str">
        <f t="shared" si="94"/>
        <v/>
      </c>
      <c r="AG251" s="455" t="str">
        <f t="shared" si="95"/>
        <v/>
      </c>
      <c r="AI251" s="455" t="str">
        <f t="shared" si="96"/>
        <v/>
      </c>
      <c r="AK251" s="455" t="str">
        <f t="shared" si="97"/>
        <v/>
      </c>
      <c r="AM251" s="455" t="str">
        <f t="shared" si="98"/>
        <v/>
      </c>
      <c r="AO251" s="455" t="str">
        <f t="shared" si="99"/>
        <v/>
      </c>
      <c r="AQ251" s="455" t="str">
        <f t="shared" si="100"/>
        <v/>
      </c>
      <c r="AS251" s="455"/>
      <c r="AU251" s="455"/>
    </row>
    <row r="252" spans="5:47">
      <c r="E252" s="455" t="str">
        <f t="shared" si="81"/>
        <v/>
      </c>
      <c r="G252" s="455" t="str">
        <f t="shared" si="82"/>
        <v/>
      </c>
      <c r="I252" s="455" t="str">
        <f t="shared" si="83"/>
        <v/>
      </c>
      <c r="K252" s="455" t="str">
        <f t="shared" si="84"/>
        <v/>
      </c>
      <c r="M252" s="455" t="str">
        <f t="shared" si="85"/>
        <v/>
      </c>
      <c r="O252" s="455" t="str">
        <f t="shared" si="86"/>
        <v/>
      </c>
      <c r="Q252" s="455" t="str">
        <f t="shared" si="87"/>
        <v/>
      </c>
      <c r="S252" s="455" t="str">
        <f t="shared" si="88"/>
        <v/>
      </c>
      <c r="U252" s="455" t="str">
        <f t="shared" si="89"/>
        <v/>
      </c>
      <c r="W252" s="455" t="str">
        <f t="shared" si="90"/>
        <v/>
      </c>
      <c r="Y252" s="455" t="str">
        <f t="shared" si="91"/>
        <v/>
      </c>
      <c r="AA252" s="455" t="str">
        <f t="shared" si="92"/>
        <v/>
      </c>
      <c r="AC252" s="455" t="str">
        <f t="shared" si="93"/>
        <v/>
      </c>
      <c r="AE252" s="455" t="str">
        <f t="shared" si="94"/>
        <v/>
      </c>
      <c r="AG252" s="455" t="str">
        <f t="shared" si="95"/>
        <v/>
      </c>
      <c r="AI252" s="455" t="str">
        <f t="shared" si="96"/>
        <v/>
      </c>
      <c r="AK252" s="455" t="str">
        <f t="shared" si="97"/>
        <v/>
      </c>
      <c r="AM252" s="455" t="str">
        <f t="shared" si="98"/>
        <v/>
      </c>
      <c r="AO252" s="455" t="str">
        <f t="shared" si="99"/>
        <v/>
      </c>
      <c r="AQ252" s="455" t="str">
        <f t="shared" si="100"/>
        <v/>
      </c>
      <c r="AS252" s="455"/>
      <c r="AU252" s="455"/>
    </row>
    <row r="253" spans="5:47">
      <c r="E253" s="455" t="str">
        <f t="shared" si="81"/>
        <v/>
      </c>
      <c r="G253" s="455" t="str">
        <f t="shared" si="82"/>
        <v/>
      </c>
      <c r="I253" s="455" t="str">
        <f t="shared" si="83"/>
        <v/>
      </c>
      <c r="K253" s="455" t="str">
        <f t="shared" si="84"/>
        <v/>
      </c>
      <c r="M253" s="455" t="str">
        <f t="shared" si="85"/>
        <v/>
      </c>
      <c r="O253" s="455" t="str">
        <f t="shared" si="86"/>
        <v/>
      </c>
      <c r="Q253" s="455" t="str">
        <f t="shared" si="87"/>
        <v/>
      </c>
      <c r="S253" s="455" t="str">
        <f t="shared" si="88"/>
        <v/>
      </c>
      <c r="U253" s="455" t="str">
        <f t="shared" si="89"/>
        <v/>
      </c>
      <c r="W253" s="455" t="str">
        <f t="shared" si="90"/>
        <v/>
      </c>
      <c r="Y253" s="455" t="str">
        <f t="shared" si="91"/>
        <v/>
      </c>
      <c r="AA253" s="455" t="str">
        <f t="shared" si="92"/>
        <v/>
      </c>
      <c r="AC253" s="455" t="str">
        <f t="shared" si="93"/>
        <v/>
      </c>
      <c r="AE253" s="455" t="str">
        <f t="shared" si="94"/>
        <v/>
      </c>
      <c r="AG253" s="455" t="str">
        <f t="shared" si="95"/>
        <v/>
      </c>
      <c r="AI253" s="455" t="str">
        <f t="shared" si="96"/>
        <v/>
      </c>
      <c r="AK253" s="455" t="str">
        <f t="shared" si="97"/>
        <v/>
      </c>
      <c r="AM253" s="455" t="str">
        <f t="shared" si="98"/>
        <v/>
      </c>
      <c r="AO253" s="455" t="str">
        <f t="shared" si="99"/>
        <v/>
      </c>
      <c r="AQ253" s="455" t="str">
        <f t="shared" si="100"/>
        <v/>
      </c>
      <c r="AS253" s="455"/>
      <c r="AU253" s="455"/>
    </row>
    <row r="254" spans="5:47">
      <c r="E254" s="455" t="str">
        <f t="shared" si="81"/>
        <v/>
      </c>
      <c r="G254" s="455" t="str">
        <f t="shared" si="82"/>
        <v/>
      </c>
      <c r="I254" s="455" t="str">
        <f t="shared" si="83"/>
        <v/>
      </c>
      <c r="K254" s="455" t="str">
        <f t="shared" si="84"/>
        <v/>
      </c>
      <c r="M254" s="455" t="str">
        <f t="shared" si="85"/>
        <v/>
      </c>
      <c r="O254" s="455" t="str">
        <f t="shared" si="86"/>
        <v/>
      </c>
      <c r="Q254" s="455" t="str">
        <f t="shared" si="87"/>
        <v/>
      </c>
      <c r="S254" s="455" t="str">
        <f t="shared" si="88"/>
        <v/>
      </c>
      <c r="U254" s="455" t="str">
        <f t="shared" si="89"/>
        <v/>
      </c>
      <c r="W254" s="455" t="str">
        <f t="shared" si="90"/>
        <v/>
      </c>
      <c r="Y254" s="455" t="str">
        <f t="shared" si="91"/>
        <v/>
      </c>
      <c r="AA254" s="455" t="str">
        <f t="shared" si="92"/>
        <v/>
      </c>
      <c r="AC254" s="455" t="str">
        <f t="shared" si="93"/>
        <v/>
      </c>
      <c r="AE254" s="455" t="str">
        <f t="shared" si="94"/>
        <v/>
      </c>
      <c r="AG254" s="455" t="str">
        <f t="shared" si="95"/>
        <v/>
      </c>
      <c r="AI254" s="455" t="str">
        <f t="shared" si="96"/>
        <v/>
      </c>
      <c r="AK254" s="455" t="str">
        <f t="shared" si="97"/>
        <v/>
      </c>
      <c r="AM254" s="455" t="str">
        <f t="shared" si="98"/>
        <v/>
      </c>
      <c r="AO254" s="455" t="str">
        <f t="shared" si="99"/>
        <v/>
      </c>
      <c r="AQ254" s="455" t="str">
        <f t="shared" si="100"/>
        <v/>
      </c>
      <c r="AS254" s="455"/>
      <c r="AU254" s="455"/>
    </row>
    <row r="255" spans="5:47">
      <c r="E255" s="455" t="str">
        <f t="shared" si="81"/>
        <v/>
      </c>
      <c r="G255" s="455" t="str">
        <f t="shared" si="82"/>
        <v/>
      </c>
      <c r="I255" s="455" t="str">
        <f t="shared" si="83"/>
        <v/>
      </c>
      <c r="K255" s="455" t="str">
        <f t="shared" si="84"/>
        <v/>
      </c>
      <c r="M255" s="455" t="str">
        <f t="shared" si="85"/>
        <v/>
      </c>
      <c r="O255" s="455" t="str">
        <f t="shared" si="86"/>
        <v/>
      </c>
      <c r="Q255" s="455" t="str">
        <f t="shared" si="87"/>
        <v/>
      </c>
      <c r="S255" s="455" t="str">
        <f t="shared" si="88"/>
        <v/>
      </c>
      <c r="U255" s="455" t="str">
        <f t="shared" si="89"/>
        <v/>
      </c>
      <c r="W255" s="455" t="str">
        <f t="shared" si="90"/>
        <v/>
      </c>
      <c r="Y255" s="455" t="str">
        <f t="shared" si="91"/>
        <v/>
      </c>
      <c r="AA255" s="455" t="str">
        <f t="shared" si="92"/>
        <v/>
      </c>
      <c r="AC255" s="455" t="str">
        <f t="shared" si="93"/>
        <v/>
      </c>
      <c r="AE255" s="455" t="str">
        <f t="shared" si="94"/>
        <v/>
      </c>
      <c r="AG255" s="455" t="str">
        <f t="shared" si="95"/>
        <v/>
      </c>
      <c r="AI255" s="455" t="str">
        <f t="shared" si="96"/>
        <v/>
      </c>
      <c r="AK255" s="455" t="str">
        <f t="shared" si="97"/>
        <v/>
      </c>
      <c r="AM255" s="455" t="str">
        <f t="shared" si="98"/>
        <v/>
      </c>
      <c r="AO255" s="455" t="str">
        <f t="shared" si="99"/>
        <v/>
      </c>
      <c r="AQ255" s="455" t="str">
        <f t="shared" si="100"/>
        <v/>
      </c>
      <c r="AS255" s="455"/>
      <c r="AU255" s="455"/>
    </row>
    <row r="256" spans="5:47">
      <c r="E256" s="455" t="str">
        <f t="shared" si="81"/>
        <v/>
      </c>
      <c r="G256" s="455" t="str">
        <f t="shared" si="82"/>
        <v/>
      </c>
      <c r="I256" s="455" t="str">
        <f t="shared" si="83"/>
        <v/>
      </c>
      <c r="K256" s="455" t="str">
        <f t="shared" si="84"/>
        <v/>
      </c>
      <c r="M256" s="455" t="str">
        <f t="shared" si="85"/>
        <v/>
      </c>
      <c r="O256" s="455" t="str">
        <f t="shared" si="86"/>
        <v/>
      </c>
      <c r="Q256" s="455" t="str">
        <f t="shared" si="87"/>
        <v/>
      </c>
      <c r="S256" s="455" t="str">
        <f t="shared" si="88"/>
        <v/>
      </c>
      <c r="U256" s="455" t="str">
        <f t="shared" si="89"/>
        <v/>
      </c>
      <c r="W256" s="455" t="str">
        <f t="shared" si="90"/>
        <v/>
      </c>
      <c r="Y256" s="455" t="str">
        <f t="shared" si="91"/>
        <v/>
      </c>
      <c r="AA256" s="455" t="str">
        <f t="shared" si="92"/>
        <v/>
      </c>
      <c r="AC256" s="455" t="str">
        <f t="shared" si="93"/>
        <v/>
      </c>
      <c r="AE256" s="455" t="str">
        <f t="shared" si="94"/>
        <v/>
      </c>
      <c r="AG256" s="455" t="str">
        <f t="shared" si="95"/>
        <v/>
      </c>
      <c r="AI256" s="455" t="str">
        <f t="shared" si="96"/>
        <v/>
      </c>
      <c r="AK256" s="455" t="str">
        <f t="shared" si="97"/>
        <v/>
      </c>
      <c r="AM256" s="455" t="str">
        <f t="shared" si="98"/>
        <v/>
      </c>
      <c r="AO256" s="455" t="str">
        <f t="shared" si="99"/>
        <v/>
      </c>
      <c r="AQ256" s="455" t="str">
        <f t="shared" si="100"/>
        <v/>
      </c>
      <c r="AS256" s="455"/>
      <c r="AU256" s="455"/>
    </row>
    <row r="257" spans="5:47">
      <c r="E257" s="455" t="str">
        <f t="shared" si="81"/>
        <v/>
      </c>
      <c r="G257" s="455" t="str">
        <f t="shared" si="82"/>
        <v/>
      </c>
      <c r="I257" s="455" t="str">
        <f t="shared" si="83"/>
        <v/>
      </c>
      <c r="K257" s="455" t="str">
        <f t="shared" si="84"/>
        <v/>
      </c>
      <c r="M257" s="455" t="str">
        <f t="shared" si="85"/>
        <v/>
      </c>
      <c r="O257" s="455" t="str">
        <f t="shared" si="86"/>
        <v/>
      </c>
      <c r="Q257" s="455" t="str">
        <f t="shared" si="87"/>
        <v/>
      </c>
      <c r="S257" s="455" t="str">
        <f t="shared" si="88"/>
        <v/>
      </c>
      <c r="U257" s="455" t="str">
        <f t="shared" si="89"/>
        <v/>
      </c>
      <c r="W257" s="455" t="str">
        <f t="shared" si="90"/>
        <v/>
      </c>
      <c r="Y257" s="455" t="str">
        <f t="shared" si="91"/>
        <v/>
      </c>
      <c r="AA257" s="455" t="str">
        <f t="shared" si="92"/>
        <v/>
      </c>
      <c r="AC257" s="455" t="str">
        <f t="shared" si="93"/>
        <v/>
      </c>
      <c r="AE257" s="455" t="str">
        <f t="shared" si="94"/>
        <v/>
      </c>
      <c r="AG257" s="455" t="str">
        <f t="shared" si="95"/>
        <v/>
      </c>
      <c r="AI257" s="455" t="str">
        <f t="shared" si="96"/>
        <v/>
      </c>
      <c r="AK257" s="455" t="str">
        <f t="shared" si="97"/>
        <v/>
      </c>
      <c r="AM257" s="455" t="str">
        <f t="shared" si="98"/>
        <v/>
      </c>
      <c r="AO257" s="455" t="str">
        <f t="shared" si="99"/>
        <v/>
      </c>
      <c r="AQ257" s="455" t="str">
        <f t="shared" si="100"/>
        <v/>
      </c>
      <c r="AS257" s="455"/>
      <c r="AU257" s="455"/>
    </row>
    <row r="258" spans="5:47">
      <c r="E258" s="455" t="str">
        <f t="shared" si="81"/>
        <v/>
      </c>
      <c r="G258" s="455" t="str">
        <f t="shared" si="82"/>
        <v/>
      </c>
      <c r="I258" s="455" t="str">
        <f t="shared" si="83"/>
        <v/>
      </c>
      <c r="K258" s="455" t="str">
        <f t="shared" si="84"/>
        <v/>
      </c>
      <c r="M258" s="455" t="str">
        <f t="shared" si="85"/>
        <v/>
      </c>
      <c r="O258" s="455" t="str">
        <f t="shared" si="86"/>
        <v/>
      </c>
      <c r="Q258" s="455" t="str">
        <f t="shared" si="87"/>
        <v/>
      </c>
      <c r="S258" s="455" t="str">
        <f t="shared" si="88"/>
        <v/>
      </c>
      <c r="U258" s="455" t="str">
        <f t="shared" si="89"/>
        <v/>
      </c>
      <c r="W258" s="455" t="str">
        <f t="shared" si="90"/>
        <v/>
      </c>
      <c r="Y258" s="455" t="str">
        <f t="shared" si="91"/>
        <v/>
      </c>
      <c r="AA258" s="455" t="str">
        <f t="shared" si="92"/>
        <v/>
      </c>
      <c r="AC258" s="455" t="str">
        <f t="shared" si="93"/>
        <v/>
      </c>
      <c r="AE258" s="455" t="str">
        <f t="shared" si="94"/>
        <v/>
      </c>
      <c r="AG258" s="455" t="str">
        <f t="shared" si="95"/>
        <v/>
      </c>
      <c r="AI258" s="455" t="str">
        <f t="shared" si="96"/>
        <v/>
      </c>
      <c r="AK258" s="455" t="str">
        <f t="shared" si="97"/>
        <v/>
      </c>
      <c r="AM258" s="455" t="str">
        <f t="shared" si="98"/>
        <v/>
      </c>
      <c r="AO258" s="455" t="str">
        <f t="shared" si="99"/>
        <v/>
      </c>
      <c r="AQ258" s="455" t="str">
        <f t="shared" si="100"/>
        <v/>
      </c>
      <c r="AS258" s="455"/>
      <c r="AU258" s="455"/>
    </row>
    <row r="259" spans="5:47">
      <c r="E259" s="455" t="str">
        <f t="shared" si="81"/>
        <v/>
      </c>
      <c r="G259" s="455" t="str">
        <f t="shared" si="82"/>
        <v/>
      </c>
      <c r="I259" s="455" t="str">
        <f t="shared" si="83"/>
        <v/>
      </c>
      <c r="K259" s="455" t="str">
        <f t="shared" si="84"/>
        <v/>
      </c>
      <c r="M259" s="455" t="str">
        <f t="shared" si="85"/>
        <v/>
      </c>
      <c r="O259" s="455" t="str">
        <f t="shared" si="86"/>
        <v/>
      </c>
      <c r="Q259" s="455" t="str">
        <f t="shared" si="87"/>
        <v/>
      </c>
      <c r="S259" s="455" t="str">
        <f t="shared" si="88"/>
        <v/>
      </c>
      <c r="U259" s="455" t="str">
        <f t="shared" si="89"/>
        <v/>
      </c>
      <c r="W259" s="455" t="str">
        <f t="shared" si="90"/>
        <v/>
      </c>
      <c r="Y259" s="455" t="str">
        <f t="shared" si="91"/>
        <v/>
      </c>
      <c r="AA259" s="455" t="str">
        <f t="shared" si="92"/>
        <v/>
      </c>
      <c r="AC259" s="455" t="str">
        <f t="shared" si="93"/>
        <v/>
      </c>
      <c r="AE259" s="455" t="str">
        <f t="shared" si="94"/>
        <v/>
      </c>
      <c r="AG259" s="455" t="str">
        <f t="shared" si="95"/>
        <v/>
      </c>
      <c r="AI259" s="455" t="str">
        <f t="shared" si="96"/>
        <v/>
      </c>
      <c r="AK259" s="455" t="str">
        <f t="shared" si="97"/>
        <v/>
      </c>
      <c r="AM259" s="455" t="str">
        <f t="shared" si="98"/>
        <v/>
      </c>
      <c r="AO259" s="455" t="str">
        <f t="shared" si="99"/>
        <v/>
      </c>
      <c r="AQ259" s="455" t="str">
        <f t="shared" si="100"/>
        <v/>
      </c>
      <c r="AS259" s="455"/>
      <c r="AU259" s="455"/>
    </row>
    <row r="260" spans="5:47">
      <c r="E260" s="455" t="str">
        <f t="shared" si="81"/>
        <v/>
      </c>
      <c r="G260" s="455" t="str">
        <f t="shared" si="82"/>
        <v/>
      </c>
      <c r="I260" s="455" t="str">
        <f t="shared" si="83"/>
        <v/>
      </c>
      <c r="K260" s="455" t="str">
        <f t="shared" si="84"/>
        <v/>
      </c>
      <c r="M260" s="455" t="str">
        <f t="shared" si="85"/>
        <v/>
      </c>
      <c r="O260" s="455" t="str">
        <f t="shared" si="86"/>
        <v/>
      </c>
      <c r="Q260" s="455" t="str">
        <f t="shared" si="87"/>
        <v/>
      </c>
      <c r="S260" s="455" t="str">
        <f t="shared" si="88"/>
        <v/>
      </c>
      <c r="U260" s="455" t="str">
        <f t="shared" si="89"/>
        <v/>
      </c>
      <c r="W260" s="455" t="str">
        <f t="shared" si="90"/>
        <v/>
      </c>
      <c r="Y260" s="455" t="str">
        <f t="shared" si="91"/>
        <v/>
      </c>
      <c r="AA260" s="455" t="str">
        <f t="shared" si="92"/>
        <v/>
      </c>
      <c r="AC260" s="455" t="str">
        <f t="shared" si="93"/>
        <v/>
      </c>
      <c r="AE260" s="455" t="str">
        <f t="shared" si="94"/>
        <v/>
      </c>
      <c r="AG260" s="455" t="str">
        <f t="shared" si="95"/>
        <v/>
      </c>
      <c r="AI260" s="455" t="str">
        <f t="shared" si="96"/>
        <v/>
      </c>
      <c r="AK260" s="455" t="str">
        <f t="shared" si="97"/>
        <v/>
      </c>
      <c r="AM260" s="455" t="str">
        <f t="shared" si="98"/>
        <v/>
      </c>
      <c r="AO260" s="455" t="str">
        <f t="shared" si="99"/>
        <v/>
      </c>
      <c r="AQ260" s="455" t="str">
        <f t="shared" si="100"/>
        <v/>
      </c>
      <c r="AS260" s="455"/>
      <c r="AU260" s="455"/>
    </row>
    <row r="261" spans="5:47">
      <c r="E261" s="455" t="str">
        <f t="shared" si="81"/>
        <v/>
      </c>
      <c r="G261" s="455" t="str">
        <f t="shared" si="82"/>
        <v/>
      </c>
      <c r="I261" s="455" t="str">
        <f t="shared" si="83"/>
        <v/>
      </c>
      <c r="K261" s="455" t="str">
        <f t="shared" si="84"/>
        <v/>
      </c>
      <c r="M261" s="455" t="str">
        <f t="shared" si="85"/>
        <v/>
      </c>
      <c r="O261" s="455" t="str">
        <f t="shared" si="86"/>
        <v/>
      </c>
      <c r="Q261" s="455" t="str">
        <f t="shared" si="87"/>
        <v/>
      </c>
      <c r="S261" s="455" t="str">
        <f t="shared" si="88"/>
        <v/>
      </c>
      <c r="U261" s="455" t="str">
        <f t="shared" si="89"/>
        <v/>
      </c>
      <c r="W261" s="455" t="str">
        <f t="shared" si="90"/>
        <v/>
      </c>
      <c r="Y261" s="455" t="str">
        <f t="shared" si="91"/>
        <v/>
      </c>
      <c r="AA261" s="455" t="str">
        <f t="shared" si="92"/>
        <v/>
      </c>
      <c r="AC261" s="455" t="str">
        <f t="shared" si="93"/>
        <v/>
      </c>
      <c r="AE261" s="455" t="str">
        <f t="shared" si="94"/>
        <v/>
      </c>
      <c r="AG261" s="455" t="str">
        <f t="shared" si="95"/>
        <v/>
      </c>
      <c r="AI261" s="455" t="str">
        <f t="shared" si="96"/>
        <v/>
      </c>
      <c r="AK261" s="455" t="str">
        <f t="shared" si="97"/>
        <v/>
      </c>
      <c r="AM261" s="455" t="str">
        <f t="shared" si="98"/>
        <v/>
      </c>
      <c r="AO261" s="455" t="str">
        <f t="shared" si="99"/>
        <v/>
      </c>
      <c r="AQ261" s="455" t="str">
        <f t="shared" si="100"/>
        <v/>
      </c>
      <c r="AS261" s="455"/>
      <c r="AU261" s="455"/>
    </row>
    <row r="262" spans="5:47">
      <c r="E262" s="455" t="str">
        <f t="shared" si="81"/>
        <v/>
      </c>
      <c r="G262" s="455" t="str">
        <f t="shared" si="82"/>
        <v/>
      </c>
      <c r="I262" s="455" t="str">
        <f t="shared" si="83"/>
        <v/>
      </c>
      <c r="K262" s="455" t="str">
        <f t="shared" si="84"/>
        <v/>
      </c>
      <c r="M262" s="455" t="str">
        <f t="shared" si="85"/>
        <v/>
      </c>
      <c r="O262" s="455" t="str">
        <f t="shared" si="86"/>
        <v/>
      </c>
      <c r="Q262" s="455" t="str">
        <f t="shared" si="87"/>
        <v/>
      </c>
      <c r="S262" s="455" t="str">
        <f t="shared" si="88"/>
        <v/>
      </c>
      <c r="U262" s="455" t="str">
        <f t="shared" si="89"/>
        <v/>
      </c>
      <c r="W262" s="455" t="str">
        <f t="shared" si="90"/>
        <v/>
      </c>
      <c r="Y262" s="455" t="str">
        <f t="shared" si="91"/>
        <v/>
      </c>
      <c r="AA262" s="455" t="str">
        <f t="shared" si="92"/>
        <v/>
      </c>
      <c r="AC262" s="455" t="str">
        <f t="shared" si="93"/>
        <v/>
      </c>
      <c r="AE262" s="455" t="str">
        <f t="shared" si="94"/>
        <v/>
      </c>
      <c r="AG262" s="455" t="str">
        <f t="shared" si="95"/>
        <v/>
      </c>
      <c r="AI262" s="455" t="str">
        <f t="shared" si="96"/>
        <v/>
      </c>
      <c r="AK262" s="455" t="str">
        <f t="shared" si="97"/>
        <v/>
      </c>
      <c r="AM262" s="455" t="str">
        <f t="shared" si="98"/>
        <v/>
      </c>
      <c r="AO262" s="455" t="str">
        <f t="shared" si="99"/>
        <v/>
      </c>
      <c r="AQ262" s="455" t="str">
        <f t="shared" si="100"/>
        <v/>
      </c>
      <c r="AS262" s="455"/>
      <c r="AU262" s="455"/>
    </row>
    <row r="263" spans="5:47">
      <c r="E263" s="455" t="str">
        <f t="shared" si="81"/>
        <v/>
      </c>
      <c r="G263" s="455" t="str">
        <f t="shared" si="82"/>
        <v/>
      </c>
      <c r="I263" s="455" t="str">
        <f t="shared" si="83"/>
        <v/>
      </c>
      <c r="K263" s="455" t="str">
        <f t="shared" si="84"/>
        <v/>
      </c>
      <c r="M263" s="455" t="str">
        <f t="shared" si="85"/>
        <v/>
      </c>
      <c r="O263" s="455" t="str">
        <f t="shared" si="86"/>
        <v/>
      </c>
      <c r="Q263" s="455" t="str">
        <f t="shared" si="87"/>
        <v/>
      </c>
      <c r="S263" s="455" t="str">
        <f t="shared" si="88"/>
        <v/>
      </c>
      <c r="U263" s="455" t="str">
        <f t="shared" si="89"/>
        <v/>
      </c>
      <c r="W263" s="455" t="str">
        <f t="shared" si="90"/>
        <v/>
      </c>
      <c r="Y263" s="455" t="str">
        <f t="shared" si="91"/>
        <v/>
      </c>
      <c r="AA263" s="455" t="str">
        <f t="shared" si="92"/>
        <v/>
      </c>
      <c r="AC263" s="455" t="str">
        <f t="shared" si="93"/>
        <v/>
      </c>
      <c r="AE263" s="455" t="str">
        <f t="shared" si="94"/>
        <v/>
      </c>
      <c r="AG263" s="455" t="str">
        <f t="shared" si="95"/>
        <v/>
      </c>
      <c r="AI263" s="455" t="str">
        <f t="shared" si="96"/>
        <v/>
      </c>
      <c r="AK263" s="455" t="str">
        <f t="shared" si="97"/>
        <v/>
      </c>
      <c r="AM263" s="455" t="str">
        <f t="shared" si="98"/>
        <v/>
      </c>
      <c r="AO263" s="455" t="str">
        <f t="shared" si="99"/>
        <v/>
      </c>
      <c r="AQ263" s="455" t="str">
        <f t="shared" si="100"/>
        <v/>
      </c>
      <c r="AS263" s="455"/>
      <c r="AU263" s="455"/>
    </row>
    <row r="264" spans="5:47">
      <c r="E264" s="455" t="str">
        <f t="shared" si="81"/>
        <v/>
      </c>
      <c r="G264" s="455" t="str">
        <f t="shared" si="82"/>
        <v/>
      </c>
      <c r="I264" s="455" t="str">
        <f t="shared" si="83"/>
        <v/>
      </c>
      <c r="K264" s="455" t="str">
        <f t="shared" si="84"/>
        <v/>
      </c>
      <c r="M264" s="455" t="str">
        <f t="shared" si="85"/>
        <v/>
      </c>
      <c r="O264" s="455" t="str">
        <f t="shared" si="86"/>
        <v/>
      </c>
      <c r="Q264" s="455" t="str">
        <f t="shared" si="87"/>
        <v/>
      </c>
      <c r="S264" s="455" t="str">
        <f t="shared" si="88"/>
        <v/>
      </c>
      <c r="U264" s="455" t="str">
        <f t="shared" si="89"/>
        <v/>
      </c>
      <c r="W264" s="455" t="str">
        <f t="shared" si="90"/>
        <v/>
      </c>
      <c r="Y264" s="455" t="str">
        <f t="shared" si="91"/>
        <v/>
      </c>
      <c r="AA264" s="455" t="str">
        <f t="shared" si="92"/>
        <v/>
      </c>
      <c r="AC264" s="455" t="str">
        <f t="shared" si="93"/>
        <v/>
      </c>
      <c r="AE264" s="455" t="str">
        <f t="shared" si="94"/>
        <v/>
      </c>
      <c r="AG264" s="455" t="str">
        <f t="shared" si="95"/>
        <v/>
      </c>
      <c r="AI264" s="455" t="str">
        <f t="shared" si="96"/>
        <v/>
      </c>
      <c r="AK264" s="455" t="str">
        <f t="shared" si="97"/>
        <v/>
      </c>
      <c r="AM264" s="455" t="str">
        <f t="shared" si="98"/>
        <v/>
      </c>
      <c r="AO264" s="455" t="str">
        <f t="shared" si="99"/>
        <v/>
      </c>
      <c r="AQ264" s="455" t="str">
        <f t="shared" si="100"/>
        <v/>
      </c>
      <c r="AS264" s="455"/>
      <c r="AU264" s="455"/>
    </row>
    <row r="265" spans="5:47">
      <c r="E265" s="455" t="str">
        <f t="shared" si="81"/>
        <v/>
      </c>
      <c r="G265" s="455" t="str">
        <f t="shared" si="82"/>
        <v/>
      </c>
      <c r="I265" s="455" t="str">
        <f t="shared" si="83"/>
        <v/>
      </c>
      <c r="K265" s="455" t="str">
        <f t="shared" si="84"/>
        <v/>
      </c>
      <c r="M265" s="455" t="str">
        <f t="shared" si="85"/>
        <v/>
      </c>
      <c r="O265" s="455" t="str">
        <f t="shared" si="86"/>
        <v/>
      </c>
      <c r="Q265" s="455" t="str">
        <f t="shared" si="87"/>
        <v/>
      </c>
      <c r="S265" s="455" t="str">
        <f t="shared" si="88"/>
        <v/>
      </c>
      <c r="U265" s="455" t="str">
        <f t="shared" si="89"/>
        <v/>
      </c>
      <c r="W265" s="455" t="str">
        <f t="shared" si="90"/>
        <v/>
      </c>
      <c r="Y265" s="455" t="str">
        <f t="shared" si="91"/>
        <v/>
      </c>
      <c r="AA265" s="455" t="str">
        <f t="shared" si="92"/>
        <v/>
      </c>
      <c r="AC265" s="455" t="str">
        <f t="shared" si="93"/>
        <v/>
      </c>
      <c r="AE265" s="455" t="str">
        <f t="shared" si="94"/>
        <v/>
      </c>
      <c r="AG265" s="455" t="str">
        <f t="shared" si="95"/>
        <v/>
      </c>
      <c r="AI265" s="455" t="str">
        <f t="shared" si="96"/>
        <v/>
      </c>
      <c r="AK265" s="455" t="str">
        <f t="shared" si="97"/>
        <v/>
      </c>
      <c r="AM265" s="455" t="str">
        <f t="shared" si="98"/>
        <v/>
      </c>
      <c r="AO265" s="455" t="str">
        <f t="shared" si="99"/>
        <v/>
      </c>
      <c r="AQ265" s="455" t="str">
        <f t="shared" si="100"/>
        <v/>
      </c>
      <c r="AS265" s="455"/>
      <c r="AU265" s="455"/>
    </row>
    <row r="266" spans="5:47">
      <c r="E266" s="455" t="str">
        <f t="shared" si="81"/>
        <v/>
      </c>
      <c r="G266" s="455" t="str">
        <f t="shared" si="82"/>
        <v/>
      </c>
      <c r="I266" s="455" t="str">
        <f t="shared" si="83"/>
        <v/>
      </c>
      <c r="K266" s="455" t="str">
        <f t="shared" si="84"/>
        <v/>
      </c>
      <c r="M266" s="455" t="str">
        <f t="shared" si="85"/>
        <v/>
      </c>
      <c r="O266" s="455" t="str">
        <f t="shared" si="86"/>
        <v/>
      </c>
      <c r="Q266" s="455" t="str">
        <f t="shared" si="87"/>
        <v/>
      </c>
      <c r="S266" s="455" t="str">
        <f t="shared" si="88"/>
        <v/>
      </c>
      <c r="U266" s="455" t="str">
        <f t="shared" si="89"/>
        <v/>
      </c>
      <c r="W266" s="455" t="str">
        <f t="shared" si="90"/>
        <v/>
      </c>
      <c r="Y266" s="455" t="str">
        <f t="shared" si="91"/>
        <v/>
      </c>
      <c r="AA266" s="455" t="str">
        <f t="shared" si="92"/>
        <v/>
      </c>
      <c r="AC266" s="455" t="str">
        <f t="shared" si="93"/>
        <v/>
      </c>
      <c r="AE266" s="455" t="str">
        <f t="shared" si="94"/>
        <v/>
      </c>
      <c r="AG266" s="455" t="str">
        <f t="shared" si="95"/>
        <v/>
      </c>
      <c r="AI266" s="455" t="str">
        <f t="shared" si="96"/>
        <v/>
      </c>
      <c r="AK266" s="455" t="str">
        <f t="shared" si="97"/>
        <v/>
      </c>
      <c r="AM266" s="455" t="str">
        <f t="shared" si="98"/>
        <v/>
      </c>
      <c r="AO266" s="455" t="str">
        <f t="shared" si="99"/>
        <v/>
      </c>
      <c r="AQ266" s="455" t="str">
        <f t="shared" si="100"/>
        <v/>
      </c>
      <c r="AS266" s="455"/>
      <c r="AU266" s="455"/>
    </row>
    <row r="267" spans="5:47">
      <c r="E267" s="455" t="str">
        <f t="shared" si="81"/>
        <v/>
      </c>
      <c r="G267" s="455" t="str">
        <f t="shared" si="82"/>
        <v/>
      </c>
      <c r="I267" s="455" t="str">
        <f t="shared" si="83"/>
        <v/>
      </c>
      <c r="K267" s="455" t="str">
        <f t="shared" si="84"/>
        <v/>
      </c>
      <c r="M267" s="455" t="str">
        <f t="shared" si="85"/>
        <v/>
      </c>
      <c r="O267" s="455" t="str">
        <f t="shared" si="86"/>
        <v/>
      </c>
      <c r="Q267" s="455" t="str">
        <f t="shared" si="87"/>
        <v/>
      </c>
      <c r="S267" s="455" t="str">
        <f t="shared" si="88"/>
        <v/>
      </c>
      <c r="U267" s="455" t="str">
        <f t="shared" si="89"/>
        <v/>
      </c>
      <c r="W267" s="455" t="str">
        <f t="shared" si="90"/>
        <v/>
      </c>
      <c r="Y267" s="455" t="str">
        <f t="shared" si="91"/>
        <v/>
      </c>
      <c r="AA267" s="455" t="str">
        <f t="shared" si="92"/>
        <v/>
      </c>
      <c r="AC267" s="455" t="str">
        <f t="shared" si="93"/>
        <v/>
      </c>
      <c r="AE267" s="455" t="str">
        <f t="shared" si="94"/>
        <v/>
      </c>
      <c r="AG267" s="455" t="str">
        <f t="shared" si="95"/>
        <v/>
      </c>
      <c r="AI267" s="455" t="str">
        <f t="shared" si="96"/>
        <v/>
      </c>
      <c r="AK267" s="455" t="str">
        <f t="shared" si="97"/>
        <v/>
      </c>
      <c r="AM267" s="455" t="str">
        <f t="shared" si="98"/>
        <v/>
      </c>
      <c r="AO267" s="455" t="str">
        <f t="shared" si="99"/>
        <v/>
      </c>
      <c r="AQ267" s="455" t="str">
        <f t="shared" si="100"/>
        <v/>
      </c>
      <c r="AS267" s="455"/>
      <c r="AU267" s="455"/>
    </row>
    <row r="268" spans="5:47">
      <c r="E268" s="455" t="str">
        <f t="shared" ref="E268:E300" si="101">IF(OR($B268=0,D268=0),"",D268/$B268)</f>
        <v/>
      </c>
      <c r="G268" s="455" t="str">
        <f t="shared" si="82"/>
        <v/>
      </c>
      <c r="I268" s="455" t="str">
        <f t="shared" si="83"/>
        <v/>
      </c>
      <c r="K268" s="455" t="str">
        <f t="shared" si="84"/>
        <v/>
      </c>
      <c r="M268" s="455" t="str">
        <f t="shared" si="85"/>
        <v/>
      </c>
      <c r="O268" s="455" t="str">
        <f t="shared" si="86"/>
        <v/>
      </c>
      <c r="Q268" s="455" t="str">
        <f t="shared" si="87"/>
        <v/>
      </c>
      <c r="S268" s="455" t="str">
        <f t="shared" si="88"/>
        <v/>
      </c>
      <c r="U268" s="455" t="str">
        <f t="shared" si="89"/>
        <v/>
      </c>
      <c r="W268" s="455" t="str">
        <f t="shared" si="90"/>
        <v/>
      </c>
      <c r="Y268" s="455" t="str">
        <f t="shared" si="91"/>
        <v/>
      </c>
      <c r="AA268" s="455" t="str">
        <f t="shared" si="92"/>
        <v/>
      </c>
      <c r="AC268" s="455" t="str">
        <f t="shared" si="93"/>
        <v/>
      </c>
      <c r="AE268" s="455" t="str">
        <f t="shared" si="94"/>
        <v/>
      </c>
      <c r="AG268" s="455" t="str">
        <f t="shared" si="95"/>
        <v/>
      </c>
      <c r="AI268" s="455" t="str">
        <f t="shared" si="96"/>
        <v/>
      </c>
      <c r="AK268" s="455" t="str">
        <f t="shared" si="97"/>
        <v/>
      </c>
      <c r="AM268" s="455" t="str">
        <f t="shared" si="98"/>
        <v/>
      </c>
      <c r="AO268" s="455" t="str">
        <f t="shared" si="99"/>
        <v/>
      </c>
      <c r="AQ268" s="455" t="str">
        <f t="shared" si="100"/>
        <v/>
      </c>
      <c r="AS268" s="455"/>
      <c r="AU268" s="455"/>
    </row>
    <row r="269" spans="5:47">
      <c r="E269" s="455" t="str">
        <f t="shared" si="101"/>
        <v/>
      </c>
      <c r="G269" s="455" t="str">
        <f t="shared" si="82"/>
        <v/>
      </c>
      <c r="I269" s="455" t="str">
        <f t="shared" si="83"/>
        <v/>
      </c>
      <c r="K269" s="455" t="str">
        <f t="shared" si="84"/>
        <v/>
      </c>
      <c r="M269" s="455" t="str">
        <f t="shared" si="85"/>
        <v/>
      </c>
      <c r="O269" s="455" t="str">
        <f t="shared" si="86"/>
        <v/>
      </c>
      <c r="Q269" s="455" t="str">
        <f t="shared" si="87"/>
        <v/>
      </c>
      <c r="S269" s="455" t="str">
        <f t="shared" si="88"/>
        <v/>
      </c>
      <c r="U269" s="455" t="str">
        <f t="shared" si="89"/>
        <v/>
      </c>
      <c r="W269" s="455" t="str">
        <f t="shared" si="90"/>
        <v/>
      </c>
      <c r="Y269" s="455" t="str">
        <f t="shared" si="91"/>
        <v/>
      </c>
      <c r="AA269" s="455" t="str">
        <f t="shared" si="92"/>
        <v/>
      </c>
      <c r="AC269" s="455" t="str">
        <f t="shared" si="93"/>
        <v/>
      </c>
      <c r="AE269" s="455" t="str">
        <f t="shared" si="94"/>
        <v/>
      </c>
      <c r="AG269" s="455" t="str">
        <f t="shared" si="95"/>
        <v/>
      </c>
      <c r="AI269" s="455" t="str">
        <f t="shared" si="96"/>
        <v/>
      </c>
      <c r="AK269" s="455" t="str">
        <f t="shared" si="97"/>
        <v/>
      </c>
      <c r="AM269" s="455" t="str">
        <f t="shared" si="98"/>
        <v/>
      </c>
      <c r="AO269" s="455" t="str">
        <f t="shared" si="99"/>
        <v/>
      </c>
      <c r="AQ269" s="455" t="str">
        <f t="shared" si="100"/>
        <v/>
      </c>
      <c r="AS269" s="455"/>
      <c r="AU269" s="455"/>
    </row>
    <row r="270" spans="5:47">
      <c r="E270" s="455" t="str">
        <f t="shared" si="101"/>
        <v/>
      </c>
      <c r="G270" s="455" t="str">
        <f t="shared" si="82"/>
        <v/>
      </c>
      <c r="I270" s="455" t="str">
        <f t="shared" si="83"/>
        <v/>
      </c>
      <c r="K270" s="455" t="str">
        <f t="shared" si="84"/>
        <v/>
      </c>
      <c r="M270" s="455" t="str">
        <f t="shared" si="85"/>
        <v/>
      </c>
      <c r="O270" s="455" t="str">
        <f t="shared" si="86"/>
        <v/>
      </c>
      <c r="Q270" s="455" t="str">
        <f t="shared" si="87"/>
        <v/>
      </c>
      <c r="S270" s="455" t="str">
        <f t="shared" si="88"/>
        <v/>
      </c>
      <c r="U270" s="455" t="str">
        <f t="shared" si="89"/>
        <v/>
      </c>
      <c r="W270" s="455" t="str">
        <f t="shared" si="90"/>
        <v/>
      </c>
      <c r="Y270" s="455" t="str">
        <f t="shared" si="91"/>
        <v/>
      </c>
      <c r="AA270" s="455" t="str">
        <f t="shared" si="92"/>
        <v/>
      </c>
      <c r="AC270" s="455" t="str">
        <f t="shared" si="93"/>
        <v/>
      </c>
      <c r="AE270" s="455" t="str">
        <f t="shared" si="94"/>
        <v/>
      </c>
      <c r="AG270" s="455" t="str">
        <f t="shared" si="95"/>
        <v/>
      </c>
      <c r="AI270" s="455" t="str">
        <f t="shared" si="96"/>
        <v/>
      </c>
      <c r="AK270" s="455" t="str">
        <f t="shared" si="97"/>
        <v/>
      </c>
      <c r="AM270" s="455" t="str">
        <f t="shared" si="98"/>
        <v/>
      </c>
      <c r="AO270" s="455" t="str">
        <f t="shared" si="99"/>
        <v/>
      </c>
      <c r="AQ270" s="455" t="str">
        <f t="shared" si="100"/>
        <v/>
      </c>
      <c r="AS270" s="455"/>
      <c r="AU270" s="455"/>
    </row>
    <row r="271" spans="5:47">
      <c r="E271" s="455" t="str">
        <f t="shared" si="101"/>
        <v/>
      </c>
      <c r="G271" s="455" t="str">
        <f t="shared" si="82"/>
        <v/>
      </c>
      <c r="I271" s="455" t="str">
        <f t="shared" si="83"/>
        <v/>
      </c>
      <c r="K271" s="455" t="str">
        <f t="shared" si="84"/>
        <v/>
      </c>
      <c r="M271" s="455" t="str">
        <f t="shared" si="85"/>
        <v/>
      </c>
      <c r="O271" s="455" t="str">
        <f t="shared" si="86"/>
        <v/>
      </c>
      <c r="Q271" s="455" t="str">
        <f t="shared" si="87"/>
        <v/>
      </c>
      <c r="S271" s="455" t="str">
        <f t="shared" si="88"/>
        <v/>
      </c>
      <c r="U271" s="455" t="str">
        <f t="shared" si="89"/>
        <v/>
      </c>
      <c r="W271" s="455" t="str">
        <f t="shared" si="90"/>
        <v/>
      </c>
      <c r="Y271" s="455" t="str">
        <f t="shared" si="91"/>
        <v/>
      </c>
      <c r="AA271" s="455" t="str">
        <f t="shared" si="92"/>
        <v/>
      </c>
      <c r="AC271" s="455" t="str">
        <f t="shared" si="93"/>
        <v/>
      </c>
      <c r="AE271" s="455" t="str">
        <f t="shared" si="94"/>
        <v/>
      </c>
      <c r="AG271" s="455" t="str">
        <f t="shared" si="95"/>
        <v/>
      </c>
      <c r="AI271" s="455" t="str">
        <f t="shared" si="96"/>
        <v/>
      </c>
      <c r="AK271" s="455" t="str">
        <f t="shared" si="97"/>
        <v/>
      </c>
      <c r="AM271" s="455" t="str">
        <f t="shared" si="98"/>
        <v/>
      </c>
      <c r="AO271" s="455" t="str">
        <f t="shared" si="99"/>
        <v/>
      </c>
      <c r="AQ271" s="455" t="str">
        <f t="shared" si="100"/>
        <v/>
      </c>
      <c r="AS271" s="455"/>
      <c r="AU271" s="455"/>
    </row>
    <row r="272" spans="5:47">
      <c r="E272" s="455" t="str">
        <f t="shared" si="101"/>
        <v/>
      </c>
      <c r="G272" s="455" t="str">
        <f t="shared" si="82"/>
        <v/>
      </c>
      <c r="I272" s="455" t="str">
        <f t="shared" si="83"/>
        <v/>
      </c>
      <c r="K272" s="455" t="str">
        <f t="shared" si="84"/>
        <v/>
      </c>
      <c r="M272" s="455" t="str">
        <f t="shared" si="85"/>
        <v/>
      </c>
      <c r="O272" s="455" t="str">
        <f t="shared" si="86"/>
        <v/>
      </c>
      <c r="Q272" s="455" t="str">
        <f t="shared" si="87"/>
        <v/>
      </c>
      <c r="S272" s="455" t="str">
        <f t="shared" si="88"/>
        <v/>
      </c>
      <c r="U272" s="455" t="str">
        <f t="shared" si="89"/>
        <v/>
      </c>
      <c r="W272" s="455" t="str">
        <f t="shared" si="90"/>
        <v/>
      </c>
      <c r="Y272" s="455" t="str">
        <f t="shared" si="91"/>
        <v/>
      </c>
      <c r="AA272" s="455" t="str">
        <f t="shared" si="92"/>
        <v/>
      </c>
      <c r="AC272" s="455" t="str">
        <f t="shared" si="93"/>
        <v/>
      </c>
      <c r="AE272" s="455" t="str">
        <f t="shared" si="94"/>
        <v/>
      </c>
      <c r="AG272" s="455" t="str">
        <f t="shared" si="95"/>
        <v/>
      </c>
      <c r="AI272" s="455" t="str">
        <f t="shared" si="96"/>
        <v/>
      </c>
      <c r="AK272" s="455" t="str">
        <f t="shared" si="97"/>
        <v/>
      </c>
      <c r="AM272" s="455" t="str">
        <f t="shared" si="98"/>
        <v/>
      </c>
      <c r="AO272" s="455" t="str">
        <f t="shared" si="99"/>
        <v/>
      </c>
      <c r="AQ272" s="455" t="str">
        <f t="shared" si="100"/>
        <v/>
      </c>
      <c r="AS272" s="455"/>
      <c r="AU272" s="455"/>
    </row>
    <row r="273" spans="5:47">
      <c r="E273" s="455" t="str">
        <f t="shared" si="101"/>
        <v/>
      </c>
      <c r="G273" s="455" t="str">
        <f t="shared" si="82"/>
        <v/>
      </c>
      <c r="I273" s="455" t="str">
        <f t="shared" si="83"/>
        <v/>
      </c>
      <c r="K273" s="455" t="str">
        <f t="shared" si="84"/>
        <v/>
      </c>
      <c r="M273" s="455" t="str">
        <f t="shared" si="85"/>
        <v/>
      </c>
      <c r="O273" s="455" t="str">
        <f t="shared" si="86"/>
        <v/>
      </c>
      <c r="Q273" s="455" t="str">
        <f t="shared" si="87"/>
        <v/>
      </c>
      <c r="S273" s="455" t="str">
        <f t="shared" si="88"/>
        <v/>
      </c>
      <c r="U273" s="455" t="str">
        <f t="shared" si="89"/>
        <v/>
      </c>
      <c r="W273" s="455" t="str">
        <f t="shared" si="90"/>
        <v/>
      </c>
      <c r="Y273" s="455" t="str">
        <f t="shared" si="91"/>
        <v/>
      </c>
      <c r="AA273" s="455" t="str">
        <f t="shared" si="92"/>
        <v/>
      </c>
      <c r="AC273" s="455" t="str">
        <f t="shared" si="93"/>
        <v/>
      </c>
      <c r="AE273" s="455" t="str">
        <f t="shared" si="94"/>
        <v/>
      </c>
      <c r="AG273" s="455" t="str">
        <f t="shared" si="95"/>
        <v/>
      </c>
      <c r="AI273" s="455" t="str">
        <f t="shared" si="96"/>
        <v/>
      </c>
      <c r="AK273" s="455" t="str">
        <f t="shared" si="97"/>
        <v/>
      </c>
      <c r="AM273" s="455" t="str">
        <f t="shared" si="98"/>
        <v/>
      </c>
      <c r="AO273" s="455" t="str">
        <f t="shared" si="99"/>
        <v/>
      </c>
      <c r="AQ273" s="455" t="str">
        <f t="shared" si="100"/>
        <v/>
      </c>
      <c r="AS273" s="455"/>
      <c r="AU273" s="455"/>
    </row>
    <row r="274" spans="5:47">
      <c r="E274" s="455" t="str">
        <f t="shared" si="101"/>
        <v/>
      </c>
      <c r="G274" s="455" t="str">
        <f t="shared" si="82"/>
        <v/>
      </c>
      <c r="I274" s="455" t="str">
        <f t="shared" si="83"/>
        <v/>
      </c>
      <c r="K274" s="455" t="str">
        <f t="shared" si="84"/>
        <v/>
      </c>
      <c r="M274" s="455" t="str">
        <f t="shared" si="85"/>
        <v/>
      </c>
      <c r="O274" s="455" t="str">
        <f t="shared" si="86"/>
        <v/>
      </c>
      <c r="Q274" s="455" t="str">
        <f t="shared" si="87"/>
        <v/>
      </c>
      <c r="S274" s="455" t="str">
        <f t="shared" si="88"/>
        <v/>
      </c>
      <c r="U274" s="455" t="str">
        <f t="shared" si="89"/>
        <v/>
      </c>
      <c r="W274" s="455" t="str">
        <f t="shared" si="90"/>
        <v/>
      </c>
      <c r="Y274" s="455" t="str">
        <f t="shared" si="91"/>
        <v/>
      </c>
      <c r="AA274" s="455" t="str">
        <f t="shared" si="92"/>
        <v/>
      </c>
      <c r="AC274" s="455" t="str">
        <f t="shared" si="93"/>
        <v/>
      </c>
      <c r="AE274" s="455" t="str">
        <f t="shared" si="94"/>
        <v/>
      </c>
      <c r="AG274" s="455" t="str">
        <f t="shared" si="95"/>
        <v/>
      </c>
      <c r="AI274" s="455" t="str">
        <f t="shared" si="96"/>
        <v/>
      </c>
      <c r="AK274" s="455" t="str">
        <f t="shared" si="97"/>
        <v/>
      </c>
      <c r="AM274" s="455" t="str">
        <f t="shared" si="98"/>
        <v/>
      </c>
      <c r="AO274" s="455" t="str">
        <f t="shared" si="99"/>
        <v/>
      </c>
      <c r="AQ274" s="455" t="str">
        <f t="shared" si="100"/>
        <v/>
      </c>
      <c r="AS274" s="455"/>
      <c r="AU274" s="455"/>
    </row>
    <row r="275" spans="5:47">
      <c r="E275" s="455" t="str">
        <f t="shared" si="101"/>
        <v/>
      </c>
      <c r="G275" s="455" t="str">
        <f t="shared" si="82"/>
        <v/>
      </c>
      <c r="I275" s="455" t="str">
        <f t="shared" si="83"/>
        <v/>
      </c>
      <c r="K275" s="455" t="str">
        <f t="shared" si="84"/>
        <v/>
      </c>
      <c r="M275" s="455" t="str">
        <f t="shared" si="85"/>
        <v/>
      </c>
      <c r="O275" s="455" t="str">
        <f t="shared" si="86"/>
        <v/>
      </c>
      <c r="Q275" s="455" t="str">
        <f t="shared" si="87"/>
        <v/>
      </c>
      <c r="S275" s="455" t="str">
        <f t="shared" si="88"/>
        <v/>
      </c>
      <c r="U275" s="455" t="str">
        <f t="shared" si="89"/>
        <v/>
      </c>
      <c r="W275" s="455" t="str">
        <f t="shared" si="90"/>
        <v/>
      </c>
      <c r="Y275" s="455" t="str">
        <f t="shared" si="91"/>
        <v/>
      </c>
      <c r="AA275" s="455" t="str">
        <f t="shared" si="92"/>
        <v/>
      </c>
      <c r="AC275" s="455" t="str">
        <f t="shared" si="93"/>
        <v/>
      </c>
      <c r="AE275" s="455" t="str">
        <f t="shared" si="94"/>
        <v/>
      </c>
      <c r="AG275" s="455" t="str">
        <f t="shared" si="95"/>
        <v/>
      </c>
      <c r="AI275" s="455" t="str">
        <f t="shared" si="96"/>
        <v/>
      </c>
      <c r="AK275" s="455" t="str">
        <f t="shared" si="97"/>
        <v/>
      </c>
      <c r="AM275" s="455" t="str">
        <f t="shared" si="98"/>
        <v/>
      </c>
      <c r="AO275" s="455" t="str">
        <f t="shared" si="99"/>
        <v/>
      </c>
      <c r="AQ275" s="455" t="str">
        <f t="shared" si="100"/>
        <v/>
      </c>
      <c r="AS275" s="455"/>
      <c r="AU275" s="455"/>
    </row>
    <row r="276" spans="5:47">
      <c r="E276" s="455" t="str">
        <f t="shared" si="101"/>
        <v/>
      </c>
      <c r="G276" s="455" t="str">
        <f t="shared" si="82"/>
        <v/>
      </c>
      <c r="I276" s="455" t="str">
        <f t="shared" si="83"/>
        <v/>
      </c>
      <c r="K276" s="455" t="str">
        <f t="shared" si="84"/>
        <v/>
      </c>
      <c r="M276" s="455" t="str">
        <f t="shared" si="85"/>
        <v/>
      </c>
      <c r="O276" s="455" t="str">
        <f t="shared" si="86"/>
        <v/>
      </c>
      <c r="Q276" s="455" t="str">
        <f t="shared" si="87"/>
        <v/>
      </c>
      <c r="S276" s="455" t="str">
        <f t="shared" si="88"/>
        <v/>
      </c>
      <c r="U276" s="455" t="str">
        <f t="shared" si="89"/>
        <v/>
      </c>
      <c r="W276" s="455" t="str">
        <f t="shared" si="90"/>
        <v/>
      </c>
      <c r="Y276" s="455" t="str">
        <f t="shared" si="91"/>
        <v/>
      </c>
      <c r="AA276" s="455" t="str">
        <f t="shared" si="92"/>
        <v/>
      </c>
      <c r="AC276" s="455" t="str">
        <f t="shared" si="93"/>
        <v/>
      </c>
      <c r="AE276" s="455" t="str">
        <f t="shared" si="94"/>
        <v/>
      </c>
      <c r="AG276" s="455" t="str">
        <f t="shared" si="95"/>
        <v/>
      </c>
      <c r="AI276" s="455" t="str">
        <f t="shared" si="96"/>
        <v/>
      </c>
      <c r="AK276" s="455" t="str">
        <f t="shared" si="97"/>
        <v/>
      </c>
      <c r="AM276" s="455" t="str">
        <f t="shared" si="98"/>
        <v/>
      </c>
      <c r="AO276" s="455" t="str">
        <f t="shared" si="99"/>
        <v/>
      </c>
      <c r="AQ276" s="455" t="str">
        <f t="shared" si="100"/>
        <v/>
      </c>
      <c r="AS276" s="455"/>
      <c r="AU276" s="455"/>
    </row>
    <row r="277" spans="5:47">
      <c r="E277" s="455" t="str">
        <f t="shared" si="101"/>
        <v/>
      </c>
      <c r="G277" s="455" t="str">
        <f t="shared" si="82"/>
        <v/>
      </c>
      <c r="I277" s="455" t="str">
        <f t="shared" si="83"/>
        <v/>
      </c>
      <c r="K277" s="455" t="str">
        <f t="shared" si="84"/>
        <v/>
      </c>
      <c r="M277" s="455" t="str">
        <f t="shared" si="85"/>
        <v/>
      </c>
      <c r="O277" s="455" t="str">
        <f t="shared" si="86"/>
        <v/>
      </c>
      <c r="Q277" s="455" t="str">
        <f t="shared" si="87"/>
        <v/>
      </c>
      <c r="S277" s="455" t="str">
        <f t="shared" si="88"/>
        <v/>
      </c>
      <c r="U277" s="455" t="str">
        <f t="shared" si="89"/>
        <v/>
      </c>
      <c r="W277" s="455" t="str">
        <f t="shared" si="90"/>
        <v/>
      </c>
      <c r="Y277" s="455" t="str">
        <f t="shared" si="91"/>
        <v/>
      </c>
      <c r="AA277" s="455" t="str">
        <f t="shared" si="92"/>
        <v/>
      </c>
      <c r="AC277" s="455" t="str">
        <f t="shared" si="93"/>
        <v/>
      </c>
      <c r="AE277" s="455" t="str">
        <f t="shared" si="94"/>
        <v/>
      </c>
      <c r="AG277" s="455" t="str">
        <f t="shared" si="95"/>
        <v/>
      </c>
      <c r="AI277" s="455" t="str">
        <f t="shared" si="96"/>
        <v/>
      </c>
      <c r="AK277" s="455" t="str">
        <f t="shared" si="97"/>
        <v/>
      </c>
      <c r="AM277" s="455" t="str">
        <f t="shared" si="98"/>
        <v/>
      </c>
      <c r="AO277" s="455" t="str">
        <f t="shared" si="99"/>
        <v/>
      </c>
      <c r="AQ277" s="455" t="str">
        <f t="shared" si="100"/>
        <v/>
      </c>
      <c r="AS277" s="455"/>
      <c r="AU277" s="455"/>
    </row>
    <row r="278" spans="5:47">
      <c r="E278" s="455" t="str">
        <f t="shared" si="101"/>
        <v/>
      </c>
      <c r="G278" s="455" t="str">
        <f t="shared" si="82"/>
        <v/>
      </c>
      <c r="I278" s="455" t="str">
        <f t="shared" si="83"/>
        <v/>
      </c>
      <c r="K278" s="455" t="str">
        <f t="shared" si="84"/>
        <v/>
      </c>
      <c r="M278" s="455" t="str">
        <f t="shared" si="85"/>
        <v/>
      </c>
      <c r="O278" s="455" t="str">
        <f t="shared" si="86"/>
        <v/>
      </c>
      <c r="Q278" s="455" t="str">
        <f t="shared" si="87"/>
        <v/>
      </c>
      <c r="S278" s="455" t="str">
        <f t="shared" si="88"/>
        <v/>
      </c>
      <c r="U278" s="455" t="str">
        <f t="shared" si="89"/>
        <v/>
      </c>
      <c r="W278" s="455" t="str">
        <f t="shared" si="90"/>
        <v/>
      </c>
      <c r="Y278" s="455" t="str">
        <f t="shared" si="91"/>
        <v/>
      </c>
      <c r="AA278" s="455" t="str">
        <f t="shared" si="92"/>
        <v/>
      </c>
      <c r="AC278" s="455" t="str">
        <f t="shared" si="93"/>
        <v/>
      </c>
      <c r="AE278" s="455" t="str">
        <f t="shared" si="94"/>
        <v/>
      </c>
      <c r="AG278" s="455" t="str">
        <f t="shared" si="95"/>
        <v/>
      </c>
      <c r="AI278" s="455" t="str">
        <f t="shared" si="96"/>
        <v/>
      </c>
      <c r="AK278" s="455" t="str">
        <f t="shared" si="97"/>
        <v/>
      </c>
      <c r="AM278" s="455" t="str">
        <f t="shared" si="98"/>
        <v/>
      </c>
      <c r="AO278" s="455" t="str">
        <f t="shared" si="99"/>
        <v/>
      </c>
      <c r="AQ278" s="455" t="str">
        <f t="shared" si="100"/>
        <v/>
      </c>
      <c r="AS278" s="455"/>
      <c r="AU278" s="455"/>
    </row>
    <row r="279" spans="5:47">
      <c r="E279" s="455" t="str">
        <f t="shared" si="101"/>
        <v/>
      </c>
      <c r="G279" s="455" t="str">
        <f t="shared" si="82"/>
        <v/>
      </c>
      <c r="I279" s="455" t="str">
        <f t="shared" si="83"/>
        <v/>
      </c>
      <c r="K279" s="455" t="str">
        <f t="shared" si="84"/>
        <v/>
      </c>
      <c r="M279" s="455" t="str">
        <f t="shared" si="85"/>
        <v/>
      </c>
      <c r="O279" s="455" t="str">
        <f t="shared" si="86"/>
        <v/>
      </c>
      <c r="Q279" s="455" t="str">
        <f t="shared" si="87"/>
        <v/>
      </c>
      <c r="S279" s="455" t="str">
        <f t="shared" si="88"/>
        <v/>
      </c>
      <c r="U279" s="455" t="str">
        <f t="shared" si="89"/>
        <v/>
      </c>
      <c r="W279" s="455" t="str">
        <f t="shared" si="90"/>
        <v/>
      </c>
      <c r="Y279" s="455" t="str">
        <f t="shared" si="91"/>
        <v/>
      </c>
      <c r="AA279" s="455" t="str">
        <f t="shared" si="92"/>
        <v/>
      </c>
      <c r="AC279" s="455" t="str">
        <f t="shared" si="93"/>
        <v/>
      </c>
      <c r="AE279" s="455" t="str">
        <f t="shared" si="94"/>
        <v/>
      </c>
      <c r="AG279" s="455" t="str">
        <f t="shared" si="95"/>
        <v/>
      </c>
      <c r="AI279" s="455" t="str">
        <f t="shared" si="96"/>
        <v/>
      </c>
      <c r="AK279" s="455" t="str">
        <f t="shared" si="97"/>
        <v/>
      </c>
      <c r="AM279" s="455" t="str">
        <f t="shared" si="98"/>
        <v/>
      </c>
      <c r="AO279" s="455" t="str">
        <f t="shared" si="99"/>
        <v/>
      </c>
      <c r="AQ279" s="455" t="str">
        <f t="shared" si="100"/>
        <v/>
      </c>
      <c r="AS279" s="455"/>
      <c r="AU279" s="455"/>
    </row>
    <row r="280" spans="5:47">
      <c r="E280" s="455" t="str">
        <f t="shared" si="101"/>
        <v/>
      </c>
      <c r="G280" s="455" t="str">
        <f t="shared" ref="G280:G300" si="102">IF(OR($B280=0,F280=0),"",F280/$B280)</f>
        <v/>
      </c>
      <c r="I280" s="455" t="str">
        <f t="shared" ref="I280:I300" si="103">IF(OR($B280=0,H280=0),"",H280/$B280)</f>
        <v/>
      </c>
      <c r="K280" s="455" t="str">
        <f t="shared" ref="K280:K300" si="104">IF(OR($B280=0,J280=0),"",J280/$B280)</f>
        <v/>
      </c>
      <c r="M280" s="455" t="str">
        <f t="shared" ref="M280:M300" si="105">IF(OR($B280=0,L280=0),"",L280/$B280)</f>
        <v/>
      </c>
      <c r="O280" s="455" t="str">
        <f t="shared" ref="O280:O300" si="106">IF(OR($B280=0,N280=0),"",N280/$B280)</f>
        <v/>
      </c>
      <c r="Q280" s="455" t="str">
        <f t="shared" ref="Q280:Q300" si="107">IF(OR($B280=0,P280=0),"",P280/$B280)</f>
        <v/>
      </c>
      <c r="S280" s="455" t="str">
        <f t="shared" ref="S280:S300" si="108">IF(OR($B280=0,R280=0),"",R280/$B280)</f>
        <v/>
      </c>
      <c r="U280" s="455" t="str">
        <f t="shared" ref="U280:U300" si="109">IF(OR($B280=0,T280=0),"",T280/$B280)</f>
        <v/>
      </c>
      <c r="W280" s="455" t="str">
        <f t="shared" ref="W280:W300" si="110">IF(OR($B280=0,V280=0),"",V280/$B280)</f>
        <v/>
      </c>
      <c r="Y280" s="455" t="str">
        <f t="shared" ref="Y280:Y300" si="111">IF(OR($B280=0,X280=0),"",X280/$B280)</f>
        <v/>
      </c>
      <c r="AA280" s="455" t="str">
        <f t="shared" ref="AA280:AA300" si="112">IF(OR($B280=0,Z280=0),"",Z280/$B280)</f>
        <v/>
      </c>
      <c r="AC280" s="455" t="str">
        <f t="shared" ref="AC280:AC300" si="113">IF(OR($B280=0,AB280=0),"",AB280/$B280)</f>
        <v/>
      </c>
      <c r="AE280" s="455" t="str">
        <f t="shared" ref="AE280:AE300" si="114">IF(OR($B280=0,AD280=0),"",AD280/$B280)</f>
        <v/>
      </c>
      <c r="AG280" s="455" t="str">
        <f t="shared" ref="AG280:AG300" si="115">IF(OR($B280=0,AF280=0),"",AF280/$B280)</f>
        <v/>
      </c>
      <c r="AI280" s="455" t="str">
        <f t="shared" ref="AI280:AI300" si="116">IF(OR($B280=0,AH280=0),"",AH280/$B280)</f>
        <v/>
      </c>
      <c r="AK280" s="455" t="str">
        <f t="shared" ref="AK280:AK300" si="117">IF(OR($B280=0,AJ280=0),"",AJ280/$B280)</f>
        <v/>
      </c>
      <c r="AM280" s="455" t="str">
        <f t="shared" ref="AM280:AM300" si="118">IF(OR($B280=0,AL280=0),"",AL280/$B280)</f>
        <v/>
      </c>
      <c r="AO280" s="455" t="str">
        <f t="shared" ref="AO280:AO300" si="119">IF(OR($B280=0,AN280=0),"",AN280/$B280)</f>
        <v/>
      </c>
      <c r="AQ280" s="455" t="str">
        <f t="shared" ref="AQ280:AQ300" si="120">IF(OR($B280=0,AP280=0),"",AP280/$B280)</f>
        <v/>
      </c>
      <c r="AS280" s="455"/>
      <c r="AU280" s="455"/>
    </row>
    <row r="281" spans="5:47">
      <c r="E281" s="455" t="str">
        <f t="shared" si="101"/>
        <v/>
      </c>
      <c r="G281" s="455" t="str">
        <f t="shared" si="102"/>
        <v/>
      </c>
      <c r="I281" s="455" t="str">
        <f t="shared" si="103"/>
        <v/>
      </c>
      <c r="K281" s="455" t="str">
        <f t="shared" si="104"/>
        <v/>
      </c>
      <c r="M281" s="455" t="str">
        <f t="shared" si="105"/>
        <v/>
      </c>
      <c r="O281" s="455" t="str">
        <f t="shared" si="106"/>
        <v/>
      </c>
      <c r="Q281" s="455" t="str">
        <f t="shared" si="107"/>
        <v/>
      </c>
      <c r="S281" s="455" t="str">
        <f t="shared" si="108"/>
        <v/>
      </c>
      <c r="U281" s="455" t="str">
        <f t="shared" si="109"/>
        <v/>
      </c>
      <c r="W281" s="455" t="str">
        <f t="shared" si="110"/>
        <v/>
      </c>
      <c r="Y281" s="455" t="str">
        <f t="shared" si="111"/>
        <v/>
      </c>
      <c r="AA281" s="455" t="str">
        <f t="shared" si="112"/>
        <v/>
      </c>
      <c r="AC281" s="455" t="str">
        <f t="shared" si="113"/>
        <v/>
      </c>
      <c r="AE281" s="455" t="str">
        <f t="shared" si="114"/>
        <v/>
      </c>
      <c r="AG281" s="455" t="str">
        <f t="shared" si="115"/>
        <v/>
      </c>
      <c r="AI281" s="455" t="str">
        <f t="shared" si="116"/>
        <v/>
      </c>
      <c r="AK281" s="455" t="str">
        <f t="shared" si="117"/>
        <v/>
      </c>
      <c r="AM281" s="455" t="str">
        <f t="shared" si="118"/>
        <v/>
      </c>
      <c r="AO281" s="455" t="str">
        <f t="shared" si="119"/>
        <v/>
      </c>
      <c r="AQ281" s="455" t="str">
        <f t="shared" si="120"/>
        <v/>
      </c>
      <c r="AS281" s="455"/>
      <c r="AU281" s="455"/>
    </row>
    <row r="282" spans="5:47">
      <c r="E282" s="455" t="str">
        <f t="shared" si="101"/>
        <v/>
      </c>
      <c r="G282" s="455" t="str">
        <f t="shared" si="102"/>
        <v/>
      </c>
      <c r="I282" s="455" t="str">
        <f t="shared" si="103"/>
        <v/>
      </c>
      <c r="K282" s="455" t="str">
        <f t="shared" si="104"/>
        <v/>
      </c>
      <c r="M282" s="455" t="str">
        <f t="shared" si="105"/>
        <v/>
      </c>
      <c r="O282" s="455" t="str">
        <f t="shared" si="106"/>
        <v/>
      </c>
      <c r="Q282" s="455" t="str">
        <f t="shared" si="107"/>
        <v/>
      </c>
      <c r="S282" s="455" t="str">
        <f t="shared" si="108"/>
        <v/>
      </c>
      <c r="U282" s="455" t="str">
        <f t="shared" si="109"/>
        <v/>
      </c>
      <c r="W282" s="455" t="str">
        <f t="shared" si="110"/>
        <v/>
      </c>
      <c r="Y282" s="455" t="str">
        <f t="shared" si="111"/>
        <v/>
      </c>
      <c r="AA282" s="455" t="str">
        <f t="shared" si="112"/>
        <v/>
      </c>
      <c r="AC282" s="455" t="str">
        <f t="shared" si="113"/>
        <v/>
      </c>
      <c r="AE282" s="455" t="str">
        <f t="shared" si="114"/>
        <v/>
      </c>
      <c r="AG282" s="455" t="str">
        <f t="shared" si="115"/>
        <v/>
      </c>
      <c r="AI282" s="455" t="str">
        <f t="shared" si="116"/>
        <v/>
      </c>
      <c r="AK282" s="455" t="str">
        <f t="shared" si="117"/>
        <v/>
      </c>
      <c r="AM282" s="455" t="str">
        <f t="shared" si="118"/>
        <v/>
      </c>
      <c r="AO282" s="455" t="str">
        <f t="shared" si="119"/>
        <v/>
      </c>
      <c r="AQ282" s="455" t="str">
        <f t="shared" si="120"/>
        <v/>
      </c>
      <c r="AS282" s="455"/>
      <c r="AU282" s="455"/>
    </row>
    <row r="283" spans="5:47">
      <c r="E283" s="455" t="str">
        <f t="shared" si="101"/>
        <v/>
      </c>
      <c r="G283" s="455" t="str">
        <f t="shared" si="102"/>
        <v/>
      </c>
      <c r="I283" s="455" t="str">
        <f t="shared" si="103"/>
        <v/>
      </c>
      <c r="K283" s="455" t="str">
        <f t="shared" si="104"/>
        <v/>
      </c>
      <c r="M283" s="455" t="str">
        <f t="shared" si="105"/>
        <v/>
      </c>
      <c r="O283" s="455" t="str">
        <f t="shared" si="106"/>
        <v/>
      </c>
      <c r="Q283" s="455" t="str">
        <f t="shared" si="107"/>
        <v/>
      </c>
      <c r="S283" s="455" t="str">
        <f t="shared" si="108"/>
        <v/>
      </c>
      <c r="U283" s="455" t="str">
        <f t="shared" si="109"/>
        <v/>
      </c>
      <c r="W283" s="455" t="str">
        <f t="shared" si="110"/>
        <v/>
      </c>
      <c r="Y283" s="455" t="str">
        <f t="shared" si="111"/>
        <v/>
      </c>
      <c r="AA283" s="455" t="str">
        <f t="shared" si="112"/>
        <v/>
      </c>
      <c r="AC283" s="455" t="str">
        <f t="shared" si="113"/>
        <v/>
      </c>
      <c r="AE283" s="455" t="str">
        <f t="shared" si="114"/>
        <v/>
      </c>
      <c r="AG283" s="455" t="str">
        <f t="shared" si="115"/>
        <v/>
      </c>
      <c r="AI283" s="455" t="str">
        <f t="shared" si="116"/>
        <v/>
      </c>
      <c r="AK283" s="455" t="str">
        <f t="shared" si="117"/>
        <v/>
      </c>
      <c r="AM283" s="455" t="str">
        <f t="shared" si="118"/>
        <v/>
      </c>
      <c r="AO283" s="455" t="str">
        <f t="shared" si="119"/>
        <v/>
      </c>
      <c r="AQ283" s="455" t="str">
        <f t="shared" si="120"/>
        <v/>
      </c>
      <c r="AS283" s="455"/>
      <c r="AU283" s="455"/>
    </row>
    <row r="284" spans="5:47">
      <c r="E284" s="455" t="str">
        <f t="shared" si="101"/>
        <v/>
      </c>
      <c r="G284" s="455" t="str">
        <f t="shared" si="102"/>
        <v/>
      </c>
      <c r="I284" s="455" t="str">
        <f t="shared" si="103"/>
        <v/>
      </c>
      <c r="K284" s="455" t="str">
        <f t="shared" si="104"/>
        <v/>
      </c>
      <c r="M284" s="455" t="str">
        <f t="shared" si="105"/>
        <v/>
      </c>
      <c r="O284" s="455" t="str">
        <f t="shared" si="106"/>
        <v/>
      </c>
      <c r="Q284" s="455" t="str">
        <f t="shared" si="107"/>
        <v/>
      </c>
      <c r="S284" s="455" t="str">
        <f t="shared" si="108"/>
        <v/>
      </c>
      <c r="U284" s="455" t="str">
        <f t="shared" si="109"/>
        <v/>
      </c>
      <c r="W284" s="455" t="str">
        <f t="shared" si="110"/>
        <v/>
      </c>
      <c r="Y284" s="455" t="str">
        <f t="shared" si="111"/>
        <v/>
      </c>
      <c r="AA284" s="455" t="str">
        <f t="shared" si="112"/>
        <v/>
      </c>
      <c r="AC284" s="455" t="str">
        <f t="shared" si="113"/>
        <v/>
      </c>
      <c r="AE284" s="455" t="str">
        <f t="shared" si="114"/>
        <v/>
      </c>
      <c r="AG284" s="455" t="str">
        <f t="shared" si="115"/>
        <v/>
      </c>
      <c r="AI284" s="455" t="str">
        <f t="shared" si="116"/>
        <v/>
      </c>
      <c r="AK284" s="455" t="str">
        <f t="shared" si="117"/>
        <v/>
      </c>
      <c r="AM284" s="455" t="str">
        <f t="shared" si="118"/>
        <v/>
      </c>
      <c r="AO284" s="455" t="str">
        <f t="shared" si="119"/>
        <v/>
      </c>
      <c r="AQ284" s="455" t="str">
        <f t="shared" si="120"/>
        <v/>
      </c>
      <c r="AS284" s="455"/>
      <c r="AU284" s="455"/>
    </row>
    <row r="285" spans="5:47">
      <c r="E285" s="455" t="str">
        <f t="shared" si="101"/>
        <v/>
      </c>
      <c r="G285" s="455" t="str">
        <f t="shared" si="102"/>
        <v/>
      </c>
      <c r="I285" s="455" t="str">
        <f t="shared" si="103"/>
        <v/>
      </c>
      <c r="K285" s="455" t="str">
        <f t="shared" si="104"/>
        <v/>
      </c>
      <c r="M285" s="455" t="str">
        <f t="shared" si="105"/>
        <v/>
      </c>
      <c r="O285" s="455" t="str">
        <f t="shared" si="106"/>
        <v/>
      </c>
      <c r="Q285" s="455" t="str">
        <f t="shared" si="107"/>
        <v/>
      </c>
      <c r="S285" s="455" t="str">
        <f t="shared" si="108"/>
        <v/>
      </c>
      <c r="U285" s="455" t="str">
        <f t="shared" si="109"/>
        <v/>
      </c>
      <c r="W285" s="455" t="str">
        <f t="shared" si="110"/>
        <v/>
      </c>
      <c r="Y285" s="455" t="str">
        <f t="shared" si="111"/>
        <v/>
      </c>
      <c r="AA285" s="455" t="str">
        <f t="shared" si="112"/>
        <v/>
      </c>
      <c r="AC285" s="455" t="str">
        <f t="shared" si="113"/>
        <v/>
      </c>
      <c r="AE285" s="455" t="str">
        <f t="shared" si="114"/>
        <v/>
      </c>
      <c r="AG285" s="455" t="str">
        <f t="shared" si="115"/>
        <v/>
      </c>
      <c r="AI285" s="455" t="str">
        <f t="shared" si="116"/>
        <v/>
      </c>
      <c r="AK285" s="455" t="str">
        <f t="shared" si="117"/>
        <v/>
      </c>
      <c r="AM285" s="455" t="str">
        <f t="shared" si="118"/>
        <v/>
      </c>
      <c r="AO285" s="455" t="str">
        <f t="shared" si="119"/>
        <v/>
      </c>
      <c r="AQ285" s="455" t="str">
        <f t="shared" si="120"/>
        <v/>
      </c>
      <c r="AS285" s="455"/>
      <c r="AU285" s="455"/>
    </row>
    <row r="286" spans="5:47">
      <c r="E286" s="455" t="str">
        <f t="shared" si="101"/>
        <v/>
      </c>
      <c r="G286" s="455" t="str">
        <f t="shared" si="102"/>
        <v/>
      </c>
      <c r="I286" s="455" t="str">
        <f t="shared" si="103"/>
        <v/>
      </c>
      <c r="K286" s="455" t="str">
        <f t="shared" si="104"/>
        <v/>
      </c>
      <c r="M286" s="455" t="str">
        <f t="shared" si="105"/>
        <v/>
      </c>
      <c r="O286" s="455" t="str">
        <f t="shared" si="106"/>
        <v/>
      </c>
      <c r="Q286" s="455" t="str">
        <f t="shared" si="107"/>
        <v/>
      </c>
      <c r="S286" s="455" t="str">
        <f t="shared" si="108"/>
        <v/>
      </c>
      <c r="U286" s="455" t="str">
        <f t="shared" si="109"/>
        <v/>
      </c>
      <c r="W286" s="455" t="str">
        <f t="shared" si="110"/>
        <v/>
      </c>
      <c r="Y286" s="455" t="str">
        <f t="shared" si="111"/>
        <v/>
      </c>
      <c r="AA286" s="455" t="str">
        <f t="shared" si="112"/>
        <v/>
      </c>
      <c r="AC286" s="455" t="str">
        <f t="shared" si="113"/>
        <v/>
      </c>
      <c r="AE286" s="455" t="str">
        <f t="shared" si="114"/>
        <v/>
      </c>
      <c r="AG286" s="455" t="str">
        <f t="shared" si="115"/>
        <v/>
      </c>
      <c r="AI286" s="455" t="str">
        <f t="shared" si="116"/>
        <v/>
      </c>
      <c r="AK286" s="455" t="str">
        <f t="shared" si="117"/>
        <v/>
      </c>
      <c r="AM286" s="455" t="str">
        <f t="shared" si="118"/>
        <v/>
      </c>
      <c r="AO286" s="455" t="str">
        <f t="shared" si="119"/>
        <v/>
      </c>
      <c r="AQ286" s="455" t="str">
        <f t="shared" si="120"/>
        <v/>
      </c>
      <c r="AS286" s="455"/>
      <c r="AU286" s="455"/>
    </row>
    <row r="287" spans="5:47">
      <c r="E287" s="455" t="str">
        <f t="shared" si="101"/>
        <v/>
      </c>
      <c r="G287" s="455" t="str">
        <f t="shared" si="102"/>
        <v/>
      </c>
      <c r="I287" s="455" t="str">
        <f t="shared" si="103"/>
        <v/>
      </c>
      <c r="K287" s="455" t="str">
        <f t="shared" si="104"/>
        <v/>
      </c>
      <c r="M287" s="455" t="str">
        <f t="shared" si="105"/>
        <v/>
      </c>
      <c r="O287" s="455" t="str">
        <f t="shared" si="106"/>
        <v/>
      </c>
      <c r="Q287" s="455" t="str">
        <f t="shared" si="107"/>
        <v/>
      </c>
      <c r="S287" s="455" t="str">
        <f t="shared" si="108"/>
        <v/>
      </c>
      <c r="U287" s="455" t="str">
        <f t="shared" si="109"/>
        <v/>
      </c>
      <c r="W287" s="455" t="str">
        <f t="shared" si="110"/>
        <v/>
      </c>
      <c r="Y287" s="455" t="str">
        <f t="shared" si="111"/>
        <v/>
      </c>
      <c r="AA287" s="455" t="str">
        <f t="shared" si="112"/>
        <v/>
      </c>
      <c r="AC287" s="455" t="str">
        <f t="shared" si="113"/>
        <v/>
      </c>
      <c r="AE287" s="455" t="str">
        <f t="shared" si="114"/>
        <v/>
      </c>
      <c r="AG287" s="455" t="str">
        <f t="shared" si="115"/>
        <v/>
      </c>
      <c r="AI287" s="455" t="str">
        <f t="shared" si="116"/>
        <v/>
      </c>
      <c r="AK287" s="455" t="str">
        <f t="shared" si="117"/>
        <v/>
      </c>
      <c r="AM287" s="455" t="str">
        <f t="shared" si="118"/>
        <v/>
      </c>
      <c r="AO287" s="455" t="str">
        <f t="shared" si="119"/>
        <v/>
      </c>
      <c r="AQ287" s="455" t="str">
        <f t="shared" si="120"/>
        <v/>
      </c>
      <c r="AS287" s="455"/>
      <c r="AU287" s="455"/>
    </row>
    <row r="288" spans="5:47">
      <c r="E288" s="455" t="str">
        <f t="shared" si="101"/>
        <v/>
      </c>
      <c r="G288" s="455" t="str">
        <f t="shared" si="102"/>
        <v/>
      </c>
      <c r="I288" s="455" t="str">
        <f t="shared" si="103"/>
        <v/>
      </c>
      <c r="K288" s="455" t="str">
        <f t="shared" si="104"/>
        <v/>
      </c>
      <c r="M288" s="455" t="str">
        <f t="shared" si="105"/>
        <v/>
      </c>
      <c r="O288" s="455" t="str">
        <f t="shared" si="106"/>
        <v/>
      </c>
      <c r="Q288" s="455" t="str">
        <f t="shared" si="107"/>
        <v/>
      </c>
      <c r="S288" s="455" t="str">
        <f t="shared" si="108"/>
        <v/>
      </c>
      <c r="U288" s="455" t="str">
        <f t="shared" si="109"/>
        <v/>
      </c>
      <c r="W288" s="455" t="str">
        <f t="shared" si="110"/>
        <v/>
      </c>
      <c r="Y288" s="455" t="str">
        <f t="shared" si="111"/>
        <v/>
      </c>
      <c r="AA288" s="455" t="str">
        <f t="shared" si="112"/>
        <v/>
      </c>
      <c r="AC288" s="455" t="str">
        <f t="shared" si="113"/>
        <v/>
      </c>
      <c r="AE288" s="455" t="str">
        <f t="shared" si="114"/>
        <v/>
      </c>
      <c r="AG288" s="455" t="str">
        <f t="shared" si="115"/>
        <v/>
      </c>
      <c r="AI288" s="455" t="str">
        <f t="shared" si="116"/>
        <v/>
      </c>
      <c r="AK288" s="455" t="str">
        <f t="shared" si="117"/>
        <v/>
      </c>
      <c r="AM288" s="455" t="str">
        <f t="shared" si="118"/>
        <v/>
      </c>
      <c r="AO288" s="455" t="str">
        <f t="shared" si="119"/>
        <v/>
      </c>
      <c r="AQ288" s="455" t="str">
        <f t="shared" si="120"/>
        <v/>
      </c>
      <c r="AS288" s="455"/>
      <c r="AU288" s="455"/>
    </row>
    <row r="289" spans="5:47">
      <c r="E289" s="455" t="str">
        <f t="shared" si="101"/>
        <v/>
      </c>
      <c r="G289" s="455" t="str">
        <f t="shared" si="102"/>
        <v/>
      </c>
      <c r="I289" s="455" t="str">
        <f t="shared" si="103"/>
        <v/>
      </c>
      <c r="K289" s="455" t="str">
        <f t="shared" si="104"/>
        <v/>
      </c>
      <c r="M289" s="455" t="str">
        <f t="shared" si="105"/>
        <v/>
      </c>
      <c r="O289" s="455" t="str">
        <f t="shared" si="106"/>
        <v/>
      </c>
      <c r="Q289" s="455" t="str">
        <f t="shared" si="107"/>
        <v/>
      </c>
      <c r="S289" s="455" t="str">
        <f t="shared" si="108"/>
        <v/>
      </c>
      <c r="U289" s="455" t="str">
        <f t="shared" si="109"/>
        <v/>
      </c>
      <c r="W289" s="455" t="str">
        <f t="shared" si="110"/>
        <v/>
      </c>
      <c r="Y289" s="455" t="str">
        <f t="shared" si="111"/>
        <v/>
      </c>
      <c r="AA289" s="455" t="str">
        <f t="shared" si="112"/>
        <v/>
      </c>
      <c r="AC289" s="455" t="str">
        <f t="shared" si="113"/>
        <v/>
      </c>
      <c r="AE289" s="455" t="str">
        <f t="shared" si="114"/>
        <v/>
      </c>
      <c r="AG289" s="455" t="str">
        <f t="shared" si="115"/>
        <v/>
      </c>
      <c r="AI289" s="455" t="str">
        <f t="shared" si="116"/>
        <v/>
      </c>
      <c r="AK289" s="455" t="str">
        <f t="shared" si="117"/>
        <v/>
      </c>
      <c r="AM289" s="455" t="str">
        <f t="shared" si="118"/>
        <v/>
      </c>
      <c r="AO289" s="455" t="str">
        <f t="shared" si="119"/>
        <v/>
      </c>
      <c r="AQ289" s="455" t="str">
        <f t="shared" si="120"/>
        <v/>
      </c>
      <c r="AS289" s="455"/>
      <c r="AU289" s="455"/>
    </row>
    <row r="290" spans="5:47">
      <c r="E290" s="455" t="str">
        <f t="shared" si="101"/>
        <v/>
      </c>
      <c r="G290" s="455" t="str">
        <f t="shared" si="102"/>
        <v/>
      </c>
      <c r="I290" s="455" t="str">
        <f t="shared" si="103"/>
        <v/>
      </c>
      <c r="K290" s="455" t="str">
        <f t="shared" si="104"/>
        <v/>
      </c>
      <c r="M290" s="455" t="str">
        <f t="shared" si="105"/>
        <v/>
      </c>
      <c r="O290" s="455" t="str">
        <f t="shared" si="106"/>
        <v/>
      </c>
      <c r="Q290" s="455" t="str">
        <f t="shared" si="107"/>
        <v/>
      </c>
      <c r="S290" s="455" t="str">
        <f t="shared" si="108"/>
        <v/>
      </c>
      <c r="U290" s="455" t="str">
        <f t="shared" si="109"/>
        <v/>
      </c>
      <c r="W290" s="455" t="str">
        <f t="shared" si="110"/>
        <v/>
      </c>
      <c r="Y290" s="455" t="str">
        <f t="shared" si="111"/>
        <v/>
      </c>
      <c r="AA290" s="455" t="str">
        <f t="shared" si="112"/>
        <v/>
      </c>
      <c r="AC290" s="455" t="str">
        <f t="shared" si="113"/>
        <v/>
      </c>
      <c r="AE290" s="455" t="str">
        <f t="shared" si="114"/>
        <v/>
      </c>
      <c r="AG290" s="455" t="str">
        <f t="shared" si="115"/>
        <v/>
      </c>
      <c r="AI290" s="455" t="str">
        <f t="shared" si="116"/>
        <v/>
      </c>
      <c r="AK290" s="455" t="str">
        <f t="shared" si="117"/>
        <v/>
      </c>
      <c r="AM290" s="455" t="str">
        <f t="shared" si="118"/>
        <v/>
      </c>
      <c r="AO290" s="455" t="str">
        <f t="shared" si="119"/>
        <v/>
      </c>
      <c r="AQ290" s="455" t="str">
        <f t="shared" si="120"/>
        <v/>
      </c>
      <c r="AS290" s="455"/>
      <c r="AU290" s="455"/>
    </row>
    <row r="291" spans="5:47">
      <c r="E291" s="455" t="str">
        <f t="shared" si="101"/>
        <v/>
      </c>
      <c r="G291" s="455" t="str">
        <f t="shared" si="102"/>
        <v/>
      </c>
      <c r="I291" s="455" t="str">
        <f t="shared" si="103"/>
        <v/>
      </c>
      <c r="K291" s="455" t="str">
        <f t="shared" si="104"/>
        <v/>
      </c>
      <c r="M291" s="455" t="str">
        <f t="shared" si="105"/>
        <v/>
      </c>
      <c r="O291" s="455" t="str">
        <f t="shared" si="106"/>
        <v/>
      </c>
      <c r="Q291" s="455" t="str">
        <f t="shared" si="107"/>
        <v/>
      </c>
      <c r="S291" s="455" t="str">
        <f t="shared" si="108"/>
        <v/>
      </c>
      <c r="U291" s="455" t="str">
        <f t="shared" si="109"/>
        <v/>
      </c>
      <c r="W291" s="455" t="str">
        <f t="shared" si="110"/>
        <v/>
      </c>
      <c r="Y291" s="455" t="str">
        <f t="shared" si="111"/>
        <v/>
      </c>
      <c r="AA291" s="455" t="str">
        <f t="shared" si="112"/>
        <v/>
      </c>
      <c r="AC291" s="455" t="str">
        <f t="shared" si="113"/>
        <v/>
      </c>
      <c r="AE291" s="455" t="str">
        <f t="shared" si="114"/>
        <v/>
      </c>
      <c r="AG291" s="455" t="str">
        <f t="shared" si="115"/>
        <v/>
      </c>
      <c r="AI291" s="455" t="str">
        <f t="shared" si="116"/>
        <v/>
      </c>
      <c r="AK291" s="455" t="str">
        <f t="shared" si="117"/>
        <v/>
      </c>
      <c r="AM291" s="455" t="str">
        <f t="shared" si="118"/>
        <v/>
      </c>
      <c r="AO291" s="455" t="str">
        <f t="shared" si="119"/>
        <v/>
      </c>
      <c r="AQ291" s="455" t="str">
        <f t="shared" si="120"/>
        <v/>
      </c>
      <c r="AS291" s="455"/>
      <c r="AU291" s="455"/>
    </row>
    <row r="292" spans="5:47">
      <c r="E292" s="455" t="str">
        <f t="shared" si="101"/>
        <v/>
      </c>
      <c r="G292" s="455" t="str">
        <f t="shared" si="102"/>
        <v/>
      </c>
      <c r="I292" s="455" t="str">
        <f t="shared" si="103"/>
        <v/>
      </c>
      <c r="K292" s="455" t="str">
        <f t="shared" si="104"/>
        <v/>
      </c>
      <c r="M292" s="455" t="str">
        <f t="shared" si="105"/>
        <v/>
      </c>
      <c r="O292" s="455" t="str">
        <f t="shared" si="106"/>
        <v/>
      </c>
      <c r="Q292" s="455" t="str">
        <f t="shared" si="107"/>
        <v/>
      </c>
      <c r="S292" s="455" t="str">
        <f t="shared" si="108"/>
        <v/>
      </c>
      <c r="U292" s="455" t="str">
        <f t="shared" si="109"/>
        <v/>
      </c>
      <c r="W292" s="455" t="str">
        <f t="shared" si="110"/>
        <v/>
      </c>
      <c r="Y292" s="455" t="str">
        <f t="shared" si="111"/>
        <v/>
      </c>
      <c r="AA292" s="455" t="str">
        <f t="shared" si="112"/>
        <v/>
      </c>
      <c r="AC292" s="455" t="str">
        <f t="shared" si="113"/>
        <v/>
      </c>
      <c r="AE292" s="455" t="str">
        <f t="shared" si="114"/>
        <v/>
      </c>
      <c r="AG292" s="455" t="str">
        <f t="shared" si="115"/>
        <v/>
      </c>
      <c r="AI292" s="455" t="str">
        <f t="shared" si="116"/>
        <v/>
      </c>
      <c r="AK292" s="455" t="str">
        <f t="shared" si="117"/>
        <v/>
      </c>
      <c r="AM292" s="455" t="str">
        <f t="shared" si="118"/>
        <v/>
      </c>
      <c r="AO292" s="455" t="str">
        <f t="shared" si="119"/>
        <v/>
      </c>
      <c r="AQ292" s="455" t="str">
        <f t="shared" si="120"/>
        <v/>
      </c>
      <c r="AS292" s="455"/>
      <c r="AU292" s="455"/>
    </row>
    <row r="293" spans="5:47">
      <c r="E293" s="455" t="str">
        <f t="shared" si="101"/>
        <v/>
      </c>
      <c r="G293" s="455" t="str">
        <f t="shared" si="102"/>
        <v/>
      </c>
      <c r="I293" s="455" t="str">
        <f t="shared" si="103"/>
        <v/>
      </c>
      <c r="K293" s="455" t="str">
        <f t="shared" si="104"/>
        <v/>
      </c>
      <c r="M293" s="455" t="str">
        <f t="shared" si="105"/>
        <v/>
      </c>
      <c r="O293" s="455" t="str">
        <f t="shared" si="106"/>
        <v/>
      </c>
      <c r="Q293" s="455" t="str">
        <f t="shared" si="107"/>
        <v/>
      </c>
      <c r="S293" s="455" t="str">
        <f t="shared" si="108"/>
        <v/>
      </c>
      <c r="U293" s="455" t="str">
        <f t="shared" si="109"/>
        <v/>
      </c>
      <c r="W293" s="455" t="str">
        <f t="shared" si="110"/>
        <v/>
      </c>
      <c r="Y293" s="455" t="str">
        <f t="shared" si="111"/>
        <v/>
      </c>
      <c r="AA293" s="455" t="str">
        <f t="shared" si="112"/>
        <v/>
      </c>
      <c r="AC293" s="455" t="str">
        <f t="shared" si="113"/>
        <v/>
      </c>
      <c r="AE293" s="455" t="str">
        <f t="shared" si="114"/>
        <v/>
      </c>
      <c r="AG293" s="455" t="str">
        <f t="shared" si="115"/>
        <v/>
      </c>
      <c r="AI293" s="455" t="str">
        <f t="shared" si="116"/>
        <v/>
      </c>
      <c r="AK293" s="455" t="str">
        <f t="shared" si="117"/>
        <v/>
      </c>
      <c r="AM293" s="455" t="str">
        <f t="shared" si="118"/>
        <v/>
      </c>
      <c r="AO293" s="455" t="str">
        <f t="shared" si="119"/>
        <v/>
      </c>
      <c r="AQ293" s="455" t="str">
        <f t="shared" si="120"/>
        <v/>
      </c>
      <c r="AS293" s="455"/>
      <c r="AU293" s="455"/>
    </row>
    <row r="294" spans="5:47">
      <c r="E294" s="455" t="str">
        <f t="shared" si="101"/>
        <v/>
      </c>
      <c r="G294" s="455" t="str">
        <f t="shared" si="102"/>
        <v/>
      </c>
      <c r="I294" s="455" t="str">
        <f t="shared" si="103"/>
        <v/>
      </c>
      <c r="K294" s="455" t="str">
        <f t="shared" si="104"/>
        <v/>
      </c>
      <c r="M294" s="455" t="str">
        <f t="shared" si="105"/>
        <v/>
      </c>
      <c r="O294" s="455" t="str">
        <f t="shared" si="106"/>
        <v/>
      </c>
      <c r="Q294" s="455" t="str">
        <f t="shared" si="107"/>
        <v/>
      </c>
      <c r="S294" s="455" t="str">
        <f t="shared" si="108"/>
        <v/>
      </c>
      <c r="U294" s="455" t="str">
        <f t="shared" si="109"/>
        <v/>
      </c>
      <c r="W294" s="455" t="str">
        <f t="shared" si="110"/>
        <v/>
      </c>
      <c r="Y294" s="455" t="str">
        <f t="shared" si="111"/>
        <v/>
      </c>
      <c r="AA294" s="455" t="str">
        <f t="shared" si="112"/>
        <v/>
      </c>
      <c r="AC294" s="455" t="str">
        <f t="shared" si="113"/>
        <v/>
      </c>
      <c r="AE294" s="455" t="str">
        <f t="shared" si="114"/>
        <v/>
      </c>
      <c r="AG294" s="455" t="str">
        <f t="shared" si="115"/>
        <v/>
      </c>
      <c r="AI294" s="455" t="str">
        <f t="shared" si="116"/>
        <v/>
      </c>
      <c r="AK294" s="455" t="str">
        <f t="shared" si="117"/>
        <v/>
      </c>
      <c r="AM294" s="455" t="str">
        <f t="shared" si="118"/>
        <v/>
      </c>
      <c r="AO294" s="455" t="str">
        <f t="shared" si="119"/>
        <v/>
      </c>
      <c r="AQ294" s="455" t="str">
        <f t="shared" si="120"/>
        <v/>
      </c>
      <c r="AS294" s="455"/>
      <c r="AU294" s="455"/>
    </row>
    <row r="295" spans="5:47">
      <c r="E295" s="455" t="str">
        <f t="shared" si="101"/>
        <v/>
      </c>
      <c r="G295" s="455" t="str">
        <f t="shared" si="102"/>
        <v/>
      </c>
      <c r="I295" s="455" t="str">
        <f t="shared" si="103"/>
        <v/>
      </c>
      <c r="K295" s="455" t="str">
        <f t="shared" si="104"/>
        <v/>
      </c>
      <c r="M295" s="455" t="str">
        <f t="shared" si="105"/>
        <v/>
      </c>
      <c r="O295" s="455" t="str">
        <f t="shared" si="106"/>
        <v/>
      </c>
      <c r="Q295" s="455" t="str">
        <f t="shared" si="107"/>
        <v/>
      </c>
      <c r="S295" s="455" t="str">
        <f t="shared" si="108"/>
        <v/>
      </c>
      <c r="U295" s="455" t="str">
        <f t="shared" si="109"/>
        <v/>
      </c>
      <c r="W295" s="455" t="str">
        <f t="shared" si="110"/>
        <v/>
      </c>
      <c r="Y295" s="455" t="str">
        <f t="shared" si="111"/>
        <v/>
      </c>
      <c r="AA295" s="455" t="str">
        <f t="shared" si="112"/>
        <v/>
      </c>
      <c r="AC295" s="455" t="str">
        <f t="shared" si="113"/>
        <v/>
      </c>
      <c r="AE295" s="455" t="str">
        <f t="shared" si="114"/>
        <v/>
      </c>
      <c r="AG295" s="455" t="str">
        <f t="shared" si="115"/>
        <v/>
      </c>
      <c r="AI295" s="455" t="str">
        <f t="shared" si="116"/>
        <v/>
      </c>
      <c r="AK295" s="455" t="str">
        <f t="shared" si="117"/>
        <v/>
      </c>
      <c r="AM295" s="455" t="str">
        <f t="shared" si="118"/>
        <v/>
      </c>
      <c r="AO295" s="455" t="str">
        <f t="shared" si="119"/>
        <v/>
      </c>
      <c r="AQ295" s="455" t="str">
        <f t="shared" si="120"/>
        <v/>
      </c>
      <c r="AS295" s="455"/>
      <c r="AU295" s="455"/>
    </row>
    <row r="296" spans="5:47">
      <c r="E296" s="455" t="str">
        <f t="shared" si="101"/>
        <v/>
      </c>
      <c r="G296" s="455" t="str">
        <f t="shared" si="102"/>
        <v/>
      </c>
      <c r="I296" s="455" t="str">
        <f t="shared" si="103"/>
        <v/>
      </c>
      <c r="K296" s="455" t="str">
        <f t="shared" si="104"/>
        <v/>
      </c>
      <c r="M296" s="455" t="str">
        <f t="shared" si="105"/>
        <v/>
      </c>
      <c r="O296" s="455" t="str">
        <f t="shared" si="106"/>
        <v/>
      </c>
      <c r="Q296" s="455" t="str">
        <f t="shared" si="107"/>
        <v/>
      </c>
      <c r="S296" s="455" t="str">
        <f t="shared" si="108"/>
        <v/>
      </c>
      <c r="U296" s="455" t="str">
        <f t="shared" si="109"/>
        <v/>
      </c>
      <c r="W296" s="455" t="str">
        <f t="shared" si="110"/>
        <v/>
      </c>
      <c r="Y296" s="455" t="str">
        <f t="shared" si="111"/>
        <v/>
      </c>
      <c r="AA296" s="455" t="str">
        <f t="shared" si="112"/>
        <v/>
      </c>
      <c r="AC296" s="455" t="str">
        <f t="shared" si="113"/>
        <v/>
      </c>
      <c r="AE296" s="455" t="str">
        <f t="shared" si="114"/>
        <v/>
      </c>
      <c r="AG296" s="455" t="str">
        <f t="shared" si="115"/>
        <v/>
      </c>
      <c r="AI296" s="455" t="str">
        <f t="shared" si="116"/>
        <v/>
      </c>
      <c r="AK296" s="455" t="str">
        <f t="shared" si="117"/>
        <v/>
      </c>
      <c r="AM296" s="455" t="str">
        <f t="shared" si="118"/>
        <v/>
      </c>
      <c r="AO296" s="455" t="str">
        <f t="shared" si="119"/>
        <v/>
      </c>
      <c r="AQ296" s="455" t="str">
        <f t="shared" si="120"/>
        <v/>
      </c>
      <c r="AS296" s="455"/>
      <c r="AU296" s="455"/>
    </row>
    <row r="297" spans="5:47">
      <c r="E297" s="455" t="str">
        <f t="shared" si="101"/>
        <v/>
      </c>
      <c r="G297" s="455" t="str">
        <f t="shared" si="102"/>
        <v/>
      </c>
      <c r="I297" s="455" t="str">
        <f t="shared" si="103"/>
        <v/>
      </c>
      <c r="K297" s="455" t="str">
        <f t="shared" si="104"/>
        <v/>
      </c>
      <c r="M297" s="455" t="str">
        <f t="shared" si="105"/>
        <v/>
      </c>
      <c r="O297" s="455" t="str">
        <f t="shared" si="106"/>
        <v/>
      </c>
      <c r="Q297" s="455" t="str">
        <f t="shared" si="107"/>
        <v/>
      </c>
      <c r="S297" s="455" t="str">
        <f t="shared" si="108"/>
        <v/>
      </c>
      <c r="U297" s="455" t="str">
        <f t="shared" si="109"/>
        <v/>
      </c>
      <c r="W297" s="455" t="str">
        <f t="shared" si="110"/>
        <v/>
      </c>
      <c r="Y297" s="455" t="str">
        <f t="shared" si="111"/>
        <v/>
      </c>
      <c r="AA297" s="455" t="str">
        <f t="shared" si="112"/>
        <v/>
      </c>
      <c r="AC297" s="455" t="str">
        <f t="shared" si="113"/>
        <v/>
      </c>
      <c r="AE297" s="455" t="str">
        <f t="shared" si="114"/>
        <v/>
      </c>
      <c r="AG297" s="455" t="str">
        <f t="shared" si="115"/>
        <v/>
      </c>
      <c r="AI297" s="455" t="str">
        <f t="shared" si="116"/>
        <v/>
      </c>
      <c r="AK297" s="455" t="str">
        <f t="shared" si="117"/>
        <v/>
      </c>
      <c r="AM297" s="455" t="str">
        <f t="shared" si="118"/>
        <v/>
      </c>
      <c r="AO297" s="455" t="str">
        <f t="shared" si="119"/>
        <v/>
      </c>
      <c r="AQ297" s="455" t="str">
        <f t="shared" si="120"/>
        <v/>
      </c>
      <c r="AS297" s="455"/>
      <c r="AU297" s="455"/>
    </row>
    <row r="298" spans="5:47">
      <c r="E298" s="455" t="str">
        <f t="shared" si="101"/>
        <v/>
      </c>
      <c r="G298" s="455" t="str">
        <f t="shared" si="102"/>
        <v/>
      </c>
      <c r="I298" s="455" t="str">
        <f t="shared" si="103"/>
        <v/>
      </c>
      <c r="K298" s="455" t="str">
        <f t="shared" si="104"/>
        <v/>
      </c>
      <c r="M298" s="455" t="str">
        <f t="shared" si="105"/>
        <v/>
      </c>
      <c r="O298" s="455" t="str">
        <f t="shared" si="106"/>
        <v/>
      </c>
      <c r="Q298" s="455" t="str">
        <f t="shared" si="107"/>
        <v/>
      </c>
      <c r="S298" s="455" t="str">
        <f t="shared" si="108"/>
        <v/>
      </c>
      <c r="U298" s="455" t="str">
        <f t="shared" si="109"/>
        <v/>
      </c>
      <c r="W298" s="455" t="str">
        <f t="shared" si="110"/>
        <v/>
      </c>
      <c r="Y298" s="455" t="str">
        <f t="shared" si="111"/>
        <v/>
      </c>
      <c r="AA298" s="455" t="str">
        <f t="shared" si="112"/>
        <v/>
      </c>
      <c r="AC298" s="455" t="str">
        <f t="shared" si="113"/>
        <v/>
      </c>
      <c r="AE298" s="455" t="str">
        <f t="shared" si="114"/>
        <v/>
      </c>
      <c r="AG298" s="455" t="str">
        <f t="shared" si="115"/>
        <v/>
      </c>
      <c r="AI298" s="455" t="str">
        <f t="shared" si="116"/>
        <v/>
      </c>
      <c r="AK298" s="455" t="str">
        <f t="shared" si="117"/>
        <v/>
      </c>
      <c r="AM298" s="455" t="str">
        <f t="shared" si="118"/>
        <v/>
      </c>
      <c r="AO298" s="455" t="str">
        <f t="shared" si="119"/>
        <v/>
      </c>
      <c r="AQ298" s="455" t="str">
        <f t="shared" si="120"/>
        <v/>
      </c>
      <c r="AS298" s="455"/>
      <c r="AU298" s="455"/>
    </row>
    <row r="299" spans="5:47">
      <c r="E299" s="455" t="str">
        <f t="shared" si="101"/>
        <v/>
      </c>
      <c r="G299" s="455" t="str">
        <f t="shared" si="102"/>
        <v/>
      </c>
      <c r="I299" s="455" t="str">
        <f t="shared" si="103"/>
        <v/>
      </c>
      <c r="K299" s="455" t="str">
        <f t="shared" si="104"/>
        <v/>
      </c>
      <c r="M299" s="455" t="str">
        <f t="shared" si="105"/>
        <v/>
      </c>
      <c r="O299" s="455" t="str">
        <f t="shared" si="106"/>
        <v/>
      </c>
      <c r="Q299" s="455" t="str">
        <f t="shared" si="107"/>
        <v/>
      </c>
      <c r="S299" s="455" t="str">
        <f t="shared" si="108"/>
        <v/>
      </c>
      <c r="U299" s="455" t="str">
        <f t="shared" si="109"/>
        <v/>
      </c>
      <c r="W299" s="455" t="str">
        <f t="shared" si="110"/>
        <v/>
      </c>
      <c r="Y299" s="455" t="str">
        <f t="shared" si="111"/>
        <v/>
      </c>
      <c r="AA299" s="455" t="str">
        <f t="shared" si="112"/>
        <v/>
      </c>
      <c r="AC299" s="455" t="str">
        <f t="shared" si="113"/>
        <v/>
      </c>
      <c r="AE299" s="455" t="str">
        <f t="shared" si="114"/>
        <v/>
      </c>
      <c r="AG299" s="455" t="str">
        <f t="shared" si="115"/>
        <v/>
      </c>
      <c r="AI299" s="455" t="str">
        <f t="shared" si="116"/>
        <v/>
      </c>
      <c r="AK299" s="455" t="str">
        <f t="shared" si="117"/>
        <v/>
      </c>
      <c r="AM299" s="455" t="str">
        <f t="shared" si="118"/>
        <v/>
      </c>
      <c r="AO299" s="455" t="str">
        <f t="shared" si="119"/>
        <v/>
      </c>
      <c r="AQ299" s="455" t="str">
        <f t="shared" si="120"/>
        <v/>
      </c>
      <c r="AS299" s="455"/>
      <c r="AU299" s="455"/>
    </row>
    <row r="300" spans="5:47">
      <c r="E300" s="455" t="str">
        <f t="shared" si="101"/>
        <v/>
      </c>
      <c r="G300" s="455" t="str">
        <f t="shared" si="102"/>
        <v/>
      </c>
      <c r="I300" s="455" t="str">
        <f t="shared" si="103"/>
        <v/>
      </c>
      <c r="K300" s="455" t="str">
        <f t="shared" si="104"/>
        <v/>
      </c>
      <c r="M300" s="455" t="str">
        <f t="shared" si="105"/>
        <v/>
      </c>
      <c r="O300" s="455" t="str">
        <f t="shared" si="106"/>
        <v/>
      </c>
      <c r="Q300" s="455" t="str">
        <f t="shared" si="107"/>
        <v/>
      </c>
      <c r="S300" s="455" t="str">
        <f t="shared" si="108"/>
        <v/>
      </c>
      <c r="U300" s="455" t="str">
        <f t="shared" si="109"/>
        <v/>
      </c>
      <c r="W300" s="455" t="str">
        <f t="shared" si="110"/>
        <v/>
      </c>
      <c r="Y300" s="455" t="str">
        <f t="shared" si="111"/>
        <v/>
      </c>
      <c r="AA300" s="455" t="str">
        <f t="shared" si="112"/>
        <v/>
      </c>
      <c r="AC300" s="455" t="str">
        <f t="shared" si="113"/>
        <v/>
      </c>
      <c r="AE300" s="455" t="str">
        <f t="shared" si="114"/>
        <v/>
      </c>
      <c r="AG300" s="455" t="str">
        <f t="shared" si="115"/>
        <v/>
      </c>
      <c r="AI300" s="455" t="str">
        <f t="shared" si="116"/>
        <v/>
      </c>
      <c r="AK300" s="455" t="str">
        <f t="shared" si="117"/>
        <v/>
      </c>
      <c r="AM300" s="455" t="str">
        <f t="shared" si="118"/>
        <v/>
      </c>
      <c r="AO300" s="455" t="str">
        <f t="shared" si="119"/>
        <v/>
      </c>
      <c r="AQ300" s="455" t="str">
        <f t="shared" si="120"/>
        <v/>
      </c>
      <c r="AS300" s="455"/>
      <c r="AU300" s="455"/>
    </row>
  </sheetData>
  <mergeCells count="1">
    <mergeCell ref="A3:A6"/>
  </mergeCells>
  <conditionalFormatting sqref="E12:E300">
    <cfRule type="expression" dxfId="3" priority="4">
      <formula>AND(LEN(E12)&gt;0,OR(E12&lt;E$2,E12&gt;E$3))</formula>
    </cfRule>
  </conditionalFormatting>
  <conditionalFormatting sqref="G12:G22 I12:I22 K12:K22 M12:M22 O12:O22 Q12:Q22 S12:S22 U12:U22 W12:W22 Y12:Y22 AA12:AA22 AC12:AC22 AE12:AE22 AG12:AG22 AI12:AI22 AK12:AK22 AM12:AM22 AO12:AO22 AQ12:AQ22 G24:G300 I24:I300 K24:K300 M24:M300 O24:O300 Q24:Q300 S24:S300 U24:U300 W24:W300 Y24:Y300 AA24:AA300 AC24:AC300 AE24:AE300 AG24:AG300 AI24:AI300 AK24:AK300 AM24:AM300 AO24:AO300 AQ24:AQ300">
    <cfRule type="expression" dxfId="2" priority="3">
      <formula>AND(LEN(G12)&gt;0,OR(G12&lt;G$2,G12&gt;G$3))</formula>
    </cfRule>
  </conditionalFormatting>
  <conditionalFormatting sqref="AS12:AS22 AS24:AS300">
    <cfRule type="expression" dxfId="1" priority="2">
      <formula>AND(LEN(AS12)&gt;0,OR(AS12&lt;AS$2,AS12&gt;AS$3))</formula>
    </cfRule>
  </conditionalFormatting>
  <conditionalFormatting sqref="AU12:AU22 AU24:AU300">
    <cfRule type="expression" dxfId="0" priority="1">
      <formula>AND(LEN(AU12)&gt;0,OR(AU12&lt;AU$2,AU12&gt;AU$3))</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25"/>
  <sheetViews>
    <sheetView topLeftCell="A3" workbookViewId="0">
      <selection activeCell="K21" sqref="K21"/>
    </sheetView>
  </sheetViews>
  <sheetFormatPr defaultColWidth="8.7109375" defaultRowHeight="15"/>
  <cols>
    <col min="1" max="1" width="31.28515625" customWidth="1"/>
    <col min="2" max="2" width="16.28515625" style="50" customWidth="1"/>
    <col min="3" max="3" width="13.28515625" style="268" customWidth="1"/>
    <col min="4" max="4" width="15.140625" style="50" bestFit="1" customWidth="1"/>
    <col min="5" max="5" width="16.5703125" style="50" customWidth="1"/>
    <col min="6" max="6" width="27.140625" style="50" bestFit="1" customWidth="1"/>
    <col min="7" max="7" width="15.140625" style="50" customWidth="1"/>
    <col min="8" max="8" width="2" style="50" customWidth="1"/>
    <col min="9" max="10" width="14.42578125" style="50" customWidth="1"/>
    <col min="11" max="11" width="24.7109375" customWidth="1"/>
    <col min="12" max="12" width="25.85546875" customWidth="1"/>
    <col min="13" max="13" width="14.7109375" customWidth="1"/>
    <col min="14" max="14" width="12" bestFit="1" customWidth="1"/>
    <col min="16" max="16" width="8.85546875" customWidth="1"/>
    <col min="19" max="20" width="10" bestFit="1" customWidth="1"/>
  </cols>
  <sheetData>
    <row r="1" spans="1:12" ht="15.75" thickBot="1"/>
    <row r="2" spans="1:12" ht="18.75">
      <c r="A2" s="55" t="s">
        <v>168</v>
      </c>
      <c r="B2" s="56"/>
      <c r="C2" s="269"/>
      <c r="D2" s="56"/>
      <c r="E2" s="56"/>
      <c r="F2" s="536"/>
      <c r="G2" s="60"/>
      <c r="H2" s="60"/>
      <c r="I2" s="60"/>
      <c r="J2" s="60"/>
      <c r="K2" s="61"/>
      <c r="L2" s="61"/>
    </row>
    <row r="3" spans="1:12">
      <c r="A3" s="936" t="s">
        <v>557</v>
      </c>
      <c r="B3" s="937"/>
      <c r="C3" s="937"/>
      <c r="D3" s="937"/>
      <c r="E3" s="937"/>
      <c r="F3" s="938"/>
      <c r="G3" s="501"/>
      <c r="H3" s="501"/>
      <c r="I3" s="501"/>
      <c r="J3" s="501"/>
      <c r="K3" s="501"/>
      <c r="L3" s="501"/>
    </row>
    <row r="4" spans="1:12" ht="15.75" customHeight="1" thickBot="1">
      <c r="A4" s="59" t="s">
        <v>203</v>
      </c>
      <c r="B4" s="63"/>
      <c r="C4" s="60"/>
      <c r="D4" s="60"/>
      <c r="E4" s="61"/>
      <c r="F4" s="62"/>
      <c r="G4"/>
      <c r="H4"/>
      <c r="I4"/>
      <c r="J4"/>
    </row>
    <row r="5" spans="1:12" ht="15.75" thickBot="1">
      <c r="A5" s="64"/>
      <c r="B5" s="270" t="s">
        <v>171</v>
      </c>
      <c r="C5" s="271" t="s">
        <v>169</v>
      </c>
      <c r="D5" s="272" t="s">
        <v>170</v>
      </c>
      <c r="E5" s="941" t="s">
        <v>0</v>
      </c>
      <c r="F5" s="942"/>
      <c r="G5"/>
      <c r="H5"/>
      <c r="I5"/>
      <c r="J5"/>
    </row>
    <row r="6" spans="1:12">
      <c r="A6" s="65" t="s">
        <v>1</v>
      </c>
      <c r="B6" s="273">
        <f>'M2022 BLS SALARY CHART (53_PCT)'!C6</f>
        <v>41600</v>
      </c>
      <c r="C6" s="273">
        <f>'M2022 BLS SALARY CHART (53_PCT)'!C16</f>
        <v>65676.416000000012</v>
      </c>
      <c r="D6" s="274">
        <f>'M2022 BLS SALARY CHART (53_PCT)'!C32</f>
        <v>102258.624</v>
      </c>
      <c r="E6" s="943" t="s">
        <v>556</v>
      </c>
      <c r="F6" s="944"/>
      <c r="G6"/>
      <c r="H6"/>
      <c r="I6"/>
      <c r="J6"/>
    </row>
    <row r="7" spans="1:12" ht="38.65" customHeight="1">
      <c r="A7" s="65" t="s">
        <v>2</v>
      </c>
      <c r="B7" s="477">
        <f>'M2022 BLS SALARY CHART (53_PCT)'!C38</f>
        <v>0.27379999999999999</v>
      </c>
      <c r="C7" s="477">
        <f>B7</f>
        <v>0.27379999999999999</v>
      </c>
      <c r="D7" s="477">
        <f>B7</f>
        <v>0.27379999999999999</v>
      </c>
      <c r="E7" s="945" t="s">
        <v>555</v>
      </c>
      <c r="F7" s="946"/>
      <c r="G7"/>
      <c r="H7"/>
      <c r="I7"/>
      <c r="J7"/>
    </row>
    <row r="8" spans="1:12">
      <c r="A8" s="275" t="s">
        <v>156</v>
      </c>
      <c r="B8" s="276">
        <f t="shared" ref="B8:D8" si="0">B6*B7</f>
        <v>11390.08</v>
      </c>
      <c r="C8" s="276">
        <f t="shared" si="0"/>
        <v>17982.202700800004</v>
      </c>
      <c r="D8" s="276">
        <f t="shared" si="0"/>
        <v>27998.411251199999</v>
      </c>
      <c r="E8" s="939"/>
      <c r="F8" s="940"/>
      <c r="G8"/>
      <c r="H8"/>
      <c r="I8"/>
      <c r="J8" s="52"/>
    </row>
    <row r="9" spans="1:12">
      <c r="A9" s="65" t="s">
        <v>162</v>
      </c>
      <c r="B9" s="49">
        <f>B6+B8</f>
        <v>52990.080000000002</v>
      </c>
      <c r="C9" s="49">
        <f t="shared" ref="C9:D9" si="1">C6+C8</f>
        <v>83658.618700800012</v>
      </c>
      <c r="D9" s="49">
        <f t="shared" si="1"/>
        <v>130257.0352512</v>
      </c>
      <c r="E9" s="939"/>
      <c r="F9" s="940"/>
      <c r="G9"/>
      <c r="H9"/>
      <c r="I9"/>
      <c r="J9"/>
    </row>
    <row r="10" spans="1:12">
      <c r="A10" s="65" t="s">
        <v>193</v>
      </c>
      <c r="B10" s="500" t="e">
        <f>B9*E$10</f>
        <v>#REF!</v>
      </c>
      <c r="C10" s="500" t="e">
        <f>C9*E10</f>
        <v>#REF!</v>
      </c>
      <c r="D10" s="500" t="e">
        <f>D9*E10</f>
        <v>#REF!</v>
      </c>
      <c r="E10" s="279" t="e">
        <f>#REF!</f>
        <v>#REF!</v>
      </c>
      <c r="F10" s="280"/>
      <c r="G10"/>
      <c r="H10"/>
      <c r="I10"/>
      <c r="J10"/>
    </row>
    <row r="11" spans="1:12" ht="15.75" thickBot="1">
      <c r="A11" s="65" t="s">
        <v>163</v>
      </c>
      <c r="B11" s="276" t="e">
        <f>B9+B10</f>
        <v>#REF!</v>
      </c>
      <c r="C11" s="276" t="e">
        <f>C9+C10</f>
        <v>#REF!</v>
      </c>
      <c r="D11" s="276" t="e">
        <f>D9+D10</f>
        <v>#REF!</v>
      </c>
      <c r="E11" s="939"/>
      <c r="F11" s="940"/>
      <c r="G11"/>
      <c r="H11"/>
      <c r="I11"/>
      <c r="J11"/>
    </row>
    <row r="12" spans="1:12" ht="15.75" thickBot="1">
      <c r="A12" s="281" t="s">
        <v>123</v>
      </c>
      <c r="B12" s="282">
        <f>D25</f>
        <v>1952</v>
      </c>
      <c r="C12" s="282">
        <f>$J$25</f>
        <v>1760</v>
      </c>
      <c r="D12" s="282">
        <f>$J$25</f>
        <v>1760</v>
      </c>
      <c r="E12" s="240"/>
      <c r="F12" s="243"/>
      <c r="G12"/>
      <c r="H12"/>
      <c r="I12"/>
      <c r="J12"/>
    </row>
    <row r="13" spans="1:12" ht="15.75" thickBot="1">
      <c r="A13" s="283" t="s">
        <v>468</v>
      </c>
      <c r="B13" s="557" t="e">
        <f>(B11)/B12-0.01</f>
        <v>#REF!</v>
      </c>
      <c r="C13" s="284" t="e">
        <f>(C11)/C12</f>
        <v>#REF!</v>
      </c>
      <c r="D13" s="284" t="e">
        <f>(D11)/D12</f>
        <v>#REF!</v>
      </c>
      <c r="E13" s="285" t="s">
        <v>257</v>
      </c>
      <c r="F13" s="243"/>
      <c r="G13" s="381"/>
      <c r="H13"/>
      <c r="I13"/>
      <c r="J13"/>
    </row>
    <row r="14" spans="1:12" ht="15.75" thickBot="1">
      <c r="A14" s="537"/>
      <c r="B14" s="357" t="e">
        <f>B13*0.25</f>
        <v>#REF!</v>
      </c>
      <c r="C14" s="359" t="e">
        <f>C13*0.25</f>
        <v>#REF!</v>
      </c>
      <c r="D14" s="358" t="e">
        <f>D13*0.25</f>
        <v>#REF!</v>
      </c>
      <c r="E14" s="67" t="s">
        <v>258</v>
      </c>
      <c r="F14" s="68"/>
      <c r="G14" s="381"/>
      <c r="H14"/>
      <c r="I14" s="492"/>
      <c r="J14"/>
    </row>
    <row r="15" spans="1:12">
      <c r="A15" s="281" t="s">
        <v>491</v>
      </c>
      <c r="B15" s="376">
        <v>5.6899423979229633</v>
      </c>
      <c r="C15" s="377">
        <v>10.81892308531234</v>
      </c>
      <c r="D15" s="376">
        <v>16.299736150465574</v>
      </c>
      <c r="E15"/>
      <c r="F15"/>
      <c r="G15"/>
      <c r="H15"/>
      <c r="I15"/>
      <c r="J15"/>
    </row>
    <row r="16" spans="1:12">
      <c r="A16" s="281"/>
      <c r="B16" s="478" t="e">
        <f>(B14-B15)/B15</f>
        <v>#REF!</v>
      </c>
      <c r="C16" s="478" t="e">
        <f t="shared" ref="C16:D16" si="2">(C14-C15)/C15</f>
        <v>#REF!</v>
      </c>
      <c r="D16" s="478" t="e">
        <f t="shared" si="2"/>
        <v>#REF!</v>
      </c>
      <c r="E16" s="478"/>
      <c r="F16" s="478"/>
      <c r="G16"/>
      <c r="H16"/>
      <c r="I16"/>
      <c r="J16"/>
    </row>
    <row r="17" spans="1:11">
      <c r="A17" s="281"/>
      <c r="B17" s="376"/>
      <c r="C17" s="377"/>
      <c r="D17" s="376"/>
      <c r="E17"/>
      <c r="F17"/>
      <c r="G17"/>
      <c r="H17"/>
      <c r="I17"/>
      <c r="J17"/>
    </row>
    <row r="18" spans="1:11">
      <c r="C18" s="558"/>
      <c r="D18" s="559"/>
      <c r="E18"/>
      <c r="F18"/>
      <c r="G18"/>
      <c r="H18"/>
      <c r="I18"/>
      <c r="J18"/>
    </row>
    <row r="19" spans="1:11">
      <c r="B19" s="478"/>
      <c r="C19" s="478"/>
      <c r="D19" s="478"/>
    </row>
    <row r="20" spans="1:11" ht="15.75" thickBot="1">
      <c r="A20" s="244" t="s">
        <v>195</v>
      </c>
      <c r="B20" s="245"/>
      <c r="C20" s="246"/>
      <c r="D20" s="245"/>
      <c r="F20" s="247" t="s">
        <v>253</v>
      </c>
      <c r="G20" s="248"/>
      <c r="H20" s="248"/>
      <c r="I20" s="248"/>
      <c r="J20" s="248"/>
    </row>
    <row r="21" spans="1:11">
      <c r="A21" s="252"/>
      <c r="B21" s="249"/>
      <c r="C21" s="250" t="s">
        <v>196</v>
      </c>
      <c r="D21" s="251" t="s">
        <v>125</v>
      </c>
      <c r="F21" s="252"/>
      <c r="G21" s="249"/>
      <c r="H21" s="249"/>
      <c r="I21" s="250" t="s">
        <v>196</v>
      </c>
      <c r="J21" s="251" t="s">
        <v>125</v>
      </c>
    </row>
    <row r="22" spans="1:11">
      <c r="A22" s="258"/>
      <c r="B22" s="254" t="s">
        <v>200</v>
      </c>
      <c r="C22" s="255">
        <v>15</v>
      </c>
      <c r="D22" s="256">
        <f>C22*8</f>
        <v>120</v>
      </c>
      <c r="E22" s="257"/>
      <c r="F22" s="258"/>
      <c r="G22" s="254" t="s">
        <v>200</v>
      </c>
      <c r="H22" s="254"/>
      <c r="I22" s="255">
        <v>15</v>
      </c>
      <c r="J22" s="256">
        <f>I22*8</f>
        <v>120</v>
      </c>
      <c r="K22" s="257"/>
    </row>
    <row r="23" spans="1:11">
      <c r="A23" s="287"/>
      <c r="B23" s="263" t="s">
        <v>252</v>
      </c>
      <c r="C23" s="264">
        <v>1</v>
      </c>
      <c r="D23" s="265">
        <f>C23*8</f>
        <v>8</v>
      </c>
      <c r="E23" s="259"/>
      <c r="F23" s="260"/>
      <c r="G23" s="261" t="s">
        <v>201</v>
      </c>
      <c r="H23" s="261"/>
      <c r="I23" s="264">
        <v>25</v>
      </c>
      <c r="J23" s="262">
        <f>I23*8</f>
        <v>200</v>
      </c>
      <c r="K23" s="257"/>
    </row>
    <row r="24" spans="1:11">
      <c r="A24" s="258"/>
      <c r="B24" s="253"/>
      <c r="C24" s="254" t="s">
        <v>197</v>
      </c>
      <c r="D24" s="286">
        <f>SUM(D22:D23)</f>
        <v>128</v>
      </c>
      <c r="F24" s="258"/>
      <c r="G24" s="253"/>
      <c r="H24" s="253"/>
      <c r="I24" s="254" t="s">
        <v>197</v>
      </c>
      <c r="J24" s="256">
        <f>SUM(J22:J23)</f>
        <v>320</v>
      </c>
    </row>
    <row r="25" spans="1:11" ht="15.75" thickBot="1">
      <c r="A25" s="266"/>
      <c r="B25" s="267"/>
      <c r="C25" s="288" t="s">
        <v>123</v>
      </c>
      <c r="D25" s="289">
        <f>2080-D24</f>
        <v>1952</v>
      </c>
      <c r="F25" s="266"/>
      <c r="G25" s="267"/>
      <c r="H25" s="267"/>
      <c r="I25" s="288" t="s">
        <v>123</v>
      </c>
      <c r="J25" s="290">
        <f>2080-J24</f>
        <v>1760</v>
      </c>
    </row>
  </sheetData>
  <mergeCells count="7">
    <mergeCell ref="A3:F3"/>
    <mergeCell ref="E11:F11"/>
    <mergeCell ref="E5:F5"/>
    <mergeCell ref="E6:F6"/>
    <mergeCell ref="E7:F7"/>
    <mergeCell ref="E8:F8"/>
    <mergeCell ref="E9:F9"/>
  </mergeCells>
  <pageMargins left="0.25" right="0.25" top="0.75" bottom="0.75" header="0.3" footer="0.3"/>
  <pageSetup scale="8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C3B6-877F-4C01-A10B-1D34F34ED3CA}">
  <dimension ref="A1:P54"/>
  <sheetViews>
    <sheetView workbookViewId="0">
      <selection activeCell="J27" sqref="J27:J28"/>
    </sheetView>
  </sheetViews>
  <sheetFormatPr defaultRowHeight="15"/>
  <cols>
    <col min="2" max="2" width="39.7109375" bestFit="1" customWidth="1"/>
    <col min="3" max="3" width="17.140625" customWidth="1"/>
    <col min="4" max="5" width="12.5703125" hidden="1" customWidth="1"/>
    <col min="6" max="6" width="8.85546875" hidden="1" customWidth="1"/>
    <col min="7" max="7" width="9.7109375" hidden="1" customWidth="1"/>
    <col min="8" max="8" width="41.140625" customWidth="1"/>
    <col min="9" max="9" width="42.5703125" customWidth="1"/>
    <col min="10" max="10" width="42.7109375" customWidth="1"/>
    <col min="11" max="11" width="16.7109375" hidden="1" customWidth="1"/>
    <col min="12" max="12" width="15.42578125" hidden="1" customWidth="1"/>
    <col min="13" max="14" width="18" hidden="1" customWidth="1"/>
    <col min="15" max="16" width="18" style="570" hidden="1" customWidth="1"/>
    <col min="17" max="17" width="0" hidden="1" customWidth="1"/>
  </cols>
  <sheetData>
    <row r="1" spans="2:16">
      <c r="I1">
        <v>2080</v>
      </c>
    </row>
    <row r="2" spans="2:16">
      <c r="C2" s="713">
        <v>45413</v>
      </c>
      <c r="D2" s="594">
        <v>45047</v>
      </c>
      <c r="E2" s="594">
        <v>44682</v>
      </c>
      <c r="F2" s="595"/>
      <c r="K2" s="593">
        <v>45413</v>
      </c>
      <c r="L2" s="593">
        <v>45413</v>
      </c>
      <c r="M2" s="593">
        <v>44682</v>
      </c>
    </row>
    <row r="3" spans="2:16">
      <c r="C3" s="50" t="s">
        <v>293</v>
      </c>
      <c r="D3" s="50" t="s">
        <v>293</v>
      </c>
      <c r="E3" t="s">
        <v>841</v>
      </c>
      <c r="F3" s="595"/>
      <c r="K3" s="596" t="s">
        <v>293</v>
      </c>
      <c r="L3" s="596" t="s">
        <v>293</v>
      </c>
      <c r="M3" s="596" t="s">
        <v>841</v>
      </c>
    </row>
    <row r="4" spans="2:16" ht="30.75" thickBot="1">
      <c r="B4" s="597" t="s">
        <v>842</v>
      </c>
      <c r="C4" s="50" t="s">
        <v>496</v>
      </c>
      <c r="D4" s="50" t="s">
        <v>496</v>
      </c>
      <c r="E4" t="s">
        <v>843</v>
      </c>
      <c r="F4" s="595" t="s">
        <v>844</v>
      </c>
      <c r="G4" t="s">
        <v>845</v>
      </c>
      <c r="H4" s="597" t="s">
        <v>294</v>
      </c>
      <c r="I4" s="598" t="s">
        <v>295</v>
      </c>
      <c r="J4" s="597" t="s">
        <v>846</v>
      </c>
      <c r="K4" s="599" t="s">
        <v>847</v>
      </c>
      <c r="L4" s="599" t="s">
        <v>848</v>
      </c>
      <c r="M4" s="599" t="s">
        <v>843</v>
      </c>
      <c r="N4" s="599" t="s">
        <v>849</v>
      </c>
      <c r="O4" s="600" t="s">
        <v>850</v>
      </c>
      <c r="P4" s="600" t="s">
        <v>851</v>
      </c>
    </row>
    <row r="5" spans="2:16" ht="14.45" customHeight="1">
      <c r="B5" s="601" t="s">
        <v>296</v>
      </c>
      <c r="C5" s="714">
        <f>'[24]DC.DCIII.CNA'!X7</f>
        <v>22.520400000000002</v>
      </c>
      <c r="D5" s="603">
        <v>20.792100000000001</v>
      </c>
      <c r="E5" s="603">
        <v>20</v>
      </c>
      <c r="F5" s="570">
        <f t="shared" ref="F5:F34" si="0">(C5-D5)/D5</f>
        <v>8.3122916877083161E-2</v>
      </c>
      <c r="G5" s="570">
        <f t="shared" ref="G5:G34" si="1">(C5-E5)/E5</f>
        <v>0.1260200000000001</v>
      </c>
      <c r="H5" s="699" t="s">
        <v>297</v>
      </c>
      <c r="I5" s="689" t="s">
        <v>298</v>
      </c>
      <c r="J5" s="691" t="s">
        <v>852</v>
      </c>
      <c r="K5" s="602">
        <f>'[24]DC.DCIII.CNA'!W7</f>
        <v>22.0425</v>
      </c>
      <c r="L5" s="602">
        <f>'[24]DC.DCIII.CNA'!V7</f>
        <v>21.031500000000001</v>
      </c>
      <c r="M5" s="603">
        <v>20</v>
      </c>
      <c r="N5" s="570">
        <f>(C5-M5)/M5</f>
        <v>0.1260200000000001</v>
      </c>
      <c r="O5" s="570">
        <f>(K5-M5)/M5</f>
        <v>0.10212500000000002</v>
      </c>
      <c r="P5" s="570">
        <f>(L5-M5)/M5</f>
        <v>5.1575000000000058E-2</v>
      </c>
    </row>
    <row r="6" spans="2:16" ht="15.75" thickBot="1">
      <c r="B6" s="604" t="s">
        <v>299</v>
      </c>
      <c r="C6" s="715">
        <f>'[24]DC.DCIII.CNA'!X8</f>
        <v>46842.432000000008</v>
      </c>
      <c r="D6" s="603">
        <v>43247.567999999999</v>
      </c>
      <c r="E6" s="603">
        <v>41600</v>
      </c>
      <c r="F6" s="570">
        <f t="shared" si="0"/>
        <v>8.3122916877083328E-2</v>
      </c>
      <c r="G6" s="570">
        <f t="shared" si="1"/>
        <v>0.12602000000000019</v>
      </c>
      <c r="H6" s="700"/>
      <c r="I6" s="690"/>
      <c r="J6" s="692"/>
      <c r="K6" s="605">
        <f>K5*2080</f>
        <v>45848.4</v>
      </c>
      <c r="L6" s="605">
        <f>L5*2080</f>
        <v>43745.520000000004</v>
      </c>
      <c r="M6" s="603">
        <v>41600</v>
      </c>
      <c r="N6" s="570">
        <f t="shared" ref="N6:N34" si="2">(C6-M6)/M6</f>
        <v>0.12602000000000019</v>
      </c>
      <c r="O6" s="570">
        <f t="shared" ref="O6:O34" si="3">(K6-M6)/M6</f>
        <v>0.10212500000000004</v>
      </c>
      <c r="P6" s="570">
        <f t="shared" ref="P6:P34" si="4">(L6-M6)/M6</f>
        <v>5.15750000000001E-2</v>
      </c>
    </row>
    <row r="7" spans="2:16" ht="30">
      <c r="B7" s="606" t="s">
        <v>300</v>
      </c>
      <c r="C7" s="714">
        <f>'[24]DC.DCIII.CNA'!X23</f>
        <v>27.109919999999999</v>
      </c>
      <c r="D7" s="603">
        <v>27.027519999999999</v>
      </c>
      <c r="E7" s="603">
        <v>25.580080000000002</v>
      </c>
      <c r="F7" s="570">
        <f t="shared" si="0"/>
        <v>3.0487443909023031E-3</v>
      </c>
      <c r="G7" s="570">
        <f t="shared" si="1"/>
        <v>5.980591147486624E-2</v>
      </c>
      <c r="H7" s="607" t="s">
        <v>301</v>
      </c>
      <c r="I7" s="689" t="s">
        <v>302</v>
      </c>
      <c r="J7" s="691" t="s">
        <v>498</v>
      </c>
      <c r="K7" s="602">
        <f>'[24]DC.DCIII.CNA'!W23</f>
        <v>26.357999999999997</v>
      </c>
      <c r="L7" s="602">
        <f>'[24]DC.DCIII.CNA'!V23</f>
        <v>24.861200000000004</v>
      </c>
      <c r="M7" s="603">
        <v>25.580080000000002</v>
      </c>
      <c r="N7" s="570">
        <f t="shared" si="2"/>
        <v>5.980591147486624E-2</v>
      </c>
      <c r="O7" s="570">
        <f t="shared" si="3"/>
        <v>3.0411163686743535E-2</v>
      </c>
      <c r="P7" s="570">
        <f t="shared" si="4"/>
        <v>-2.8103117738490207E-2</v>
      </c>
    </row>
    <row r="8" spans="2:16" ht="30.75" thickBot="1">
      <c r="B8" s="608" t="s">
        <v>303</v>
      </c>
      <c r="C8" s="715">
        <f>'[24]DC.DCIII.CNA'!X24</f>
        <v>56388.633600000001</v>
      </c>
      <c r="D8" s="603">
        <v>56217.241600000001</v>
      </c>
      <c r="E8" s="603">
        <v>53206.566400000003</v>
      </c>
      <c r="F8" s="570">
        <f t="shared" si="0"/>
        <v>3.048744390902307E-3</v>
      </c>
      <c r="G8" s="570">
        <f t="shared" si="1"/>
        <v>5.980591147486633E-2</v>
      </c>
      <c r="H8" s="609" t="s">
        <v>499</v>
      </c>
      <c r="I8" s="690"/>
      <c r="J8" s="692"/>
      <c r="K8" s="605">
        <f>K7*2080</f>
        <v>54824.639999999992</v>
      </c>
      <c r="L8" s="605">
        <f>L7*2080</f>
        <v>51711.296000000009</v>
      </c>
      <c r="M8" s="603">
        <v>53206.566400000003</v>
      </c>
      <c r="N8" s="570">
        <f t="shared" si="2"/>
        <v>5.980591147486633E-2</v>
      </c>
      <c r="O8" s="570">
        <f t="shared" si="3"/>
        <v>3.0411163686743535E-2</v>
      </c>
      <c r="P8" s="570">
        <f t="shared" si="4"/>
        <v>-2.8103117738490148E-2</v>
      </c>
    </row>
    <row r="9" spans="2:16">
      <c r="B9" s="606" t="s">
        <v>304</v>
      </c>
      <c r="C9" s="714">
        <f>'[24]DC.DCIII.CNA'!X27</f>
        <v>22.0016</v>
      </c>
      <c r="D9" s="603">
        <v>21.417999999999999</v>
      </c>
      <c r="E9" s="603">
        <v>19.121599999999997</v>
      </c>
      <c r="F9" s="570">
        <f t="shared" si="0"/>
        <v>2.7248109067139818E-2</v>
      </c>
      <c r="G9" s="570">
        <f t="shared" si="1"/>
        <v>0.15061501129612601</v>
      </c>
      <c r="H9" s="607"/>
      <c r="I9" s="876" t="s">
        <v>305</v>
      </c>
      <c r="J9" s="878" t="s">
        <v>853</v>
      </c>
      <c r="K9" s="602">
        <f>'[24]DC.DCIII.CNA'!W27</f>
        <v>21.83</v>
      </c>
      <c r="L9" s="602">
        <f>'[24]DC.DCIII.CNA'!V27</f>
        <v>20.834</v>
      </c>
      <c r="M9" s="610">
        <v>20</v>
      </c>
      <c r="N9" s="611">
        <f t="shared" si="2"/>
        <v>0.10007999999999999</v>
      </c>
      <c r="O9" s="611">
        <f t="shared" si="3"/>
        <v>9.1499999999999915E-2</v>
      </c>
      <c r="P9" s="611">
        <f t="shared" si="4"/>
        <v>4.169999999999998E-2</v>
      </c>
    </row>
    <row r="10" spans="2:16" ht="15.75" thickBot="1">
      <c r="B10" s="608" t="s">
        <v>306</v>
      </c>
      <c r="C10" s="715">
        <f>'[24]DC.DCIII.CNA'!X28</f>
        <v>45763.328000000001</v>
      </c>
      <c r="D10" s="603">
        <v>44549.439999999995</v>
      </c>
      <c r="E10" s="603">
        <v>39772.927999999993</v>
      </c>
      <c r="F10" s="570">
        <f t="shared" si="0"/>
        <v>2.7248109067139932E-2</v>
      </c>
      <c r="G10" s="570">
        <f t="shared" si="1"/>
        <v>0.15061501129612609</v>
      </c>
      <c r="H10" s="612"/>
      <c r="I10" s="877"/>
      <c r="J10" s="879"/>
      <c r="K10" s="605">
        <f>K9*2080</f>
        <v>45406.399999999994</v>
      </c>
      <c r="L10" s="605">
        <f>L9*2080</f>
        <v>43334.720000000001</v>
      </c>
      <c r="M10" s="610">
        <f>M9*2080</f>
        <v>41600</v>
      </c>
      <c r="N10" s="611">
        <f t="shared" si="2"/>
        <v>0.10008000000000003</v>
      </c>
      <c r="O10" s="611">
        <f t="shared" si="3"/>
        <v>9.1499999999999859E-2</v>
      </c>
      <c r="P10" s="611">
        <f t="shared" si="4"/>
        <v>4.1700000000000029E-2</v>
      </c>
    </row>
    <row r="11" spans="2:16" ht="30">
      <c r="B11" s="606" t="s">
        <v>307</v>
      </c>
      <c r="C11" s="714">
        <f>'[24]CASE.MGMT'!I6</f>
        <v>31.989000000000004</v>
      </c>
      <c r="D11" s="603">
        <v>30.979999999999997</v>
      </c>
      <c r="E11" s="603">
        <v>28.180799999999998</v>
      </c>
      <c r="F11" s="570">
        <f t="shared" si="0"/>
        <v>3.2569399612653566E-2</v>
      </c>
      <c r="G11" s="570">
        <f t="shared" si="1"/>
        <v>0.13513455970022167</v>
      </c>
      <c r="H11" s="607" t="s">
        <v>308</v>
      </c>
      <c r="I11" s="689" t="s">
        <v>309</v>
      </c>
      <c r="J11" s="698" t="s">
        <v>472</v>
      </c>
      <c r="K11" s="602">
        <f>'[24]CASE.MGMT'!H6</f>
        <v>31.14</v>
      </c>
      <c r="L11" s="602">
        <f>'[24]CASE.MGMT'!G6</f>
        <v>28.838000000000001</v>
      </c>
      <c r="M11" s="603">
        <f>M12/2080</f>
        <v>28.180799999999998</v>
      </c>
      <c r="N11" s="672">
        <f t="shared" si="2"/>
        <v>0.13513455970022167</v>
      </c>
      <c r="O11" s="570">
        <f t="shared" si="3"/>
        <v>0.1050076647930507</v>
      </c>
      <c r="P11" s="570">
        <f t="shared" si="4"/>
        <v>2.332084255947323E-2</v>
      </c>
    </row>
    <row r="12" spans="2:16" ht="15.75" thickBot="1">
      <c r="B12" s="608" t="s">
        <v>310</v>
      </c>
      <c r="C12" s="716">
        <f>'[24]CASE.MGMT'!I7</f>
        <v>66537.12000000001</v>
      </c>
      <c r="D12" s="603">
        <v>64438.399999999994</v>
      </c>
      <c r="E12" s="603">
        <v>58616.063999999998</v>
      </c>
      <c r="F12" s="570">
        <f t="shared" si="0"/>
        <v>3.2569399612653573E-2</v>
      </c>
      <c r="G12" s="570">
        <f t="shared" si="1"/>
        <v>0.13513455970022162</v>
      </c>
      <c r="H12" s="612" t="s">
        <v>311</v>
      </c>
      <c r="I12" s="690"/>
      <c r="J12" s="698"/>
      <c r="K12" s="613">
        <f>K11*2080</f>
        <v>64771.200000000004</v>
      </c>
      <c r="L12" s="613">
        <f>L11*2080</f>
        <v>59983.040000000001</v>
      </c>
      <c r="M12" s="603">
        <v>58616.063999999998</v>
      </c>
      <c r="N12" s="570">
        <f t="shared" si="2"/>
        <v>0.13513455970022162</v>
      </c>
      <c r="O12" s="570">
        <f t="shared" si="3"/>
        <v>0.1050076647930507</v>
      </c>
      <c r="P12" s="570">
        <f t="shared" si="4"/>
        <v>2.3320842559473157E-2</v>
      </c>
    </row>
    <row r="13" spans="2:16">
      <c r="B13" s="606" t="s">
        <v>312</v>
      </c>
      <c r="C13" s="714">
        <f>'[24]CASE.MGMT'!I16</f>
        <v>36.1419</v>
      </c>
      <c r="D13" s="603">
        <v>33.755499999999998</v>
      </c>
      <c r="E13" s="603">
        <v>30.9283</v>
      </c>
      <c r="F13" s="570">
        <f t="shared" si="0"/>
        <v>7.0696627216305555E-2</v>
      </c>
      <c r="G13" s="570">
        <f t="shared" si="1"/>
        <v>0.16857053248966156</v>
      </c>
      <c r="H13" s="607" t="s">
        <v>313</v>
      </c>
      <c r="I13" s="689" t="s">
        <v>314</v>
      </c>
      <c r="J13" s="691" t="s">
        <v>500</v>
      </c>
      <c r="K13" s="602">
        <f>'[24]CASE.MGMT'!H16</f>
        <v>35.129999999999995</v>
      </c>
      <c r="L13" s="602">
        <f>'[24]CASE.MGMT'!G16</f>
        <v>32.628999999999998</v>
      </c>
      <c r="M13" s="603">
        <v>30.9283</v>
      </c>
      <c r="N13" s="570">
        <f t="shared" si="2"/>
        <v>0.16857053248966156</v>
      </c>
      <c r="O13" s="570">
        <f t="shared" si="3"/>
        <v>0.13585292434437055</v>
      </c>
      <c r="P13" s="570">
        <f t="shared" si="4"/>
        <v>5.4988473339950716E-2</v>
      </c>
    </row>
    <row r="14" spans="2:16" ht="16.5" customHeight="1" thickBot="1">
      <c r="B14" s="608" t="s">
        <v>315</v>
      </c>
      <c r="C14" s="715">
        <f>'[24]CASE.MGMT'!I17</f>
        <v>75175.152000000002</v>
      </c>
      <c r="D14" s="603">
        <v>70211.44</v>
      </c>
      <c r="E14" s="603">
        <v>64330.864000000001</v>
      </c>
      <c r="F14" s="570">
        <f t="shared" si="0"/>
        <v>7.0696627216305485E-2</v>
      </c>
      <c r="G14" s="570">
        <f t="shared" si="1"/>
        <v>0.16857053248966158</v>
      </c>
      <c r="H14" s="612" t="s">
        <v>316</v>
      </c>
      <c r="I14" s="690"/>
      <c r="J14" s="692"/>
      <c r="K14" s="605">
        <f>K13*2080</f>
        <v>73070.399999999994</v>
      </c>
      <c r="L14" s="605">
        <f>L13*2080</f>
        <v>67868.319999999992</v>
      </c>
      <c r="M14" s="603">
        <v>64330.864000000001</v>
      </c>
      <c r="N14" s="570">
        <f t="shared" si="2"/>
        <v>0.16857053248966158</v>
      </c>
      <c r="O14" s="570">
        <f t="shared" si="3"/>
        <v>0.13585292434437057</v>
      </c>
      <c r="P14" s="570">
        <f t="shared" si="4"/>
        <v>5.4988473339950647E-2</v>
      </c>
    </row>
    <row r="15" spans="2:16" ht="14.45" customHeight="1">
      <c r="B15" s="606" t="s">
        <v>325</v>
      </c>
      <c r="C15" s="714">
        <f>[24]NURSING!K4</f>
        <v>37.066800000000001</v>
      </c>
      <c r="D15" s="603">
        <v>35.506799999999998</v>
      </c>
      <c r="E15" s="603">
        <v>31.575200000000002</v>
      </c>
      <c r="F15" s="570">
        <f t="shared" si="0"/>
        <v>4.3935246206360537E-2</v>
      </c>
      <c r="G15" s="570">
        <f t="shared" si="1"/>
        <v>0.17392130532823222</v>
      </c>
      <c r="H15" s="607"/>
      <c r="I15" s="689" t="s">
        <v>326</v>
      </c>
      <c r="J15" s="691" t="s">
        <v>473</v>
      </c>
      <c r="K15" s="602">
        <f>[24]NURSING!J4</f>
        <v>36.81</v>
      </c>
      <c r="L15" s="602">
        <f>[24]NURSING!I4</f>
        <v>34.962000000000003</v>
      </c>
      <c r="M15" s="603">
        <v>31.575200000000002</v>
      </c>
      <c r="N15" s="570">
        <f t="shared" si="2"/>
        <v>0.17392130532823222</v>
      </c>
      <c r="O15" s="570">
        <f t="shared" si="3"/>
        <v>0.16578834021637232</v>
      </c>
      <c r="P15" s="570">
        <f t="shared" si="4"/>
        <v>0.10726139501887559</v>
      </c>
    </row>
    <row r="16" spans="2:16" ht="15.75" thickBot="1">
      <c r="B16" s="608" t="s">
        <v>327</v>
      </c>
      <c r="C16" s="715">
        <f>[24]NURSING!K5</f>
        <v>77098.944000000003</v>
      </c>
      <c r="D16" s="603">
        <v>73854.144</v>
      </c>
      <c r="E16" s="603">
        <v>65676.416000000012</v>
      </c>
      <c r="F16" s="570">
        <f t="shared" si="0"/>
        <v>4.3935246206360509E-2</v>
      </c>
      <c r="G16" s="570">
        <f t="shared" si="1"/>
        <v>0.17392130532823211</v>
      </c>
      <c r="H16" s="612" t="s">
        <v>501</v>
      </c>
      <c r="I16" s="690"/>
      <c r="J16" s="692"/>
      <c r="K16" s="605">
        <f>K15*2080</f>
        <v>76564.800000000003</v>
      </c>
      <c r="L16" s="605">
        <f>L15*2080</f>
        <v>72720.960000000006</v>
      </c>
      <c r="M16" s="603">
        <v>65676.416000000012</v>
      </c>
      <c r="N16" s="570">
        <f t="shared" si="2"/>
        <v>0.17392130532823211</v>
      </c>
      <c r="O16" s="570">
        <f t="shared" si="3"/>
        <v>0.16578834021637218</v>
      </c>
      <c r="P16" s="570">
        <f t="shared" si="4"/>
        <v>0.10726139501887547</v>
      </c>
    </row>
    <row r="17" spans="1:16">
      <c r="B17" s="606" t="s">
        <v>317</v>
      </c>
      <c r="C17" s="714">
        <f>[24]CLINICAL!J7</f>
        <v>40.468299999999999</v>
      </c>
      <c r="D17" s="603">
        <v>40.211399999999998</v>
      </c>
      <c r="E17" s="603">
        <v>38.753100000000003</v>
      </c>
      <c r="F17" s="570">
        <f t="shared" si="0"/>
        <v>6.3887355327096719E-3</v>
      </c>
      <c r="G17" s="570">
        <f t="shared" si="1"/>
        <v>4.4259685031648968E-2</v>
      </c>
      <c r="H17" s="607" t="s">
        <v>318</v>
      </c>
      <c r="I17" s="689" t="s">
        <v>319</v>
      </c>
      <c r="J17" s="691" t="s">
        <v>502</v>
      </c>
      <c r="K17" s="602">
        <f>[24]CLINICAL!I7</f>
        <v>39.107500000000002</v>
      </c>
      <c r="L17" s="602">
        <f>[24]CLINICAL!H7</f>
        <v>36.266500000000001</v>
      </c>
      <c r="M17" s="603">
        <v>38.753100000000003</v>
      </c>
      <c r="N17" s="570">
        <f t="shared" si="2"/>
        <v>4.4259685031648968E-2</v>
      </c>
      <c r="O17" s="570">
        <f t="shared" si="3"/>
        <v>9.1450748456252083E-3</v>
      </c>
      <c r="P17" s="570">
        <f t="shared" si="4"/>
        <v>-6.4165189365495992E-2</v>
      </c>
    </row>
    <row r="18" spans="1:16" ht="15.75" thickBot="1">
      <c r="B18" s="608" t="s">
        <v>320</v>
      </c>
      <c r="C18" s="715">
        <f>[24]CLINICAL!J8</f>
        <v>84174.063999999998</v>
      </c>
      <c r="D18" s="603">
        <v>83639.712</v>
      </c>
      <c r="E18" s="603">
        <v>80606.448000000004</v>
      </c>
      <c r="F18" s="570">
        <f t="shared" si="0"/>
        <v>6.3887355327096173E-3</v>
      </c>
      <c r="G18" s="570">
        <f t="shared" si="1"/>
        <v>4.425968503164901E-2</v>
      </c>
      <c r="H18" s="612"/>
      <c r="I18" s="690"/>
      <c r="J18" s="692"/>
      <c r="K18" s="605">
        <f>K17*2080</f>
        <v>81343.600000000006</v>
      </c>
      <c r="L18" s="605">
        <f>L17*2080</f>
        <v>75434.320000000007</v>
      </c>
      <c r="M18" s="603">
        <v>80606.448000000004</v>
      </c>
      <c r="N18" s="570">
        <f t="shared" si="2"/>
        <v>4.425968503164901E-2</v>
      </c>
      <c r="O18" s="570">
        <f t="shared" si="3"/>
        <v>9.145074845625276E-3</v>
      </c>
      <c r="P18" s="570">
        <f t="shared" si="4"/>
        <v>-6.4165189365495881E-2</v>
      </c>
    </row>
    <row r="19" spans="1:16">
      <c r="B19" s="606" t="s">
        <v>474</v>
      </c>
      <c r="C19" s="714">
        <f>'[24]THER.PATH.'!K11</f>
        <v>39.5488</v>
      </c>
      <c r="D19" s="603">
        <v>36.818800000000003</v>
      </c>
      <c r="E19" s="603">
        <v>32.740400000000001</v>
      </c>
      <c r="F19" s="570">
        <f t="shared" si="0"/>
        <v>7.4146903212489179E-2</v>
      </c>
      <c r="G19" s="570">
        <f t="shared" si="1"/>
        <v>0.20795103297455128</v>
      </c>
      <c r="H19" s="607"/>
      <c r="I19" s="876" t="s">
        <v>475</v>
      </c>
      <c r="J19" s="878" t="s">
        <v>476</v>
      </c>
      <c r="K19" s="602">
        <f>'[24]THER.PATH.'!J11</f>
        <v>38.86</v>
      </c>
      <c r="L19" s="602">
        <f>'[24]THER.PATH.'!I11</f>
        <v>36.143999999999998</v>
      </c>
      <c r="M19" s="603">
        <v>32.740400000000001</v>
      </c>
      <c r="N19" s="570">
        <f t="shared" si="2"/>
        <v>0.20795103297455128</v>
      </c>
      <c r="O19" s="570">
        <f t="shared" si="3"/>
        <v>0.18691280497489335</v>
      </c>
      <c r="P19" s="570">
        <f t="shared" si="4"/>
        <v>0.10395719050469747</v>
      </c>
    </row>
    <row r="20" spans="1:16" ht="15.75" thickBot="1">
      <c r="B20" s="608" t="s">
        <v>477</v>
      </c>
      <c r="C20" s="715">
        <f>'[24]THER.PATH.'!K12</f>
        <v>82261.504000000001</v>
      </c>
      <c r="D20" s="603">
        <v>76583.104000000007</v>
      </c>
      <c r="E20" s="603">
        <v>68100.032000000007</v>
      </c>
      <c r="F20" s="570">
        <f t="shared" si="0"/>
        <v>7.4146903212489193E-2</v>
      </c>
      <c r="G20" s="570">
        <f t="shared" si="1"/>
        <v>0.20795103297455123</v>
      </c>
      <c r="H20" s="612"/>
      <c r="I20" s="877"/>
      <c r="J20" s="879"/>
      <c r="K20" s="605">
        <f>K19*2080</f>
        <v>80828.800000000003</v>
      </c>
      <c r="L20" s="605">
        <f>L19*2080</f>
        <v>75179.51999999999</v>
      </c>
      <c r="M20" s="603">
        <v>68100.032000000007</v>
      </c>
      <c r="N20" s="570">
        <f t="shared" si="2"/>
        <v>0.20795103297455123</v>
      </c>
      <c r="O20" s="570">
        <f t="shared" si="3"/>
        <v>0.18691280497489332</v>
      </c>
      <c r="P20" s="570">
        <f t="shared" si="4"/>
        <v>0.1039571905046973</v>
      </c>
    </row>
    <row r="21" spans="1:16">
      <c r="B21" s="606" t="s">
        <v>321</v>
      </c>
      <c r="C21" s="714">
        <f>'[24]CASE.MGMT'!I21</f>
        <v>39.176400000000001</v>
      </c>
      <c r="D21" s="603">
        <v>38.860399999999998</v>
      </c>
      <c r="E21" s="603">
        <v>38.180400000000006</v>
      </c>
      <c r="F21" s="570">
        <f t="shared" si="0"/>
        <v>8.131671315786829E-3</v>
      </c>
      <c r="G21" s="570">
        <f t="shared" si="1"/>
        <v>2.6086683219662312E-2</v>
      </c>
      <c r="H21" s="607" t="s">
        <v>478</v>
      </c>
      <c r="I21" s="689" t="s">
        <v>322</v>
      </c>
      <c r="J21" s="696" t="s">
        <v>479</v>
      </c>
      <c r="K21" s="602">
        <f>'[24]CASE.MGMT'!H21</f>
        <v>38.01</v>
      </c>
      <c r="L21" s="602">
        <f>'[24]CASE.MGMT'!G21</f>
        <v>35.118000000000002</v>
      </c>
      <c r="M21" s="603">
        <v>38.180400000000006</v>
      </c>
      <c r="N21" s="570">
        <f t="shared" si="2"/>
        <v>2.6086683219662312E-2</v>
      </c>
      <c r="O21" s="570">
        <f t="shared" si="3"/>
        <v>-4.4630229122798043E-3</v>
      </c>
      <c r="P21" s="570">
        <f t="shared" si="4"/>
        <v>-8.0208693465757389E-2</v>
      </c>
    </row>
    <row r="22" spans="1:16" ht="15.75" thickBot="1">
      <c r="B22" s="608" t="s">
        <v>323</v>
      </c>
      <c r="C22" s="715">
        <f>'[24]CASE.MGMT'!I22</f>
        <v>81486.911999999997</v>
      </c>
      <c r="D22" s="603">
        <v>80829.631999999998</v>
      </c>
      <c r="E22" s="603">
        <v>79415.232000000018</v>
      </c>
      <c r="F22" s="570">
        <f t="shared" si="0"/>
        <v>8.131671315786751E-3</v>
      </c>
      <c r="G22" s="570">
        <f t="shared" si="1"/>
        <v>2.6086683219662166E-2</v>
      </c>
      <c r="H22" s="612" t="s">
        <v>480</v>
      </c>
      <c r="I22" s="690"/>
      <c r="J22" s="697"/>
      <c r="K22" s="605">
        <f>K21*2080</f>
        <v>79060.800000000003</v>
      </c>
      <c r="L22" s="605">
        <f>L21*2080</f>
        <v>73045.440000000002</v>
      </c>
      <c r="M22" s="603">
        <v>79415.232000000018</v>
      </c>
      <c r="N22" s="570">
        <f t="shared" si="2"/>
        <v>2.6086683219662166E-2</v>
      </c>
      <c r="O22" s="570">
        <f t="shared" si="3"/>
        <v>-4.4630229122797896E-3</v>
      </c>
      <c r="P22" s="570">
        <f t="shared" si="4"/>
        <v>-8.0208693465757486E-2</v>
      </c>
    </row>
    <row r="23" spans="1:16" ht="14.45" customHeight="1">
      <c r="B23" s="614" t="s">
        <v>854</v>
      </c>
      <c r="C23" s="446">
        <f>'[24]THER.PATH.'!K6</f>
        <v>41.273300000000006</v>
      </c>
      <c r="D23" s="603">
        <v>39.750500000000002</v>
      </c>
      <c r="E23" s="603">
        <v>38.017499999999998</v>
      </c>
      <c r="F23" s="570">
        <f t="shared" si="0"/>
        <v>3.8308952088653064E-2</v>
      </c>
      <c r="G23" s="570">
        <f t="shared" si="1"/>
        <v>8.5639508121260158E-2</v>
      </c>
      <c r="H23" s="616" t="s">
        <v>481</v>
      </c>
      <c r="I23" s="693" t="s">
        <v>314</v>
      </c>
      <c r="J23" s="691" t="s">
        <v>855</v>
      </c>
      <c r="K23" s="615">
        <f>'[24]THER.PATH.'!J6</f>
        <v>40.842500000000001</v>
      </c>
      <c r="L23" s="615">
        <f>'[24]THER.PATH.'!I6</f>
        <v>38.588499999999996</v>
      </c>
      <c r="M23" s="603">
        <v>38.017499999999998</v>
      </c>
      <c r="N23" s="570">
        <f t="shared" si="2"/>
        <v>8.5639508121260158E-2</v>
      </c>
      <c r="O23" s="570">
        <f t="shared" si="3"/>
        <v>7.4307884526862711E-2</v>
      </c>
      <c r="P23" s="570">
        <f t="shared" si="4"/>
        <v>1.5019398961004748E-2</v>
      </c>
    </row>
    <row r="24" spans="1:16" ht="15.75" thickBot="1">
      <c r="B24" s="614" t="s">
        <v>856</v>
      </c>
      <c r="C24" s="688">
        <f>'[24]THER.PATH.'!K7</f>
        <v>85848.464000000007</v>
      </c>
      <c r="D24" s="603">
        <v>82681.040000000008</v>
      </c>
      <c r="E24" s="603">
        <v>79076.399999999994</v>
      </c>
      <c r="F24" s="570">
        <f t="shared" si="0"/>
        <v>3.830895208865296E-2</v>
      </c>
      <c r="G24" s="570">
        <f t="shared" si="1"/>
        <v>8.5639508121260116E-2</v>
      </c>
      <c r="H24" s="616"/>
      <c r="I24" s="693"/>
      <c r="J24" s="692"/>
      <c r="K24" s="617">
        <f>K23*2080</f>
        <v>84952.400000000009</v>
      </c>
      <c r="L24" s="617">
        <f>L23*2080</f>
        <v>80264.079999999987</v>
      </c>
      <c r="M24" s="603">
        <v>79076.399999999994</v>
      </c>
      <c r="N24" s="570">
        <f t="shared" si="2"/>
        <v>8.5639508121260116E-2</v>
      </c>
      <c r="O24" s="570">
        <f t="shared" si="3"/>
        <v>7.4307884526862822E-2</v>
      </c>
      <c r="P24" s="570">
        <f t="shared" si="4"/>
        <v>1.5019398961004713E-2</v>
      </c>
    </row>
    <row r="25" spans="1:16">
      <c r="B25" s="606" t="s">
        <v>482</v>
      </c>
      <c r="C25" s="714">
        <f>'[24]THER.PATH.'!K20</f>
        <v>43.965600000000002</v>
      </c>
      <c r="D25" s="603">
        <v>42.784640000000003</v>
      </c>
      <c r="E25" s="603">
        <v>41.25168</v>
      </c>
      <c r="F25" s="570">
        <f t="shared" si="0"/>
        <v>2.7602429283032387E-2</v>
      </c>
      <c r="G25" s="570">
        <f t="shared" si="1"/>
        <v>6.5789320580398214E-2</v>
      </c>
      <c r="H25" s="607" t="s">
        <v>483</v>
      </c>
      <c r="I25" s="689" t="s">
        <v>314</v>
      </c>
      <c r="J25" s="691" t="s">
        <v>484</v>
      </c>
      <c r="K25" s="602">
        <f>'[24]THER.PATH.'!J20</f>
        <v>43.248000000000005</v>
      </c>
      <c r="L25" s="602">
        <f>'[24]THER.PATH.'!I20</f>
        <v>41.299199999999999</v>
      </c>
      <c r="M25" s="603">
        <v>41.25168</v>
      </c>
      <c r="N25" s="570">
        <f t="shared" si="2"/>
        <v>6.5789320580398214E-2</v>
      </c>
      <c r="O25" s="570">
        <f t="shared" si="3"/>
        <v>4.8393665421626569E-2</v>
      </c>
      <c r="P25" s="570">
        <f t="shared" si="4"/>
        <v>1.1519530840925431E-3</v>
      </c>
    </row>
    <row r="26" spans="1:16" ht="15.75" thickBot="1">
      <c r="B26" s="608" t="s">
        <v>485</v>
      </c>
      <c r="C26" s="715">
        <f>'[24]THER.PATH.'!K21</f>
        <v>91448.448000000004</v>
      </c>
      <c r="D26" s="603">
        <v>88992.051200000002</v>
      </c>
      <c r="E26" s="603">
        <v>85803.494399999996</v>
      </c>
      <c r="F26" s="570">
        <f t="shared" si="0"/>
        <v>2.7602429283032439E-2</v>
      </c>
      <c r="G26" s="570">
        <f t="shared" si="1"/>
        <v>6.5789320580398283E-2</v>
      </c>
      <c r="H26" s="612"/>
      <c r="I26" s="690"/>
      <c r="J26" s="692"/>
      <c r="K26" s="605">
        <f>K25*2080</f>
        <v>89955.840000000011</v>
      </c>
      <c r="L26" s="605">
        <f>L25*2080</f>
        <v>85902.335999999996</v>
      </c>
      <c r="M26" s="603">
        <v>85803.494399999996</v>
      </c>
      <c r="N26" s="570">
        <f t="shared" si="2"/>
        <v>6.5789320580398283E-2</v>
      </c>
      <c r="O26" s="570">
        <f t="shared" si="3"/>
        <v>4.8393665421626646E-2</v>
      </c>
      <c r="P26" s="570">
        <f t="shared" si="4"/>
        <v>1.1519530840925721E-3</v>
      </c>
    </row>
    <row r="27" spans="1:16" ht="14.45" customHeight="1">
      <c r="A27" s="848" t="s">
        <v>533</v>
      </c>
      <c r="B27" s="606" t="s">
        <v>486</v>
      </c>
      <c r="C27" s="714">
        <f>M27*(1+2.58%)</f>
        <v>49.999748760000003</v>
      </c>
      <c r="D27" s="603">
        <v>48.945399999999999</v>
      </c>
      <c r="E27" s="603">
        <v>48.742200000000004</v>
      </c>
      <c r="F27" s="570">
        <f t="shared" si="0"/>
        <v>2.154132482317038E-2</v>
      </c>
      <c r="G27" s="570">
        <f t="shared" si="1"/>
        <v>2.5799999999999972E-2</v>
      </c>
      <c r="H27" s="694" t="s">
        <v>506</v>
      </c>
      <c r="I27" s="689" t="s">
        <v>324</v>
      </c>
      <c r="J27" s="691" t="s">
        <v>507</v>
      </c>
      <c r="K27" s="602">
        <f>[24]CLINICAL!I13</f>
        <v>44.519999999999996</v>
      </c>
      <c r="L27" s="602">
        <f>[24]CLINICAL!H13</f>
        <v>41.314000000000007</v>
      </c>
      <c r="M27" s="603">
        <v>48.742200000000004</v>
      </c>
      <c r="N27" s="570">
        <f t="shared" si="2"/>
        <v>2.5799999999999972E-2</v>
      </c>
      <c r="O27" s="570">
        <f t="shared" si="3"/>
        <v>-8.6623090463705116E-2</v>
      </c>
      <c r="P27" s="570">
        <f t="shared" si="4"/>
        <v>-0.15239771696804813</v>
      </c>
    </row>
    <row r="28" spans="1:16" ht="15.75" thickBot="1">
      <c r="A28" s="618"/>
      <c r="B28" s="608" t="s">
        <v>487</v>
      </c>
      <c r="C28" s="716">
        <f>C27*2080</f>
        <v>103999.4774208</v>
      </c>
      <c r="D28" s="603">
        <v>101806.432</v>
      </c>
      <c r="E28" s="603">
        <v>101383.77600000001</v>
      </c>
      <c r="F28" s="570">
        <f t="shared" si="0"/>
        <v>2.1541324823170317E-2</v>
      </c>
      <c r="G28" s="570">
        <f t="shared" si="1"/>
        <v>2.5799999999999889E-2</v>
      </c>
      <c r="H28" s="695"/>
      <c r="I28" s="690"/>
      <c r="J28" s="692"/>
      <c r="K28" s="613">
        <f>K27*2080</f>
        <v>92601.599999999991</v>
      </c>
      <c r="L28" s="613">
        <f>L27*2080</f>
        <v>85933.12000000001</v>
      </c>
      <c r="M28" s="603">
        <v>101383.77600000001</v>
      </c>
      <c r="N28" s="570">
        <f t="shared" si="2"/>
        <v>2.5799999999999889E-2</v>
      </c>
      <c r="O28" s="570">
        <f t="shared" si="3"/>
        <v>-8.6623090463705157E-2</v>
      </c>
      <c r="P28" s="570">
        <f t="shared" si="4"/>
        <v>-0.15239771696804824</v>
      </c>
    </row>
    <row r="29" spans="1:16">
      <c r="A29" s="848" t="s">
        <v>533</v>
      </c>
      <c r="B29" s="601" t="s">
        <v>857</v>
      </c>
      <c r="C29" s="714">
        <f>M29*(1+2.58%)</f>
        <v>43.859843376000001</v>
      </c>
      <c r="D29" s="603">
        <v>44.301760000000002</v>
      </c>
      <c r="E29" s="603">
        <v>42.756720000000001</v>
      </c>
      <c r="F29" s="570">
        <f t="shared" si="0"/>
        <v>-9.9751482559609587E-3</v>
      </c>
      <c r="G29" s="570">
        <f t="shared" si="1"/>
        <v>2.5799999999999979E-2</v>
      </c>
      <c r="H29" s="607"/>
      <c r="I29" s="876" t="s">
        <v>314</v>
      </c>
      <c r="J29" s="878" t="s">
        <v>858</v>
      </c>
      <c r="K29" s="602">
        <f>'[24]THER.PATH.'!J28</f>
        <v>40.14</v>
      </c>
      <c r="L29" s="602">
        <f>'[24]THER.PATH.'!I28</f>
        <v>37.613999999999997</v>
      </c>
      <c r="M29" s="603">
        <v>42.756720000000001</v>
      </c>
      <c r="N29" s="570">
        <f t="shared" si="2"/>
        <v>2.5799999999999979E-2</v>
      </c>
      <c r="O29" s="570">
        <f t="shared" si="3"/>
        <v>-6.1200204318759735E-2</v>
      </c>
      <c r="P29" s="570">
        <f t="shared" si="4"/>
        <v>-0.12027863690198884</v>
      </c>
    </row>
    <row r="30" spans="1:16" ht="15.75" thickBot="1">
      <c r="B30" s="604" t="s">
        <v>859</v>
      </c>
      <c r="C30" s="716">
        <f>C29*2080</f>
        <v>91228.474222079996</v>
      </c>
      <c r="D30" s="603">
        <v>92147.660799999998</v>
      </c>
      <c r="E30" s="603">
        <v>88933.977599999998</v>
      </c>
      <c r="F30" s="570">
        <f t="shared" si="0"/>
        <v>-9.9751482559609552E-3</v>
      </c>
      <c r="G30" s="570">
        <f t="shared" si="1"/>
        <v>2.5799999999999976E-2</v>
      </c>
      <c r="H30" s="612"/>
      <c r="I30" s="877"/>
      <c r="J30" s="879"/>
      <c r="K30" s="613">
        <f>K29*2080</f>
        <v>83491.199999999997</v>
      </c>
      <c r="L30" s="613">
        <f>L29*2080</f>
        <v>78237.119999999995</v>
      </c>
      <c r="M30" s="603">
        <v>88933.977599999998</v>
      </c>
      <c r="N30" s="570">
        <f t="shared" si="2"/>
        <v>2.5799999999999976E-2</v>
      </c>
      <c r="O30" s="570">
        <f t="shared" si="3"/>
        <v>-6.1200204318759735E-2</v>
      </c>
      <c r="P30" s="570">
        <f t="shared" si="4"/>
        <v>-0.12027863690198877</v>
      </c>
    </row>
    <row r="31" spans="1:16">
      <c r="B31" s="606" t="s">
        <v>860</v>
      </c>
      <c r="C31" s="714">
        <f>[24]NURSING!K8</f>
        <v>50.818000000000005</v>
      </c>
      <c r="D31" s="603">
        <v>49.818400000000004</v>
      </c>
      <c r="E31" s="603">
        <v>49.162799999999997</v>
      </c>
      <c r="F31" s="570">
        <f t="shared" si="0"/>
        <v>2.0064875628281936E-2</v>
      </c>
      <c r="G31" s="570">
        <f t="shared" si="1"/>
        <v>3.3667732513201196E-2</v>
      </c>
      <c r="H31" s="607"/>
      <c r="I31" s="876" t="s">
        <v>329</v>
      </c>
      <c r="J31" s="878" t="s">
        <v>488</v>
      </c>
      <c r="K31" s="602">
        <f>[24]NURSING!J8</f>
        <v>49.03</v>
      </c>
      <c r="L31" s="602">
        <f>[24]NURSING!I8</f>
        <v>45.57</v>
      </c>
      <c r="M31" s="603">
        <v>49.162799999999997</v>
      </c>
      <c r="N31" s="570">
        <f t="shared" si="2"/>
        <v>3.3667732513201196E-2</v>
      </c>
      <c r="O31" s="570">
        <f t="shared" si="3"/>
        <v>-2.7012293848193356E-3</v>
      </c>
      <c r="P31" s="570">
        <f t="shared" si="4"/>
        <v>-7.3079645585686678E-2</v>
      </c>
    </row>
    <row r="32" spans="1:16" ht="15.75" thickBot="1">
      <c r="B32" s="608" t="s">
        <v>330</v>
      </c>
      <c r="C32" s="715">
        <f>[24]NURSING!K9</f>
        <v>105701.44000000002</v>
      </c>
      <c r="D32" s="603">
        <v>103622.27200000001</v>
      </c>
      <c r="E32" s="603">
        <v>102258.624</v>
      </c>
      <c r="F32" s="570">
        <f t="shared" si="0"/>
        <v>2.0064875628281967E-2</v>
      </c>
      <c r="G32" s="570">
        <f t="shared" si="1"/>
        <v>3.3667732513201244E-2</v>
      </c>
      <c r="H32" s="612"/>
      <c r="I32" s="877"/>
      <c r="J32" s="879"/>
      <c r="K32" s="605">
        <f>K31*2080</f>
        <v>101982.40000000001</v>
      </c>
      <c r="L32" s="605">
        <f>L31*2080</f>
        <v>94785.600000000006</v>
      </c>
      <c r="M32" s="603">
        <v>102258.624</v>
      </c>
      <c r="N32" s="570">
        <f t="shared" si="2"/>
        <v>3.3667732513201244E-2</v>
      </c>
      <c r="O32" s="570">
        <f t="shared" si="3"/>
        <v>-2.7012293848192935E-3</v>
      </c>
      <c r="P32" s="570">
        <f t="shared" si="4"/>
        <v>-7.3079645585686651E-2</v>
      </c>
    </row>
    <row r="33" spans="2:16">
      <c r="B33" s="606" t="s">
        <v>331</v>
      </c>
      <c r="C33" s="714">
        <f>[24]NURSING!K12</f>
        <v>68.006</v>
      </c>
      <c r="D33" s="603">
        <v>67.710800000000006</v>
      </c>
      <c r="E33" s="603">
        <v>65.162400000000005</v>
      </c>
      <c r="F33" s="570">
        <f t="shared" si="0"/>
        <v>4.3597180951929987E-3</v>
      </c>
      <c r="G33" s="570">
        <f t="shared" si="1"/>
        <v>4.363866278712869E-2</v>
      </c>
      <c r="H33" s="607"/>
      <c r="I33" s="876" t="s">
        <v>332</v>
      </c>
      <c r="J33" s="878" t="s">
        <v>489</v>
      </c>
      <c r="K33" s="602">
        <f>[24]NURSING!J12</f>
        <v>66.77</v>
      </c>
      <c r="L33" s="602">
        <f>[24]NURSING!K12</f>
        <v>68.006</v>
      </c>
      <c r="M33" s="603">
        <v>65.162400000000005</v>
      </c>
      <c r="N33" s="570">
        <f t="shared" si="2"/>
        <v>4.363866278712869E-2</v>
      </c>
      <c r="O33" s="570">
        <f t="shared" si="3"/>
        <v>2.467066897474603E-2</v>
      </c>
      <c r="P33" s="570">
        <f t="shared" si="4"/>
        <v>4.363866278712869E-2</v>
      </c>
    </row>
    <row r="34" spans="2:16" ht="15.75" thickBot="1">
      <c r="B34" s="608" t="s">
        <v>333</v>
      </c>
      <c r="C34" s="715">
        <f>[24]NURSING!K13</f>
        <v>141452.48000000001</v>
      </c>
      <c r="D34" s="603">
        <v>140838.46400000001</v>
      </c>
      <c r="E34" s="603">
        <v>135537.79200000002</v>
      </c>
      <c r="F34" s="570">
        <f t="shared" si="0"/>
        <v>4.3597180951931089E-3</v>
      </c>
      <c r="G34" s="570">
        <f t="shared" si="1"/>
        <v>4.3638662787128732E-2</v>
      </c>
      <c r="H34" s="612"/>
      <c r="I34" s="877"/>
      <c r="J34" s="879"/>
      <c r="K34" s="605">
        <f>K33*2080</f>
        <v>138881.60000000001</v>
      </c>
      <c r="L34" s="605">
        <f>L33*2080</f>
        <v>141452.48000000001</v>
      </c>
      <c r="M34" s="603">
        <v>135537.79200000002</v>
      </c>
      <c r="N34" s="570">
        <f t="shared" si="2"/>
        <v>4.3638662787128732E-2</v>
      </c>
      <c r="O34" s="570">
        <f t="shared" si="3"/>
        <v>2.4670668974746096E-2</v>
      </c>
      <c r="P34" s="570">
        <f t="shared" si="4"/>
        <v>4.3638662787128732E-2</v>
      </c>
    </row>
    <row r="35" spans="2:16">
      <c r="F35" s="619">
        <f>AVERAGE(F33,F31,F29,F27,F25,F23,F21,F19,F17,F15,F13,F11,F9,F7,F5)</f>
        <v>3.0079367006253362E-2</v>
      </c>
      <c r="G35" s="619">
        <f t="shared" ref="G35" si="5">AVERAGE(G33,G31,G29,G27,G25,G23,G21,G19,G17,G15,G13,G11,G9,G7,G5)</f>
        <v>9.1513329701130561E-2</v>
      </c>
    </row>
    <row r="36" spans="2:16">
      <c r="B36" s="847" t="s">
        <v>901</v>
      </c>
    </row>
    <row r="38" spans="2:16" ht="30">
      <c r="B38" s="620" t="s">
        <v>861</v>
      </c>
      <c r="C38" s="717">
        <f>C6</f>
        <v>46842.432000000008</v>
      </c>
    </row>
    <row r="39" spans="2:16">
      <c r="B39" s="616"/>
      <c r="C39" s="712"/>
    </row>
    <row r="40" spans="2:16">
      <c r="B40" s="621" t="s">
        <v>512</v>
      </c>
      <c r="C40" s="718">
        <v>0.24970000000000001</v>
      </c>
    </row>
    <row r="41" spans="2:16">
      <c r="B41" s="621"/>
      <c r="C41" s="712"/>
    </row>
    <row r="42" spans="2:16">
      <c r="B42" s="616"/>
      <c r="C42" s="712"/>
    </row>
    <row r="43" spans="2:16">
      <c r="B43" s="621" t="s">
        <v>334</v>
      </c>
      <c r="C43" s="719">
        <v>0.12</v>
      </c>
    </row>
    <row r="44" spans="2:16">
      <c r="B44" s="621"/>
      <c r="C44" s="720"/>
    </row>
    <row r="45" spans="2:16">
      <c r="B45" s="875" t="s">
        <v>515</v>
      </c>
      <c r="C45" s="875"/>
    </row>
    <row r="46" spans="2:16">
      <c r="B46" s="622" t="s">
        <v>516</v>
      </c>
      <c r="C46" s="717">
        <v>269120</v>
      </c>
      <c r="F46" s="603">
        <v>247470</v>
      </c>
    </row>
    <row r="47" spans="2:16">
      <c r="B47" s="621" t="s">
        <v>490</v>
      </c>
      <c r="C47" s="717">
        <v>292160</v>
      </c>
      <c r="F47" s="603">
        <v>252850</v>
      </c>
    </row>
    <row r="48" spans="2:16">
      <c r="B48" s="621" t="s">
        <v>519</v>
      </c>
      <c r="C48" s="717">
        <f>C34</f>
        <v>141452.48000000001</v>
      </c>
      <c r="F48" s="603">
        <v>140838</v>
      </c>
    </row>
    <row r="49" spans="2:6">
      <c r="B49" s="621" t="s">
        <v>521</v>
      </c>
      <c r="C49" s="717">
        <f>C6</f>
        <v>46842.432000000008</v>
      </c>
      <c r="F49" s="603">
        <v>43248</v>
      </c>
    </row>
    <row r="50" spans="2:6">
      <c r="B50" s="621" t="s">
        <v>522</v>
      </c>
      <c r="C50" s="717">
        <f>AVERAGE(C6,C8)</f>
        <v>51615.532800000001</v>
      </c>
      <c r="F50" s="603">
        <v>49732</v>
      </c>
    </row>
    <row r="51" spans="2:6">
      <c r="B51" s="621" t="s">
        <v>524</v>
      </c>
      <c r="C51" s="717">
        <f>C8</f>
        <v>56388.633600000001</v>
      </c>
      <c r="F51" s="603">
        <v>56217</v>
      </c>
    </row>
    <row r="52" spans="2:6">
      <c r="B52" s="621" t="s">
        <v>526</v>
      </c>
      <c r="C52" s="717">
        <v>46904</v>
      </c>
      <c r="F52" s="603">
        <v>44847.296000000002</v>
      </c>
    </row>
    <row r="53" spans="2:6">
      <c r="B53" s="621" t="s">
        <v>528</v>
      </c>
      <c r="C53" s="717">
        <v>53768</v>
      </c>
      <c r="F53" s="603">
        <v>51381.824000000001</v>
      </c>
    </row>
    <row r="54" spans="2:6">
      <c r="B54" s="621" t="s">
        <v>530</v>
      </c>
      <c r="C54" s="717">
        <v>60257</v>
      </c>
      <c r="F54" s="603">
        <v>59259.199999999997</v>
      </c>
    </row>
  </sheetData>
  <mergeCells count="11">
    <mergeCell ref="I19:I20"/>
    <mergeCell ref="J19:J20"/>
    <mergeCell ref="I9:I10"/>
    <mergeCell ref="J9:J10"/>
    <mergeCell ref="B45:C45"/>
    <mergeCell ref="I29:I30"/>
    <mergeCell ref="J29:J30"/>
    <mergeCell ref="I31:I32"/>
    <mergeCell ref="J31:J32"/>
    <mergeCell ref="I33:I34"/>
    <mergeCell ref="J33:J34"/>
  </mergeCells>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24"/>
  <sheetViews>
    <sheetView workbookViewId="0">
      <selection activeCell="H34" sqref="H34"/>
    </sheetView>
  </sheetViews>
  <sheetFormatPr defaultRowHeight="15"/>
  <cols>
    <col min="1" max="1" width="25.5703125" bestFit="1" customWidth="1"/>
    <col min="2" max="2" width="16.28515625" style="50" customWidth="1"/>
    <col min="3" max="3" width="13.28515625" style="268" customWidth="1"/>
    <col min="4" max="4" width="15.140625" style="50" bestFit="1" customWidth="1"/>
    <col min="5" max="5" width="16.5703125" style="50" customWidth="1"/>
    <col min="6" max="6" width="16.28515625" style="50" customWidth="1"/>
    <col min="7" max="7" width="15.140625" style="50" customWidth="1"/>
    <col min="8" max="8" width="2" style="50" customWidth="1"/>
    <col min="9" max="10" width="14.42578125" style="50" customWidth="1"/>
    <col min="11" max="11" width="24.7109375" customWidth="1"/>
    <col min="12" max="12" width="25.85546875" customWidth="1"/>
    <col min="13" max="13" width="14.7109375" customWidth="1"/>
    <col min="14" max="14" width="12" bestFit="1" customWidth="1"/>
    <col min="16" max="16" width="8.85546875" customWidth="1"/>
    <col min="19" max="20" width="10" bestFit="1" customWidth="1"/>
  </cols>
  <sheetData>
    <row r="1" spans="1:12" ht="15.75" thickBot="1"/>
    <row r="2" spans="1:12" ht="18.75">
      <c r="A2" s="55" t="s">
        <v>168</v>
      </c>
      <c r="B2" s="56"/>
      <c r="C2" s="269"/>
      <c r="D2" s="56"/>
      <c r="E2" s="56"/>
      <c r="F2" s="56"/>
      <c r="G2" s="56"/>
      <c r="H2" s="56"/>
      <c r="I2" s="56"/>
      <c r="J2" s="56"/>
      <c r="K2" s="57"/>
      <c r="L2" s="58"/>
    </row>
    <row r="3" spans="1:12" ht="18.75">
      <c r="A3" s="59"/>
      <c r="B3" s="947" t="s">
        <v>199</v>
      </c>
      <c r="C3" s="947"/>
      <c r="D3" s="947"/>
      <c r="E3" s="947"/>
      <c r="F3" s="947"/>
      <c r="G3" s="947"/>
      <c r="H3" s="947"/>
      <c r="I3" s="947"/>
      <c r="J3" s="947"/>
      <c r="K3" s="947"/>
      <c r="L3" s="948"/>
    </row>
    <row r="4" spans="1:12" ht="15.75" customHeight="1" thickBot="1">
      <c r="A4" s="59" t="s">
        <v>203</v>
      </c>
      <c r="B4" s="63"/>
      <c r="C4" s="60"/>
      <c r="D4" s="60"/>
      <c r="E4" s="61"/>
      <c r="F4" s="62"/>
      <c r="G4"/>
      <c r="H4"/>
      <c r="I4"/>
      <c r="J4"/>
    </row>
    <row r="5" spans="1:12" ht="15.75" thickBot="1">
      <c r="A5" s="64"/>
      <c r="B5" s="270" t="s">
        <v>171</v>
      </c>
      <c r="C5" s="271" t="s">
        <v>169</v>
      </c>
      <c r="D5" s="272" t="s">
        <v>170</v>
      </c>
      <c r="E5" s="941" t="s">
        <v>0</v>
      </c>
      <c r="F5" s="942"/>
      <c r="G5"/>
      <c r="H5"/>
      <c r="I5"/>
      <c r="J5"/>
    </row>
    <row r="6" spans="1:12">
      <c r="A6" s="65" t="s">
        <v>1</v>
      </c>
      <c r="B6" s="273">
        <v>32198</v>
      </c>
      <c r="C6" s="273">
        <v>57450</v>
      </c>
      <c r="D6" s="274">
        <v>86861</v>
      </c>
      <c r="E6" s="943" t="s">
        <v>172</v>
      </c>
      <c r="F6" s="944"/>
      <c r="G6"/>
      <c r="H6"/>
      <c r="I6"/>
      <c r="J6"/>
    </row>
    <row r="7" spans="1:12">
      <c r="A7" s="65" t="s">
        <v>2</v>
      </c>
      <c r="B7" s="380">
        <v>0.224</v>
      </c>
      <c r="C7" s="380">
        <v>0.224</v>
      </c>
      <c r="D7" s="380">
        <v>0.224</v>
      </c>
      <c r="E7" s="939" t="s">
        <v>263</v>
      </c>
      <c r="F7" s="940"/>
      <c r="G7"/>
      <c r="H7"/>
      <c r="I7"/>
      <c r="J7"/>
    </row>
    <row r="8" spans="1:12">
      <c r="A8" s="275" t="s">
        <v>156</v>
      </c>
      <c r="B8" s="276">
        <f t="shared" ref="B8:D8" si="0">B6*B7</f>
        <v>7212.3519999999999</v>
      </c>
      <c r="C8" s="276">
        <f t="shared" si="0"/>
        <v>12868.800000000001</v>
      </c>
      <c r="D8" s="276">
        <f t="shared" si="0"/>
        <v>19456.864000000001</v>
      </c>
      <c r="E8" s="939"/>
      <c r="F8" s="940"/>
      <c r="G8"/>
      <c r="H8"/>
      <c r="I8"/>
      <c r="J8" s="52"/>
    </row>
    <row r="9" spans="1:12">
      <c r="A9" s="65" t="s">
        <v>162</v>
      </c>
      <c r="B9" s="49">
        <f>B6+B8</f>
        <v>39410.351999999999</v>
      </c>
      <c r="C9" s="49">
        <f t="shared" ref="C9:D9" si="1">C6+C8</f>
        <v>70318.8</v>
      </c>
      <c r="D9" s="49">
        <f t="shared" si="1"/>
        <v>106317.864</v>
      </c>
      <c r="E9" s="939"/>
      <c r="F9" s="940"/>
      <c r="G9"/>
      <c r="H9"/>
      <c r="I9"/>
      <c r="J9"/>
    </row>
    <row r="10" spans="1:12">
      <c r="A10" s="65" t="s">
        <v>165</v>
      </c>
      <c r="B10" s="277">
        <f>B6*E10</f>
        <v>119.13260000000001</v>
      </c>
      <c r="C10" s="277">
        <f>C6*E10</f>
        <v>212.565</v>
      </c>
      <c r="D10" s="278">
        <f>D6*E10</f>
        <v>321.38570000000004</v>
      </c>
      <c r="E10" s="279">
        <v>3.7000000000000002E-3</v>
      </c>
      <c r="F10" s="280"/>
      <c r="G10"/>
      <c r="H10"/>
      <c r="I10"/>
      <c r="J10"/>
    </row>
    <row r="11" spans="1:12">
      <c r="A11" s="65" t="s">
        <v>193</v>
      </c>
      <c r="B11" s="315">
        <f>(B10+B8)*$E$11</f>
        <v>130.355620772093</v>
      </c>
      <c r="C11" s="315">
        <f t="shared" ref="C11:D11" si="2">(C10+C8)*$E$11</f>
        <v>232.58992525488367</v>
      </c>
      <c r="D11" s="315">
        <f t="shared" si="2"/>
        <v>351.6622018723142</v>
      </c>
      <c r="E11" s="279">
        <f>'CAF 2019 Fall'!BZ25</f>
        <v>1.7780248869661817E-2</v>
      </c>
      <c r="F11" s="280"/>
      <c r="G11"/>
      <c r="H11"/>
      <c r="I11"/>
      <c r="J11"/>
    </row>
    <row r="12" spans="1:12" ht="15.75" thickBot="1">
      <c r="A12" s="65" t="s">
        <v>163</v>
      </c>
      <c r="B12" s="276">
        <f>B10+B9+B11</f>
        <v>39659.840220772086</v>
      </c>
      <c r="C12" s="276">
        <f t="shared" ref="C12:D12" si="3">C10+C9+C11</f>
        <v>70763.95492525489</v>
      </c>
      <c r="D12" s="276">
        <f t="shared" si="3"/>
        <v>106990.91190187231</v>
      </c>
      <c r="E12" s="939"/>
      <c r="F12" s="940"/>
      <c r="G12"/>
      <c r="H12"/>
      <c r="I12"/>
      <c r="J12"/>
    </row>
    <row r="13" spans="1:12" ht="15.75" thickBot="1">
      <c r="A13" s="281" t="s">
        <v>123</v>
      </c>
      <c r="B13" s="282">
        <f>D24</f>
        <v>1952</v>
      </c>
      <c r="C13" s="282">
        <f>$J$24</f>
        <v>1760</v>
      </c>
      <c r="D13" s="282">
        <f>$J$24</f>
        <v>1760</v>
      </c>
      <c r="E13" s="240"/>
      <c r="F13" s="243"/>
      <c r="G13"/>
      <c r="H13"/>
      <c r="I13"/>
      <c r="J13"/>
    </row>
    <row r="14" spans="1:12" ht="15.75" thickBot="1">
      <c r="A14" s="283" t="s">
        <v>262</v>
      </c>
      <c r="B14" s="284">
        <f>(B12)/B13</f>
        <v>20.317541096707011</v>
      </c>
      <c r="C14" s="284">
        <f>(C12)/C13-0.01</f>
        <v>40.196792571167556</v>
      </c>
      <c r="D14" s="284">
        <f>(D12)/D13+0.01</f>
        <v>60.800290853336541</v>
      </c>
      <c r="E14" s="285" t="s">
        <v>257</v>
      </c>
      <c r="F14" s="243"/>
      <c r="G14">
        <v>40.24</v>
      </c>
      <c r="H14"/>
      <c r="I14"/>
      <c r="J14"/>
    </row>
    <row r="15" spans="1:12" ht="15.75" thickBot="1">
      <c r="A15" s="66"/>
      <c r="B15" s="357">
        <f>B14*0.25</f>
        <v>5.0793852741767527</v>
      </c>
      <c r="C15" s="359">
        <f>C14*0.25</f>
        <v>10.049198142791889</v>
      </c>
      <c r="D15" s="358">
        <f>D14*0.25</f>
        <v>15.200072713334135</v>
      </c>
      <c r="E15" t="s">
        <v>258</v>
      </c>
      <c r="F15" s="54"/>
      <c r="G15" s="381">
        <f>G14*0.25</f>
        <v>10.06</v>
      </c>
      <c r="H15"/>
      <c r="I15" s="440">
        <f>10.05*4</f>
        <v>40.200000000000003</v>
      </c>
      <c r="J15"/>
    </row>
    <row r="16" spans="1:12" ht="15.75" thickBot="1">
      <c r="A16" s="379" t="s">
        <v>261</v>
      </c>
      <c r="B16" s="378">
        <v>5.07</v>
      </c>
      <c r="C16" s="378">
        <v>10.050000000000001</v>
      </c>
      <c r="D16" s="378">
        <v>15.19</v>
      </c>
      <c r="E16" s="67"/>
      <c r="F16" s="68"/>
      <c r="G16"/>
      <c r="H16"/>
      <c r="I16" s="440">
        <f>15.2*4</f>
        <v>60.8</v>
      </c>
      <c r="J16"/>
    </row>
    <row r="17" spans="1:11">
      <c r="A17" s="281" t="s">
        <v>260</v>
      </c>
      <c r="B17" s="376">
        <v>4.16</v>
      </c>
      <c r="C17" s="377">
        <v>9.83</v>
      </c>
      <c r="D17" s="376">
        <v>11.92</v>
      </c>
      <c r="E17"/>
      <c r="F17"/>
      <c r="G17"/>
      <c r="H17"/>
      <c r="I17"/>
      <c r="J17"/>
    </row>
    <row r="18" spans="1:11">
      <c r="B18" s="375">
        <f>(B15-B17)/B17</f>
        <v>0.22100607552325782</v>
      </c>
      <c r="C18" s="375">
        <f t="shared" ref="C18:D18" si="4">(C15-C17)/C17</f>
        <v>2.2298895502735401E-2</v>
      </c>
      <c r="D18" s="375">
        <f t="shared" si="4"/>
        <v>0.27517388534682347</v>
      </c>
    </row>
    <row r="19" spans="1:11" ht="15.75" thickBot="1">
      <c r="A19" s="244" t="s">
        <v>195</v>
      </c>
      <c r="B19" s="245"/>
      <c r="C19" s="246"/>
      <c r="D19" s="245"/>
      <c r="F19" s="247" t="s">
        <v>253</v>
      </c>
      <c r="G19" s="248"/>
      <c r="H19" s="248"/>
      <c r="I19" s="248"/>
      <c r="J19" s="248"/>
    </row>
    <row r="20" spans="1:11">
      <c r="A20" s="252"/>
      <c r="B20" s="249"/>
      <c r="C20" s="250" t="s">
        <v>196</v>
      </c>
      <c r="D20" s="251" t="s">
        <v>125</v>
      </c>
      <c r="F20" s="252"/>
      <c r="G20" s="249"/>
      <c r="H20" s="249"/>
      <c r="I20" s="250" t="s">
        <v>196</v>
      </c>
      <c r="J20" s="251" t="s">
        <v>125</v>
      </c>
    </row>
    <row r="21" spans="1:11">
      <c r="A21" s="258"/>
      <c r="B21" s="254" t="s">
        <v>200</v>
      </c>
      <c r="C21" s="255">
        <v>15</v>
      </c>
      <c r="D21" s="256">
        <f>C21*8</f>
        <v>120</v>
      </c>
      <c r="E21" s="257"/>
      <c r="F21" s="258"/>
      <c r="G21" s="254" t="s">
        <v>200</v>
      </c>
      <c r="H21" s="254"/>
      <c r="I21" s="255">
        <v>15</v>
      </c>
      <c r="J21" s="256">
        <f>I21*8</f>
        <v>120</v>
      </c>
      <c r="K21" s="257"/>
    </row>
    <row r="22" spans="1:11">
      <c r="A22" s="287"/>
      <c r="B22" s="263" t="s">
        <v>252</v>
      </c>
      <c r="C22" s="264">
        <v>1</v>
      </c>
      <c r="D22" s="265">
        <f>C22*8</f>
        <v>8</v>
      </c>
      <c r="E22" s="259"/>
      <c r="F22" s="260"/>
      <c r="G22" s="261" t="s">
        <v>201</v>
      </c>
      <c r="H22" s="261"/>
      <c r="I22" s="264">
        <v>25</v>
      </c>
      <c r="J22" s="262">
        <f>I22*8</f>
        <v>200</v>
      </c>
      <c r="K22" s="257"/>
    </row>
    <row r="23" spans="1:11">
      <c r="A23" s="258"/>
      <c r="B23" s="253"/>
      <c r="C23" s="254" t="s">
        <v>197</v>
      </c>
      <c r="D23" s="286">
        <f>SUM(D21:D22)</f>
        <v>128</v>
      </c>
      <c r="F23" s="258"/>
      <c r="G23" s="253"/>
      <c r="H23" s="253"/>
      <c r="I23" s="254" t="s">
        <v>197</v>
      </c>
      <c r="J23" s="256">
        <f>SUM(J21:J22)</f>
        <v>320</v>
      </c>
    </row>
    <row r="24" spans="1:11" ht="15.75" thickBot="1">
      <c r="A24" s="266"/>
      <c r="B24" s="267"/>
      <c r="C24" s="288" t="s">
        <v>123</v>
      </c>
      <c r="D24" s="289">
        <f>2080-D23</f>
        <v>1952</v>
      </c>
      <c r="F24" s="266"/>
      <c r="G24" s="267"/>
      <c r="H24" s="267"/>
      <c r="I24" s="288" t="s">
        <v>123</v>
      </c>
      <c r="J24" s="290">
        <f>2080-J23</f>
        <v>1760</v>
      </c>
    </row>
  </sheetData>
  <mergeCells count="7">
    <mergeCell ref="E12:F12"/>
    <mergeCell ref="B3:L3"/>
    <mergeCell ref="E5:F5"/>
    <mergeCell ref="E6:F6"/>
    <mergeCell ref="E7:F7"/>
    <mergeCell ref="E8:F8"/>
    <mergeCell ref="E9:F9"/>
  </mergeCells>
  <pageMargins left="0.25" right="0.25" top="0.75" bottom="0.75" header="0.3" footer="0.3"/>
  <pageSetup scale="89" orientation="landscape"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300"/>
  <sheetViews>
    <sheetView workbookViewId="0">
      <selection activeCell="AF32" sqref="AF32"/>
    </sheetView>
  </sheetViews>
  <sheetFormatPr defaultRowHeight="15"/>
  <cols>
    <col min="1" max="1" width="34.85546875" customWidth="1"/>
    <col min="4" max="4" width="12.7109375" bestFit="1" customWidth="1"/>
    <col min="5" max="5" width="11.7109375" bestFit="1" customWidth="1"/>
    <col min="6" max="6" width="12.7109375" bestFit="1" customWidth="1"/>
    <col min="7" max="7" width="11.140625" bestFit="1" customWidth="1"/>
    <col min="8" max="8" width="12.7109375" bestFit="1" customWidth="1"/>
    <col min="9" max="9" width="11.7109375" bestFit="1" customWidth="1"/>
    <col min="10" max="10" width="12.7109375" bestFit="1" customWidth="1"/>
    <col min="12" max="12" width="12.7109375" bestFit="1" customWidth="1"/>
    <col min="13" max="13" width="8.7109375" bestFit="1" customWidth="1"/>
    <col min="14" max="14" width="12.7109375" bestFit="1" customWidth="1"/>
    <col min="15" max="15" width="10.140625" bestFit="1" customWidth="1"/>
    <col min="16" max="16" width="12.7109375" bestFit="1" customWidth="1"/>
    <col min="17" max="17" width="9.28515625" bestFit="1" customWidth="1"/>
    <col min="18" max="18" width="12.7109375" bestFit="1" customWidth="1"/>
    <col min="19" max="19" width="10.140625" bestFit="1" customWidth="1"/>
    <col min="20" max="20" width="12.7109375" bestFit="1" customWidth="1"/>
    <col min="21" max="21" width="10.140625" bestFit="1" customWidth="1"/>
    <col min="22" max="22" width="12.7109375" bestFit="1" customWidth="1"/>
    <col min="23" max="23" width="10.7109375" bestFit="1" customWidth="1"/>
    <col min="24" max="24" width="12.7109375" bestFit="1" customWidth="1"/>
    <col min="25" max="25" width="10.7109375" bestFit="1" customWidth="1"/>
    <col min="26" max="26" width="12.7109375" bestFit="1" customWidth="1"/>
    <col min="27" max="27" width="10.7109375" bestFit="1" customWidth="1"/>
    <col min="28" max="28" width="12.7109375" bestFit="1" customWidth="1"/>
    <col min="29" max="29" width="10.140625" bestFit="1" customWidth="1"/>
    <col min="30" max="30" width="12.7109375" bestFit="1" customWidth="1"/>
    <col min="32" max="32" width="12.7109375" bestFit="1" customWidth="1"/>
    <col min="33" max="33" width="8.7109375" bestFit="1" customWidth="1"/>
    <col min="34" max="34" width="12.7109375" bestFit="1" customWidth="1"/>
    <col min="36" max="36" width="12.7109375" bestFit="1" customWidth="1"/>
    <col min="37" max="37" width="10.7109375" bestFit="1" customWidth="1"/>
    <col min="38" max="38" width="12.7109375" bestFit="1" customWidth="1"/>
    <col min="39" max="39" width="8.5703125" bestFit="1" customWidth="1"/>
    <col min="40" max="40" width="12.7109375" bestFit="1" customWidth="1"/>
    <col min="41" max="41" width="10.140625" bestFit="1" customWidth="1"/>
    <col min="42" max="42" width="12.7109375" bestFit="1" customWidth="1"/>
    <col min="43" max="43" width="11.7109375" bestFit="1" customWidth="1"/>
  </cols>
  <sheetData>
    <row r="1" spans="1:43">
      <c r="A1" s="301">
        <v>92</v>
      </c>
      <c r="C1" s="293" t="s">
        <v>238</v>
      </c>
      <c r="E1" s="446">
        <v>10072.685793837187</v>
      </c>
      <c r="G1" s="446">
        <v>4355.6051898939895</v>
      </c>
      <c r="I1" s="446">
        <v>10661.969795155455</v>
      </c>
      <c r="K1" s="446">
        <v>507.73989136994567</v>
      </c>
      <c r="M1" s="446">
        <v>470.75862068965517</v>
      </c>
      <c r="O1" s="446">
        <v>174.74224469876401</v>
      </c>
      <c r="Q1" s="446">
        <v>122.2245656154269</v>
      </c>
      <c r="S1" s="446">
        <v>223.93088380355897</v>
      </c>
      <c r="U1" s="446">
        <v>760.56530589440331</v>
      </c>
      <c r="W1" s="446">
        <v>751.99044507789426</v>
      </c>
      <c r="Y1" s="446">
        <v>1132.746337164338</v>
      </c>
      <c r="AA1" s="446">
        <v>464.18305503269391</v>
      </c>
      <c r="AC1" s="446">
        <v>273.99506150447809</v>
      </c>
      <c r="AE1" s="446" t="s">
        <v>445</v>
      </c>
      <c r="AG1" s="446">
        <v>538.74458874458878</v>
      </c>
      <c r="AI1" s="446">
        <v>25.644838810991413</v>
      </c>
      <c r="AK1" s="446">
        <v>784.51178251870124</v>
      </c>
      <c r="AM1" s="446" t="s">
        <v>445</v>
      </c>
      <c r="AO1" s="446">
        <v>388.15010067978693</v>
      </c>
      <c r="AQ1" s="446">
        <v>6800.9923238288538</v>
      </c>
    </row>
    <row r="2" spans="1:43">
      <c r="C2" s="293" t="s">
        <v>341</v>
      </c>
      <c r="E2" s="446">
        <v>-14926.640416145292</v>
      </c>
      <c r="G2" s="446">
        <v>-6542.881911823566</v>
      </c>
      <c r="I2" s="446">
        <v>-22862.979055941643</v>
      </c>
      <c r="K2" s="446">
        <v>507.73989136994567</v>
      </c>
      <c r="M2" s="446">
        <v>470.75862068965517</v>
      </c>
      <c r="O2" s="446">
        <v>-422.66479508021371</v>
      </c>
      <c r="Q2" s="446">
        <v>-263.6359070763009</v>
      </c>
      <c r="S2" s="446">
        <v>-555.51785512471861</v>
      </c>
      <c r="U2" s="446">
        <v>-83.638057440520015</v>
      </c>
      <c r="W2" s="446">
        <v>-1474.6276592530783</v>
      </c>
      <c r="Y2" s="446">
        <v>-2532.8929001066917</v>
      </c>
      <c r="AA2" s="446">
        <v>-1513.5235895032679</v>
      </c>
      <c r="AC2" s="446">
        <v>-492.0644866686859</v>
      </c>
      <c r="AE2" s="446" t="s">
        <v>445</v>
      </c>
      <c r="AG2" s="446">
        <v>538.74458874458878</v>
      </c>
      <c r="AI2" s="446">
        <v>-1.8753458503898486</v>
      </c>
      <c r="AK2" s="446">
        <v>-2405.9728667036411</v>
      </c>
      <c r="AM2" s="446" t="s">
        <v>445</v>
      </c>
      <c r="AO2" s="446">
        <v>-446.68310864212964</v>
      </c>
      <c r="AQ2" s="446">
        <v>-15690.589556676627</v>
      </c>
    </row>
    <row r="3" spans="1:43">
      <c r="A3" s="907" t="s">
        <v>205</v>
      </c>
      <c r="C3" s="293" t="s">
        <v>342</v>
      </c>
      <c r="E3" s="446">
        <v>35072.012003819662</v>
      </c>
      <c r="G3" s="446">
        <v>15254.092291611545</v>
      </c>
      <c r="I3" s="446">
        <v>44186.918646252554</v>
      </c>
      <c r="K3" s="446">
        <v>507.73989136994567</v>
      </c>
      <c r="M3" s="446">
        <v>470.75862068965517</v>
      </c>
      <c r="O3" s="446">
        <v>772.14928447774173</v>
      </c>
      <c r="Q3" s="446">
        <v>508.08503830715472</v>
      </c>
      <c r="S3" s="446">
        <v>1003.3796227318367</v>
      </c>
      <c r="U3" s="446">
        <v>1604.7686692293266</v>
      </c>
      <c r="W3" s="446">
        <v>2978.6085494088666</v>
      </c>
      <c r="Y3" s="446">
        <v>4798.3855744353677</v>
      </c>
      <c r="AA3" s="446">
        <v>2441.8896995686555</v>
      </c>
      <c r="AC3" s="446">
        <v>1040.054609677642</v>
      </c>
      <c r="AE3" s="446" t="s">
        <v>445</v>
      </c>
      <c r="AG3" s="446">
        <v>538.74458874458878</v>
      </c>
      <c r="AI3" s="446">
        <v>53.165023472372674</v>
      </c>
      <c r="AK3" s="446">
        <v>3974.9964317410436</v>
      </c>
      <c r="AM3" s="446" t="s">
        <v>445</v>
      </c>
      <c r="AO3" s="446">
        <v>1222.9833100017036</v>
      </c>
      <c r="AQ3" s="446">
        <v>29292.574204334334</v>
      </c>
    </row>
    <row r="4" spans="1:43">
      <c r="A4" s="907"/>
      <c r="C4" s="293" t="s">
        <v>343</v>
      </c>
      <c r="E4" s="449">
        <v>7005.0594343668681</v>
      </c>
      <c r="G4" s="449">
        <v>3001.7971748509708</v>
      </c>
      <c r="I4" s="449">
        <v>3223.5928529921939</v>
      </c>
      <c r="K4" s="449">
        <v>507.73989136994567</v>
      </c>
      <c r="M4" s="449">
        <v>470.75862068965517</v>
      </c>
      <c r="O4" s="449">
        <v>133.57271110907271</v>
      </c>
      <c r="Q4" s="449">
        <v>77.662451765182539</v>
      </c>
      <c r="S4" s="449">
        <v>154.84566592367653</v>
      </c>
      <c r="U4" s="449">
        <v>760.56530589440331</v>
      </c>
      <c r="W4" s="449">
        <v>614.78540681647871</v>
      </c>
      <c r="Y4" s="449">
        <v>617.83915269895397</v>
      </c>
      <c r="AA4" s="449">
        <v>117.75243651766347</v>
      </c>
      <c r="AC4" s="449">
        <v>144.40283949507378</v>
      </c>
      <c r="AE4" s="449" t="s">
        <v>445</v>
      </c>
      <c r="AG4" s="449">
        <v>538.74458874458878</v>
      </c>
      <c r="AI4" s="449">
        <v>25.644838810991413</v>
      </c>
      <c r="AK4" s="449">
        <v>528.47441170125819</v>
      </c>
      <c r="AM4" s="449" t="s">
        <v>445</v>
      </c>
      <c r="AO4" s="449">
        <v>298.31332075949882</v>
      </c>
      <c r="AQ4" s="449">
        <v>5441.6923824667219</v>
      </c>
    </row>
    <row r="5" spans="1:43">
      <c r="A5" s="907"/>
      <c r="C5" s="293" t="s">
        <v>344</v>
      </c>
      <c r="E5" s="450">
        <v>7627.7006490486065</v>
      </c>
      <c r="G5" s="450">
        <v>2638.6462772398472</v>
      </c>
      <c r="I5" s="450">
        <v>1675.4974107386211</v>
      </c>
      <c r="K5" s="450">
        <v>507.73989136994567</v>
      </c>
      <c r="M5" s="450">
        <v>470.75862068965517</v>
      </c>
      <c r="O5" s="450">
        <v>124.95953167284189</v>
      </c>
      <c r="Q5" s="450">
        <v>66.728060013945864</v>
      </c>
      <c r="S5" s="450">
        <v>207.10035488994592</v>
      </c>
      <c r="U5" s="450">
        <v>547.21564051579412</v>
      </c>
      <c r="W5" s="450">
        <v>533.69986627157687</v>
      </c>
      <c r="Y5" s="450">
        <v>253.76886312124168</v>
      </c>
      <c r="AA5" s="450">
        <v>184.62675873596257</v>
      </c>
      <c r="AC5" s="450">
        <v>138.25579703435233</v>
      </c>
      <c r="AE5" s="450" t="s">
        <v>445</v>
      </c>
      <c r="AG5" s="450">
        <v>538.74458874458878</v>
      </c>
      <c r="AI5" s="450">
        <v>42.172266305146756</v>
      </c>
      <c r="AK5" s="450">
        <v>442.38514060389599</v>
      </c>
      <c r="AM5" s="450" t="s">
        <v>445</v>
      </c>
      <c r="AO5" s="450">
        <v>292.59862169046158</v>
      </c>
      <c r="AQ5" s="450">
        <v>4499.9815106774722</v>
      </c>
    </row>
    <row r="6" spans="1:43">
      <c r="A6" s="907"/>
      <c r="C6" s="293" t="s">
        <v>345</v>
      </c>
      <c r="E6" s="451">
        <v>2833.5071869349131</v>
      </c>
      <c r="G6" s="451">
        <v>1045.5698024761807</v>
      </c>
      <c r="I6" s="451">
        <v>177.1204864281425</v>
      </c>
      <c r="K6" s="451">
        <v>5.5189118627168003</v>
      </c>
      <c r="M6" s="451">
        <v>5.1169415292353824</v>
      </c>
      <c r="O6" s="451">
        <v>51.374119657335662</v>
      </c>
      <c r="Q6" s="451">
        <v>28.476232313900265</v>
      </c>
      <c r="S6" s="451">
        <v>40.838417386464144</v>
      </c>
      <c r="U6" s="451">
        <v>41.335070972521919</v>
      </c>
      <c r="W6" s="451">
        <v>202.6765077416963</v>
      </c>
      <c r="Y6" s="451">
        <v>67.894412384500441</v>
      </c>
      <c r="AA6" s="451">
        <v>20.933766492029061</v>
      </c>
      <c r="AC6" s="451">
        <v>11.107910730390289</v>
      </c>
      <c r="AE6" s="451" t="s">
        <v>445</v>
      </c>
      <c r="AG6" s="451">
        <v>5.8559194428759653</v>
      </c>
      <c r="AI6" s="451">
        <v>0.83624474383667646</v>
      </c>
      <c r="AK6" s="451">
        <v>203.25938911586854</v>
      </c>
      <c r="AM6" s="451" t="s">
        <v>445</v>
      </c>
      <c r="AO6" s="451">
        <v>36.059851959939422</v>
      </c>
      <c r="AQ6" s="451">
        <v>2690.9467825384891</v>
      </c>
    </row>
    <row r="9" spans="1:43">
      <c r="D9" s="299" t="s">
        <v>236</v>
      </c>
      <c r="E9" s="452"/>
      <c r="F9" s="299" t="s">
        <v>207</v>
      </c>
      <c r="G9" s="452"/>
      <c r="H9" s="299" t="s">
        <v>208</v>
      </c>
      <c r="I9" s="452"/>
      <c r="J9" s="299" t="s">
        <v>346</v>
      </c>
      <c r="K9" s="452"/>
      <c r="L9" s="299" t="s">
        <v>347</v>
      </c>
      <c r="M9" s="452"/>
      <c r="N9" s="299" t="s">
        <v>209</v>
      </c>
      <c r="O9" s="452"/>
      <c r="P9" s="299" t="s">
        <v>210</v>
      </c>
      <c r="Q9" s="452"/>
      <c r="R9" s="299" t="s">
        <v>211</v>
      </c>
      <c r="S9" s="452"/>
      <c r="T9" s="299" t="s">
        <v>212</v>
      </c>
      <c r="U9" s="452"/>
      <c r="V9" s="299" t="s">
        <v>348</v>
      </c>
      <c r="W9" s="452"/>
      <c r="X9" s="299" t="s">
        <v>349</v>
      </c>
      <c r="Y9" s="452"/>
      <c r="Z9" s="299" t="s">
        <v>350</v>
      </c>
      <c r="AA9" s="452"/>
      <c r="AB9" s="299" t="s">
        <v>351</v>
      </c>
      <c r="AC9" s="452"/>
      <c r="AD9" s="299" t="s">
        <v>352</v>
      </c>
      <c r="AE9" s="452"/>
      <c r="AF9" s="299" t="s">
        <v>353</v>
      </c>
      <c r="AG9" s="452"/>
      <c r="AH9" s="299" t="s">
        <v>354</v>
      </c>
      <c r="AI9" s="452"/>
      <c r="AJ9" s="299" t="s">
        <v>213</v>
      </c>
      <c r="AK9" s="452"/>
      <c r="AL9" s="299" t="s">
        <v>246</v>
      </c>
      <c r="AM9" s="452"/>
      <c r="AN9" s="299" t="s">
        <v>214</v>
      </c>
      <c r="AO9" s="452"/>
      <c r="AP9" s="299" t="s">
        <v>355</v>
      </c>
      <c r="AQ9" s="452"/>
    </row>
    <row r="10" spans="1:43" ht="120">
      <c r="A10" s="302"/>
      <c r="B10" s="303"/>
      <c r="D10" s="298" t="s">
        <v>237</v>
      </c>
      <c r="E10" s="453" t="s">
        <v>439</v>
      </c>
      <c r="F10" s="298" t="s">
        <v>219</v>
      </c>
      <c r="G10" s="453" t="s">
        <v>440</v>
      </c>
      <c r="H10" s="298" t="s">
        <v>220</v>
      </c>
      <c r="I10" s="453" t="s">
        <v>446</v>
      </c>
      <c r="J10" s="298" t="s">
        <v>356</v>
      </c>
      <c r="K10" s="453" t="s">
        <v>447</v>
      </c>
      <c r="L10" s="298" t="s">
        <v>357</v>
      </c>
      <c r="M10" s="453" t="s">
        <v>448</v>
      </c>
      <c r="N10" s="298" t="s">
        <v>221</v>
      </c>
      <c r="O10" s="453" t="s">
        <v>449</v>
      </c>
      <c r="P10" s="298" t="s">
        <v>222</v>
      </c>
      <c r="Q10" s="453" t="s">
        <v>450</v>
      </c>
      <c r="R10" s="298" t="s">
        <v>223</v>
      </c>
      <c r="S10" s="453" t="s">
        <v>451</v>
      </c>
      <c r="T10" s="298" t="s">
        <v>224</v>
      </c>
      <c r="U10" s="453" t="s">
        <v>452</v>
      </c>
      <c r="V10" s="298" t="s">
        <v>358</v>
      </c>
      <c r="W10" s="453" t="s">
        <v>453</v>
      </c>
      <c r="X10" s="298" t="s">
        <v>359</v>
      </c>
      <c r="Y10" s="453" t="s">
        <v>454</v>
      </c>
      <c r="Z10" s="298" t="s">
        <v>360</v>
      </c>
      <c r="AA10" s="453" t="s">
        <v>455</v>
      </c>
      <c r="AB10" s="298" t="s">
        <v>361</v>
      </c>
      <c r="AC10" s="453" t="s">
        <v>456</v>
      </c>
      <c r="AD10" s="298" t="s">
        <v>362</v>
      </c>
      <c r="AE10" s="453" t="s">
        <v>457</v>
      </c>
      <c r="AF10" s="298" t="s">
        <v>363</v>
      </c>
      <c r="AG10" s="453" t="s">
        <v>458</v>
      </c>
      <c r="AH10" s="298" t="s">
        <v>364</v>
      </c>
      <c r="AI10" s="453" t="s">
        <v>459</v>
      </c>
      <c r="AJ10" s="298" t="s">
        <v>225</v>
      </c>
      <c r="AK10" s="453" t="s">
        <v>460</v>
      </c>
      <c r="AL10" s="298" t="s">
        <v>365</v>
      </c>
      <c r="AM10" s="453" t="s">
        <v>461</v>
      </c>
      <c r="AN10" s="298" t="s">
        <v>226</v>
      </c>
      <c r="AO10" s="453" t="s">
        <v>462</v>
      </c>
      <c r="AP10" s="298" t="s">
        <v>366</v>
      </c>
      <c r="AQ10" s="453" t="s">
        <v>463</v>
      </c>
    </row>
    <row r="11" spans="1:43">
      <c r="A11" s="299" t="s">
        <v>231</v>
      </c>
      <c r="B11" s="300" t="s">
        <v>232</v>
      </c>
      <c r="D11" s="299" t="s">
        <v>233</v>
      </c>
      <c r="E11" s="452"/>
      <c r="F11" s="299" t="s">
        <v>233</v>
      </c>
      <c r="G11" s="452"/>
      <c r="H11" s="299" t="s">
        <v>233</v>
      </c>
      <c r="I11" s="452"/>
      <c r="J11" s="299" t="s">
        <v>233</v>
      </c>
      <c r="K11" s="452"/>
      <c r="L11" s="299" t="s">
        <v>233</v>
      </c>
      <c r="M11" s="452"/>
      <c r="N11" s="299" t="s">
        <v>233</v>
      </c>
      <c r="O11" s="452"/>
      <c r="P11" s="299" t="s">
        <v>233</v>
      </c>
      <c r="Q11" s="452"/>
      <c r="R11" s="299" t="s">
        <v>233</v>
      </c>
      <c r="S11" s="452"/>
      <c r="T11" s="299" t="s">
        <v>233</v>
      </c>
      <c r="U11" s="452"/>
      <c r="V11" s="299" t="s">
        <v>233</v>
      </c>
      <c r="W11" s="452"/>
      <c r="X11" s="299" t="s">
        <v>233</v>
      </c>
      <c r="Y11" s="452"/>
      <c r="Z11" s="299" t="s">
        <v>233</v>
      </c>
      <c r="AA11" s="452"/>
      <c r="AB11" s="299" t="s">
        <v>233</v>
      </c>
      <c r="AC11" s="452"/>
      <c r="AD11" s="299" t="s">
        <v>233</v>
      </c>
      <c r="AE11" s="452"/>
      <c r="AF11" s="299" t="s">
        <v>233</v>
      </c>
      <c r="AG11" s="452"/>
      <c r="AH11" s="299" t="s">
        <v>233</v>
      </c>
      <c r="AI11" s="452"/>
      <c r="AJ11" s="299" t="s">
        <v>233</v>
      </c>
      <c r="AK11" s="452"/>
      <c r="AL11" s="299" t="s">
        <v>233</v>
      </c>
      <c r="AM11" s="452"/>
      <c r="AN11" s="299" t="s">
        <v>233</v>
      </c>
      <c r="AO11" s="452"/>
      <c r="AP11" s="299" t="s">
        <v>233</v>
      </c>
      <c r="AQ11" s="452"/>
    </row>
    <row r="12" spans="1:43">
      <c r="A12" s="299" t="s">
        <v>377</v>
      </c>
      <c r="B12" s="300">
        <v>18.64</v>
      </c>
      <c r="D12" s="454">
        <v>320</v>
      </c>
      <c r="E12" s="455">
        <v>17.167381974248926</v>
      </c>
      <c r="F12" s="456">
        <v>100</v>
      </c>
      <c r="G12" s="455">
        <v>5.3648068669527893</v>
      </c>
      <c r="H12" s="454"/>
      <c r="I12" s="455" t="s">
        <v>441</v>
      </c>
      <c r="J12" s="454"/>
      <c r="K12" s="455" t="s">
        <v>441</v>
      </c>
      <c r="L12" s="454"/>
      <c r="M12" s="455" t="s">
        <v>441</v>
      </c>
      <c r="N12" s="454"/>
      <c r="O12" s="455" t="s">
        <v>441</v>
      </c>
      <c r="P12" s="454">
        <v>50</v>
      </c>
      <c r="Q12" s="455">
        <v>2.6824034334763946</v>
      </c>
      <c r="R12" s="454"/>
      <c r="S12" s="455" t="s">
        <v>441</v>
      </c>
      <c r="T12" s="454"/>
      <c r="U12" s="455" t="s">
        <v>441</v>
      </c>
      <c r="V12" s="454"/>
      <c r="W12" s="455" t="s">
        <v>441</v>
      </c>
      <c r="X12" s="454"/>
      <c r="Y12" s="455" t="s">
        <v>441</v>
      </c>
      <c r="Z12" s="454">
        <v>4232</v>
      </c>
      <c r="AA12" s="455">
        <v>227.03862660944205</v>
      </c>
      <c r="AB12" s="454"/>
      <c r="AC12" s="455" t="s">
        <v>441</v>
      </c>
      <c r="AD12" s="454"/>
      <c r="AE12" s="455" t="s">
        <v>441</v>
      </c>
      <c r="AF12" s="454"/>
      <c r="AG12" s="455" t="s">
        <v>441</v>
      </c>
      <c r="AH12" s="454"/>
      <c r="AI12" s="455" t="s">
        <v>441</v>
      </c>
      <c r="AJ12" s="454">
        <v>392</v>
      </c>
      <c r="AK12" s="455">
        <v>21.030042918454935</v>
      </c>
      <c r="AL12" s="454"/>
      <c r="AM12" s="455" t="s">
        <v>441</v>
      </c>
      <c r="AN12" s="454">
        <v>2642</v>
      </c>
      <c r="AO12" s="455">
        <v>141.73819742489269</v>
      </c>
      <c r="AP12" s="454">
        <v>7416</v>
      </c>
      <c r="AQ12" s="455">
        <v>397.85407725321886</v>
      </c>
    </row>
    <row r="13" spans="1:43">
      <c r="A13" s="299" t="s">
        <v>378</v>
      </c>
      <c r="B13" s="300">
        <v>8.2200000000000006</v>
      </c>
      <c r="D13" s="454"/>
      <c r="E13" s="455" t="s">
        <v>441</v>
      </c>
      <c r="F13" s="454"/>
      <c r="G13" s="455" t="s">
        <v>441</v>
      </c>
      <c r="H13" s="454">
        <v>50901</v>
      </c>
      <c r="I13" s="455">
        <v>6192.3357664233572</v>
      </c>
      <c r="J13" s="454"/>
      <c r="K13" s="455" t="s">
        <v>441</v>
      </c>
      <c r="L13" s="454"/>
      <c r="M13" s="455" t="s">
        <v>441</v>
      </c>
      <c r="N13" s="454"/>
      <c r="O13" s="455" t="s">
        <v>441</v>
      </c>
      <c r="P13" s="454"/>
      <c r="Q13" s="455" t="s">
        <v>441</v>
      </c>
      <c r="R13" s="454"/>
      <c r="S13" s="455" t="s">
        <v>441</v>
      </c>
      <c r="T13" s="454"/>
      <c r="U13" s="455" t="s">
        <v>441</v>
      </c>
      <c r="V13" s="454"/>
      <c r="W13" s="455" t="s">
        <v>441</v>
      </c>
      <c r="X13" s="454"/>
      <c r="Y13" s="455" t="s">
        <v>441</v>
      </c>
      <c r="Z13" s="454"/>
      <c r="AA13" s="455" t="s">
        <v>441</v>
      </c>
      <c r="AB13" s="454"/>
      <c r="AC13" s="455" t="s">
        <v>441</v>
      </c>
      <c r="AD13" s="454"/>
      <c r="AE13" s="455" t="s">
        <v>441</v>
      </c>
      <c r="AF13" s="454"/>
      <c r="AG13" s="455" t="s">
        <v>441</v>
      </c>
      <c r="AH13" s="454"/>
      <c r="AI13" s="455" t="s">
        <v>441</v>
      </c>
      <c r="AJ13" s="454"/>
      <c r="AK13" s="455" t="s">
        <v>441</v>
      </c>
      <c r="AL13" s="454"/>
      <c r="AM13" s="455" t="s">
        <v>441</v>
      </c>
      <c r="AN13" s="454"/>
      <c r="AO13" s="455" t="s">
        <v>441</v>
      </c>
      <c r="AP13" s="454">
        <v>50901</v>
      </c>
      <c r="AQ13" s="455">
        <v>6192.3357664233572</v>
      </c>
    </row>
    <row r="14" spans="1:43">
      <c r="A14" s="299" t="s">
        <v>379</v>
      </c>
      <c r="B14" s="300">
        <v>37.210999999999999</v>
      </c>
      <c r="D14" s="454"/>
      <c r="E14" s="455" t="s">
        <v>441</v>
      </c>
      <c r="F14" s="454"/>
      <c r="G14" s="455" t="s">
        <v>441</v>
      </c>
      <c r="H14" s="454"/>
      <c r="I14" s="455" t="s">
        <v>441</v>
      </c>
      <c r="J14" s="454"/>
      <c r="K14" s="455" t="s">
        <v>441</v>
      </c>
      <c r="L14" s="454"/>
      <c r="M14" s="455" t="s">
        <v>441</v>
      </c>
      <c r="N14" s="454"/>
      <c r="O14" s="455" t="s">
        <v>441</v>
      </c>
      <c r="P14" s="454"/>
      <c r="Q14" s="455" t="s">
        <v>441</v>
      </c>
      <c r="R14" s="454"/>
      <c r="S14" s="455" t="s">
        <v>441</v>
      </c>
      <c r="T14" s="454"/>
      <c r="U14" s="455" t="s">
        <v>441</v>
      </c>
      <c r="V14" s="454"/>
      <c r="W14" s="455" t="s">
        <v>441</v>
      </c>
      <c r="X14" s="454"/>
      <c r="Y14" s="455" t="s">
        <v>441</v>
      </c>
      <c r="Z14" s="454"/>
      <c r="AA14" s="455" t="s">
        <v>441</v>
      </c>
      <c r="AB14" s="454"/>
      <c r="AC14" s="455" t="s">
        <v>441</v>
      </c>
      <c r="AD14" s="454"/>
      <c r="AE14" s="455" t="s">
        <v>441</v>
      </c>
      <c r="AF14" s="454"/>
      <c r="AG14" s="455" t="s">
        <v>441</v>
      </c>
      <c r="AH14" s="454"/>
      <c r="AI14" s="455" t="s">
        <v>441</v>
      </c>
      <c r="AJ14" s="454"/>
      <c r="AK14" s="455" t="s">
        <v>441</v>
      </c>
      <c r="AL14" s="454"/>
      <c r="AM14" s="455" t="s">
        <v>441</v>
      </c>
      <c r="AN14" s="454"/>
      <c r="AO14" s="455" t="s">
        <v>441</v>
      </c>
      <c r="AP14" s="454"/>
      <c r="AQ14" s="455" t="s">
        <v>441</v>
      </c>
    </row>
    <row r="15" spans="1:43">
      <c r="A15" s="299" t="s">
        <v>380</v>
      </c>
      <c r="B15" s="300">
        <v>2.46</v>
      </c>
      <c r="D15" s="454">
        <v>30634</v>
      </c>
      <c r="E15" s="455">
        <v>12452.845528455286</v>
      </c>
      <c r="F15" s="454">
        <v>20144</v>
      </c>
      <c r="G15" s="455">
        <v>8188.6178861788621</v>
      </c>
      <c r="H15" s="454"/>
      <c r="I15" s="455" t="s">
        <v>441</v>
      </c>
      <c r="J15" s="454"/>
      <c r="K15" s="455" t="s">
        <v>441</v>
      </c>
      <c r="L15" s="454"/>
      <c r="M15" s="455" t="s">
        <v>441</v>
      </c>
      <c r="N15" s="454">
        <v>94</v>
      </c>
      <c r="O15" s="455">
        <v>38.211382113821138</v>
      </c>
      <c r="P15" s="454">
        <v>250</v>
      </c>
      <c r="Q15" s="455">
        <v>101.6260162601626</v>
      </c>
      <c r="R15" s="454"/>
      <c r="S15" s="455" t="s">
        <v>441</v>
      </c>
      <c r="T15" s="454"/>
      <c r="U15" s="455" t="s">
        <v>441</v>
      </c>
      <c r="V15" s="454">
        <v>8</v>
      </c>
      <c r="W15" s="455">
        <v>3.2520325203252032</v>
      </c>
      <c r="X15" s="454"/>
      <c r="Y15" s="455" t="s">
        <v>441</v>
      </c>
      <c r="Z15" s="454"/>
      <c r="AA15" s="455" t="s">
        <v>441</v>
      </c>
      <c r="AB15" s="454"/>
      <c r="AC15" s="455" t="s">
        <v>441</v>
      </c>
      <c r="AD15" s="454"/>
      <c r="AE15" s="455" t="s">
        <v>441</v>
      </c>
      <c r="AF15" s="454"/>
      <c r="AG15" s="455" t="s">
        <v>441</v>
      </c>
      <c r="AH15" s="454"/>
      <c r="AI15" s="455" t="s">
        <v>441</v>
      </c>
      <c r="AJ15" s="454">
        <v>2853</v>
      </c>
      <c r="AK15" s="455">
        <v>1159.7560975609756</v>
      </c>
      <c r="AL15" s="454"/>
      <c r="AM15" s="455" t="s">
        <v>441</v>
      </c>
      <c r="AN15" s="454"/>
      <c r="AO15" s="455" t="s">
        <v>441</v>
      </c>
      <c r="AP15" s="454">
        <v>23349</v>
      </c>
      <c r="AQ15" s="455">
        <v>9491.4634146341468</v>
      </c>
    </row>
    <row r="16" spans="1:43">
      <c r="A16" s="299" t="s">
        <v>381</v>
      </c>
      <c r="B16" s="300">
        <v>12.39</v>
      </c>
      <c r="D16" s="454">
        <v>2008</v>
      </c>
      <c r="E16" s="455">
        <v>162.06618240516545</v>
      </c>
      <c r="F16" s="454">
        <v>12180</v>
      </c>
      <c r="G16" s="455">
        <v>983.05084745762713</v>
      </c>
      <c r="H16" s="454"/>
      <c r="I16" s="455" t="s">
        <v>441</v>
      </c>
      <c r="J16" s="454"/>
      <c r="K16" s="455" t="s">
        <v>441</v>
      </c>
      <c r="L16" s="454"/>
      <c r="M16" s="455" t="s">
        <v>441</v>
      </c>
      <c r="N16" s="454">
        <v>172</v>
      </c>
      <c r="O16" s="455">
        <v>13.882163034705407</v>
      </c>
      <c r="P16" s="454"/>
      <c r="Q16" s="455" t="s">
        <v>441</v>
      </c>
      <c r="R16" s="454">
        <v>14</v>
      </c>
      <c r="S16" s="455">
        <v>1.1299435028248588</v>
      </c>
      <c r="T16" s="454"/>
      <c r="U16" s="455" t="s">
        <v>441</v>
      </c>
      <c r="V16" s="454">
        <v>2397</v>
      </c>
      <c r="W16" s="455">
        <v>193.46246973365618</v>
      </c>
      <c r="X16" s="454"/>
      <c r="Y16" s="455" t="s">
        <v>441</v>
      </c>
      <c r="Z16" s="454"/>
      <c r="AA16" s="455" t="s">
        <v>441</v>
      </c>
      <c r="AB16" s="454"/>
      <c r="AC16" s="455" t="s">
        <v>441</v>
      </c>
      <c r="AD16" s="454"/>
      <c r="AE16" s="455" t="s">
        <v>441</v>
      </c>
      <c r="AF16" s="454"/>
      <c r="AG16" s="455" t="s">
        <v>441</v>
      </c>
      <c r="AH16" s="454"/>
      <c r="AI16" s="455" t="s">
        <v>441</v>
      </c>
      <c r="AJ16" s="454">
        <v>886</v>
      </c>
      <c r="AK16" s="455">
        <v>71.509281678773206</v>
      </c>
      <c r="AL16" s="454"/>
      <c r="AM16" s="455" t="s">
        <v>441</v>
      </c>
      <c r="AN16" s="454"/>
      <c r="AO16" s="455" t="s">
        <v>441</v>
      </c>
      <c r="AP16" s="454">
        <v>15649</v>
      </c>
      <c r="AQ16" s="455">
        <v>1263.0347054075867</v>
      </c>
    </row>
    <row r="17" spans="1:43">
      <c r="A17" s="299" t="s">
        <v>382</v>
      </c>
      <c r="B17" s="300">
        <v>0.53</v>
      </c>
      <c r="D17" s="454"/>
      <c r="E17" s="455" t="s">
        <v>441</v>
      </c>
      <c r="F17" s="454"/>
      <c r="G17" s="455" t="s">
        <v>441</v>
      </c>
      <c r="H17" s="454"/>
      <c r="I17" s="455" t="s">
        <v>441</v>
      </c>
      <c r="J17" s="454"/>
      <c r="K17" s="455" t="s">
        <v>441</v>
      </c>
      <c r="L17" s="454"/>
      <c r="M17" s="455" t="s">
        <v>441</v>
      </c>
      <c r="N17" s="454"/>
      <c r="O17" s="455" t="s">
        <v>441</v>
      </c>
      <c r="P17" s="454"/>
      <c r="Q17" s="455" t="s">
        <v>441</v>
      </c>
      <c r="R17" s="454"/>
      <c r="S17" s="455" t="s">
        <v>441</v>
      </c>
      <c r="T17" s="454"/>
      <c r="U17" s="455" t="s">
        <v>441</v>
      </c>
      <c r="V17" s="454"/>
      <c r="W17" s="455" t="s">
        <v>441</v>
      </c>
      <c r="X17" s="454"/>
      <c r="Y17" s="455" t="s">
        <v>441</v>
      </c>
      <c r="Z17" s="454"/>
      <c r="AA17" s="455" t="s">
        <v>441</v>
      </c>
      <c r="AB17" s="454"/>
      <c r="AC17" s="455" t="s">
        <v>441</v>
      </c>
      <c r="AD17" s="454"/>
      <c r="AE17" s="455" t="s">
        <v>441</v>
      </c>
      <c r="AF17" s="454"/>
      <c r="AG17" s="455" t="s">
        <v>441</v>
      </c>
      <c r="AH17" s="454"/>
      <c r="AI17" s="455" t="s">
        <v>441</v>
      </c>
      <c r="AJ17" s="454"/>
      <c r="AK17" s="455" t="s">
        <v>441</v>
      </c>
      <c r="AL17" s="454"/>
      <c r="AM17" s="455" t="s">
        <v>441</v>
      </c>
      <c r="AN17" s="454"/>
      <c r="AO17" s="455" t="s">
        <v>441</v>
      </c>
      <c r="AP17" s="454"/>
      <c r="AQ17" s="455" t="s">
        <v>441</v>
      </c>
    </row>
    <row r="18" spans="1:43">
      <c r="A18" s="457"/>
      <c r="B18">
        <v>1.35</v>
      </c>
      <c r="D18" s="458"/>
      <c r="E18" s="455" t="s">
        <v>441</v>
      </c>
      <c r="F18" s="458"/>
      <c r="G18" s="455" t="s">
        <v>441</v>
      </c>
      <c r="H18" s="458"/>
      <c r="I18" s="455" t="s">
        <v>441</v>
      </c>
      <c r="J18" s="458"/>
      <c r="K18" s="455" t="s">
        <v>441</v>
      </c>
      <c r="L18" s="458"/>
      <c r="M18" s="455" t="s">
        <v>441</v>
      </c>
      <c r="N18" s="458"/>
      <c r="O18" s="455" t="s">
        <v>441</v>
      </c>
      <c r="P18" s="458"/>
      <c r="Q18" s="455" t="s">
        <v>441</v>
      </c>
      <c r="R18" s="458"/>
      <c r="S18" s="455" t="s">
        <v>441</v>
      </c>
      <c r="T18" s="458"/>
      <c r="U18" s="455" t="s">
        <v>441</v>
      </c>
      <c r="V18" s="458"/>
      <c r="W18" s="455" t="s">
        <v>441</v>
      </c>
      <c r="X18" s="458"/>
      <c r="Y18" s="455" t="s">
        <v>441</v>
      </c>
      <c r="Z18" s="458"/>
      <c r="AA18" s="455" t="s">
        <v>441</v>
      </c>
      <c r="AB18" s="458"/>
      <c r="AC18" s="455" t="s">
        <v>441</v>
      </c>
      <c r="AD18" s="458"/>
      <c r="AE18" s="455" t="s">
        <v>441</v>
      </c>
      <c r="AF18" s="458"/>
      <c r="AG18" s="455" t="s">
        <v>441</v>
      </c>
      <c r="AH18" s="458"/>
      <c r="AI18" s="455" t="s">
        <v>441</v>
      </c>
      <c r="AJ18" s="458"/>
      <c r="AK18" s="455" t="s">
        <v>441</v>
      </c>
      <c r="AL18" s="458"/>
      <c r="AM18" s="455" t="s">
        <v>441</v>
      </c>
      <c r="AN18" s="458"/>
      <c r="AO18" s="455" t="s">
        <v>441</v>
      </c>
      <c r="AP18" s="458"/>
      <c r="AQ18" s="455" t="s">
        <v>441</v>
      </c>
    </row>
    <row r="19" spans="1:43">
      <c r="A19" s="457"/>
      <c r="B19">
        <v>1.03</v>
      </c>
      <c r="D19" s="458"/>
      <c r="E19" s="455" t="s">
        <v>441</v>
      </c>
      <c r="F19" s="458"/>
      <c r="G19" s="455" t="s">
        <v>441</v>
      </c>
      <c r="H19" s="458"/>
      <c r="I19" s="455" t="s">
        <v>441</v>
      </c>
      <c r="J19" s="458"/>
      <c r="K19" s="455" t="s">
        <v>441</v>
      </c>
      <c r="L19" s="458"/>
      <c r="M19" s="455" t="s">
        <v>441</v>
      </c>
      <c r="N19" s="458"/>
      <c r="O19" s="455" t="s">
        <v>441</v>
      </c>
      <c r="P19" s="458"/>
      <c r="Q19" s="455" t="s">
        <v>441</v>
      </c>
      <c r="R19" s="458"/>
      <c r="S19" s="455" t="s">
        <v>441</v>
      </c>
      <c r="T19" s="458"/>
      <c r="U19" s="455" t="s">
        <v>441</v>
      </c>
      <c r="V19" s="458"/>
      <c r="W19" s="455" t="s">
        <v>441</v>
      </c>
      <c r="X19" s="458"/>
      <c r="Y19" s="455" t="s">
        <v>441</v>
      </c>
      <c r="Z19" s="458"/>
      <c r="AA19" s="455" t="s">
        <v>441</v>
      </c>
      <c r="AB19" s="458"/>
      <c r="AC19" s="455" t="s">
        <v>441</v>
      </c>
      <c r="AD19" s="458"/>
      <c r="AE19" s="455" t="s">
        <v>441</v>
      </c>
      <c r="AF19" s="458"/>
      <c r="AG19" s="455" t="s">
        <v>441</v>
      </c>
      <c r="AH19" s="458"/>
      <c r="AI19" s="455" t="s">
        <v>441</v>
      </c>
      <c r="AJ19" s="458"/>
      <c r="AK19" s="455" t="s">
        <v>441</v>
      </c>
      <c r="AL19" s="458"/>
      <c r="AM19" s="455" t="s">
        <v>441</v>
      </c>
      <c r="AN19" s="458"/>
      <c r="AO19" s="455" t="s">
        <v>441</v>
      </c>
      <c r="AP19" s="458"/>
      <c r="AQ19" s="455" t="s">
        <v>441</v>
      </c>
    </row>
    <row r="20" spans="1:43">
      <c r="A20" s="457"/>
      <c r="B20">
        <v>3.12</v>
      </c>
      <c r="D20" s="458"/>
      <c r="E20" s="455" t="s">
        <v>441</v>
      </c>
      <c r="F20" s="458"/>
      <c r="G20" s="455" t="s">
        <v>441</v>
      </c>
      <c r="H20" s="458"/>
      <c r="I20" s="455" t="s">
        <v>441</v>
      </c>
      <c r="J20" s="458"/>
      <c r="K20" s="455" t="s">
        <v>441</v>
      </c>
      <c r="L20" s="458"/>
      <c r="M20" s="455" t="s">
        <v>441</v>
      </c>
      <c r="N20" s="458"/>
      <c r="O20" s="455" t="s">
        <v>441</v>
      </c>
      <c r="P20" s="458"/>
      <c r="Q20" s="455" t="s">
        <v>441</v>
      </c>
      <c r="R20" s="458"/>
      <c r="S20" s="455" t="s">
        <v>441</v>
      </c>
      <c r="T20" s="458"/>
      <c r="U20" s="455" t="s">
        <v>441</v>
      </c>
      <c r="V20" s="458"/>
      <c r="W20" s="455" t="s">
        <v>441</v>
      </c>
      <c r="X20" s="458"/>
      <c r="Y20" s="455" t="s">
        <v>441</v>
      </c>
      <c r="Z20" s="458"/>
      <c r="AA20" s="455" t="s">
        <v>441</v>
      </c>
      <c r="AB20" s="458"/>
      <c r="AC20" s="455" t="s">
        <v>441</v>
      </c>
      <c r="AD20" s="458"/>
      <c r="AE20" s="455" t="s">
        <v>441</v>
      </c>
      <c r="AF20" s="458"/>
      <c r="AG20" s="455" t="s">
        <v>441</v>
      </c>
      <c r="AH20" s="458"/>
      <c r="AI20" s="455" t="s">
        <v>441</v>
      </c>
      <c r="AJ20" s="458"/>
      <c r="AK20" s="455" t="s">
        <v>441</v>
      </c>
      <c r="AL20" s="458"/>
      <c r="AM20" s="455" t="s">
        <v>441</v>
      </c>
      <c r="AN20" s="458"/>
      <c r="AO20" s="455" t="s">
        <v>441</v>
      </c>
      <c r="AP20" s="458"/>
      <c r="AQ20" s="455" t="s">
        <v>441</v>
      </c>
    </row>
    <row r="21" spans="1:43">
      <c r="A21" s="457"/>
      <c r="B21">
        <v>0.81</v>
      </c>
      <c r="D21" s="458"/>
      <c r="E21" s="455" t="s">
        <v>441</v>
      </c>
      <c r="F21" s="458"/>
      <c r="G21" s="455" t="s">
        <v>441</v>
      </c>
      <c r="H21" s="458"/>
      <c r="I21" s="455" t="s">
        <v>441</v>
      </c>
      <c r="J21" s="458"/>
      <c r="K21" s="455" t="s">
        <v>441</v>
      </c>
      <c r="L21" s="458"/>
      <c r="M21" s="455" t="s">
        <v>441</v>
      </c>
      <c r="N21" s="458"/>
      <c r="O21" s="455" t="s">
        <v>441</v>
      </c>
      <c r="P21" s="458"/>
      <c r="Q21" s="455" t="s">
        <v>441</v>
      </c>
      <c r="R21" s="458"/>
      <c r="S21" s="455" t="s">
        <v>441</v>
      </c>
      <c r="T21" s="458"/>
      <c r="U21" s="455" t="s">
        <v>441</v>
      </c>
      <c r="V21" s="458"/>
      <c r="W21" s="455" t="s">
        <v>441</v>
      </c>
      <c r="X21" s="458"/>
      <c r="Y21" s="455" t="s">
        <v>441</v>
      </c>
      <c r="Z21" s="458"/>
      <c r="AA21" s="455" t="s">
        <v>441</v>
      </c>
      <c r="AB21" s="458"/>
      <c r="AC21" s="455" t="s">
        <v>441</v>
      </c>
      <c r="AD21" s="458"/>
      <c r="AE21" s="455" t="s">
        <v>441</v>
      </c>
      <c r="AF21" s="458"/>
      <c r="AG21" s="455" t="s">
        <v>441</v>
      </c>
      <c r="AH21" s="458"/>
      <c r="AI21" s="455" t="s">
        <v>441</v>
      </c>
      <c r="AJ21" s="458"/>
      <c r="AK21" s="455" t="s">
        <v>441</v>
      </c>
      <c r="AL21" s="458"/>
      <c r="AM21" s="455" t="s">
        <v>441</v>
      </c>
      <c r="AN21" s="458"/>
      <c r="AO21" s="455" t="s">
        <v>441</v>
      </c>
      <c r="AP21" s="458"/>
      <c r="AQ21" s="455" t="s">
        <v>441</v>
      </c>
    </row>
    <row r="22" spans="1:43">
      <c r="A22" s="299" t="s">
        <v>383</v>
      </c>
      <c r="B22" s="300">
        <v>0.3</v>
      </c>
      <c r="D22" s="454">
        <v>890</v>
      </c>
      <c r="E22" s="455">
        <v>2966.666666666667</v>
      </c>
      <c r="F22" s="454"/>
      <c r="G22" s="455" t="s">
        <v>441</v>
      </c>
      <c r="H22" s="454"/>
      <c r="I22" s="455" t="s">
        <v>441</v>
      </c>
      <c r="J22" s="454"/>
      <c r="K22" s="455" t="s">
        <v>441</v>
      </c>
      <c r="L22" s="454"/>
      <c r="M22" s="455" t="s">
        <v>441</v>
      </c>
      <c r="N22" s="454">
        <v>25</v>
      </c>
      <c r="O22" s="455">
        <v>83.333333333333343</v>
      </c>
      <c r="P22" s="454"/>
      <c r="Q22" s="455" t="s">
        <v>441</v>
      </c>
      <c r="R22" s="454"/>
      <c r="S22" s="455" t="s">
        <v>441</v>
      </c>
      <c r="T22" s="454"/>
      <c r="U22" s="455" t="s">
        <v>441</v>
      </c>
      <c r="V22" s="454"/>
      <c r="W22" s="455" t="s">
        <v>441</v>
      </c>
      <c r="X22" s="454"/>
      <c r="Y22" s="455" t="s">
        <v>441</v>
      </c>
      <c r="Z22" s="454"/>
      <c r="AA22" s="455" t="s">
        <v>441</v>
      </c>
      <c r="AB22" s="454"/>
      <c r="AC22" s="455" t="s">
        <v>441</v>
      </c>
      <c r="AD22" s="454"/>
      <c r="AE22" s="455" t="s">
        <v>441</v>
      </c>
      <c r="AF22" s="454"/>
      <c r="AG22" s="455" t="s">
        <v>441</v>
      </c>
      <c r="AH22" s="454"/>
      <c r="AI22" s="455" t="s">
        <v>441</v>
      </c>
      <c r="AJ22" s="454"/>
      <c r="AK22" s="455" t="s">
        <v>441</v>
      </c>
      <c r="AL22" s="454"/>
      <c r="AM22" s="455" t="s">
        <v>441</v>
      </c>
      <c r="AN22" s="454"/>
      <c r="AO22" s="455" t="s">
        <v>441</v>
      </c>
      <c r="AP22" s="454">
        <v>25</v>
      </c>
      <c r="AQ22" s="455">
        <v>83.333333333333343</v>
      </c>
    </row>
    <row r="23" spans="1:43">
      <c r="A23" s="457"/>
      <c r="B23">
        <v>11.61</v>
      </c>
      <c r="D23" s="458">
        <v>102393</v>
      </c>
      <c r="E23" s="455">
        <v>8819.3798449612405</v>
      </c>
      <c r="F23" s="458">
        <v>14805</v>
      </c>
      <c r="G23" s="455">
        <v>1275.1937984496124</v>
      </c>
      <c r="H23" s="458">
        <v>21999</v>
      </c>
      <c r="I23" s="455">
        <v>1894.8320413436693</v>
      </c>
      <c r="J23" s="458"/>
      <c r="K23" s="455" t="s">
        <v>441</v>
      </c>
      <c r="L23" s="458"/>
      <c r="M23" s="455" t="s">
        <v>441</v>
      </c>
      <c r="N23" s="458">
        <v>590</v>
      </c>
      <c r="O23" s="455">
        <v>50.818260120585705</v>
      </c>
      <c r="P23" s="458">
        <v>237</v>
      </c>
      <c r="Q23" s="455">
        <v>20.413436692506462</v>
      </c>
      <c r="R23" s="458">
        <v>914</v>
      </c>
      <c r="S23" s="455">
        <v>78.725236864771759</v>
      </c>
      <c r="T23" s="458"/>
      <c r="U23" s="455" t="s">
        <v>441</v>
      </c>
      <c r="V23" s="458">
        <v>305</v>
      </c>
      <c r="W23" s="455">
        <v>26.270456503014643</v>
      </c>
      <c r="X23" s="458"/>
      <c r="Y23" s="455" t="s">
        <v>441</v>
      </c>
      <c r="Z23" s="458">
        <v>1069.49</v>
      </c>
      <c r="AA23" s="455">
        <v>92.118001722652892</v>
      </c>
      <c r="AB23" s="458"/>
      <c r="AC23" s="455" t="s">
        <v>441</v>
      </c>
      <c r="AD23" s="458"/>
      <c r="AE23" s="455" t="s">
        <v>441</v>
      </c>
      <c r="AF23" s="458"/>
      <c r="AG23" s="455" t="s">
        <v>441</v>
      </c>
      <c r="AH23" s="458"/>
      <c r="AI23" s="455" t="s">
        <v>441</v>
      </c>
      <c r="AJ23" s="458">
        <v>3056.95</v>
      </c>
      <c r="AK23" s="455">
        <v>263.30318690783804</v>
      </c>
      <c r="AL23" s="458"/>
      <c r="AM23" s="455" t="s">
        <v>441</v>
      </c>
      <c r="AN23" s="458">
        <v>6427.62</v>
      </c>
      <c r="AO23" s="455">
        <v>553.62790697674416</v>
      </c>
      <c r="AP23" s="458">
        <v>49404.06</v>
      </c>
      <c r="AQ23" s="455">
        <v>4255.3023255813951</v>
      </c>
    </row>
    <row r="24" spans="1:43">
      <c r="A24" s="299" t="s">
        <v>384</v>
      </c>
      <c r="B24" s="300">
        <v>4.07</v>
      </c>
      <c r="D24" s="454">
        <v>28886</v>
      </c>
      <c r="E24" s="455">
        <v>7097.2972972972966</v>
      </c>
      <c r="F24" s="454">
        <v>8985</v>
      </c>
      <c r="G24" s="455">
        <v>2207.6167076167076</v>
      </c>
      <c r="H24" s="454"/>
      <c r="I24" s="455" t="s">
        <v>441</v>
      </c>
      <c r="J24" s="454"/>
      <c r="K24" s="455" t="s">
        <v>441</v>
      </c>
      <c r="L24" s="454"/>
      <c r="M24" s="455" t="s">
        <v>441</v>
      </c>
      <c r="N24" s="454">
        <v>60</v>
      </c>
      <c r="O24" s="455">
        <v>14.74201474201474</v>
      </c>
      <c r="P24" s="454">
        <v>74</v>
      </c>
      <c r="Q24" s="455">
        <v>18.18181818181818</v>
      </c>
      <c r="R24" s="454"/>
      <c r="S24" s="455" t="s">
        <v>441</v>
      </c>
      <c r="T24" s="454"/>
      <c r="U24" s="455" t="s">
        <v>441</v>
      </c>
      <c r="V24" s="454"/>
      <c r="W24" s="455" t="s">
        <v>441</v>
      </c>
      <c r="X24" s="454"/>
      <c r="Y24" s="455" t="s">
        <v>441</v>
      </c>
      <c r="Z24" s="454"/>
      <c r="AA24" s="455" t="s">
        <v>441</v>
      </c>
      <c r="AB24" s="454">
        <v>44</v>
      </c>
      <c r="AC24" s="455">
        <v>10.810810810810811</v>
      </c>
      <c r="AD24" s="454"/>
      <c r="AE24" s="455" t="s">
        <v>441</v>
      </c>
      <c r="AF24" s="454"/>
      <c r="AG24" s="455" t="s">
        <v>441</v>
      </c>
      <c r="AH24" s="454"/>
      <c r="AI24" s="455" t="s">
        <v>441</v>
      </c>
      <c r="AJ24" s="454">
        <v>2406</v>
      </c>
      <c r="AK24" s="455">
        <v>591.15479115479116</v>
      </c>
      <c r="AL24" s="454"/>
      <c r="AM24" s="455" t="s">
        <v>441</v>
      </c>
      <c r="AN24" s="454"/>
      <c r="AO24" s="455" t="s">
        <v>441</v>
      </c>
      <c r="AP24" s="454">
        <v>11569</v>
      </c>
      <c r="AQ24" s="455">
        <v>2842.5061425061422</v>
      </c>
    </row>
    <row r="25" spans="1:43">
      <c r="A25" s="299" t="s">
        <v>385</v>
      </c>
      <c r="B25" s="300">
        <v>1.9</v>
      </c>
      <c r="D25" s="454">
        <v>24986</v>
      </c>
      <c r="E25" s="455">
        <v>13150.526315789475</v>
      </c>
      <c r="F25" s="454">
        <v>10514</v>
      </c>
      <c r="G25" s="455">
        <v>5533.6842105263158</v>
      </c>
      <c r="H25" s="454">
        <v>10441</v>
      </c>
      <c r="I25" s="455">
        <v>5495.2631578947367</v>
      </c>
      <c r="J25" s="454"/>
      <c r="K25" s="455" t="s">
        <v>441</v>
      </c>
      <c r="L25" s="454"/>
      <c r="M25" s="455" t="s">
        <v>441</v>
      </c>
      <c r="N25" s="454">
        <v>477</v>
      </c>
      <c r="O25" s="455">
        <v>251.05263157894737</v>
      </c>
      <c r="P25" s="454">
        <v>1778</v>
      </c>
      <c r="Q25" s="455">
        <v>935.78947368421052</v>
      </c>
      <c r="R25" s="454"/>
      <c r="S25" s="455" t="s">
        <v>441</v>
      </c>
      <c r="T25" s="454"/>
      <c r="U25" s="455" t="s">
        <v>441</v>
      </c>
      <c r="V25" s="454">
        <v>1127</v>
      </c>
      <c r="W25" s="455">
        <v>593.15789473684208</v>
      </c>
      <c r="X25" s="454">
        <v>5236</v>
      </c>
      <c r="Y25" s="455">
        <v>2755.7894736842109</v>
      </c>
      <c r="Z25" s="454"/>
      <c r="AA25" s="455" t="s">
        <v>441</v>
      </c>
      <c r="AB25" s="454">
        <v>1057</v>
      </c>
      <c r="AC25" s="455">
        <v>556.31578947368428</v>
      </c>
      <c r="AD25" s="454"/>
      <c r="AE25" s="455" t="s">
        <v>441</v>
      </c>
      <c r="AF25" s="454"/>
      <c r="AG25" s="455" t="s">
        <v>441</v>
      </c>
      <c r="AH25" s="454"/>
      <c r="AI25" s="455" t="s">
        <v>441</v>
      </c>
      <c r="AJ25" s="454">
        <v>248</v>
      </c>
      <c r="AK25" s="455">
        <v>130.5263157894737</v>
      </c>
      <c r="AL25" s="454"/>
      <c r="AM25" s="455" t="s">
        <v>441</v>
      </c>
      <c r="AN25" s="454"/>
      <c r="AO25" s="455" t="s">
        <v>441</v>
      </c>
      <c r="AP25" s="454">
        <v>30878</v>
      </c>
      <c r="AQ25" s="455">
        <v>16251.578947368422</v>
      </c>
    </row>
    <row r="26" spans="1:43">
      <c r="A26" s="299" t="s">
        <v>386</v>
      </c>
      <c r="B26" s="300">
        <v>13</v>
      </c>
      <c r="D26" s="454"/>
      <c r="E26" s="455" t="s">
        <v>441</v>
      </c>
      <c r="F26" s="454"/>
      <c r="G26" s="455" t="s">
        <v>441</v>
      </c>
      <c r="H26" s="454"/>
      <c r="I26" s="455" t="s">
        <v>441</v>
      </c>
      <c r="J26" s="454"/>
      <c r="K26" s="455" t="s">
        <v>441</v>
      </c>
      <c r="L26" s="454"/>
      <c r="M26" s="455" t="s">
        <v>441</v>
      </c>
      <c r="N26" s="454"/>
      <c r="O26" s="455" t="s">
        <v>441</v>
      </c>
      <c r="P26" s="454"/>
      <c r="Q26" s="455" t="s">
        <v>441</v>
      </c>
      <c r="R26" s="454"/>
      <c r="S26" s="455" t="s">
        <v>441</v>
      </c>
      <c r="T26" s="454"/>
      <c r="U26" s="455" t="s">
        <v>441</v>
      </c>
      <c r="V26" s="454"/>
      <c r="W26" s="455" t="s">
        <v>441</v>
      </c>
      <c r="X26" s="454"/>
      <c r="Y26" s="455" t="s">
        <v>441</v>
      </c>
      <c r="Z26" s="454"/>
      <c r="AA26" s="455" t="s">
        <v>441</v>
      </c>
      <c r="AB26" s="454"/>
      <c r="AC26" s="455" t="s">
        <v>441</v>
      </c>
      <c r="AD26" s="454"/>
      <c r="AE26" s="455" t="s">
        <v>441</v>
      </c>
      <c r="AF26" s="454"/>
      <c r="AG26" s="455" t="s">
        <v>441</v>
      </c>
      <c r="AH26" s="454"/>
      <c r="AI26" s="455" t="s">
        <v>441</v>
      </c>
      <c r="AJ26" s="454"/>
      <c r="AK26" s="455" t="s">
        <v>441</v>
      </c>
      <c r="AL26" s="454"/>
      <c r="AM26" s="455" t="s">
        <v>441</v>
      </c>
      <c r="AN26" s="454"/>
      <c r="AO26" s="455" t="s">
        <v>441</v>
      </c>
      <c r="AP26" s="454"/>
      <c r="AQ26" s="455" t="s">
        <v>441</v>
      </c>
    </row>
    <row r="27" spans="1:43">
      <c r="A27" s="299" t="s">
        <v>387</v>
      </c>
      <c r="B27" s="300">
        <v>8.5</v>
      </c>
      <c r="D27" s="454"/>
      <c r="E27" s="455" t="s">
        <v>441</v>
      </c>
      <c r="F27" s="454"/>
      <c r="G27" s="455" t="s">
        <v>441</v>
      </c>
      <c r="H27" s="454"/>
      <c r="I27" s="455" t="s">
        <v>441</v>
      </c>
      <c r="J27" s="454"/>
      <c r="K27" s="455" t="s">
        <v>441</v>
      </c>
      <c r="L27" s="454"/>
      <c r="M27" s="455" t="s">
        <v>441</v>
      </c>
      <c r="N27" s="454"/>
      <c r="O27" s="455" t="s">
        <v>441</v>
      </c>
      <c r="P27" s="454"/>
      <c r="Q27" s="455" t="s">
        <v>441</v>
      </c>
      <c r="R27" s="454"/>
      <c r="S27" s="455" t="s">
        <v>441</v>
      </c>
      <c r="T27" s="454"/>
      <c r="U27" s="455" t="s">
        <v>441</v>
      </c>
      <c r="V27" s="454"/>
      <c r="W27" s="455" t="s">
        <v>441</v>
      </c>
      <c r="X27" s="454"/>
      <c r="Y27" s="455" t="s">
        <v>441</v>
      </c>
      <c r="Z27" s="454"/>
      <c r="AA27" s="455" t="s">
        <v>441</v>
      </c>
      <c r="AB27" s="454"/>
      <c r="AC27" s="455" t="s">
        <v>441</v>
      </c>
      <c r="AD27" s="454"/>
      <c r="AE27" s="455" t="s">
        <v>441</v>
      </c>
      <c r="AF27" s="454"/>
      <c r="AG27" s="455" t="s">
        <v>441</v>
      </c>
      <c r="AH27" s="454"/>
      <c r="AI27" s="455" t="s">
        <v>441</v>
      </c>
      <c r="AJ27" s="454"/>
      <c r="AK27" s="455" t="s">
        <v>441</v>
      </c>
      <c r="AL27" s="454"/>
      <c r="AM27" s="455" t="s">
        <v>441</v>
      </c>
      <c r="AN27" s="454"/>
      <c r="AO27" s="455" t="s">
        <v>441</v>
      </c>
      <c r="AP27" s="454"/>
      <c r="AQ27" s="455" t="s">
        <v>441</v>
      </c>
    </row>
    <row r="28" spans="1:43">
      <c r="A28" s="457"/>
      <c r="B28">
        <v>14.805</v>
      </c>
      <c r="D28" s="458">
        <v>109135</v>
      </c>
      <c r="E28" s="455">
        <v>7371.496116176967</v>
      </c>
      <c r="F28" s="458">
        <v>35654</v>
      </c>
      <c r="G28" s="455">
        <v>2408.2404593042893</v>
      </c>
      <c r="H28" s="458"/>
      <c r="I28" s="455" t="s">
        <v>441</v>
      </c>
      <c r="J28" s="458"/>
      <c r="K28" s="455" t="s">
        <v>441</v>
      </c>
      <c r="L28" s="458"/>
      <c r="M28" s="455" t="s">
        <v>441</v>
      </c>
      <c r="N28" s="458">
        <v>519</v>
      </c>
      <c r="O28" s="455">
        <v>35.055724417426546</v>
      </c>
      <c r="P28" s="458">
        <v>3909</v>
      </c>
      <c r="Q28" s="455">
        <v>264.03242147922998</v>
      </c>
      <c r="R28" s="458">
        <v>672</v>
      </c>
      <c r="S28" s="455">
        <v>45.390070921985817</v>
      </c>
      <c r="T28" s="458"/>
      <c r="U28" s="455" t="s">
        <v>441</v>
      </c>
      <c r="V28" s="458">
        <v>38331</v>
      </c>
      <c r="W28" s="455">
        <v>2589.0577507598787</v>
      </c>
      <c r="X28" s="458">
        <v>9075</v>
      </c>
      <c r="Y28" s="455">
        <v>612.96859169199593</v>
      </c>
      <c r="Z28" s="458">
        <v>703</v>
      </c>
      <c r="AA28" s="455">
        <v>47.483958122255999</v>
      </c>
      <c r="AB28" s="458">
        <v>2857</v>
      </c>
      <c r="AC28" s="455">
        <v>192.97534616683552</v>
      </c>
      <c r="AD28" s="458"/>
      <c r="AE28" s="455" t="s">
        <v>441</v>
      </c>
      <c r="AF28" s="458"/>
      <c r="AG28" s="455" t="s">
        <v>441</v>
      </c>
      <c r="AH28" s="458"/>
      <c r="AI28" s="455" t="s">
        <v>441</v>
      </c>
      <c r="AJ28" s="458">
        <v>1636</v>
      </c>
      <c r="AK28" s="455">
        <v>110.50320837554881</v>
      </c>
      <c r="AL28" s="458"/>
      <c r="AM28" s="455" t="s">
        <v>441</v>
      </c>
      <c r="AN28" s="458"/>
      <c r="AO28" s="455" t="s">
        <v>441</v>
      </c>
      <c r="AP28" s="458">
        <v>93356</v>
      </c>
      <c r="AQ28" s="455">
        <v>6305.7075312394463</v>
      </c>
    </row>
    <row r="29" spans="1:43">
      <c r="A29" s="299" t="s">
        <v>388</v>
      </c>
      <c r="B29" s="300"/>
      <c r="D29" s="454">
        <v>75</v>
      </c>
      <c r="E29" s="455" t="s">
        <v>441</v>
      </c>
      <c r="F29" s="454"/>
      <c r="G29" s="455" t="s">
        <v>441</v>
      </c>
      <c r="H29" s="454"/>
      <c r="I29" s="455" t="s">
        <v>441</v>
      </c>
      <c r="J29" s="454"/>
      <c r="K29" s="455" t="s">
        <v>441</v>
      </c>
      <c r="L29" s="454"/>
      <c r="M29" s="455" t="s">
        <v>441</v>
      </c>
      <c r="N29" s="454"/>
      <c r="O29" s="455" t="s">
        <v>441</v>
      </c>
      <c r="P29" s="454">
        <v>238</v>
      </c>
      <c r="Q29" s="455" t="s">
        <v>441</v>
      </c>
      <c r="R29" s="454"/>
      <c r="S29" s="455" t="s">
        <v>441</v>
      </c>
      <c r="T29" s="454"/>
      <c r="U29" s="455" t="s">
        <v>441</v>
      </c>
      <c r="V29" s="454"/>
      <c r="W29" s="455" t="s">
        <v>441</v>
      </c>
      <c r="X29" s="454"/>
      <c r="Y29" s="455" t="s">
        <v>441</v>
      </c>
      <c r="Z29" s="454"/>
      <c r="AA29" s="455" t="s">
        <v>441</v>
      </c>
      <c r="AB29" s="454"/>
      <c r="AC29" s="455" t="s">
        <v>441</v>
      </c>
      <c r="AD29" s="454"/>
      <c r="AE29" s="455" t="s">
        <v>441</v>
      </c>
      <c r="AF29" s="454"/>
      <c r="AG29" s="455" t="s">
        <v>441</v>
      </c>
      <c r="AH29" s="454"/>
      <c r="AI29" s="455" t="s">
        <v>441</v>
      </c>
      <c r="AJ29" s="454"/>
      <c r="AK29" s="455" t="s">
        <v>441</v>
      </c>
      <c r="AL29" s="454"/>
      <c r="AM29" s="455" t="s">
        <v>441</v>
      </c>
      <c r="AN29" s="454"/>
      <c r="AO29" s="455" t="s">
        <v>441</v>
      </c>
      <c r="AP29" s="454">
        <v>238</v>
      </c>
      <c r="AQ29" s="455" t="s">
        <v>441</v>
      </c>
    </row>
    <row r="30" spans="1:43">
      <c r="A30" s="457"/>
      <c r="D30" s="458">
        <v>51</v>
      </c>
      <c r="E30" s="455" t="s">
        <v>441</v>
      </c>
      <c r="F30" s="458"/>
      <c r="G30" s="455" t="s">
        <v>441</v>
      </c>
      <c r="H30" s="458"/>
      <c r="I30" s="455" t="s">
        <v>441</v>
      </c>
      <c r="J30" s="458"/>
      <c r="K30" s="455" t="s">
        <v>441</v>
      </c>
      <c r="L30" s="458"/>
      <c r="M30" s="455" t="s">
        <v>441</v>
      </c>
      <c r="N30" s="458">
        <v>21</v>
      </c>
      <c r="O30" s="455" t="s">
        <v>441</v>
      </c>
      <c r="P30" s="458">
        <v>118</v>
      </c>
      <c r="Q30" s="455" t="s">
        <v>441</v>
      </c>
      <c r="R30" s="458"/>
      <c r="S30" s="455" t="s">
        <v>441</v>
      </c>
      <c r="T30" s="458"/>
      <c r="U30" s="455" t="s">
        <v>441</v>
      </c>
      <c r="V30" s="458"/>
      <c r="W30" s="455" t="s">
        <v>441</v>
      </c>
      <c r="X30" s="458"/>
      <c r="Y30" s="455" t="s">
        <v>441</v>
      </c>
      <c r="Z30" s="458"/>
      <c r="AA30" s="455" t="s">
        <v>441</v>
      </c>
      <c r="AB30" s="458"/>
      <c r="AC30" s="455" t="s">
        <v>441</v>
      </c>
      <c r="AD30" s="458"/>
      <c r="AE30" s="455" t="s">
        <v>441</v>
      </c>
      <c r="AF30" s="458"/>
      <c r="AG30" s="455" t="s">
        <v>441</v>
      </c>
      <c r="AH30" s="458"/>
      <c r="AI30" s="455" t="s">
        <v>441</v>
      </c>
      <c r="AJ30" s="458"/>
      <c r="AK30" s="455" t="s">
        <v>441</v>
      </c>
      <c r="AL30" s="458"/>
      <c r="AM30" s="455" t="s">
        <v>441</v>
      </c>
      <c r="AN30" s="458"/>
      <c r="AO30" s="455" t="s">
        <v>441</v>
      </c>
      <c r="AP30" s="458">
        <v>139</v>
      </c>
      <c r="AQ30" s="455" t="s">
        <v>441</v>
      </c>
    </row>
    <row r="31" spans="1:43">
      <c r="A31" s="299" t="s">
        <v>389</v>
      </c>
      <c r="B31" s="300">
        <v>37.15</v>
      </c>
      <c r="D31" s="454">
        <v>435829</v>
      </c>
      <c r="E31" s="455">
        <v>11731.601615074025</v>
      </c>
      <c r="F31" s="454">
        <v>46397</v>
      </c>
      <c r="G31" s="455">
        <v>1248.9098250336474</v>
      </c>
      <c r="H31" s="454">
        <v>4661</v>
      </c>
      <c r="I31" s="455">
        <v>125.46433378196501</v>
      </c>
      <c r="J31" s="454"/>
      <c r="K31" s="455" t="s">
        <v>441</v>
      </c>
      <c r="L31" s="454"/>
      <c r="M31" s="455" t="s">
        <v>441</v>
      </c>
      <c r="N31" s="454"/>
      <c r="O31" s="455" t="s">
        <v>441</v>
      </c>
      <c r="P31" s="454">
        <v>2460</v>
      </c>
      <c r="Q31" s="455">
        <v>66.218034993270521</v>
      </c>
      <c r="R31" s="454">
        <v>7892</v>
      </c>
      <c r="S31" s="455">
        <v>212.43606998654107</v>
      </c>
      <c r="T31" s="454"/>
      <c r="U31" s="455" t="s">
        <v>441</v>
      </c>
      <c r="V31" s="454">
        <v>19519</v>
      </c>
      <c r="W31" s="455">
        <v>525.4104979811575</v>
      </c>
      <c r="X31" s="454">
        <v>87</v>
      </c>
      <c r="Y31" s="455">
        <v>2.3418573351278602</v>
      </c>
      <c r="Z31" s="454"/>
      <c r="AA31" s="455" t="s">
        <v>441</v>
      </c>
      <c r="AB31" s="454">
        <v>6324</v>
      </c>
      <c r="AC31" s="455">
        <v>170.22880215343204</v>
      </c>
      <c r="AD31" s="454"/>
      <c r="AE31" s="455" t="s">
        <v>441</v>
      </c>
      <c r="AF31" s="454"/>
      <c r="AG31" s="455" t="s">
        <v>441</v>
      </c>
      <c r="AH31" s="454"/>
      <c r="AI31" s="455" t="s">
        <v>441</v>
      </c>
      <c r="AJ31" s="454">
        <v>19507</v>
      </c>
      <c r="AK31" s="455">
        <v>525.08748317631228</v>
      </c>
      <c r="AL31" s="454"/>
      <c r="AM31" s="455" t="s">
        <v>441</v>
      </c>
      <c r="AN31" s="454">
        <v>92</v>
      </c>
      <c r="AO31" s="455">
        <v>2.4764468371467028</v>
      </c>
      <c r="AP31" s="454">
        <v>106939</v>
      </c>
      <c r="AQ31" s="455">
        <v>2878.5733512786005</v>
      </c>
    </row>
    <row r="32" spans="1:43">
      <c r="A32" s="299" t="s">
        <v>390</v>
      </c>
      <c r="B32" s="300"/>
      <c r="D32" s="454"/>
      <c r="E32" s="455" t="s">
        <v>441</v>
      </c>
      <c r="F32" s="454"/>
      <c r="G32" s="455" t="s">
        <v>441</v>
      </c>
      <c r="H32" s="454"/>
      <c r="I32" s="455" t="s">
        <v>441</v>
      </c>
      <c r="J32" s="454"/>
      <c r="K32" s="455" t="s">
        <v>441</v>
      </c>
      <c r="L32" s="454"/>
      <c r="M32" s="455" t="s">
        <v>441</v>
      </c>
      <c r="N32" s="454"/>
      <c r="O32" s="455" t="s">
        <v>441</v>
      </c>
      <c r="P32" s="454"/>
      <c r="Q32" s="455" t="s">
        <v>441</v>
      </c>
      <c r="R32" s="454"/>
      <c r="S32" s="455" t="s">
        <v>441</v>
      </c>
      <c r="T32" s="454"/>
      <c r="U32" s="455" t="s">
        <v>441</v>
      </c>
      <c r="V32" s="454"/>
      <c r="W32" s="455" t="s">
        <v>441</v>
      </c>
      <c r="X32" s="454"/>
      <c r="Y32" s="455" t="s">
        <v>441</v>
      </c>
      <c r="Z32" s="454"/>
      <c r="AA32" s="455" t="s">
        <v>441</v>
      </c>
      <c r="AB32" s="454"/>
      <c r="AC32" s="455" t="s">
        <v>441</v>
      </c>
      <c r="AD32" s="454"/>
      <c r="AE32" s="455" t="s">
        <v>441</v>
      </c>
      <c r="AF32" s="454"/>
      <c r="AG32" s="455" t="s">
        <v>441</v>
      </c>
      <c r="AH32" s="454"/>
      <c r="AI32" s="455" t="s">
        <v>441</v>
      </c>
      <c r="AJ32" s="454"/>
      <c r="AK32" s="455" t="s">
        <v>441</v>
      </c>
      <c r="AL32" s="454"/>
      <c r="AM32" s="455" t="s">
        <v>441</v>
      </c>
      <c r="AN32" s="454"/>
      <c r="AO32" s="455" t="s">
        <v>441</v>
      </c>
      <c r="AP32" s="454"/>
      <c r="AQ32" s="455" t="s">
        <v>441</v>
      </c>
    </row>
    <row r="33" spans="1:43">
      <c r="A33" s="299" t="s">
        <v>391</v>
      </c>
      <c r="B33" s="300">
        <v>3.33</v>
      </c>
      <c r="D33" s="454">
        <v>5559</v>
      </c>
      <c r="E33" s="455">
        <v>1669.3693693693692</v>
      </c>
      <c r="F33" s="454">
        <v>1257</v>
      </c>
      <c r="G33" s="455">
        <v>377.47747747747746</v>
      </c>
      <c r="H33" s="454"/>
      <c r="I33" s="455" t="s">
        <v>441</v>
      </c>
      <c r="J33" s="454"/>
      <c r="K33" s="455" t="s">
        <v>441</v>
      </c>
      <c r="L33" s="454"/>
      <c r="M33" s="455" t="s">
        <v>441</v>
      </c>
      <c r="N33" s="454">
        <v>123</v>
      </c>
      <c r="O33" s="455">
        <v>36.936936936936938</v>
      </c>
      <c r="P33" s="454">
        <v>114</v>
      </c>
      <c r="Q33" s="455">
        <v>34.234234234234236</v>
      </c>
      <c r="R33" s="454">
        <v>141</v>
      </c>
      <c r="S33" s="455">
        <v>42.342342342342342</v>
      </c>
      <c r="T33" s="454"/>
      <c r="U33" s="455" t="s">
        <v>441</v>
      </c>
      <c r="V33" s="454">
        <v>1593</v>
      </c>
      <c r="W33" s="455">
        <v>478.37837837837839</v>
      </c>
      <c r="X33" s="454"/>
      <c r="Y33" s="455" t="s">
        <v>441</v>
      </c>
      <c r="Z33" s="454"/>
      <c r="AA33" s="455" t="s">
        <v>441</v>
      </c>
      <c r="AB33" s="454"/>
      <c r="AC33" s="455" t="s">
        <v>441</v>
      </c>
      <c r="AD33" s="454"/>
      <c r="AE33" s="455" t="s">
        <v>441</v>
      </c>
      <c r="AF33" s="454"/>
      <c r="AG33" s="455" t="s">
        <v>441</v>
      </c>
      <c r="AH33" s="454"/>
      <c r="AI33" s="455" t="s">
        <v>441</v>
      </c>
      <c r="AJ33" s="454">
        <v>543</v>
      </c>
      <c r="AK33" s="455">
        <v>163.06306306306305</v>
      </c>
      <c r="AL33" s="454"/>
      <c r="AM33" s="455" t="s">
        <v>441</v>
      </c>
      <c r="AN33" s="454"/>
      <c r="AO33" s="455" t="s">
        <v>441</v>
      </c>
      <c r="AP33" s="454">
        <v>3771</v>
      </c>
      <c r="AQ33" s="455">
        <v>1132.4324324324325</v>
      </c>
    </row>
    <row r="34" spans="1:43">
      <c r="A34" s="299" t="s">
        <v>392</v>
      </c>
      <c r="B34" s="300">
        <v>1</v>
      </c>
      <c r="D34" s="454"/>
      <c r="E34" s="455" t="s">
        <v>441</v>
      </c>
      <c r="F34" s="454"/>
      <c r="G34" s="455" t="s">
        <v>441</v>
      </c>
      <c r="H34" s="454"/>
      <c r="I34" s="455" t="s">
        <v>441</v>
      </c>
      <c r="J34" s="454"/>
      <c r="K34" s="455" t="s">
        <v>441</v>
      </c>
      <c r="L34" s="454"/>
      <c r="M34" s="455" t="s">
        <v>441</v>
      </c>
      <c r="N34" s="454"/>
      <c r="O34" s="455" t="s">
        <v>441</v>
      </c>
      <c r="P34" s="454"/>
      <c r="Q34" s="455" t="s">
        <v>441</v>
      </c>
      <c r="R34" s="454"/>
      <c r="S34" s="455" t="s">
        <v>441</v>
      </c>
      <c r="T34" s="454"/>
      <c r="U34" s="455" t="s">
        <v>441</v>
      </c>
      <c r="V34" s="454"/>
      <c r="W34" s="455" t="s">
        <v>441</v>
      </c>
      <c r="X34" s="454"/>
      <c r="Y34" s="455" t="s">
        <v>441</v>
      </c>
      <c r="Z34" s="454"/>
      <c r="AA34" s="455" t="s">
        <v>441</v>
      </c>
      <c r="AB34" s="454"/>
      <c r="AC34" s="455" t="s">
        <v>441</v>
      </c>
      <c r="AD34" s="454"/>
      <c r="AE34" s="455" t="s">
        <v>441</v>
      </c>
      <c r="AF34" s="454"/>
      <c r="AG34" s="455" t="s">
        <v>441</v>
      </c>
      <c r="AH34" s="454"/>
      <c r="AI34" s="455" t="s">
        <v>441</v>
      </c>
      <c r="AJ34" s="454"/>
      <c r="AK34" s="455" t="s">
        <v>441</v>
      </c>
      <c r="AL34" s="454"/>
      <c r="AM34" s="455" t="s">
        <v>441</v>
      </c>
      <c r="AN34" s="454"/>
      <c r="AO34" s="455" t="s">
        <v>441</v>
      </c>
      <c r="AP34" s="454"/>
      <c r="AQ34" s="455" t="s">
        <v>441</v>
      </c>
    </row>
    <row r="35" spans="1:43">
      <c r="A35" s="299" t="s">
        <v>393</v>
      </c>
      <c r="B35" s="300">
        <v>37.549999999999997</v>
      </c>
      <c r="D35" s="454"/>
      <c r="E35" s="455" t="s">
        <v>441</v>
      </c>
      <c r="F35" s="454"/>
      <c r="G35" s="455" t="s">
        <v>441</v>
      </c>
      <c r="H35" s="454"/>
      <c r="I35" s="455" t="s">
        <v>441</v>
      </c>
      <c r="J35" s="454"/>
      <c r="K35" s="455" t="s">
        <v>441</v>
      </c>
      <c r="L35" s="454"/>
      <c r="M35" s="455" t="s">
        <v>441</v>
      </c>
      <c r="N35" s="454"/>
      <c r="O35" s="455" t="s">
        <v>441</v>
      </c>
      <c r="P35" s="454">
        <v>1198</v>
      </c>
      <c r="Q35" s="455">
        <v>31.90412782956059</v>
      </c>
      <c r="R35" s="454"/>
      <c r="S35" s="455" t="s">
        <v>441</v>
      </c>
      <c r="T35" s="454"/>
      <c r="U35" s="455" t="s">
        <v>441</v>
      </c>
      <c r="V35" s="454"/>
      <c r="W35" s="455" t="s">
        <v>441</v>
      </c>
      <c r="X35" s="454"/>
      <c r="Y35" s="455" t="s">
        <v>441</v>
      </c>
      <c r="Z35" s="454"/>
      <c r="AA35" s="455" t="s">
        <v>441</v>
      </c>
      <c r="AB35" s="454"/>
      <c r="AC35" s="455" t="s">
        <v>441</v>
      </c>
      <c r="AD35" s="454"/>
      <c r="AE35" s="455" t="s">
        <v>441</v>
      </c>
      <c r="AF35" s="454"/>
      <c r="AG35" s="455" t="s">
        <v>441</v>
      </c>
      <c r="AH35" s="454"/>
      <c r="AI35" s="455" t="s">
        <v>441</v>
      </c>
      <c r="AJ35" s="454"/>
      <c r="AK35" s="455" t="s">
        <v>441</v>
      </c>
      <c r="AL35" s="454"/>
      <c r="AM35" s="455" t="s">
        <v>441</v>
      </c>
      <c r="AN35" s="454"/>
      <c r="AO35" s="455" t="s">
        <v>441</v>
      </c>
      <c r="AP35" s="454">
        <v>1198</v>
      </c>
      <c r="AQ35" s="455">
        <v>31.90412782956059</v>
      </c>
    </row>
    <row r="36" spans="1:43">
      <c r="A36" s="299" t="s">
        <v>394</v>
      </c>
      <c r="B36" s="300">
        <v>13.48</v>
      </c>
      <c r="D36" s="454"/>
      <c r="E36" s="455" t="s">
        <v>441</v>
      </c>
      <c r="F36" s="454"/>
      <c r="G36" s="455" t="s">
        <v>441</v>
      </c>
      <c r="H36" s="454"/>
      <c r="I36" s="455" t="s">
        <v>441</v>
      </c>
      <c r="J36" s="454"/>
      <c r="K36" s="455" t="s">
        <v>441</v>
      </c>
      <c r="L36" s="454"/>
      <c r="M36" s="455" t="s">
        <v>441</v>
      </c>
      <c r="N36" s="454"/>
      <c r="O36" s="455" t="s">
        <v>441</v>
      </c>
      <c r="P36" s="454"/>
      <c r="Q36" s="455" t="s">
        <v>441</v>
      </c>
      <c r="R36" s="454"/>
      <c r="S36" s="455" t="s">
        <v>441</v>
      </c>
      <c r="T36" s="454"/>
      <c r="U36" s="455" t="s">
        <v>441</v>
      </c>
      <c r="V36" s="454"/>
      <c r="W36" s="455" t="s">
        <v>441</v>
      </c>
      <c r="X36" s="454"/>
      <c r="Y36" s="455" t="s">
        <v>441</v>
      </c>
      <c r="Z36" s="454"/>
      <c r="AA36" s="455" t="s">
        <v>441</v>
      </c>
      <c r="AB36" s="454"/>
      <c r="AC36" s="455" t="s">
        <v>441</v>
      </c>
      <c r="AD36" s="454"/>
      <c r="AE36" s="455" t="s">
        <v>441</v>
      </c>
      <c r="AF36" s="454"/>
      <c r="AG36" s="455" t="s">
        <v>441</v>
      </c>
      <c r="AH36" s="454"/>
      <c r="AI36" s="455" t="s">
        <v>441</v>
      </c>
      <c r="AJ36" s="454"/>
      <c r="AK36" s="455" t="s">
        <v>441</v>
      </c>
      <c r="AL36" s="454"/>
      <c r="AM36" s="455" t="s">
        <v>441</v>
      </c>
      <c r="AN36" s="454"/>
      <c r="AO36" s="455" t="s">
        <v>441</v>
      </c>
      <c r="AP36" s="454"/>
      <c r="AQ36" s="455" t="s">
        <v>441</v>
      </c>
    </row>
    <row r="37" spans="1:43">
      <c r="A37" s="457"/>
      <c r="B37">
        <v>0.81</v>
      </c>
      <c r="D37" s="458"/>
      <c r="E37" s="455" t="s">
        <v>441</v>
      </c>
      <c r="F37" s="458"/>
      <c r="G37" s="455" t="s">
        <v>441</v>
      </c>
      <c r="H37" s="458"/>
      <c r="I37" s="455" t="s">
        <v>441</v>
      </c>
      <c r="J37" s="458"/>
      <c r="K37" s="455" t="s">
        <v>441</v>
      </c>
      <c r="L37" s="458"/>
      <c r="M37" s="455" t="s">
        <v>441</v>
      </c>
      <c r="N37" s="458"/>
      <c r="O37" s="455" t="s">
        <v>441</v>
      </c>
      <c r="P37" s="458"/>
      <c r="Q37" s="455" t="s">
        <v>441</v>
      </c>
      <c r="R37" s="458"/>
      <c r="S37" s="455" t="s">
        <v>441</v>
      </c>
      <c r="T37" s="458"/>
      <c r="U37" s="455" t="s">
        <v>441</v>
      </c>
      <c r="V37" s="458"/>
      <c r="W37" s="455" t="s">
        <v>441</v>
      </c>
      <c r="X37" s="458"/>
      <c r="Y37" s="455" t="s">
        <v>441</v>
      </c>
      <c r="Z37" s="458"/>
      <c r="AA37" s="455" t="s">
        <v>441</v>
      </c>
      <c r="AB37" s="458"/>
      <c r="AC37" s="455" t="s">
        <v>441</v>
      </c>
      <c r="AD37" s="458"/>
      <c r="AE37" s="455" t="s">
        <v>441</v>
      </c>
      <c r="AF37" s="458"/>
      <c r="AG37" s="455" t="s">
        <v>441</v>
      </c>
      <c r="AH37" s="458"/>
      <c r="AI37" s="455" t="s">
        <v>441</v>
      </c>
      <c r="AJ37" s="458"/>
      <c r="AK37" s="455" t="s">
        <v>441</v>
      </c>
      <c r="AL37" s="458"/>
      <c r="AM37" s="455" t="s">
        <v>441</v>
      </c>
      <c r="AN37" s="458"/>
      <c r="AO37" s="455" t="s">
        <v>441</v>
      </c>
      <c r="AP37" s="458"/>
      <c r="AQ37" s="455" t="s">
        <v>441</v>
      </c>
    </row>
    <row r="38" spans="1:43">
      <c r="A38" s="299" t="s">
        <v>395</v>
      </c>
      <c r="B38" s="300">
        <v>8.24</v>
      </c>
      <c r="D38" s="454">
        <v>500</v>
      </c>
      <c r="E38" s="455">
        <v>60.679611650485434</v>
      </c>
      <c r="F38" s="454"/>
      <c r="G38" s="455" t="s">
        <v>441</v>
      </c>
      <c r="H38" s="454"/>
      <c r="I38" s="455" t="s">
        <v>441</v>
      </c>
      <c r="J38" s="454"/>
      <c r="K38" s="455" t="s">
        <v>441</v>
      </c>
      <c r="L38" s="454"/>
      <c r="M38" s="455" t="s">
        <v>441</v>
      </c>
      <c r="N38" s="454"/>
      <c r="O38" s="455" t="s">
        <v>441</v>
      </c>
      <c r="P38" s="454"/>
      <c r="Q38" s="455" t="s">
        <v>441</v>
      </c>
      <c r="R38" s="454"/>
      <c r="S38" s="455" t="s">
        <v>441</v>
      </c>
      <c r="T38" s="454"/>
      <c r="U38" s="455" t="s">
        <v>441</v>
      </c>
      <c r="V38" s="454"/>
      <c r="W38" s="455" t="s">
        <v>441</v>
      </c>
      <c r="X38" s="454"/>
      <c r="Y38" s="455" t="s">
        <v>441</v>
      </c>
      <c r="Z38" s="454"/>
      <c r="AA38" s="455" t="s">
        <v>441</v>
      </c>
      <c r="AB38" s="454"/>
      <c r="AC38" s="455" t="s">
        <v>441</v>
      </c>
      <c r="AD38" s="454"/>
      <c r="AE38" s="455" t="s">
        <v>441</v>
      </c>
      <c r="AF38" s="454"/>
      <c r="AG38" s="455" t="s">
        <v>441</v>
      </c>
      <c r="AH38" s="454"/>
      <c r="AI38" s="455" t="s">
        <v>441</v>
      </c>
      <c r="AJ38" s="454"/>
      <c r="AK38" s="455" t="s">
        <v>441</v>
      </c>
      <c r="AL38" s="454"/>
      <c r="AM38" s="455" t="s">
        <v>441</v>
      </c>
      <c r="AN38" s="454"/>
      <c r="AO38" s="455" t="s">
        <v>441</v>
      </c>
      <c r="AP38" s="454"/>
      <c r="AQ38" s="455" t="s">
        <v>441</v>
      </c>
    </row>
    <row r="39" spans="1:43">
      <c r="A39" s="299" t="s">
        <v>396</v>
      </c>
      <c r="B39" s="300">
        <v>9.43</v>
      </c>
      <c r="D39" s="454"/>
      <c r="E39" s="455" t="s">
        <v>441</v>
      </c>
      <c r="F39" s="454"/>
      <c r="G39" s="455" t="s">
        <v>441</v>
      </c>
      <c r="H39" s="454"/>
      <c r="I39" s="455" t="s">
        <v>441</v>
      </c>
      <c r="J39" s="454"/>
      <c r="K39" s="455" t="s">
        <v>441</v>
      </c>
      <c r="L39" s="454"/>
      <c r="M39" s="455" t="s">
        <v>441</v>
      </c>
      <c r="N39" s="454"/>
      <c r="O39" s="455" t="s">
        <v>441</v>
      </c>
      <c r="P39" s="454"/>
      <c r="Q39" s="455" t="s">
        <v>441</v>
      </c>
      <c r="R39" s="454"/>
      <c r="S39" s="455" t="s">
        <v>441</v>
      </c>
      <c r="T39" s="454"/>
      <c r="U39" s="455" t="s">
        <v>441</v>
      </c>
      <c r="V39" s="454"/>
      <c r="W39" s="455" t="s">
        <v>441</v>
      </c>
      <c r="X39" s="454"/>
      <c r="Y39" s="455" t="s">
        <v>441</v>
      </c>
      <c r="Z39" s="454"/>
      <c r="AA39" s="455" t="s">
        <v>441</v>
      </c>
      <c r="AB39" s="454"/>
      <c r="AC39" s="455" t="s">
        <v>441</v>
      </c>
      <c r="AD39" s="454"/>
      <c r="AE39" s="455" t="s">
        <v>441</v>
      </c>
      <c r="AF39" s="454"/>
      <c r="AG39" s="455" t="s">
        <v>441</v>
      </c>
      <c r="AH39" s="454"/>
      <c r="AI39" s="455" t="s">
        <v>441</v>
      </c>
      <c r="AJ39" s="454"/>
      <c r="AK39" s="455" t="s">
        <v>441</v>
      </c>
      <c r="AL39" s="454"/>
      <c r="AM39" s="455" t="s">
        <v>441</v>
      </c>
      <c r="AN39" s="454"/>
      <c r="AO39" s="455" t="s">
        <v>441</v>
      </c>
      <c r="AP39" s="454"/>
      <c r="AQ39" s="455" t="s">
        <v>441</v>
      </c>
    </row>
    <row r="40" spans="1:43">
      <c r="A40" s="299" t="s">
        <v>397</v>
      </c>
      <c r="B40" s="300">
        <v>7.14</v>
      </c>
      <c r="D40" s="454"/>
      <c r="E40" s="455" t="s">
        <v>441</v>
      </c>
      <c r="F40" s="454"/>
      <c r="G40" s="455" t="s">
        <v>441</v>
      </c>
      <c r="H40" s="454"/>
      <c r="I40" s="455" t="s">
        <v>441</v>
      </c>
      <c r="J40" s="454"/>
      <c r="K40" s="455" t="s">
        <v>441</v>
      </c>
      <c r="L40" s="454"/>
      <c r="M40" s="455" t="s">
        <v>441</v>
      </c>
      <c r="N40" s="454"/>
      <c r="O40" s="455" t="s">
        <v>441</v>
      </c>
      <c r="P40" s="454"/>
      <c r="Q40" s="455" t="s">
        <v>441</v>
      </c>
      <c r="R40" s="454"/>
      <c r="S40" s="455" t="s">
        <v>441</v>
      </c>
      <c r="T40" s="454"/>
      <c r="U40" s="455" t="s">
        <v>441</v>
      </c>
      <c r="V40" s="454"/>
      <c r="W40" s="455" t="s">
        <v>441</v>
      </c>
      <c r="X40" s="454"/>
      <c r="Y40" s="455" t="s">
        <v>441</v>
      </c>
      <c r="Z40" s="454"/>
      <c r="AA40" s="455" t="s">
        <v>441</v>
      </c>
      <c r="AB40" s="454"/>
      <c r="AC40" s="455" t="s">
        <v>441</v>
      </c>
      <c r="AD40" s="454"/>
      <c r="AE40" s="455" t="s">
        <v>441</v>
      </c>
      <c r="AF40" s="454"/>
      <c r="AG40" s="455" t="s">
        <v>441</v>
      </c>
      <c r="AH40" s="454"/>
      <c r="AI40" s="455" t="s">
        <v>441</v>
      </c>
      <c r="AJ40" s="454"/>
      <c r="AK40" s="455" t="s">
        <v>441</v>
      </c>
      <c r="AL40" s="454"/>
      <c r="AM40" s="455" t="s">
        <v>441</v>
      </c>
      <c r="AN40" s="454"/>
      <c r="AO40" s="455" t="s">
        <v>441</v>
      </c>
      <c r="AP40" s="454"/>
      <c r="AQ40" s="455" t="s">
        <v>441</v>
      </c>
    </row>
    <row r="41" spans="1:43">
      <c r="A41" s="457"/>
      <c r="B41">
        <v>3.21</v>
      </c>
      <c r="D41" s="458"/>
      <c r="E41" s="455" t="s">
        <v>441</v>
      </c>
      <c r="F41" s="458"/>
      <c r="G41" s="455" t="s">
        <v>441</v>
      </c>
      <c r="H41" s="458"/>
      <c r="I41" s="455" t="s">
        <v>441</v>
      </c>
      <c r="J41" s="458"/>
      <c r="K41" s="455" t="s">
        <v>441</v>
      </c>
      <c r="L41" s="458"/>
      <c r="M41" s="455" t="s">
        <v>441</v>
      </c>
      <c r="N41" s="458"/>
      <c r="O41" s="455" t="s">
        <v>441</v>
      </c>
      <c r="P41" s="458"/>
      <c r="Q41" s="455" t="s">
        <v>441</v>
      </c>
      <c r="R41" s="458"/>
      <c r="S41" s="455" t="s">
        <v>441</v>
      </c>
      <c r="T41" s="458"/>
      <c r="U41" s="455" t="s">
        <v>441</v>
      </c>
      <c r="V41" s="458"/>
      <c r="W41" s="455" t="s">
        <v>441</v>
      </c>
      <c r="X41" s="458"/>
      <c r="Y41" s="455" t="s">
        <v>441</v>
      </c>
      <c r="Z41" s="458"/>
      <c r="AA41" s="455" t="s">
        <v>441</v>
      </c>
      <c r="AB41" s="458"/>
      <c r="AC41" s="455" t="s">
        <v>441</v>
      </c>
      <c r="AD41" s="458"/>
      <c r="AE41" s="455" t="s">
        <v>441</v>
      </c>
      <c r="AF41" s="458"/>
      <c r="AG41" s="455" t="s">
        <v>441</v>
      </c>
      <c r="AH41" s="458"/>
      <c r="AI41" s="455" t="s">
        <v>441</v>
      </c>
      <c r="AJ41" s="458"/>
      <c r="AK41" s="455" t="s">
        <v>441</v>
      </c>
      <c r="AL41" s="458"/>
      <c r="AM41" s="455" t="s">
        <v>441</v>
      </c>
      <c r="AN41" s="458"/>
      <c r="AO41" s="455" t="s">
        <v>441</v>
      </c>
      <c r="AP41" s="458"/>
      <c r="AQ41" s="455" t="s">
        <v>441</v>
      </c>
    </row>
    <row r="42" spans="1:43">
      <c r="A42" s="457"/>
      <c r="B42">
        <v>3.99</v>
      </c>
      <c r="D42" s="458"/>
      <c r="E42" s="455" t="s">
        <v>441</v>
      </c>
      <c r="F42" s="458"/>
      <c r="G42" s="455" t="s">
        <v>441</v>
      </c>
      <c r="H42" s="458"/>
      <c r="I42" s="455" t="s">
        <v>441</v>
      </c>
      <c r="J42" s="458"/>
      <c r="K42" s="455" t="s">
        <v>441</v>
      </c>
      <c r="L42" s="458"/>
      <c r="M42" s="455" t="s">
        <v>441</v>
      </c>
      <c r="N42" s="458"/>
      <c r="O42" s="455" t="s">
        <v>441</v>
      </c>
      <c r="P42" s="458"/>
      <c r="Q42" s="455" t="s">
        <v>441</v>
      </c>
      <c r="R42" s="458"/>
      <c r="S42" s="455" t="s">
        <v>441</v>
      </c>
      <c r="T42" s="458"/>
      <c r="U42" s="455" t="s">
        <v>441</v>
      </c>
      <c r="V42" s="458"/>
      <c r="W42" s="455" t="s">
        <v>441</v>
      </c>
      <c r="X42" s="458"/>
      <c r="Y42" s="455" t="s">
        <v>441</v>
      </c>
      <c r="Z42" s="458"/>
      <c r="AA42" s="455" t="s">
        <v>441</v>
      </c>
      <c r="AB42" s="458"/>
      <c r="AC42" s="455" t="s">
        <v>441</v>
      </c>
      <c r="AD42" s="458"/>
      <c r="AE42" s="455" t="s">
        <v>441</v>
      </c>
      <c r="AF42" s="458"/>
      <c r="AG42" s="455" t="s">
        <v>441</v>
      </c>
      <c r="AH42" s="458"/>
      <c r="AI42" s="455" t="s">
        <v>441</v>
      </c>
      <c r="AJ42" s="458"/>
      <c r="AK42" s="455" t="s">
        <v>441</v>
      </c>
      <c r="AL42" s="458"/>
      <c r="AM42" s="455" t="s">
        <v>441</v>
      </c>
      <c r="AN42" s="458"/>
      <c r="AO42" s="455" t="s">
        <v>441</v>
      </c>
      <c r="AP42" s="458"/>
      <c r="AQ42" s="455" t="s">
        <v>441</v>
      </c>
    </row>
    <row r="43" spans="1:43">
      <c r="A43" s="457"/>
      <c r="B43">
        <v>4.42</v>
      </c>
      <c r="D43" s="458"/>
      <c r="E43" s="455" t="s">
        <v>441</v>
      </c>
      <c r="F43" s="458"/>
      <c r="G43" s="455" t="s">
        <v>441</v>
      </c>
      <c r="H43" s="458"/>
      <c r="I43" s="455" t="s">
        <v>441</v>
      </c>
      <c r="J43" s="458"/>
      <c r="K43" s="455" t="s">
        <v>441</v>
      </c>
      <c r="L43" s="458"/>
      <c r="M43" s="455" t="s">
        <v>441</v>
      </c>
      <c r="N43" s="458"/>
      <c r="O43" s="455" t="s">
        <v>441</v>
      </c>
      <c r="P43" s="458"/>
      <c r="Q43" s="455" t="s">
        <v>441</v>
      </c>
      <c r="R43" s="458"/>
      <c r="S43" s="455" t="s">
        <v>441</v>
      </c>
      <c r="T43" s="458"/>
      <c r="U43" s="455" t="s">
        <v>441</v>
      </c>
      <c r="V43" s="458"/>
      <c r="W43" s="455" t="s">
        <v>441</v>
      </c>
      <c r="X43" s="458"/>
      <c r="Y43" s="455" t="s">
        <v>441</v>
      </c>
      <c r="Z43" s="458"/>
      <c r="AA43" s="455" t="s">
        <v>441</v>
      </c>
      <c r="AB43" s="458"/>
      <c r="AC43" s="455" t="s">
        <v>441</v>
      </c>
      <c r="AD43" s="458"/>
      <c r="AE43" s="455" t="s">
        <v>441</v>
      </c>
      <c r="AF43" s="458"/>
      <c r="AG43" s="455" t="s">
        <v>441</v>
      </c>
      <c r="AH43" s="458"/>
      <c r="AI43" s="455" t="s">
        <v>441</v>
      </c>
      <c r="AJ43" s="458"/>
      <c r="AK43" s="455" t="s">
        <v>441</v>
      </c>
      <c r="AL43" s="458"/>
      <c r="AM43" s="455" t="s">
        <v>441</v>
      </c>
      <c r="AN43" s="458"/>
      <c r="AO43" s="455" t="s">
        <v>441</v>
      </c>
      <c r="AP43" s="458"/>
      <c r="AQ43" s="455" t="s">
        <v>441</v>
      </c>
    </row>
    <row r="44" spans="1:43">
      <c r="A44" s="457"/>
      <c r="B44">
        <v>5.58</v>
      </c>
      <c r="D44" s="458"/>
      <c r="E44" s="455" t="s">
        <v>441</v>
      </c>
      <c r="F44" s="458"/>
      <c r="G44" s="455" t="s">
        <v>441</v>
      </c>
      <c r="H44" s="458"/>
      <c r="I44" s="455" t="s">
        <v>441</v>
      </c>
      <c r="J44" s="458"/>
      <c r="K44" s="455" t="s">
        <v>441</v>
      </c>
      <c r="L44" s="458"/>
      <c r="M44" s="455" t="s">
        <v>441</v>
      </c>
      <c r="N44" s="458"/>
      <c r="O44" s="455" t="s">
        <v>441</v>
      </c>
      <c r="P44" s="458"/>
      <c r="Q44" s="455" t="s">
        <v>441</v>
      </c>
      <c r="R44" s="458"/>
      <c r="S44" s="455" t="s">
        <v>441</v>
      </c>
      <c r="T44" s="458"/>
      <c r="U44" s="455" t="s">
        <v>441</v>
      </c>
      <c r="V44" s="458"/>
      <c r="W44" s="455" t="s">
        <v>441</v>
      </c>
      <c r="X44" s="458"/>
      <c r="Y44" s="455" t="s">
        <v>441</v>
      </c>
      <c r="Z44" s="458"/>
      <c r="AA44" s="455" t="s">
        <v>441</v>
      </c>
      <c r="AB44" s="458"/>
      <c r="AC44" s="455" t="s">
        <v>441</v>
      </c>
      <c r="AD44" s="458"/>
      <c r="AE44" s="455" t="s">
        <v>441</v>
      </c>
      <c r="AF44" s="458"/>
      <c r="AG44" s="455" t="s">
        <v>441</v>
      </c>
      <c r="AH44" s="458"/>
      <c r="AI44" s="455" t="s">
        <v>441</v>
      </c>
      <c r="AJ44" s="458"/>
      <c r="AK44" s="455" t="s">
        <v>441</v>
      </c>
      <c r="AL44" s="458"/>
      <c r="AM44" s="455" t="s">
        <v>441</v>
      </c>
      <c r="AN44" s="458"/>
      <c r="AO44" s="455" t="s">
        <v>441</v>
      </c>
      <c r="AP44" s="458"/>
      <c r="AQ44" s="455" t="s">
        <v>441</v>
      </c>
    </row>
    <row r="45" spans="1:43">
      <c r="A45" s="457"/>
      <c r="B45">
        <v>1.34</v>
      </c>
      <c r="D45" s="458"/>
      <c r="E45" s="455" t="s">
        <v>441</v>
      </c>
      <c r="F45" s="458"/>
      <c r="G45" s="455" t="s">
        <v>441</v>
      </c>
      <c r="H45" s="458"/>
      <c r="I45" s="455" t="s">
        <v>441</v>
      </c>
      <c r="J45" s="458"/>
      <c r="K45" s="455" t="s">
        <v>441</v>
      </c>
      <c r="L45" s="458"/>
      <c r="M45" s="455" t="s">
        <v>441</v>
      </c>
      <c r="N45" s="458"/>
      <c r="O45" s="455" t="s">
        <v>441</v>
      </c>
      <c r="P45" s="458"/>
      <c r="Q45" s="455" t="s">
        <v>441</v>
      </c>
      <c r="R45" s="458"/>
      <c r="S45" s="455" t="s">
        <v>441</v>
      </c>
      <c r="T45" s="458"/>
      <c r="U45" s="455" t="s">
        <v>441</v>
      </c>
      <c r="V45" s="458"/>
      <c r="W45" s="455" t="s">
        <v>441</v>
      </c>
      <c r="X45" s="458"/>
      <c r="Y45" s="455" t="s">
        <v>441</v>
      </c>
      <c r="Z45" s="458"/>
      <c r="AA45" s="455" t="s">
        <v>441</v>
      </c>
      <c r="AB45" s="458"/>
      <c r="AC45" s="455" t="s">
        <v>441</v>
      </c>
      <c r="AD45" s="458"/>
      <c r="AE45" s="455" t="s">
        <v>441</v>
      </c>
      <c r="AF45" s="458"/>
      <c r="AG45" s="455" t="s">
        <v>441</v>
      </c>
      <c r="AH45" s="458"/>
      <c r="AI45" s="455" t="s">
        <v>441</v>
      </c>
      <c r="AJ45" s="458"/>
      <c r="AK45" s="455" t="s">
        <v>441</v>
      </c>
      <c r="AL45" s="458"/>
      <c r="AM45" s="455" t="s">
        <v>441</v>
      </c>
      <c r="AN45" s="458"/>
      <c r="AO45" s="455" t="s">
        <v>441</v>
      </c>
      <c r="AP45" s="458"/>
      <c r="AQ45" s="455" t="s">
        <v>441</v>
      </c>
    </row>
    <row r="46" spans="1:43">
      <c r="A46" s="457"/>
      <c r="B46">
        <v>7.5</v>
      </c>
      <c r="D46" s="458"/>
      <c r="E46" s="455" t="s">
        <v>441</v>
      </c>
      <c r="F46" s="458"/>
      <c r="G46" s="455" t="s">
        <v>441</v>
      </c>
      <c r="H46" s="458"/>
      <c r="I46" s="455" t="s">
        <v>441</v>
      </c>
      <c r="J46" s="458"/>
      <c r="K46" s="455" t="s">
        <v>441</v>
      </c>
      <c r="L46" s="458"/>
      <c r="M46" s="455" t="s">
        <v>441</v>
      </c>
      <c r="N46" s="458"/>
      <c r="O46" s="455" t="s">
        <v>441</v>
      </c>
      <c r="P46" s="458"/>
      <c r="Q46" s="455" t="s">
        <v>441</v>
      </c>
      <c r="R46" s="458"/>
      <c r="S46" s="455" t="s">
        <v>441</v>
      </c>
      <c r="T46" s="458"/>
      <c r="U46" s="455" t="s">
        <v>441</v>
      </c>
      <c r="V46" s="458"/>
      <c r="W46" s="455" t="s">
        <v>441</v>
      </c>
      <c r="X46" s="458"/>
      <c r="Y46" s="455" t="s">
        <v>441</v>
      </c>
      <c r="Z46" s="458"/>
      <c r="AA46" s="455" t="s">
        <v>441</v>
      </c>
      <c r="AB46" s="458"/>
      <c r="AC46" s="455" t="s">
        <v>441</v>
      </c>
      <c r="AD46" s="458"/>
      <c r="AE46" s="455" t="s">
        <v>441</v>
      </c>
      <c r="AF46" s="458"/>
      <c r="AG46" s="455" t="s">
        <v>441</v>
      </c>
      <c r="AH46" s="458"/>
      <c r="AI46" s="455" t="s">
        <v>441</v>
      </c>
      <c r="AJ46" s="458"/>
      <c r="AK46" s="455" t="s">
        <v>441</v>
      </c>
      <c r="AL46" s="458"/>
      <c r="AM46" s="455" t="s">
        <v>441</v>
      </c>
      <c r="AN46" s="458"/>
      <c r="AO46" s="455" t="s">
        <v>441</v>
      </c>
      <c r="AP46" s="458"/>
      <c r="AQ46" s="455" t="s">
        <v>441</v>
      </c>
    </row>
    <row r="47" spans="1:43">
      <c r="A47" s="457"/>
      <c r="B47">
        <v>3.14</v>
      </c>
      <c r="D47" s="458"/>
      <c r="E47" s="455" t="s">
        <v>441</v>
      </c>
      <c r="F47" s="458"/>
      <c r="G47" s="455" t="s">
        <v>441</v>
      </c>
      <c r="H47" s="458"/>
      <c r="I47" s="455" t="s">
        <v>441</v>
      </c>
      <c r="J47" s="458"/>
      <c r="K47" s="455" t="s">
        <v>441</v>
      </c>
      <c r="L47" s="458"/>
      <c r="M47" s="455" t="s">
        <v>441</v>
      </c>
      <c r="N47" s="458"/>
      <c r="O47" s="455" t="s">
        <v>441</v>
      </c>
      <c r="P47" s="458"/>
      <c r="Q47" s="455" t="s">
        <v>441</v>
      </c>
      <c r="R47" s="458"/>
      <c r="S47" s="455" t="s">
        <v>441</v>
      </c>
      <c r="T47" s="458"/>
      <c r="U47" s="455" t="s">
        <v>441</v>
      </c>
      <c r="V47" s="458"/>
      <c r="W47" s="455" t="s">
        <v>441</v>
      </c>
      <c r="X47" s="458"/>
      <c r="Y47" s="455" t="s">
        <v>441</v>
      </c>
      <c r="Z47" s="458"/>
      <c r="AA47" s="455" t="s">
        <v>441</v>
      </c>
      <c r="AB47" s="458"/>
      <c r="AC47" s="455" t="s">
        <v>441</v>
      </c>
      <c r="AD47" s="458"/>
      <c r="AE47" s="455" t="s">
        <v>441</v>
      </c>
      <c r="AF47" s="458"/>
      <c r="AG47" s="455" t="s">
        <v>441</v>
      </c>
      <c r="AH47" s="458"/>
      <c r="AI47" s="455" t="s">
        <v>441</v>
      </c>
      <c r="AJ47" s="458"/>
      <c r="AK47" s="455" t="s">
        <v>441</v>
      </c>
      <c r="AL47" s="458"/>
      <c r="AM47" s="455" t="s">
        <v>441</v>
      </c>
      <c r="AN47" s="458"/>
      <c r="AO47" s="455" t="s">
        <v>441</v>
      </c>
      <c r="AP47" s="458"/>
      <c r="AQ47" s="455" t="s">
        <v>441</v>
      </c>
    </row>
    <row r="48" spans="1:43">
      <c r="A48" s="299" t="s">
        <v>398</v>
      </c>
      <c r="B48" s="300">
        <v>13.5</v>
      </c>
      <c r="D48" s="454"/>
      <c r="E48" s="455" t="s">
        <v>441</v>
      </c>
      <c r="F48" s="454"/>
      <c r="G48" s="455" t="s">
        <v>441</v>
      </c>
      <c r="H48" s="454"/>
      <c r="I48" s="455" t="s">
        <v>441</v>
      </c>
      <c r="J48" s="454"/>
      <c r="K48" s="455" t="s">
        <v>441</v>
      </c>
      <c r="L48" s="454"/>
      <c r="M48" s="455" t="s">
        <v>441</v>
      </c>
      <c r="N48" s="454">
        <v>60</v>
      </c>
      <c r="O48" s="455">
        <v>4.4444444444444446</v>
      </c>
      <c r="P48" s="454"/>
      <c r="Q48" s="455" t="s">
        <v>441</v>
      </c>
      <c r="R48" s="454"/>
      <c r="S48" s="455" t="s">
        <v>441</v>
      </c>
      <c r="T48" s="454"/>
      <c r="U48" s="455" t="s">
        <v>441</v>
      </c>
      <c r="V48" s="454"/>
      <c r="W48" s="455" t="s">
        <v>441</v>
      </c>
      <c r="X48" s="454"/>
      <c r="Y48" s="455" t="s">
        <v>441</v>
      </c>
      <c r="Z48" s="454"/>
      <c r="AA48" s="455" t="s">
        <v>441</v>
      </c>
      <c r="AB48" s="454"/>
      <c r="AC48" s="455" t="s">
        <v>441</v>
      </c>
      <c r="AD48" s="454"/>
      <c r="AE48" s="455" t="s">
        <v>441</v>
      </c>
      <c r="AF48" s="454"/>
      <c r="AG48" s="455" t="s">
        <v>441</v>
      </c>
      <c r="AH48" s="454"/>
      <c r="AI48" s="455" t="s">
        <v>441</v>
      </c>
      <c r="AJ48" s="454"/>
      <c r="AK48" s="455" t="s">
        <v>441</v>
      </c>
      <c r="AL48" s="454"/>
      <c r="AM48" s="455" t="s">
        <v>441</v>
      </c>
      <c r="AN48" s="454">
        <v>1848</v>
      </c>
      <c r="AO48" s="455">
        <v>136.88888888888889</v>
      </c>
      <c r="AP48" s="454">
        <v>1908</v>
      </c>
      <c r="AQ48" s="455">
        <v>141.33333333333334</v>
      </c>
    </row>
    <row r="49" spans="1:43">
      <c r="A49" s="299" t="s">
        <v>399</v>
      </c>
      <c r="B49" s="300">
        <v>9.89</v>
      </c>
      <c r="D49" s="454"/>
      <c r="E49" s="455" t="s">
        <v>441</v>
      </c>
      <c r="F49" s="454"/>
      <c r="G49" s="455" t="s">
        <v>441</v>
      </c>
      <c r="H49" s="454"/>
      <c r="I49" s="455" t="s">
        <v>441</v>
      </c>
      <c r="J49" s="454"/>
      <c r="K49" s="455" t="s">
        <v>441</v>
      </c>
      <c r="L49" s="454"/>
      <c r="M49" s="455" t="s">
        <v>441</v>
      </c>
      <c r="N49" s="454"/>
      <c r="O49" s="455" t="s">
        <v>441</v>
      </c>
      <c r="P49" s="454"/>
      <c r="Q49" s="455" t="s">
        <v>441</v>
      </c>
      <c r="R49" s="454"/>
      <c r="S49" s="455" t="s">
        <v>441</v>
      </c>
      <c r="T49" s="454"/>
      <c r="U49" s="455" t="s">
        <v>441</v>
      </c>
      <c r="V49" s="454"/>
      <c r="W49" s="455" t="s">
        <v>441</v>
      </c>
      <c r="X49" s="454"/>
      <c r="Y49" s="455" t="s">
        <v>441</v>
      </c>
      <c r="Z49" s="454"/>
      <c r="AA49" s="455" t="s">
        <v>441</v>
      </c>
      <c r="AB49" s="454"/>
      <c r="AC49" s="455" t="s">
        <v>441</v>
      </c>
      <c r="AD49" s="454"/>
      <c r="AE49" s="455" t="s">
        <v>441</v>
      </c>
      <c r="AF49" s="454"/>
      <c r="AG49" s="455" t="s">
        <v>441</v>
      </c>
      <c r="AH49" s="454"/>
      <c r="AI49" s="455" t="s">
        <v>441</v>
      </c>
      <c r="AJ49" s="454"/>
      <c r="AK49" s="455" t="s">
        <v>441</v>
      </c>
      <c r="AL49" s="454"/>
      <c r="AM49" s="455" t="s">
        <v>441</v>
      </c>
      <c r="AN49" s="454"/>
      <c r="AO49" s="455" t="s">
        <v>441</v>
      </c>
      <c r="AP49" s="454"/>
      <c r="AQ49" s="455" t="s">
        <v>441</v>
      </c>
    </row>
    <row r="50" spans="1:43">
      <c r="A50" s="299" t="s">
        <v>400</v>
      </c>
      <c r="B50" s="300">
        <v>3.39</v>
      </c>
      <c r="D50" s="454">
        <v>51651</v>
      </c>
      <c r="E50" s="455">
        <v>15236.283185840708</v>
      </c>
      <c r="F50" s="454">
        <v>60964</v>
      </c>
      <c r="G50" s="455">
        <v>17983.480825958701</v>
      </c>
      <c r="H50" s="454"/>
      <c r="I50" s="455" t="s">
        <v>441</v>
      </c>
      <c r="J50" s="454"/>
      <c r="K50" s="455" t="s">
        <v>441</v>
      </c>
      <c r="L50" s="454"/>
      <c r="M50" s="455" t="s">
        <v>441</v>
      </c>
      <c r="N50" s="454">
        <v>1065</v>
      </c>
      <c r="O50" s="455">
        <v>314.15929203539821</v>
      </c>
      <c r="P50" s="454">
        <v>257</v>
      </c>
      <c r="Q50" s="455">
        <v>75.811209439528014</v>
      </c>
      <c r="R50" s="454">
        <v>875</v>
      </c>
      <c r="S50" s="455">
        <v>258.11209439528022</v>
      </c>
      <c r="T50" s="454"/>
      <c r="U50" s="455" t="s">
        <v>441</v>
      </c>
      <c r="V50" s="454">
        <v>16503</v>
      </c>
      <c r="W50" s="455">
        <v>4868.141592920354</v>
      </c>
      <c r="X50" s="454"/>
      <c r="Y50" s="455" t="s">
        <v>441</v>
      </c>
      <c r="Z50" s="454">
        <v>372</v>
      </c>
      <c r="AA50" s="455">
        <v>109.73451327433628</v>
      </c>
      <c r="AB50" s="454"/>
      <c r="AC50" s="455" t="s">
        <v>441</v>
      </c>
      <c r="AD50" s="454"/>
      <c r="AE50" s="455" t="s">
        <v>441</v>
      </c>
      <c r="AF50" s="454"/>
      <c r="AG50" s="455" t="s">
        <v>441</v>
      </c>
      <c r="AH50" s="454"/>
      <c r="AI50" s="455" t="s">
        <v>441</v>
      </c>
      <c r="AJ50" s="454">
        <v>679</v>
      </c>
      <c r="AK50" s="455">
        <v>200.29498525073745</v>
      </c>
      <c r="AL50" s="454"/>
      <c r="AM50" s="455" t="s">
        <v>441</v>
      </c>
      <c r="AN50" s="454">
        <v>1</v>
      </c>
      <c r="AO50" s="455">
        <v>0.29498525073746312</v>
      </c>
      <c r="AP50" s="454">
        <v>80716</v>
      </c>
      <c r="AQ50" s="455">
        <v>23810.029498525073</v>
      </c>
    </row>
    <row r="51" spans="1:43">
      <c r="A51" s="299" t="s">
        <v>401</v>
      </c>
      <c r="B51" s="300">
        <v>3.3538461538461499</v>
      </c>
      <c r="D51" s="454"/>
      <c r="E51" s="455" t="s">
        <v>441</v>
      </c>
      <c r="F51" s="454">
        <v>70277</v>
      </c>
      <c r="G51" s="455">
        <v>20954.151376146812</v>
      </c>
      <c r="H51" s="454"/>
      <c r="I51" s="455" t="s">
        <v>441</v>
      </c>
      <c r="J51" s="454"/>
      <c r="K51" s="455" t="s">
        <v>441</v>
      </c>
      <c r="L51" s="454"/>
      <c r="M51" s="455" t="s">
        <v>441</v>
      </c>
      <c r="N51" s="454"/>
      <c r="O51" s="455" t="s">
        <v>441</v>
      </c>
      <c r="P51" s="454">
        <v>16</v>
      </c>
      <c r="Q51" s="455">
        <v>4.7706422018348675</v>
      </c>
      <c r="R51" s="454"/>
      <c r="S51" s="455" t="s">
        <v>441</v>
      </c>
      <c r="T51" s="454"/>
      <c r="U51" s="455" t="s">
        <v>441</v>
      </c>
      <c r="V51" s="454">
        <v>653</v>
      </c>
      <c r="W51" s="455">
        <v>194.70183486238554</v>
      </c>
      <c r="X51" s="454">
        <v>44</v>
      </c>
      <c r="Y51" s="455">
        <v>13.119266055045887</v>
      </c>
      <c r="Z51" s="454"/>
      <c r="AA51" s="455" t="s">
        <v>441</v>
      </c>
      <c r="AB51" s="454"/>
      <c r="AC51" s="455" t="s">
        <v>441</v>
      </c>
      <c r="AD51" s="454"/>
      <c r="AE51" s="455" t="s">
        <v>441</v>
      </c>
      <c r="AF51" s="454"/>
      <c r="AG51" s="455" t="s">
        <v>441</v>
      </c>
      <c r="AH51" s="454"/>
      <c r="AI51" s="455" t="s">
        <v>441</v>
      </c>
      <c r="AJ51" s="454"/>
      <c r="AK51" s="455" t="s">
        <v>441</v>
      </c>
      <c r="AL51" s="454"/>
      <c r="AM51" s="455" t="s">
        <v>441</v>
      </c>
      <c r="AN51" s="454"/>
      <c r="AO51" s="455" t="s">
        <v>441</v>
      </c>
      <c r="AP51" s="454">
        <v>70990</v>
      </c>
      <c r="AQ51" s="455">
        <v>21166.743119266081</v>
      </c>
    </row>
    <row r="52" spans="1:43">
      <c r="A52" s="299" t="s">
        <v>402</v>
      </c>
      <c r="B52" s="300">
        <v>1.5</v>
      </c>
      <c r="D52" s="454"/>
      <c r="E52" s="455" t="s">
        <v>441</v>
      </c>
      <c r="F52" s="454"/>
      <c r="G52" s="455" t="s">
        <v>441</v>
      </c>
      <c r="H52" s="454"/>
      <c r="I52" s="455" t="s">
        <v>441</v>
      </c>
      <c r="J52" s="454"/>
      <c r="K52" s="455" t="s">
        <v>441</v>
      </c>
      <c r="L52" s="454"/>
      <c r="M52" s="455" t="s">
        <v>441</v>
      </c>
      <c r="N52" s="454"/>
      <c r="O52" s="455" t="s">
        <v>441</v>
      </c>
      <c r="P52" s="454"/>
      <c r="Q52" s="455" t="s">
        <v>441</v>
      </c>
      <c r="R52" s="454"/>
      <c r="S52" s="455" t="s">
        <v>441</v>
      </c>
      <c r="T52" s="454"/>
      <c r="U52" s="455" t="s">
        <v>441</v>
      </c>
      <c r="V52" s="454"/>
      <c r="W52" s="455" t="s">
        <v>441</v>
      </c>
      <c r="X52" s="454"/>
      <c r="Y52" s="455" t="s">
        <v>441</v>
      </c>
      <c r="Z52" s="454"/>
      <c r="AA52" s="455" t="s">
        <v>441</v>
      </c>
      <c r="AB52" s="454"/>
      <c r="AC52" s="455" t="s">
        <v>441</v>
      </c>
      <c r="AD52" s="454"/>
      <c r="AE52" s="455" t="s">
        <v>441</v>
      </c>
      <c r="AF52" s="454"/>
      <c r="AG52" s="455" t="s">
        <v>441</v>
      </c>
      <c r="AH52" s="454"/>
      <c r="AI52" s="455" t="s">
        <v>441</v>
      </c>
      <c r="AJ52" s="454"/>
      <c r="AK52" s="455" t="s">
        <v>441</v>
      </c>
      <c r="AL52" s="454"/>
      <c r="AM52" s="455" t="s">
        <v>441</v>
      </c>
      <c r="AN52" s="454"/>
      <c r="AO52" s="455" t="s">
        <v>441</v>
      </c>
      <c r="AP52" s="454"/>
      <c r="AQ52" s="455" t="s">
        <v>441</v>
      </c>
    </row>
    <row r="53" spans="1:43">
      <c r="A53" s="457"/>
      <c r="B53">
        <v>60.37</v>
      </c>
      <c r="D53" s="458"/>
      <c r="E53" s="455" t="s">
        <v>441</v>
      </c>
      <c r="F53" s="458"/>
      <c r="G53" s="455" t="s">
        <v>441</v>
      </c>
      <c r="H53" s="458"/>
      <c r="I53" s="455" t="s">
        <v>441</v>
      </c>
      <c r="J53" s="458"/>
      <c r="K53" s="455" t="s">
        <v>441</v>
      </c>
      <c r="L53" s="458"/>
      <c r="M53" s="455" t="s">
        <v>441</v>
      </c>
      <c r="N53" s="458"/>
      <c r="O53" s="455" t="s">
        <v>441</v>
      </c>
      <c r="P53" s="458"/>
      <c r="Q53" s="455" t="s">
        <v>441</v>
      </c>
      <c r="R53" s="458"/>
      <c r="S53" s="455" t="s">
        <v>441</v>
      </c>
      <c r="T53" s="458"/>
      <c r="U53" s="455" t="s">
        <v>441</v>
      </c>
      <c r="V53" s="458"/>
      <c r="W53" s="455" t="s">
        <v>441</v>
      </c>
      <c r="X53" s="458"/>
      <c r="Y53" s="455" t="s">
        <v>441</v>
      </c>
      <c r="Z53" s="458"/>
      <c r="AA53" s="455" t="s">
        <v>441</v>
      </c>
      <c r="AB53" s="458"/>
      <c r="AC53" s="455" t="s">
        <v>441</v>
      </c>
      <c r="AD53" s="458"/>
      <c r="AE53" s="455" t="s">
        <v>441</v>
      </c>
      <c r="AF53" s="458"/>
      <c r="AG53" s="455" t="s">
        <v>441</v>
      </c>
      <c r="AH53" s="458"/>
      <c r="AI53" s="455" t="s">
        <v>441</v>
      </c>
      <c r="AJ53" s="458"/>
      <c r="AK53" s="455" t="s">
        <v>441</v>
      </c>
      <c r="AL53" s="458"/>
      <c r="AM53" s="455" t="s">
        <v>441</v>
      </c>
      <c r="AN53" s="458"/>
      <c r="AO53" s="455" t="s">
        <v>441</v>
      </c>
      <c r="AP53" s="458"/>
      <c r="AQ53" s="455" t="s">
        <v>441</v>
      </c>
    </row>
    <row r="54" spans="1:43">
      <c r="A54" s="299" t="s">
        <v>442</v>
      </c>
      <c r="B54" s="300">
        <v>14.5</v>
      </c>
      <c r="D54" s="454">
        <v>181426</v>
      </c>
      <c r="E54" s="455">
        <v>12512.137931034482</v>
      </c>
      <c r="F54" s="454"/>
      <c r="G54" s="455" t="s">
        <v>441</v>
      </c>
      <c r="H54" s="454">
        <v>34946</v>
      </c>
      <c r="I54" s="455">
        <v>2410.0689655172414</v>
      </c>
      <c r="J54" s="454"/>
      <c r="K54" s="455" t="s">
        <v>441</v>
      </c>
      <c r="L54" s="454">
        <v>6826</v>
      </c>
      <c r="M54" s="455">
        <v>470.75862068965517</v>
      </c>
      <c r="N54" s="454">
        <v>1169</v>
      </c>
      <c r="O54" s="455">
        <v>80.620689655172413</v>
      </c>
      <c r="P54" s="454">
        <v>196</v>
      </c>
      <c r="Q54" s="455">
        <v>13.517241379310345</v>
      </c>
      <c r="R54" s="454">
        <v>1300</v>
      </c>
      <c r="S54" s="455">
        <v>89.65517241379311</v>
      </c>
      <c r="T54" s="454"/>
      <c r="U54" s="455" t="s">
        <v>441</v>
      </c>
      <c r="V54" s="454"/>
      <c r="W54" s="455" t="s">
        <v>441</v>
      </c>
      <c r="X54" s="454"/>
      <c r="Y54" s="455" t="s">
        <v>441</v>
      </c>
      <c r="Z54" s="454">
        <v>3831</v>
      </c>
      <c r="AA54" s="455">
        <v>264.20689655172413</v>
      </c>
      <c r="AB54" s="454"/>
      <c r="AC54" s="455" t="s">
        <v>441</v>
      </c>
      <c r="AD54" s="454"/>
      <c r="AE54" s="455" t="s">
        <v>441</v>
      </c>
      <c r="AF54" s="454"/>
      <c r="AG54" s="455" t="s">
        <v>441</v>
      </c>
      <c r="AH54" s="454">
        <v>654</v>
      </c>
      <c r="AI54" s="455">
        <v>45.103448275862071</v>
      </c>
      <c r="AJ54" s="454">
        <v>15315</v>
      </c>
      <c r="AK54" s="455">
        <v>1056.2068965517242</v>
      </c>
      <c r="AL54" s="454"/>
      <c r="AM54" s="455" t="s">
        <v>441</v>
      </c>
      <c r="AN54" s="454"/>
      <c r="AO54" s="455" t="s">
        <v>441</v>
      </c>
      <c r="AP54" s="454">
        <v>64237</v>
      </c>
      <c r="AQ54" s="455">
        <v>4430.1379310344828</v>
      </c>
    </row>
    <row r="55" spans="1:43">
      <c r="A55" s="299" t="s">
        <v>403</v>
      </c>
      <c r="B55" s="300">
        <v>29.79</v>
      </c>
      <c r="D55" s="454">
        <v>102119</v>
      </c>
      <c r="E55" s="455">
        <v>3427.9624034911044</v>
      </c>
      <c r="F55" s="454">
        <v>71684</v>
      </c>
      <c r="G55" s="455">
        <v>2406.3108425646192</v>
      </c>
      <c r="H55" s="454"/>
      <c r="I55" s="455" t="s">
        <v>441</v>
      </c>
      <c r="J55" s="454"/>
      <c r="K55" s="455" t="s">
        <v>441</v>
      </c>
      <c r="L55" s="454"/>
      <c r="M55" s="455" t="s">
        <v>441</v>
      </c>
      <c r="N55" s="454">
        <v>275</v>
      </c>
      <c r="O55" s="455">
        <v>9.231285666330983</v>
      </c>
      <c r="P55" s="454">
        <v>1353</v>
      </c>
      <c r="Q55" s="455">
        <v>45.417925478348444</v>
      </c>
      <c r="R55" s="454"/>
      <c r="S55" s="455" t="s">
        <v>441</v>
      </c>
      <c r="T55" s="454"/>
      <c r="U55" s="455" t="s">
        <v>441</v>
      </c>
      <c r="V55" s="454">
        <v>13515</v>
      </c>
      <c r="W55" s="455">
        <v>453.67573011077542</v>
      </c>
      <c r="X55" s="454">
        <v>1353</v>
      </c>
      <c r="Y55" s="455">
        <v>45.417925478348444</v>
      </c>
      <c r="Z55" s="454"/>
      <c r="AA55" s="455" t="s">
        <v>441</v>
      </c>
      <c r="AB55" s="454"/>
      <c r="AC55" s="455" t="s">
        <v>441</v>
      </c>
      <c r="AD55" s="454"/>
      <c r="AE55" s="455" t="s">
        <v>441</v>
      </c>
      <c r="AF55" s="454"/>
      <c r="AG55" s="455" t="s">
        <v>441</v>
      </c>
      <c r="AH55" s="454"/>
      <c r="AI55" s="455" t="s">
        <v>441</v>
      </c>
      <c r="AJ55" s="454">
        <v>14997</v>
      </c>
      <c r="AK55" s="455">
        <v>503.42396777442099</v>
      </c>
      <c r="AL55" s="454"/>
      <c r="AM55" s="455" t="s">
        <v>441</v>
      </c>
      <c r="AN55" s="454">
        <v>10936</v>
      </c>
      <c r="AO55" s="455">
        <v>367.1030547163478</v>
      </c>
      <c r="AP55" s="454">
        <v>114113</v>
      </c>
      <c r="AQ55" s="455">
        <v>3830.5807317891913</v>
      </c>
    </row>
    <row r="56" spans="1:43">
      <c r="A56" s="457"/>
      <c r="B56">
        <v>0.36</v>
      </c>
      <c r="D56" s="458"/>
      <c r="E56" s="455" t="s">
        <v>441</v>
      </c>
      <c r="F56" s="458"/>
      <c r="G56" s="455" t="s">
        <v>441</v>
      </c>
      <c r="H56" s="458"/>
      <c r="I56" s="455" t="s">
        <v>441</v>
      </c>
      <c r="J56" s="458"/>
      <c r="K56" s="455" t="s">
        <v>441</v>
      </c>
      <c r="L56" s="458"/>
      <c r="M56" s="455" t="s">
        <v>441</v>
      </c>
      <c r="N56" s="458"/>
      <c r="O56" s="455" t="s">
        <v>441</v>
      </c>
      <c r="P56" s="458"/>
      <c r="Q56" s="455" t="s">
        <v>441</v>
      </c>
      <c r="R56" s="458"/>
      <c r="S56" s="455" t="s">
        <v>441</v>
      </c>
      <c r="T56" s="458"/>
      <c r="U56" s="455" t="s">
        <v>441</v>
      </c>
      <c r="V56" s="458"/>
      <c r="W56" s="455" t="s">
        <v>441</v>
      </c>
      <c r="X56" s="458"/>
      <c r="Y56" s="455" t="s">
        <v>441</v>
      </c>
      <c r="Z56" s="458"/>
      <c r="AA56" s="455" t="s">
        <v>441</v>
      </c>
      <c r="AB56" s="458"/>
      <c r="AC56" s="455" t="s">
        <v>441</v>
      </c>
      <c r="AD56" s="458"/>
      <c r="AE56" s="455" t="s">
        <v>441</v>
      </c>
      <c r="AF56" s="458"/>
      <c r="AG56" s="455" t="s">
        <v>441</v>
      </c>
      <c r="AH56" s="458"/>
      <c r="AI56" s="455" t="s">
        <v>441</v>
      </c>
      <c r="AJ56" s="458"/>
      <c r="AK56" s="455" t="s">
        <v>441</v>
      </c>
      <c r="AL56" s="458"/>
      <c r="AM56" s="455" t="s">
        <v>441</v>
      </c>
      <c r="AN56" s="458"/>
      <c r="AO56" s="455" t="s">
        <v>441</v>
      </c>
      <c r="AP56" s="458"/>
      <c r="AQ56" s="455" t="s">
        <v>441</v>
      </c>
    </row>
    <row r="57" spans="1:43">
      <c r="A57" s="299" t="s">
        <v>404</v>
      </c>
      <c r="B57" s="300">
        <v>4.6500000000000004</v>
      </c>
      <c r="D57" s="454">
        <v>100</v>
      </c>
      <c r="E57" s="455">
        <v>21.50537634408602</v>
      </c>
      <c r="F57" s="454">
        <v>4</v>
      </c>
      <c r="G57" s="455">
        <v>0.86021505376344076</v>
      </c>
      <c r="H57" s="454"/>
      <c r="I57" s="455" t="s">
        <v>441</v>
      </c>
      <c r="J57" s="454"/>
      <c r="K57" s="455" t="s">
        <v>441</v>
      </c>
      <c r="L57" s="454"/>
      <c r="M57" s="455" t="s">
        <v>441</v>
      </c>
      <c r="N57" s="454">
        <v>52</v>
      </c>
      <c r="O57" s="455">
        <v>11.18279569892473</v>
      </c>
      <c r="P57" s="454">
        <v>406</v>
      </c>
      <c r="Q57" s="455">
        <v>87.311827956989234</v>
      </c>
      <c r="R57" s="454">
        <v>27</v>
      </c>
      <c r="S57" s="455">
        <v>5.8064516129032251</v>
      </c>
      <c r="T57" s="454"/>
      <c r="U57" s="455" t="s">
        <v>441</v>
      </c>
      <c r="V57" s="454">
        <v>311</v>
      </c>
      <c r="W57" s="455">
        <v>66.881720430107521</v>
      </c>
      <c r="X57" s="454"/>
      <c r="Y57" s="455" t="s">
        <v>441</v>
      </c>
      <c r="Z57" s="454">
        <v>8</v>
      </c>
      <c r="AA57" s="455">
        <v>1.7204301075268815</v>
      </c>
      <c r="AB57" s="454"/>
      <c r="AC57" s="455" t="s">
        <v>441</v>
      </c>
      <c r="AD57" s="454"/>
      <c r="AE57" s="455" t="s">
        <v>441</v>
      </c>
      <c r="AF57" s="454"/>
      <c r="AG57" s="455" t="s">
        <v>441</v>
      </c>
      <c r="AH57" s="454"/>
      <c r="AI57" s="455" t="s">
        <v>441</v>
      </c>
      <c r="AJ57" s="454">
        <v>3</v>
      </c>
      <c r="AK57" s="455">
        <v>0.64516129032258063</v>
      </c>
      <c r="AL57" s="454"/>
      <c r="AM57" s="455" t="s">
        <v>441</v>
      </c>
      <c r="AN57" s="454"/>
      <c r="AO57" s="455" t="s">
        <v>441</v>
      </c>
      <c r="AP57" s="454">
        <v>811</v>
      </c>
      <c r="AQ57" s="455">
        <v>174.40860215053763</v>
      </c>
    </row>
    <row r="58" spans="1:43">
      <c r="A58" s="457"/>
      <c r="B58">
        <v>8.27</v>
      </c>
      <c r="D58" s="458">
        <v>175</v>
      </c>
      <c r="E58" s="455">
        <v>21.160822249093108</v>
      </c>
      <c r="F58" s="458">
        <v>6</v>
      </c>
      <c r="G58" s="455">
        <v>0.7255139056831923</v>
      </c>
      <c r="H58" s="458"/>
      <c r="I58" s="455" t="s">
        <v>441</v>
      </c>
      <c r="J58" s="458"/>
      <c r="K58" s="455" t="s">
        <v>441</v>
      </c>
      <c r="L58" s="458"/>
      <c r="M58" s="455" t="s">
        <v>441</v>
      </c>
      <c r="N58" s="458">
        <v>91</v>
      </c>
      <c r="O58" s="455">
        <v>11.003627569528417</v>
      </c>
      <c r="P58" s="458">
        <v>790</v>
      </c>
      <c r="Q58" s="455">
        <v>95.525997581620317</v>
      </c>
      <c r="R58" s="458">
        <v>47</v>
      </c>
      <c r="S58" s="455">
        <v>5.6831922611850061</v>
      </c>
      <c r="T58" s="458"/>
      <c r="U58" s="455" t="s">
        <v>441</v>
      </c>
      <c r="V58" s="458">
        <v>545</v>
      </c>
      <c r="W58" s="455">
        <v>65.900846432889963</v>
      </c>
      <c r="X58" s="458"/>
      <c r="Y58" s="455" t="s">
        <v>441</v>
      </c>
      <c r="Z58" s="458">
        <v>14</v>
      </c>
      <c r="AA58" s="455">
        <v>1.6928657799274487</v>
      </c>
      <c r="AB58" s="458"/>
      <c r="AC58" s="455" t="s">
        <v>441</v>
      </c>
      <c r="AD58" s="458"/>
      <c r="AE58" s="455" t="s">
        <v>441</v>
      </c>
      <c r="AF58" s="458"/>
      <c r="AG58" s="455" t="s">
        <v>441</v>
      </c>
      <c r="AH58" s="458"/>
      <c r="AI58" s="455" t="s">
        <v>441</v>
      </c>
      <c r="AJ58" s="458">
        <v>5</v>
      </c>
      <c r="AK58" s="455">
        <v>0.60459492140266025</v>
      </c>
      <c r="AL58" s="458"/>
      <c r="AM58" s="455" t="s">
        <v>441</v>
      </c>
      <c r="AN58" s="458"/>
      <c r="AO58" s="455" t="s">
        <v>441</v>
      </c>
      <c r="AP58" s="458">
        <v>1498</v>
      </c>
      <c r="AQ58" s="455">
        <v>181.13663845223701</v>
      </c>
    </row>
    <row r="59" spans="1:43">
      <c r="A59" s="457"/>
      <c r="B59">
        <v>4.3899999999999997</v>
      </c>
      <c r="D59" s="458">
        <v>83</v>
      </c>
      <c r="E59" s="455">
        <v>18.906605922551254</v>
      </c>
      <c r="F59" s="458">
        <v>3</v>
      </c>
      <c r="G59" s="455">
        <v>0.68337129840546706</v>
      </c>
      <c r="H59" s="458"/>
      <c r="I59" s="455" t="s">
        <v>441</v>
      </c>
      <c r="J59" s="458"/>
      <c r="K59" s="455" t="s">
        <v>441</v>
      </c>
      <c r="L59" s="458"/>
      <c r="M59" s="455" t="s">
        <v>441</v>
      </c>
      <c r="N59" s="458">
        <v>43</v>
      </c>
      <c r="O59" s="455">
        <v>9.7949886104783612</v>
      </c>
      <c r="P59" s="458">
        <v>337</v>
      </c>
      <c r="Q59" s="455">
        <v>76.765375854214128</v>
      </c>
      <c r="R59" s="458">
        <v>22</v>
      </c>
      <c r="S59" s="455">
        <v>5.0113895216400914</v>
      </c>
      <c r="T59" s="458"/>
      <c r="U59" s="455" t="s">
        <v>441</v>
      </c>
      <c r="V59" s="458">
        <v>259</v>
      </c>
      <c r="W59" s="455">
        <v>58.997722095671989</v>
      </c>
      <c r="X59" s="458"/>
      <c r="Y59" s="455" t="s">
        <v>441</v>
      </c>
      <c r="Z59" s="458">
        <v>7</v>
      </c>
      <c r="AA59" s="455">
        <v>1.5945330296127564</v>
      </c>
      <c r="AB59" s="458"/>
      <c r="AC59" s="455" t="s">
        <v>441</v>
      </c>
      <c r="AD59" s="458"/>
      <c r="AE59" s="455" t="s">
        <v>441</v>
      </c>
      <c r="AF59" s="458"/>
      <c r="AG59" s="455" t="s">
        <v>441</v>
      </c>
      <c r="AH59" s="458"/>
      <c r="AI59" s="455" t="s">
        <v>441</v>
      </c>
      <c r="AJ59" s="458">
        <v>2</v>
      </c>
      <c r="AK59" s="455">
        <v>0.45558086560364469</v>
      </c>
      <c r="AL59" s="458"/>
      <c r="AM59" s="455" t="s">
        <v>441</v>
      </c>
      <c r="AN59" s="458"/>
      <c r="AO59" s="455" t="s">
        <v>441</v>
      </c>
      <c r="AP59" s="458">
        <v>673</v>
      </c>
      <c r="AQ59" s="455">
        <v>153.30296127562644</v>
      </c>
    </row>
    <row r="60" spans="1:43">
      <c r="A60" s="457"/>
      <c r="B60">
        <v>4.84</v>
      </c>
      <c r="D60" s="458">
        <v>96</v>
      </c>
      <c r="E60" s="455">
        <v>19.834710743801654</v>
      </c>
      <c r="F60" s="458">
        <v>3</v>
      </c>
      <c r="G60" s="455">
        <v>0.6198347107438017</v>
      </c>
      <c r="H60" s="458"/>
      <c r="I60" s="455" t="s">
        <v>441</v>
      </c>
      <c r="J60" s="458"/>
      <c r="K60" s="455" t="s">
        <v>441</v>
      </c>
      <c r="L60" s="458"/>
      <c r="M60" s="455" t="s">
        <v>441</v>
      </c>
      <c r="N60" s="458">
        <v>98</v>
      </c>
      <c r="O60" s="455">
        <v>20.24793388429752</v>
      </c>
      <c r="P60" s="458">
        <v>567</v>
      </c>
      <c r="Q60" s="455">
        <v>117.14876033057851</v>
      </c>
      <c r="R60" s="458">
        <v>26</v>
      </c>
      <c r="S60" s="455">
        <v>5.3719008264462813</v>
      </c>
      <c r="T60" s="458"/>
      <c r="U60" s="455" t="s">
        <v>441</v>
      </c>
      <c r="V60" s="458">
        <v>298</v>
      </c>
      <c r="W60" s="455">
        <v>61.570247933884296</v>
      </c>
      <c r="X60" s="458"/>
      <c r="Y60" s="455" t="s">
        <v>441</v>
      </c>
      <c r="Z60" s="458">
        <v>8</v>
      </c>
      <c r="AA60" s="455">
        <v>1.6528925619834711</v>
      </c>
      <c r="AB60" s="458"/>
      <c r="AC60" s="455" t="s">
        <v>441</v>
      </c>
      <c r="AD60" s="458"/>
      <c r="AE60" s="455" t="s">
        <v>441</v>
      </c>
      <c r="AF60" s="458"/>
      <c r="AG60" s="455" t="s">
        <v>441</v>
      </c>
      <c r="AH60" s="458"/>
      <c r="AI60" s="455" t="s">
        <v>441</v>
      </c>
      <c r="AJ60" s="458">
        <v>3</v>
      </c>
      <c r="AK60" s="455">
        <v>0.6198347107438017</v>
      </c>
      <c r="AL60" s="458"/>
      <c r="AM60" s="455" t="s">
        <v>441</v>
      </c>
      <c r="AN60" s="458"/>
      <c r="AO60" s="455" t="s">
        <v>441</v>
      </c>
      <c r="AP60" s="458">
        <v>1003</v>
      </c>
      <c r="AQ60" s="455">
        <v>207.2314049586777</v>
      </c>
    </row>
    <row r="61" spans="1:43">
      <c r="A61" s="457"/>
      <c r="B61">
        <v>2.56</v>
      </c>
      <c r="D61" s="458">
        <v>51</v>
      </c>
      <c r="E61" s="455">
        <v>19.921875</v>
      </c>
      <c r="F61" s="458">
        <v>559</v>
      </c>
      <c r="G61" s="455">
        <v>218.359375</v>
      </c>
      <c r="H61" s="458"/>
      <c r="I61" s="455" t="s">
        <v>441</v>
      </c>
      <c r="J61" s="458"/>
      <c r="K61" s="455" t="s">
        <v>441</v>
      </c>
      <c r="L61" s="458"/>
      <c r="M61" s="455" t="s">
        <v>441</v>
      </c>
      <c r="N61" s="458">
        <v>27</v>
      </c>
      <c r="O61" s="455">
        <v>10.546875</v>
      </c>
      <c r="P61" s="458">
        <v>209</v>
      </c>
      <c r="Q61" s="455">
        <v>81.640625</v>
      </c>
      <c r="R61" s="458">
        <v>14</v>
      </c>
      <c r="S61" s="455">
        <v>5.46875</v>
      </c>
      <c r="T61" s="458"/>
      <c r="U61" s="455" t="s">
        <v>441</v>
      </c>
      <c r="V61" s="458">
        <v>161</v>
      </c>
      <c r="W61" s="455">
        <v>62.890625</v>
      </c>
      <c r="X61" s="458"/>
      <c r="Y61" s="455" t="s">
        <v>441</v>
      </c>
      <c r="Z61" s="458">
        <v>4</v>
      </c>
      <c r="AA61" s="455">
        <v>1.5625</v>
      </c>
      <c r="AB61" s="458"/>
      <c r="AC61" s="455" t="s">
        <v>441</v>
      </c>
      <c r="AD61" s="458"/>
      <c r="AE61" s="455" t="s">
        <v>441</v>
      </c>
      <c r="AF61" s="458"/>
      <c r="AG61" s="455" t="s">
        <v>441</v>
      </c>
      <c r="AH61" s="458"/>
      <c r="AI61" s="455" t="s">
        <v>441</v>
      </c>
      <c r="AJ61" s="458">
        <v>1</v>
      </c>
      <c r="AK61" s="455">
        <v>0.390625</v>
      </c>
      <c r="AL61" s="458"/>
      <c r="AM61" s="455" t="s">
        <v>441</v>
      </c>
      <c r="AN61" s="458"/>
      <c r="AO61" s="455" t="s">
        <v>441</v>
      </c>
      <c r="AP61" s="458">
        <v>975</v>
      </c>
      <c r="AQ61" s="455">
        <v>380.859375</v>
      </c>
    </row>
    <row r="62" spans="1:43">
      <c r="A62" s="299" t="s">
        <v>405</v>
      </c>
      <c r="B62" s="300">
        <v>2.5823645695736499E-2</v>
      </c>
      <c r="D62" s="454"/>
      <c r="E62" s="455" t="s">
        <v>441</v>
      </c>
      <c r="F62" s="454"/>
      <c r="G62" s="455" t="s">
        <v>441</v>
      </c>
      <c r="H62" s="454"/>
      <c r="I62" s="455" t="s">
        <v>441</v>
      </c>
      <c r="J62" s="454"/>
      <c r="K62" s="455" t="s">
        <v>441</v>
      </c>
      <c r="L62" s="454"/>
      <c r="M62" s="455" t="s">
        <v>441</v>
      </c>
      <c r="N62" s="454"/>
      <c r="O62" s="455" t="s">
        <v>441</v>
      </c>
      <c r="P62" s="454"/>
      <c r="Q62" s="455" t="s">
        <v>441</v>
      </c>
      <c r="R62" s="454"/>
      <c r="S62" s="455" t="s">
        <v>441</v>
      </c>
      <c r="T62" s="454"/>
      <c r="U62" s="455" t="s">
        <v>441</v>
      </c>
      <c r="V62" s="454"/>
      <c r="W62" s="455" t="s">
        <v>441</v>
      </c>
      <c r="X62" s="454"/>
      <c r="Y62" s="455" t="s">
        <v>441</v>
      </c>
      <c r="Z62" s="454"/>
      <c r="AA62" s="455" t="s">
        <v>441</v>
      </c>
      <c r="AB62" s="454"/>
      <c r="AC62" s="455" t="s">
        <v>441</v>
      </c>
      <c r="AD62" s="454"/>
      <c r="AE62" s="455" t="s">
        <v>441</v>
      </c>
      <c r="AF62" s="454"/>
      <c r="AG62" s="455" t="s">
        <v>441</v>
      </c>
      <c r="AH62" s="454"/>
      <c r="AI62" s="455" t="s">
        <v>441</v>
      </c>
      <c r="AJ62" s="454"/>
      <c r="AK62" s="455" t="s">
        <v>441</v>
      </c>
      <c r="AL62" s="454"/>
      <c r="AM62" s="455" t="s">
        <v>441</v>
      </c>
      <c r="AN62" s="454"/>
      <c r="AO62" s="455" t="s">
        <v>441</v>
      </c>
      <c r="AP62" s="454"/>
      <c r="AQ62" s="455" t="s">
        <v>441</v>
      </c>
    </row>
    <row r="63" spans="1:43">
      <c r="A63" s="299" t="s">
        <v>406</v>
      </c>
      <c r="B63" s="300">
        <v>13.37</v>
      </c>
      <c r="D63" s="454"/>
      <c r="E63" s="455" t="s">
        <v>441</v>
      </c>
      <c r="F63" s="454"/>
      <c r="G63" s="455" t="s">
        <v>441</v>
      </c>
      <c r="H63" s="454"/>
      <c r="I63" s="455" t="s">
        <v>441</v>
      </c>
      <c r="J63" s="454"/>
      <c r="K63" s="455" t="s">
        <v>441</v>
      </c>
      <c r="L63" s="454"/>
      <c r="M63" s="455" t="s">
        <v>441</v>
      </c>
      <c r="N63" s="454"/>
      <c r="O63" s="455" t="s">
        <v>441</v>
      </c>
      <c r="P63" s="454"/>
      <c r="Q63" s="455" t="s">
        <v>441</v>
      </c>
      <c r="R63" s="454"/>
      <c r="S63" s="455" t="s">
        <v>441</v>
      </c>
      <c r="T63" s="454"/>
      <c r="U63" s="455" t="s">
        <v>441</v>
      </c>
      <c r="V63" s="454"/>
      <c r="W63" s="455" t="s">
        <v>441</v>
      </c>
      <c r="X63" s="454"/>
      <c r="Y63" s="455" t="s">
        <v>441</v>
      </c>
      <c r="Z63" s="454"/>
      <c r="AA63" s="455" t="s">
        <v>441</v>
      </c>
      <c r="AB63" s="454"/>
      <c r="AC63" s="455" t="s">
        <v>441</v>
      </c>
      <c r="AD63" s="454"/>
      <c r="AE63" s="455" t="s">
        <v>441</v>
      </c>
      <c r="AF63" s="454"/>
      <c r="AG63" s="455" t="s">
        <v>441</v>
      </c>
      <c r="AH63" s="454"/>
      <c r="AI63" s="455" t="s">
        <v>441</v>
      </c>
      <c r="AJ63" s="454"/>
      <c r="AK63" s="455" t="s">
        <v>441</v>
      </c>
      <c r="AL63" s="454"/>
      <c r="AM63" s="455" t="s">
        <v>441</v>
      </c>
      <c r="AN63" s="454"/>
      <c r="AO63" s="455" t="s">
        <v>441</v>
      </c>
      <c r="AP63" s="454"/>
      <c r="AQ63" s="455" t="s">
        <v>441</v>
      </c>
    </row>
    <row r="64" spans="1:43">
      <c r="A64" s="299" t="s">
        <v>407</v>
      </c>
      <c r="B64" s="300">
        <v>18.079999999999998</v>
      </c>
      <c r="D64" s="454">
        <v>79782</v>
      </c>
      <c r="E64" s="455">
        <v>4412.7212389380538</v>
      </c>
      <c r="F64" s="454">
        <v>31592</v>
      </c>
      <c r="G64" s="455">
        <v>1747.3451327433629</v>
      </c>
      <c r="H64" s="454"/>
      <c r="I64" s="455" t="s">
        <v>441</v>
      </c>
      <c r="J64" s="454"/>
      <c r="K64" s="455" t="s">
        <v>441</v>
      </c>
      <c r="L64" s="454"/>
      <c r="M64" s="455" t="s">
        <v>441</v>
      </c>
      <c r="N64" s="454">
        <v>143</v>
      </c>
      <c r="O64" s="455">
        <v>7.9092920353982308</v>
      </c>
      <c r="P64" s="454">
        <v>1991</v>
      </c>
      <c r="Q64" s="455">
        <v>110.12168141592922</v>
      </c>
      <c r="R64" s="454">
        <v>3460</v>
      </c>
      <c r="S64" s="455">
        <v>191.37168141592923</v>
      </c>
      <c r="T64" s="454"/>
      <c r="U64" s="455" t="s">
        <v>441</v>
      </c>
      <c r="V64" s="454">
        <v>6596</v>
      </c>
      <c r="W64" s="455">
        <v>364.82300884955754</v>
      </c>
      <c r="X64" s="454"/>
      <c r="Y64" s="455" t="s">
        <v>441</v>
      </c>
      <c r="Z64" s="454"/>
      <c r="AA64" s="455" t="s">
        <v>441</v>
      </c>
      <c r="AB64" s="454"/>
      <c r="AC64" s="455" t="s">
        <v>441</v>
      </c>
      <c r="AD64" s="454"/>
      <c r="AE64" s="455" t="s">
        <v>441</v>
      </c>
      <c r="AF64" s="454"/>
      <c r="AG64" s="455" t="s">
        <v>441</v>
      </c>
      <c r="AH64" s="454"/>
      <c r="AI64" s="455" t="s">
        <v>441</v>
      </c>
      <c r="AJ64" s="454">
        <v>8320</v>
      </c>
      <c r="AK64" s="455">
        <v>460.17699115044252</v>
      </c>
      <c r="AL64" s="454"/>
      <c r="AM64" s="455" t="s">
        <v>441</v>
      </c>
      <c r="AN64" s="454">
        <v>20476</v>
      </c>
      <c r="AO64" s="455">
        <v>1132.5221238938054</v>
      </c>
      <c r="AP64" s="454">
        <v>72578</v>
      </c>
      <c r="AQ64" s="455">
        <v>4014.2699115044252</v>
      </c>
    </row>
    <row r="65" spans="1:43">
      <c r="A65" s="299" t="s">
        <v>443</v>
      </c>
      <c r="B65" s="300">
        <v>3.85</v>
      </c>
      <c r="D65" s="454">
        <v>11051</v>
      </c>
      <c r="E65" s="455">
        <v>2870.3896103896104</v>
      </c>
      <c r="F65" s="454"/>
      <c r="G65" s="455" t="s">
        <v>441</v>
      </c>
      <c r="H65" s="454"/>
      <c r="I65" s="455" t="s">
        <v>441</v>
      </c>
      <c r="J65" s="454"/>
      <c r="K65" s="455" t="s">
        <v>441</v>
      </c>
      <c r="L65" s="454"/>
      <c r="M65" s="455" t="s">
        <v>441</v>
      </c>
      <c r="N65" s="454">
        <v>264</v>
      </c>
      <c r="O65" s="455">
        <v>68.571428571428569</v>
      </c>
      <c r="P65" s="454"/>
      <c r="Q65" s="455" t="s">
        <v>441</v>
      </c>
      <c r="R65" s="454"/>
      <c r="S65" s="455" t="s">
        <v>441</v>
      </c>
      <c r="T65" s="454"/>
      <c r="U65" s="455" t="s">
        <v>441</v>
      </c>
      <c r="V65" s="454">
        <v>7215</v>
      </c>
      <c r="W65" s="455">
        <v>1874.0259740259739</v>
      </c>
      <c r="X65" s="454">
        <v>7031</v>
      </c>
      <c r="Y65" s="455">
        <v>1826.2337662337661</v>
      </c>
      <c r="Z65" s="454"/>
      <c r="AA65" s="455" t="s">
        <v>441</v>
      </c>
      <c r="AB65" s="454"/>
      <c r="AC65" s="455" t="s">
        <v>441</v>
      </c>
      <c r="AD65" s="454"/>
      <c r="AE65" s="455" t="s">
        <v>441</v>
      </c>
      <c r="AF65" s="454"/>
      <c r="AG65" s="455" t="s">
        <v>441</v>
      </c>
      <c r="AH65" s="454"/>
      <c r="AI65" s="455" t="s">
        <v>441</v>
      </c>
      <c r="AJ65" s="454"/>
      <c r="AK65" s="455" t="s">
        <v>441</v>
      </c>
      <c r="AL65" s="454"/>
      <c r="AM65" s="455" t="s">
        <v>441</v>
      </c>
      <c r="AN65" s="454"/>
      <c r="AO65" s="455" t="s">
        <v>441</v>
      </c>
      <c r="AP65" s="454">
        <v>14510</v>
      </c>
      <c r="AQ65" s="455">
        <v>3768.8311688311687</v>
      </c>
    </row>
    <row r="66" spans="1:43">
      <c r="A66" s="457"/>
      <c r="B66">
        <v>8.14</v>
      </c>
      <c r="D66" s="458">
        <v>104216</v>
      </c>
      <c r="E66" s="455">
        <v>12802.948402948403</v>
      </c>
      <c r="F66" s="458">
        <v>83879</v>
      </c>
      <c r="G66" s="455">
        <v>10304.545454545454</v>
      </c>
      <c r="H66" s="458"/>
      <c r="I66" s="455" t="s">
        <v>441</v>
      </c>
      <c r="J66" s="458"/>
      <c r="K66" s="455" t="s">
        <v>441</v>
      </c>
      <c r="L66" s="458"/>
      <c r="M66" s="455" t="s">
        <v>441</v>
      </c>
      <c r="N66" s="458">
        <v>1378</v>
      </c>
      <c r="O66" s="455">
        <v>169.28746928746926</v>
      </c>
      <c r="P66" s="458"/>
      <c r="Q66" s="455" t="s">
        <v>441</v>
      </c>
      <c r="R66" s="458"/>
      <c r="S66" s="455" t="s">
        <v>441</v>
      </c>
      <c r="T66" s="458"/>
      <c r="U66" s="455" t="s">
        <v>441</v>
      </c>
      <c r="V66" s="458">
        <v>21208</v>
      </c>
      <c r="W66" s="455">
        <v>2605.4054054054054</v>
      </c>
      <c r="X66" s="458">
        <v>51134</v>
      </c>
      <c r="Y66" s="455">
        <v>6281.8181818181811</v>
      </c>
      <c r="Z66" s="458"/>
      <c r="AA66" s="455" t="s">
        <v>441</v>
      </c>
      <c r="AB66" s="458"/>
      <c r="AC66" s="455" t="s">
        <v>441</v>
      </c>
      <c r="AD66" s="458"/>
      <c r="AE66" s="455" t="s">
        <v>441</v>
      </c>
      <c r="AF66" s="458"/>
      <c r="AG66" s="455" t="s">
        <v>441</v>
      </c>
      <c r="AH66" s="458"/>
      <c r="AI66" s="455" t="s">
        <v>441</v>
      </c>
      <c r="AJ66" s="458">
        <v>5121</v>
      </c>
      <c r="AK66" s="455">
        <v>629.11547911547905</v>
      </c>
      <c r="AL66" s="458"/>
      <c r="AM66" s="455" t="s">
        <v>441</v>
      </c>
      <c r="AN66" s="458"/>
      <c r="AO66" s="455" t="s">
        <v>441</v>
      </c>
      <c r="AP66" s="458">
        <v>162720</v>
      </c>
      <c r="AQ66" s="455">
        <v>19990.171990171988</v>
      </c>
    </row>
    <row r="67" spans="1:43">
      <c r="A67" s="299" t="s">
        <v>408</v>
      </c>
      <c r="B67" s="300">
        <v>8.7200000000000006</v>
      </c>
      <c r="D67" s="454"/>
      <c r="E67" s="455" t="s">
        <v>441</v>
      </c>
      <c r="F67" s="454"/>
      <c r="G67" s="455" t="s">
        <v>441</v>
      </c>
      <c r="H67" s="454"/>
      <c r="I67" s="455" t="s">
        <v>441</v>
      </c>
      <c r="J67" s="454"/>
      <c r="K67" s="455" t="s">
        <v>441</v>
      </c>
      <c r="L67" s="454"/>
      <c r="M67" s="455" t="s">
        <v>441</v>
      </c>
      <c r="N67" s="454"/>
      <c r="O67" s="455" t="s">
        <v>441</v>
      </c>
      <c r="P67" s="454"/>
      <c r="Q67" s="455" t="s">
        <v>441</v>
      </c>
      <c r="R67" s="454"/>
      <c r="S67" s="455" t="s">
        <v>441</v>
      </c>
      <c r="T67" s="454"/>
      <c r="U67" s="455" t="s">
        <v>441</v>
      </c>
      <c r="V67" s="454"/>
      <c r="W67" s="455" t="s">
        <v>441</v>
      </c>
      <c r="X67" s="454"/>
      <c r="Y67" s="455" t="s">
        <v>441</v>
      </c>
      <c r="Z67" s="454"/>
      <c r="AA67" s="455" t="s">
        <v>441</v>
      </c>
      <c r="AB67" s="454"/>
      <c r="AC67" s="455" t="s">
        <v>441</v>
      </c>
      <c r="AD67" s="454"/>
      <c r="AE67" s="455" t="s">
        <v>441</v>
      </c>
      <c r="AF67" s="454"/>
      <c r="AG67" s="455" t="s">
        <v>441</v>
      </c>
      <c r="AH67" s="454"/>
      <c r="AI67" s="455" t="s">
        <v>441</v>
      </c>
      <c r="AJ67" s="454"/>
      <c r="AK67" s="455" t="s">
        <v>441</v>
      </c>
      <c r="AL67" s="454"/>
      <c r="AM67" s="455" t="s">
        <v>441</v>
      </c>
      <c r="AN67" s="454"/>
      <c r="AO67" s="455" t="s">
        <v>441</v>
      </c>
      <c r="AP67" s="454"/>
      <c r="AQ67" s="455" t="s">
        <v>441</v>
      </c>
    </row>
    <row r="68" spans="1:43">
      <c r="A68" s="457"/>
      <c r="B68">
        <v>0.47</v>
      </c>
      <c r="D68" s="458"/>
      <c r="E68" s="455" t="s">
        <v>441</v>
      </c>
      <c r="F68" s="458"/>
      <c r="G68" s="455" t="s">
        <v>441</v>
      </c>
      <c r="H68" s="458"/>
      <c r="I68" s="455" t="s">
        <v>441</v>
      </c>
      <c r="J68" s="458"/>
      <c r="K68" s="455" t="s">
        <v>441</v>
      </c>
      <c r="L68" s="458"/>
      <c r="M68" s="455" t="s">
        <v>441</v>
      </c>
      <c r="N68" s="458"/>
      <c r="O68" s="455" t="s">
        <v>441</v>
      </c>
      <c r="P68" s="458"/>
      <c r="Q68" s="455" t="s">
        <v>441</v>
      </c>
      <c r="R68" s="458"/>
      <c r="S68" s="455" t="s">
        <v>441</v>
      </c>
      <c r="T68" s="458"/>
      <c r="U68" s="455" t="s">
        <v>441</v>
      </c>
      <c r="V68" s="458"/>
      <c r="W68" s="455" t="s">
        <v>441</v>
      </c>
      <c r="X68" s="458"/>
      <c r="Y68" s="455" t="s">
        <v>441</v>
      </c>
      <c r="Z68" s="458"/>
      <c r="AA68" s="455" t="s">
        <v>441</v>
      </c>
      <c r="AB68" s="458"/>
      <c r="AC68" s="455" t="s">
        <v>441</v>
      </c>
      <c r="AD68" s="458"/>
      <c r="AE68" s="455" t="s">
        <v>441</v>
      </c>
      <c r="AF68" s="458"/>
      <c r="AG68" s="455" t="s">
        <v>441</v>
      </c>
      <c r="AH68" s="458"/>
      <c r="AI68" s="455" t="s">
        <v>441</v>
      </c>
      <c r="AJ68" s="458"/>
      <c r="AK68" s="455" t="s">
        <v>441</v>
      </c>
      <c r="AL68" s="458"/>
      <c r="AM68" s="455" t="s">
        <v>441</v>
      </c>
      <c r="AN68" s="458"/>
      <c r="AO68" s="455" t="s">
        <v>441</v>
      </c>
      <c r="AP68" s="458"/>
      <c r="AQ68" s="455" t="s">
        <v>441</v>
      </c>
    </row>
    <row r="69" spans="1:43">
      <c r="A69" s="299" t="s">
        <v>409</v>
      </c>
      <c r="B69" s="300">
        <v>3.52839789946343</v>
      </c>
      <c r="D69" s="454">
        <v>28813.989600000001</v>
      </c>
      <c r="E69" s="455">
        <v>8166.3095889445458</v>
      </c>
      <c r="F69" s="454">
        <v>9731.8292000000001</v>
      </c>
      <c r="G69" s="455">
        <v>2758.143916104229</v>
      </c>
      <c r="H69" s="454"/>
      <c r="I69" s="455" t="s">
        <v>441</v>
      </c>
      <c r="J69" s="454"/>
      <c r="K69" s="455" t="s">
        <v>441</v>
      </c>
      <c r="L69" s="454"/>
      <c r="M69" s="455" t="s">
        <v>441</v>
      </c>
      <c r="N69" s="454"/>
      <c r="O69" s="455" t="s">
        <v>441</v>
      </c>
      <c r="P69" s="454">
        <v>171.255</v>
      </c>
      <c r="Q69" s="455">
        <v>48.536192594957349</v>
      </c>
      <c r="R69" s="454">
        <v>907.7287</v>
      </c>
      <c r="S69" s="455">
        <v>257.26370037178629</v>
      </c>
      <c r="T69" s="454"/>
      <c r="U69" s="455" t="s">
        <v>441</v>
      </c>
      <c r="V69" s="454">
        <v>1250.8050000000001</v>
      </c>
      <c r="W69" s="455">
        <v>354.49658333324942</v>
      </c>
      <c r="X69" s="454">
        <v>1628.0941</v>
      </c>
      <c r="Y69" s="455">
        <v>461.42587837034688</v>
      </c>
      <c r="Z69" s="454"/>
      <c r="AA69" s="455" t="s">
        <v>441</v>
      </c>
      <c r="AB69" s="454"/>
      <c r="AC69" s="455" t="s">
        <v>441</v>
      </c>
      <c r="AD69" s="454"/>
      <c r="AE69" s="455" t="s">
        <v>441</v>
      </c>
      <c r="AF69" s="454"/>
      <c r="AG69" s="455" t="s">
        <v>441</v>
      </c>
      <c r="AH69" s="454"/>
      <c r="AI69" s="455" t="s">
        <v>441</v>
      </c>
      <c r="AJ69" s="454">
        <v>2853.6831000000002</v>
      </c>
      <c r="AK69" s="455">
        <v>808.77587542889228</v>
      </c>
      <c r="AL69" s="454"/>
      <c r="AM69" s="455" t="s">
        <v>441</v>
      </c>
      <c r="AN69" s="454"/>
      <c r="AO69" s="455" t="s">
        <v>441</v>
      </c>
      <c r="AP69" s="454">
        <v>16543.395100000002</v>
      </c>
      <c r="AQ69" s="455">
        <v>4688.6421462034614</v>
      </c>
    </row>
    <row r="70" spans="1:43">
      <c r="A70" s="299" t="s">
        <v>410</v>
      </c>
      <c r="B70" s="300">
        <v>1.34776315789474</v>
      </c>
      <c r="D70" s="454">
        <v>50322.763200000001</v>
      </c>
      <c r="E70" s="455">
        <v>37337.986949135906</v>
      </c>
      <c r="F70" s="454">
        <v>15337.3766</v>
      </c>
      <c r="G70" s="455">
        <v>11379.875247486061</v>
      </c>
      <c r="H70" s="454"/>
      <c r="I70" s="455" t="s">
        <v>441</v>
      </c>
      <c r="J70" s="454"/>
      <c r="K70" s="455" t="s">
        <v>441</v>
      </c>
      <c r="L70" s="454"/>
      <c r="M70" s="455" t="s">
        <v>441</v>
      </c>
      <c r="N70" s="454">
        <v>731.76480000000004</v>
      </c>
      <c r="O70" s="455">
        <v>542.94762081421334</v>
      </c>
      <c r="P70" s="454">
        <v>57.3947</v>
      </c>
      <c r="Q70" s="455">
        <v>42.585152787269259</v>
      </c>
      <c r="R70" s="454">
        <v>49.307600000000001</v>
      </c>
      <c r="S70" s="455">
        <v>36.584766181782598</v>
      </c>
      <c r="T70" s="454"/>
      <c r="U70" s="455" t="s">
        <v>441</v>
      </c>
      <c r="V70" s="454">
        <v>3359.2220000000002</v>
      </c>
      <c r="W70" s="455">
        <v>2492.4423703992916</v>
      </c>
      <c r="X70" s="454"/>
      <c r="Y70" s="455" t="s">
        <v>441</v>
      </c>
      <c r="Z70" s="454">
        <v>4311.7795999999998</v>
      </c>
      <c r="AA70" s="455">
        <v>3199.2116528360757</v>
      </c>
      <c r="AB70" s="454"/>
      <c r="AC70" s="455" t="s">
        <v>441</v>
      </c>
      <c r="AD70" s="454"/>
      <c r="AE70" s="455" t="s">
        <v>441</v>
      </c>
      <c r="AF70" s="454"/>
      <c r="AG70" s="455" t="s">
        <v>441</v>
      </c>
      <c r="AH70" s="454">
        <v>21.2089</v>
      </c>
      <c r="AI70" s="455">
        <v>15.736370204041748</v>
      </c>
      <c r="AJ70" s="454">
        <v>2648</v>
      </c>
      <c r="AK70" s="455">
        <v>1964.7368934882313</v>
      </c>
      <c r="AL70" s="454"/>
      <c r="AM70" s="455" t="s">
        <v>441</v>
      </c>
      <c r="AN70" s="454"/>
      <c r="AO70" s="455" t="s">
        <v>441</v>
      </c>
      <c r="AP70" s="454">
        <v>26516.0543</v>
      </c>
      <c r="AQ70" s="455">
        <v>19674.12014839398</v>
      </c>
    </row>
    <row r="71" spans="1:43">
      <c r="A71" s="457"/>
      <c r="B71">
        <v>0.26355263157894698</v>
      </c>
      <c r="D71" s="458">
        <v>10064.552600000001</v>
      </c>
      <c r="E71" s="455">
        <v>38188.017853220226</v>
      </c>
      <c r="F71" s="458">
        <v>3067.4753000000001</v>
      </c>
      <c r="G71" s="455">
        <v>11638.947718422383</v>
      </c>
      <c r="H71" s="458"/>
      <c r="I71" s="455" t="s">
        <v>441</v>
      </c>
      <c r="J71" s="458"/>
      <c r="K71" s="455" t="s">
        <v>441</v>
      </c>
      <c r="L71" s="458"/>
      <c r="M71" s="455" t="s">
        <v>441</v>
      </c>
      <c r="N71" s="458">
        <v>146.35300000000001</v>
      </c>
      <c r="O71" s="455">
        <v>555.30843734398491</v>
      </c>
      <c r="P71" s="458">
        <v>11.478899999999999</v>
      </c>
      <c r="Q71" s="455">
        <v>43.554488267598664</v>
      </c>
      <c r="R71" s="458">
        <v>9.8614999999999995</v>
      </c>
      <c r="S71" s="455">
        <v>37.417573639540741</v>
      </c>
      <c r="T71" s="458"/>
      <c r="U71" s="455" t="s">
        <v>441</v>
      </c>
      <c r="V71" s="458">
        <v>671.84439999999995</v>
      </c>
      <c r="W71" s="455">
        <v>2549.1849425861242</v>
      </c>
      <c r="X71" s="458"/>
      <c r="Y71" s="455" t="s">
        <v>441</v>
      </c>
      <c r="Z71" s="458">
        <v>862.35590000000002</v>
      </c>
      <c r="AA71" s="455">
        <v>3272.0443534698002</v>
      </c>
      <c r="AB71" s="458"/>
      <c r="AC71" s="455" t="s">
        <v>441</v>
      </c>
      <c r="AD71" s="458"/>
      <c r="AE71" s="455" t="s">
        <v>441</v>
      </c>
      <c r="AF71" s="458"/>
      <c r="AG71" s="455" t="s">
        <v>441</v>
      </c>
      <c r="AH71" s="458">
        <v>4.2417999999999996</v>
      </c>
      <c r="AI71" s="455">
        <v>16.094697953070416</v>
      </c>
      <c r="AJ71" s="458">
        <v>529</v>
      </c>
      <c r="AK71" s="455">
        <v>2007.1892161757394</v>
      </c>
      <c r="AL71" s="458"/>
      <c r="AM71" s="455" t="s">
        <v>441</v>
      </c>
      <c r="AN71" s="458"/>
      <c r="AO71" s="455" t="s">
        <v>441</v>
      </c>
      <c r="AP71" s="458">
        <v>5302.6108999999997</v>
      </c>
      <c r="AQ71" s="455">
        <v>20119.741807289094</v>
      </c>
    </row>
    <row r="72" spans="1:43">
      <c r="A72" s="299" t="s">
        <v>411</v>
      </c>
      <c r="B72" s="300">
        <v>37.940264423076897</v>
      </c>
      <c r="D72" s="454"/>
      <c r="E72" s="455" t="s">
        <v>441</v>
      </c>
      <c r="F72" s="454"/>
      <c r="G72" s="455" t="s">
        <v>441</v>
      </c>
      <c r="H72" s="454"/>
      <c r="I72" s="455" t="s">
        <v>441</v>
      </c>
      <c r="J72" s="454"/>
      <c r="K72" s="455" t="s">
        <v>441</v>
      </c>
      <c r="L72" s="454"/>
      <c r="M72" s="455" t="s">
        <v>441</v>
      </c>
      <c r="N72" s="454"/>
      <c r="O72" s="455" t="s">
        <v>441</v>
      </c>
      <c r="P72" s="454"/>
      <c r="Q72" s="455" t="s">
        <v>441</v>
      </c>
      <c r="R72" s="454"/>
      <c r="S72" s="455" t="s">
        <v>441</v>
      </c>
      <c r="T72" s="454"/>
      <c r="U72" s="455" t="s">
        <v>441</v>
      </c>
      <c r="V72" s="454"/>
      <c r="W72" s="455" t="s">
        <v>441</v>
      </c>
      <c r="X72" s="454"/>
      <c r="Y72" s="455" t="s">
        <v>441</v>
      </c>
      <c r="Z72" s="454"/>
      <c r="AA72" s="455" t="s">
        <v>441</v>
      </c>
      <c r="AB72" s="454"/>
      <c r="AC72" s="455" t="s">
        <v>441</v>
      </c>
      <c r="AD72" s="454"/>
      <c r="AE72" s="455" t="s">
        <v>441</v>
      </c>
      <c r="AF72" s="454"/>
      <c r="AG72" s="455" t="s">
        <v>441</v>
      </c>
      <c r="AH72" s="454"/>
      <c r="AI72" s="455" t="s">
        <v>441</v>
      </c>
      <c r="AJ72" s="454"/>
      <c r="AK72" s="455" t="s">
        <v>441</v>
      </c>
      <c r="AL72" s="454"/>
      <c r="AM72" s="455" t="s">
        <v>441</v>
      </c>
      <c r="AN72" s="454"/>
      <c r="AO72" s="455" t="s">
        <v>441</v>
      </c>
      <c r="AP72" s="454"/>
      <c r="AQ72" s="455" t="s">
        <v>441</v>
      </c>
    </row>
    <row r="73" spans="1:43">
      <c r="A73" s="299" t="s">
        <v>412</v>
      </c>
      <c r="B73" s="300">
        <v>5.78</v>
      </c>
      <c r="D73" s="454"/>
      <c r="E73" s="455" t="s">
        <v>441</v>
      </c>
      <c r="F73" s="454">
        <v>93042</v>
      </c>
      <c r="G73" s="455">
        <v>16097.231833910035</v>
      </c>
      <c r="H73" s="454"/>
      <c r="I73" s="455" t="s">
        <v>441</v>
      </c>
      <c r="J73" s="454"/>
      <c r="K73" s="455" t="s">
        <v>441</v>
      </c>
      <c r="L73" s="454"/>
      <c r="M73" s="455" t="s">
        <v>441</v>
      </c>
      <c r="N73" s="454"/>
      <c r="O73" s="455" t="s">
        <v>441</v>
      </c>
      <c r="P73" s="454"/>
      <c r="Q73" s="455" t="s">
        <v>441</v>
      </c>
      <c r="R73" s="454"/>
      <c r="S73" s="455" t="s">
        <v>441</v>
      </c>
      <c r="T73" s="454"/>
      <c r="U73" s="455" t="s">
        <v>441</v>
      </c>
      <c r="V73" s="454"/>
      <c r="W73" s="455" t="s">
        <v>441</v>
      </c>
      <c r="X73" s="454"/>
      <c r="Y73" s="455" t="s">
        <v>441</v>
      </c>
      <c r="Z73" s="454"/>
      <c r="AA73" s="455" t="s">
        <v>441</v>
      </c>
      <c r="AB73" s="454"/>
      <c r="AC73" s="455" t="s">
        <v>441</v>
      </c>
      <c r="AD73" s="454"/>
      <c r="AE73" s="455" t="s">
        <v>441</v>
      </c>
      <c r="AF73" s="454"/>
      <c r="AG73" s="455" t="s">
        <v>441</v>
      </c>
      <c r="AH73" s="454"/>
      <c r="AI73" s="455" t="s">
        <v>441</v>
      </c>
      <c r="AJ73" s="454"/>
      <c r="AK73" s="455" t="s">
        <v>441</v>
      </c>
      <c r="AL73" s="454"/>
      <c r="AM73" s="455" t="s">
        <v>441</v>
      </c>
      <c r="AN73" s="454"/>
      <c r="AO73" s="455" t="s">
        <v>441</v>
      </c>
      <c r="AP73" s="454">
        <v>93042</v>
      </c>
      <c r="AQ73" s="455">
        <v>16097.231833910035</v>
      </c>
    </row>
    <row r="74" spans="1:43">
      <c r="A74" s="299" t="s">
        <v>413</v>
      </c>
      <c r="B74" s="300">
        <v>19.23</v>
      </c>
      <c r="D74" s="454"/>
      <c r="E74" s="455" t="s">
        <v>441</v>
      </c>
      <c r="F74" s="454"/>
      <c r="G74" s="455" t="s">
        <v>441</v>
      </c>
      <c r="H74" s="454"/>
      <c r="I74" s="455" t="s">
        <v>441</v>
      </c>
      <c r="J74" s="454"/>
      <c r="K74" s="455" t="s">
        <v>441</v>
      </c>
      <c r="L74" s="454"/>
      <c r="M74" s="455" t="s">
        <v>441</v>
      </c>
      <c r="N74" s="454"/>
      <c r="O74" s="455" t="s">
        <v>441</v>
      </c>
      <c r="P74" s="454"/>
      <c r="Q74" s="455" t="s">
        <v>441</v>
      </c>
      <c r="R74" s="454"/>
      <c r="S74" s="455" t="s">
        <v>441</v>
      </c>
      <c r="T74" s="454"/>
      <c r="U74" s="455" t="s">
        <v>441</v>
      </c>
      <c r="V74" s="454"/>
      <c r="W74" s="455" t="s">
        <v>441</v>
      </c>
      <c r="X74" s="454"/>
      <c r="Y74" s="455" t="s">
        <v>441</v>
      </c>
      <c r="Z74" s="454"/>
      <c r="AA74" s="455" t="s">
        <v>441</v>
      </c>
      <c r="AB74" s="454"/>
      <c r="AC74" s="455" t="s">
        <v>441</v>
      </c>
      <c r="AD74" s="454"/>
      <c r="AE74" s="455" t="s">
        <v>441</v>
      </c>
      <c r="AF74" s="454"/>
      <c r="AG74" s="455" t="s">
        <v>441</v>
      </c>
      <c r="AH74" s="454"/>
      <c r="AI74" s="455" t="s">
        <v>441</v>
      </c>
      <c r="AJ74" s="454"/>
      <c r="AK74" s="455" t="s">
        <v>441</v>
      </c>
      <c r="AL74" s="454"/>
      <c r="AM74" s="455" t="s">
        <v>441</v>
      </c>
      <c r="AN74" s="454"/>
      <c r="AO74" s="455" t="s">
        <v>441</v>
      </c>
      <c r="AP74" s="454"/>
      <c r="AQ74" s="455" t="s">
        <v>441</v>
      </c>
    </row>
    <row r="75" spans="1:43">
      <c r="A75" s="299" t="s">
        <v>414</v>
      </c>
      <c r="B75" s="300">
        <v>2.395</v>
      </c>
      <c r="D75" s="454">
        <v>20837</v>
      </c>
      <c r="E75" s="455">
        <v>8700.2087682672227</v>
      </c>
      <c r="F75" s="454">
        <v>4823</v>
      </c>
      <c r="G75" s="455">
        <v>2013.7787056367431</v>
      </c>
      <c r="H75" s="454"/>
      <c r="I75" s="455" t="s">
        <v>441</v>
      </c>
      <c r="J75" s="454"/>
      <c r="K75" s="455" t="s">
        <v>441</v>
      </c>
      <c r="L75" s="454"/>
      <c r="M75" s="455" t="s">
        <v>441</v>
      </c>
      <c r="N75" s="454">
        <v>30</v>
      </c>
      <c r="O75" s="455">
        <v>12.526096033402922</v>
      </c>
      <c r="P75" s="454">
        <v>110</v>
      </c>
      <c r="Q75" s="455">
        <v>45.929018789144052</v>
      </c>
      <c r="R75" s="454"/>
      <c r="S75" s="455" t="s">
        <v>441</v>
      </c>
      <c r="T75" s="454"/>
      <c r="U75" s="455" t="s">
        <v>441</v>
      </c>
      <c r="V75" s="454">
        <v>488</v>
      </c>
      <c r="W75" s="455">
        <v>203.75782881002087</v>
      </c>
      <c r="X75" s="454">
        <v>257</v>
      </c>
      <c r="Y75" s="455">
        <v>107.30688935281837</v>
      </c>
      <c r="Z75" s="454">
        <v>247</v>
      </c>
      <c r="AA75" s="455">
        <v>103.13152400835072</v>
      </c>
      <c r="AB75" s="454"/>
      <c r="AC75" s="455" t="s">
        <v>441</v>
      </c>
      <c r="AD75" s="454"/>
      <c r="AE75" s="455" t="s">
        <v>441</v>
      </c>
      <c r="AF75" s="454"/>
      <c r="AG75" s="455" t="s">
        <v>441</v>
      </c>
      <c r="AH75" s="454"/>
      <c r="AI75" s="455" t="s">
        <v>441</v>
      </c>
      <c r="AJ75" s="454">
        <v>1399</v>
      </c>
      <c r="AK75" s="455">
        <v>584.13361169102291</v>
      </c>
      <c r="AL75" s="454"/>
      <c r="AM75" s="455" t="s">
        <v>441</v>
      </c>
      <c r="AN75" s="454"/>
      <c r="AO75" s="455" t="s">
        <v>441</v>
      </c>
      <c r="AP75" s="454">
        <v>7354</v>
      </c>
      <c r="AQ75" s="455">
        <v>3070.5636743215032</v>
      </c>
    </row>
    <row r="76" spans="1:43">
      <c r="A76" s="457"/>
      <c r="B76">
        <v>0.66</v>
      </c>
      <c r="D76" s="458">
        <v>5660</v>
      </c>
      <c r="E76" s="455">
        <v>8575.757575757576</v>
      </c>
      <c r="F76" s="458">
        <v>1310</v>
      </c>
      <c r="G76" s="455">
        <v>1984.8484848484848</v>
      </c>
      <c r="H76" s="458"/>
      <c r="I76" s="455" t="s">
        <v>441</v>
      </c>
      <c r="J76" s="458"/>
      <c r="K76" s="455" t="s">
        <v>441</v>
      </c>
      <c r="L76" s="458"/>
      <c r="M76" s="455" t="s">
        <v>441</v>
      </c>
      <c r="N76" s="458">
        <v>8</v>
      </c>
      <c r="O76" s="455">
        <v>12.121212121212121</v>
      </c>
      <c r="P76" s="458">
        <v>30</v>
      </c>
      <c r="Q76" s="455">
        <v>45.454545454545453</v>
      </c>
      <c r="R76" s="458"/>
      <c r="S76" s="455" t="s">
        <v>441</v>
      </c>
      <c r="T76" s="458"/>
      <c r="U76" s="455" t="s">
        <v>441</v>
      </c>
      <c r="V76" s="458">
        <v>133</v>
      </c>
      <c r="W76" s="455">
        <v>201.5151515151515</v>
      </c>
      <c r="X76" s="458">
        <v>70</v>
      </c>
      <c r="Y76" s="455">
        <v>106.06060606060606</v>
      </c>
      <c r="Z76" s="458">
        <v>67</v>
      </c>
      <c r="AA76" s="455">
        <v>101.51515151515152</v>
      </c>
      <c r="AB76" s="458"/>
      <c r="AC76" s="455" t="s">
        <v>441</v>
      </c>
      <c r="AD76" s="458"/>
      <c r="AE76" s="455" t="s">
        <v>441</v>
      </c>
      <c r="AF76" s="458"/>
      <c r="AG76" s="455" t="s">
        <v>441</v>
      </c>
      <c r="AH76" s="458"/>
      <c r="AI76" s="455" t="s">
        <v>441</v>
      </c>
      <c r="AJ76" s="458">
        <v>380</v>
      </c>
      <c r="AK76" s="455">
        <v>575.75757575757575</v>
      </c>
      <c r="AL76" s="458"/>
      <c r="AM76" s="455" t="s">
        <v>441</v>
      </c>
      <c r="AN76" s="458"/>
      <c r="AO76" s="455" t="s">
        <v>441</v>
      </c>
      <c r="AP76" s="458">
        <v>1998</v>
      </c>
      <c r="AQ76" s="455">
        <v>3027.272727272727</v>
      </c>
    </row>
    <row r="77" spans="1:43">
      <c r="A77" s="457"/>
      <c r="B77">
        <v>9.24</v>
      </c>
      <c r="D77" s="458">
        <v>212531</v>
      </c>
      <c r="E77" s="455">
        <v>23001.190476190477</v>
      </c>
      <c r="F77" s="458">
        <v>21793</v>
      </c>
      <c r="G77" s="455">
        <v>2358.5497835497836</v>
      </c>
      <c r="H77" s="458"/>
      <c r="I77" s="455" t="s">
        <v>441</v>
      </c>
      <c r="J77" s="458"/>
      <c r="K77" s="455" t="s">
        <v>441</v>
      </c>
      <c r="L77" s="458"/>
      <c r="M77" s="455" t="s">
        <v>441</v>
      </c>
      <c r="N77" s="458">
        <v>353</v>
      </c>
      <c r="O77" s="455">
        <v>38.203463203463201</v>
      </c>
      <c r="P77" s="458">
        <v>821</v>
      </c>
      <c r="Q77" s="455">
        <v>88.852813852813853</v>
      </c>
      <c r="R77" s="458"/>
      <c r="S77" s="455" t="s">
        <v>441</v>
      </c>
      <c r="T77" s="458"/>
      <c r="U77" s="455" t="s">
        <v>441</v>
      </c>
      <c r="V77" s="458">
        <v>4308</v>
      </c>
      <c r="W77" s="455">
        <v>466.23376623376623</v>
      </c>
      <c r="X77" s="458">
        <v>2289</v>
      </c>
      <c r="Y77" s="455">
        <v>247.72727272727272</v>
      </c>
      <c r="Z77" s="458">
        <v>667</v>
      </c>
      <c r="AA77" s="455">
        <v>72.186147186147181</v>
      </c>
      <c r="AB77" s="458"/>
      <c r="AC77" s="455" t="s">
        <v>441</v>
      </c>
      <c r="AD77" s="458"/>
      <c r="AE77" s="455" t="s">
        <v>441</v>
      </c>
      <c r="AF77" s="458">
        <v>4978</v>
      </c>
      <c r="AG77" s="455">
        <v>538.74458874458878</v>
      </c>
      <c r="AH77" s="458"/>
      <c r="AI77" s="455" t="s">
        <v>441</v>
      </c>
      <c r="AJ77" s="458">
        <v>3750</v>
      </c>
      <c r="AK77" s="455">
        <v>405.84415584415581</v>
      </c>
      <c r="AL77" s="458"/>
      <c r="AM77" s="455" t="s">
        <v>441</v>
      </c>
      <c r="AN77" s="458"/>
      <c r="AO77" s="455" t="s">
        <v>441</v>
      </c>
      <c r="AP77" s="458">
        <v>38959</v>
      </c>
      <c r="AQ77" s="455">
        <v>4216.3419913419912</v>
      </c>
    </row>
    <row r="78" spans="1:43">
      <c r="A78" s="299" t="s">
        <v>415</v>
      </c>
      <c r="B78" s="300">
        <v>9.1199999999999992</v>
      </c>
      <c r="D78" s="454"/>
      <c r="E78" s="455" t="s">
        <v>441</v>
      </c>
      <c r="F78" s="454"/>
      <c r="G78" s="455" t="s">
        <v>441</v>
      </c>
      <c r="H78" s="454"/>
      <c r="I78" s="455" t="s">
        <v>441</v>
      </c>
      <c r="J78" s="454"/>
      <c r="K78" s="455" t="s">
        <v>441</v>
      </c>
      <c r="L78" s="454"/>
      <c r="M78" s="455" t="s">
        <v>441</v>
      </c>
      <c r="N78" s="454">
        <v>1090</v>
      </c>
      <c r="O78" s="455">
        <v>119.51754385964914</v>
      </c>
      <c r="P78" s="454"/>
      <c r="Q78" s="455" t="s">
        <v>441</v>
      </c>
      <c r="R78" s="454"/>
      <c r="S78" s="455" t="s">
        <v>441</v>
      </c>
      <c r="T78" s="454"/>
      <c r="U78" s="455" t="s">
        <v>441</v>
      </c>
      <c r="V78" s="454"/>
      <c r="W78" s="455" t="s">
        <v>441</v>
      </c>
      <c r="X78" s="454"/>
      <c r="Y78" s="455" t="s">
        <v>441</v>
      </c>
      <c r="Z78" s="454"/>
      <c r="AA78" s="455" t="s">
        <v>441</v>
      </c>
      <c r="AB78" s="454"/>
      <c r="AC78" s="455" t="s">
        <v>441</v>
      </c>
      <c r="AD78" s="454"/>
      <c r="AE78" s="455" t="s">
        <v>441</v>
      </c>
      <c r="AF78" s="454"/>
      <c r="AG78" s="455" t="s">
        <v>441</v>
      </c>
      <c r="AH78" s="454"/>
      <c r="AI78" s="455" t="s">
        <v>441</v>
      </c>
      <c r="AJ78" s="454"/>
      <c r="AK78" s="455" t="s">
        <v>441</v>
      </c>
      <c r="AL78" s="454"/>
      <c r="AM78" s="455" t="s">
        <v>441</v>
      </c>
      <c r="AN78" s="454"/>
      <c r="AO78" s="455" t="s">
        <v>441</v>
      </c>
      <c r="AP78" s="454">
        <v>1090</v>
      </c>
      <c r="AQ78" s="455">
        <v>119.51754385964914</v>
      </c>
    </row>
    <row r="79" spans="1:43">
      <c r="A79" s="299" t="s">
        <v>416</v>
      </c>
      <c r="B79" s="300">
        <v>3.74</v>
      </c>
      <c r="D79" s="454"/>
      <c r="E79" s="455" t="s">
        <v>441</v>
      </c>
      <c r="F79" s="454"/>
      <c r="G79" s="455" t="s">
        <v>441</v>
      </c>
      <c r="H79" s="454"/>
      <c r="I79" s="455" t="s">
        <v>441</v>
      </c>
      <c r="J79" s="454"/>
      <c r="K79" s="455" t="s">
        <v>441</v>
      </c>
      <c r="L79" s="454"/>
      <c r="M79" s="455" t="s">
        <v>441</v>
      </c>
      <c r="N79" s="454"/>
      <c r="O79" s="455" t="s">
        <v>441</v>
      </c>
      <c r="P79" s="454"/>
      <c r="Q79" s="455" t="s">
        <v>441</v>
      </c>
      <c r="R79" s="454"/>
      <c r="S79" s="455" t="s">
        <v>441</v>
      </c>
      <c r="T79" s="454"/>
      <c r="U79" s="455" t="s">
        <v>441</v>
      </c>
      <c r="V79" s="454"/>
      <c r="W79" s="455" t="s">
        <v>441</v>
      </c>
      <c r="X79" s="454"/>
      <c r="Y79" s="455" t="s">
        <v>441</v>
      </c>
      <c r="Z79" s="454"/>
      <c r="AA79" s="455" t="s">
        <v>441</v>
      </c>
      <c r="AB79" s="454"/>
      <c r="AC79" s="455" t="s">
        <v>441</v>
      </c>
      <c r="AD79" s="454"/>
      <c r="AE79" s="455" t="s">
        <v>441</v>
      </c>
      <c r="AF79" s="454"/>
      <c r="AG79" s="455" t="s">
        <v>441</v>
      </c>
      <c r="AH79" s="454"/>
      <c r="AI79" s="455" t="s">
        <v>441</v>
      </c>
      <c r="AJ79" s="454"/>
      <c r="AK79" s="455" t="s">
        <v>441</v>
      </c>
      <c r="AL79" s="454"/>
      <c r="AM79" s="455" t="s">
        <v>441</v>
      </c>
      <c r="AN79" s="454"/>
      <c r="AO79" s="455" t="s">
        <v>441</v>
      </c>
      <c r="AP79" s="454"/>
      <c r="AQ79" s="455" t="s">
        <v>441</v>
      </c>
    </row>
    <row r="80" spans="1:43">
      <c r="A80" s="299" t="s">
        <v>444</v>
      </c>
      <c r="B80" s="300">
        <v>3.867</v>
      </c>
      <c r="D80" s="454">
        <v>59224</v>
      </c>
      <c r="E80" s="455">
        <v>15315.231445565038</v>
      </c>
      <c r="F80" s="454">
        <v>6882</v>
      </c>
      <c r="G80" s="455">
        <v>1779.6741660201708</v>
      </c>
      <c r="H80" s="454"/>
      <c r="I80" s="455" t="s">
        <v>441</v>
      </c>
      <c r="J80" s="454"/>
      <c r="K80" s="455" t="s">
        <v>441</v>
      </c>
      <c r="L80" s="454"/>
      <c r="M80" s="455" t="s">
        <v>441</v>
      </c>
      <c r="N80" s="454">
        <v>570</v>
      </c>
      <c r="O80" s="455">
        <v>147.4010861132661</v>
      </c>
      <c r="P80" s="454">
        <v>455</v>
      </c>
      <c r="Q80" s="455">
        <v>117.66227049392293</v>
      </c>
      <c r="R80" s="454">
        <v>8</v>
      </c>
      <c r="S80" s="455">
        <v>2.068787173519524</v>
      </c>
      <c r="T80" s="454">
        <v>997</v>
      </c>
      <c r="U80" s="455">
        <v>257.8226014998707</v>
      </c>
      <c r="V80" s="454"/>
      <c r="W80" s="455" t="s">
        <v>441</v>
      </c>
      <c r="X80" s="454"/>
      <c r="Y80" s="455" t="s">
        <v>441</v>
      </c>
      <c r="Z80" s="454"/>
      <c r="AA80" s="455" t="s">
        <v>441</v>
      </c>
      <c r="AB80" s="454"/>
      <c r="AC80" s="455" t="s">
        <v>441</v>
      </c>
      <c r="AD80" s="454"/>
      <c r="AE80" s="455" t="s">
        <v>441</v>
      </c>
      <c r="AF80" s="454"/>
      <c r="AG80" s="455" t="s">
        <v>441</v>
      </c>
      <c r="AH80" s="454"/>
      <c r="AI80" s="455" t="s">
        <v>441</v>
      </c>
      <c r="AJ80" s="454">
        <v>3659</v>
      </c>
      <c r="AK80" s="455">
        <v>946.21153348849236</v>
      </c>
      <c r="AL80" s="454"/>
      <c r="AM80" s="455" t="s">
        <v>441</v>
      </c>
      <c r="AN80" s="454"/>
      <c r="AO80" s="455" t="s">
        <v>441</v>
      </c>
      <c r="AP80" s="454">
        <v>12571</v>
      </c>
      <c r="AQ80" s="455">
        <v>3250.8404447892422</v>
      </c>
    </row>
    <row r="81" spans="1:43">
      <c r="A81" s="299" t="s">
        <v>417</v>
      </c>
      <c r="B81" s="300">
        <v>0.85</v>
      </c>
      <c r="D81" s="454">
        <v>5756</v>
      </c>
      <c r="E81" s="455">
        <v>6771.7647058823532</v>
      </c>
      <c r="F81" s="454">
        <v>5698</v>
      </c>
      <c r="G81" s="455">
        <v>6703.5294117647063</v>
      </c>
      <c r="H81" s="454"/>
      <c r="I81" s="455" t="s">
        <v>441</v>
      </c>
      <c r="J81" s="454"/>
      <c r="K81" s="455" t="s">
        <v>441</v>
      </c>
      <c r="L81" s="454"/>
      <c r="M81" s="455" t="s">
        <v>441</v>
      </c>
      <c r="N81" s="454">
        <v>36</v>
      </c>
      <c r="O81" s="455">
        <v>42.352941176470587</v>
      </c>
      <c r="P81" s="454">
        <v>226</v>
      </c>
      <c r="Q81" s="455">
        <v>265.88235294117646</v>
      </c>
      <c r="R81" s="454">
        <v>717</v>
      </c>
      <c r="S81" s="455">
        <v>843.52941176470586</v>
      </c>
      <c r="T81" s="454"/>
      <c r="U81" s="455" t="s">
        <v>441</v>
      </c>
      <c r="V81" s="454">
        <v>294</v>
      </c>
      <c r="W81" s="455">
        <v>345.88235294117646</v>
      </c>
      <c r="X81" s="454"/>
      <c r="Y81" s="455" t="s">
        <v>441</v>
      </c>
      <c r="Z81" s="454"/>
      <c r="AA81" s="455" t="s">
        <v>441</v>
      </c>
      <c r="AB81" s="454"/>
      <c r="AC81" s="455" t="s">
        <v>441</v>
      </c>
      <c r="AD81" s="454"/>
      <c r="AE81" s="455" t="s">
        <v>441</v>
      </c>
      <c r="AF81" s="454"/>
      <c r="AG81" s="455" t="s">
        <v>441</v>
      </c>
      <c r="AH81" s="454"/>
      <c r="AI81" s="455" t="s">
        <v>441</v>
      </c>
      <c r="AJ81" s="454">
        <v>725</v>
      </c>
      <c r="AK81" s="455">
        <v>852.94117647058829</v>
      </c>
      <c r="AL81" s="454"/>
      <c r="AM81" s="455" t="s">
        <v>441</v>
      </c>
      <c r="AN81" s="454"/>
      <c r="AO81" s="455" t="s">
        <v>441</v>
      </c>
      <c r="AP81" s="454">
        <v>7696</v>
      </c>
      <c r="AQ81" s="455">
        <v>9054.1176470588234</v>
      </c>
    </row>
    <row r="82" spans="1:43">
      <c r="A82" s="299" t="s">
        <v>418</v>
      </c>
      <c r="B82" s="300">
        <v>14.98</v>
      </c>
      <c r="D82" s="454"/>
      <c r="E82" s="455" t="s">
        <v>441</v>
      </c>
      <c r="F82" s="454"/>
      <c r="G82" s="455" t="s">
        <v>441</v>
      </c>
      <c r="H82" s="454"/>
      <c r="I82" s="455" t="s">
        <v>441</v>
      </c>
      <c r="J82" s="454"/>
      <c r="K82" s="455" t="s">
        <v>441</v>
      </c>
      <c r="L82" s="454"/>
      <c r="M82" s="455" t="s">
        <v>441</v>
      </c>
      <c r="N82" s="454"/>
      <c r="O82" s="455" t="s">
        <v>441</v>
      </c>
      <c r="P82" s="454"/>
      <c r="Q82" s="455" t="s">
        <v>441</v>
      </c>
      <c r="R82" s="454"/>
      <c r="S82" s="455" t="s">
        <v>441</v>
      </c>
      <c r="T82" s="454"/>
      <c r="U82" s="455" t="s">
        <v>441</v>
      </c>
      <c r="V82" s="454"/>
      <c r="W82" s="455" t="s">
        <v>441</v>
      </c>
      <c r="X82" s="454"/>
      <c r="Y82" s="455" t="s">
        <v>441</v>
      </c>
      <c r="Z82" s="454"/>
      <c r="AA82" s="455" t="s">
        <v>441</v>
      </c>
      <c r="AB82" s="454"/>
      <c r="AC82" s="455" t="s">
        <v>441</v>
      </c>
      <c r="AD82" s="454"/>
      <c r="AE82" s="455" t="s">
        <v>441</v>
      </c>
      <c r="AF82" s="454"/>
      <c r="AG82" s="455" t="s">
        <v>441</v>
      </c>
      <c r="AH82" s="454"/>
      <c r="AI82" s="455" t="s">
        <v>441</v>
      </c>
      <c r="AJ82" s="454"/>
      <c r="AK82" s="455" t="s">
        <v>441</v>
      </c>
      <c r="AL82" s="454"/>
      <c r="AM82" s="455" t="s">
        <v>441</v>
      </c>
      <c r="AN82" s="454"/>
      <c r="AO82" s="455" t="s">
        <v>441</v>
      </c>
      <c r="AP82" s="454"/>
      <c r="AQ82" s="455" t="s">
        <v>441</v>
      </c>
    </row>
    <row r="83" spans="1:43">
      <c r="A83" s="299" t="s">
        <v>419</v>
      </c>
      <c r="B83" s="300">
        <v>4.59</v>
      </c>
      <c r="D83" s="454"/>
      <c r="E83" s="455" t="s">
        <v>441</v>
      </c>
      <c r="F83" s="454"/>
      <c r="G83" s="455" t="s">
        <v>441</v>
      </c>
      <c r="H83" s="454"/>
      <c r="I83" s="455" t="s">
        <v>441</v>
      </c>
      <c r="J83" s="454"/>
      <c r="K83" s="455" t="s">
        <v>441</v>
      </c>
      <c r="L83" s="454"/>
      <c r="M83" s="455" t="s">
        <v>441</v>
      </c>
      <c r="N83" s="454"/>
      <c r="O83" s="455" t="s">
        <v>441</v>
      </c>
      <c r="P83" s="454"/>
      <c r="Q83" s="455" t="s">
        <v>441</v>
      </c>
      <c r="R83" s="454"/>
      <c r="S83" s="455" t="s">
        <v>441</v>
      </c>
      <c r="T83" s="454"/>
      <c r="U83" s="455" t="s">
        <v>441</v>
      </c>
      <c r="V83" s="454"/>
      <c r="W83" s="455" t="s">
        <v>441</v>
      </c>
      <c r="X83" s="454"/>
      <c r="Y83" s="455" t="s">
        <v>441</v>
      </c>
      <c r="Z83" s="454"/>
      <c r="AA83" s="455" t="s">
        <v>441</v>
      </c>
      <c r="AB83" s="454"/>
      <c r="AC83" s="455" t="s">
        <v>441</v>
      </c>
      <c r="AD83" s="454"/>
      <c r="AE83" s="455" t="s">
        <v>441</v>
      </c>
      <c r="AF83" s="454"/>
      <c r="AG83" s="455" t="s">
        <v>441</v>
      </c>
      <c r="AH83" s="454"/>
      <c r="AI83" s="455" t="s">
        <v>441</v>
      </c>
      <c r="AJ83" s="454"/>
      <c r="AK83" s="455" t="s">
        <v>441</v>
      </c>
      <c r="AL83" s="454"/>
      <c r="AM83" s="455" t="s">
        <v>441</v>
      </c>
      <c r="AN83" s="454"/>
      <c r="AO83" s="455" t="s">
        <v>441</v>
      </c>
      <c r="AP83" s="454"/>
      <c r="AQ83" s="455" t="s">
        <v>441</v>
      </c>
    </row>
    <row r="84" spans="1:43">
      <c r="A84" s="299" t="s">
        <v>420</v>
      </c>
      <c r="B84" s="300">
        <v>0.53</v>
      </c>
      <c r="D84" s="454"/>
      <c r="E84" s="455" t="s">
        <v>441</v>
      </c>
      <c r="F84" s="454"/>
      <c r="G84" s="455" t="s">
        <v>441</v>
      </c>
      <c r="H84" s="454"/>
      <c r="I84" s="455" t="s">
        <v>441</v>
      </c>
      <c r="J84" s="454"/>
      <c r="K84" s="455" t="s">
        <v>441</v>
      </c>
      <c r="L84" s="454"/>
      <c r="M84" s="455" t="s">
        <v>441</v>
      </c>
      <c r="N84" s="454"/>
      <c r="O84" s="455" t="s">
        <v>441</v>
      </c>
      <c r="P84" s="454"/>
      <c r="Q84" s="455" t="s">
        <v>441</v>
      </c>
      <c r="R84" s="454"/>
      <c r="S84" s="455" t="s">
        <v>441</v>
      </c>
      <c r="T84" s="454"/>
      <c r="U84" s="455" t="s">
        <v>441</v>
      </c>
      <c r="V84" s="454"/>
      <c r="W84" s="455" t="s">
        <v>441</v>
      </c>
      <c r="X84" s="454"/>
      <c r="Y84" s="455" t="s">
        <v>441</v>
      </c>
      <c r="Z84" s="454"/>
      <c r="AA84" s="455" t="s">
        <v>441</v>
      </c>
      <c r="AB84" s="454"/>
      <c r="AC84" s="455" t="s">
        <v>441</v>
      </c>
      <c r="AD84" s="454"/>
      <c r="AE84" s="455" t="s">
        <v>441</v>
      </c>
      <c r="AF84" s="454"/>
      <c r="AG84" s="455" t="s">
        <v>441</v>
      </c>
      <c r="AH84" s="454"/>
      <c r="AI84" s="455" t="s">
        <v>441</v>
      </c>
      <c r="AJ84" s="454"/>
      <c r="AK84" s="455" t="s">
        <v>441</v>
      </c>
      <c r="AL84" s="454"/>
      <c r="AM84" s="455" t="s">
        <v>441</v>
      </c>
      <c r="AN84" s="454">
        <v>134</v>
      </c>
      <c r="AO84" s="455">
        <v>252.83018867924528</v>
      </c>
      <c r="AP84" s="454">
        <v>134</v>
      </c>
      <c r="AQ84" s="455">
        <v>252.83018867924528</v>
      </c>
    </row>
    <row r="85" spans="1:43">
      <c r="A85" s="299" t="s">
        <v>421</v>
      </c>
      <c r="B85" s="300">
        <v>18.350000000000001</v>
      </c>
      <c r="D85" s="454">
        <v>58373</v>
      </c>
      <c r="E85" s="455">
        <v>3181.0899182561307</v>
      </c>
      <c r="F85" s="454">
        <v>6573</v>
      </c>
      <c r="G85" s="455">
        <v>358.20163487738415</v>
      </c>
      <c r="H85" s="454"/>
      <c r="I85" s="455" t="s">
        <v>441</v>
      </c>
      <c r="J85" s="454"/>
      <c r="K85" s="455" t="s">
        <v>441</v>
      </c>
      <c r="L85" s="454"/>
      <c r="M85" s="455" t="s">
        <v>441</v>
      </c>
      <c r="N85" s="454">
        <v>399</v>
      </c>
      <c r="O85" s="455">
        <v>21.743869209809262</v>
      </c>
      <c r="P85" s="454">
        <v>724</v>
      </c>
      <c r="Q85" s="455">
        <v>39.4550408719346</v>
      </c>
      <c r="R85" s="454">
        <v>906</v>
      </c>
      <c r="S85" s="455">
        <v>49.37329700272479</v>
      </c>
      <c r="T85" s="454"/>
      <c r="U85" s="455" t="s">
        <v>441</v>
      </c>
      <c r="V85" s="454">
        <v>124</v>
      </c>
      <c r="W85" s="455">
        <v>6.7574931880108986</v>
      </c>
      <c r="X85" s="454"/>
      <c r="Y85" s="455" t="s">
        <v>441</v>
      </c>
      <c r="Z85" s="454"/>
      <c r="AA85" s="455" t="s">
        <v>441</v>
      </c>
      <c r="AB85" s="454"/>
      <c r="AC85" s="455" t="s">
        <v>441</v>
      </c>
      <c r="AD85" s="454"/>
      <c r="AE85" s="455" t="s">
        <v>441</v>
      </c>
      <c r="AF85" s="454"/>
      <c r="AG85" s="455" t="s">
        <v>441</v>
      </c>
      <c r="AH85" s="454"/>
      <c r="AI85" s="455" t="s">
        <v>441</v>
      </c>
      <c r="AJ85" s="454">
        <v>16703</v>
      </c>
      <c r="AK85" s="455">
        <v>910.24523160762931</v>
      </c>
      <c r="AL85" s="454"/>
      <c r="AM85" s="455" t="s">
        <v>441</v>
      </c>
      <c r="AN85" s="454"/>
      <c r="AO85" s="455" t="s">
        <v>441</v>
      </c>
      <c r="AP85" s="454">
        <v>25429</v>
      </c>
      <c r="AQ85" s="455">
        <v>1385.7765667574931</v>
      </c>
    </row>
    <row r="86" spans="1:43">
      <c r="A86" s="299" t="s">
        <v>422</v>
      </c>
      <c r="B86" s="300">
        <v>16.739021141036499</v>
      </c>
      <c r="D86" s="454"/>
      <c r="E86" s="455" t="s">
        <v>441</v>
      </c>
      <c r="F86" s="454"/>
      <c r="G86" s="455" t="s">
        <v>441</v>
      </c>
      <c r="H86" s="454"/>
      <c r="I86" s="455" t="s">
        <v>441</v>
      </c>
      <c r="J86" s="454"/>
      <c r="K86" s="455" t="s">
        <v>441</v>
      </c>
      <c r="L86" s="454"/>
      <c r="M86" s="455" t="s">
        <v>441</v>
      </c>
      <c r="N86" s="454"/>
      <c r="O86" s="455" t="s">
        <v>441</v>
      </c>
      <c r="P86" s="454"/>
      <c r="Q86" s="455" t="s">
        <v>441</v>
      </c>
      <c r="R86" s="454"/>
      <c r="S86" s="455" t="s">
        <v>441</v>
      </c>
      <c r="T86" s="454"/>
      <c r="U86" s="455" t="s">
        <v>441</v>
      </c>
      <c r="V86" s="454"/>
      <c r="W86" s="455" t="s">
        <v>441</v>
      </c>
      <c r="X86" s="454"/>
      <c r="Y86" s="455" t="s">
        <v>441</v>
      </c>
      <c r="Z86" s="454"/>
      <c r="AA86" s="455" t="s">
        <v>441</v>
      </c>
      <c r="AB86" s="454"/>
      <c r="AC86" s="455" t="s">
        <v>441</v>
      </c>
      <c r="AD86" s="454"/>
      <c r="AE86" s="455" t="s">
        <v>441</v>
      </c>
      <c r="AF86" s="454"/>
      <c r="AG86" s="455" t="s">
        <v>441</v>
      </c>
      <c r="AH86" s="454"/>
      <c r="AI86" s="455" t="s">
        <v>441</v>
      </c>
      <c r="AJ86" s="454"/>
      <c r="AK86" s="455" t="s">
        <v>441</v>
      </c>
      <c r="AL86" s="454"/>
      <c r="AM86" s="455" t="s">
        <v>441</v>
      </c>
      <c r="AN86" s="454"/>
      <c r="AO86" s="455" t="s">
        <v>441</v>
      </c>
      <c r="AP86" s="454"/>
      <c r="AQ86" s="455" t="s">
        <v>441</v>
      </c>
    </row>
    <row r="87" spans="1:43">
      <c r="A87" s="299" t="s">
        <v>423</v>
      </c>
      <c r="B87" s="300">
        <v>8.8800000000000008</v>
      </c>
      <c r="D87" s="454"/>
      <c r="E87" s="455" t="s">
        <v>441</v>
      </c>
      <c r="F87" s="454"/>
      <c r="G87" s="455" t="s">
        <v>441</v>
      </c>
      <c r="H87" s="454"/>
      <c r="I87" s="455" t="s">
        <v>441</v>
      </c>
      <c r="J87" s="454"/>
      <c r="K87" s="455" t="s">
        <v>441</v>
      </c>
      <c r="L87" s="454"/>
      <c r="M87" s="455" t="s">
        <v>441</v>
      </c>
      <c r="N87" s="454"/>
      <c r="O87" s="455" t="s">
        <v>441</v>
      </c>
      <c r="P87" s="454"/>
      <c r="Q87" s="455" t="s">
        <v>441</v>
      </c>
      <c r="R87" s="454"/>
      <c r="S87" s="455" t="s">
        <v>441</v>
      </c>
      <c r="T87" s="454"/>
      <c r="U87" s="455" t="s">
        <v>441</v>
      </c>
      <c r="V87" s="454"/>
      <c r="W87" s="455" t="s">
        <v>441</v>
      </c>
      <c r="X87" s="454"/>
      <c r="Y87" s="455" t="s">
        <v>441</v>
      </c>
      <c r="Z87" s="454"/>
      <c r="AA87" s="455" t="s">
        <v>441</v>
      </c>
      <c r="AB87" s="454"/>
      <c r="AC87" s="455" t="s">
        <v>441</v>
      </c>
      <c r="AD87" s="454"/>
      <c r="AE87" s="455" t="s">
        <v>441</v>
      </c>
      <c r="AF87" s="454"/>
      <c r="AG87" s="455" t="s">
        <v>441</v>
      </c>
      <c r="AH87" s="454"/>
      <c r="AI87" s="455" t="s">
        <v>441</v>
      </c>
      <c r="AJ87" s="454"/>
      <c r="AK87" s="455" t="s">
        <v>441</v>
      </c>
      <c r="AL87" s="454"/>
      <c r="AM87" s="455" t="s">
        <v>441</v>
      </c>
      <c r="AN87" s="454"/>
      <c r="AO87" s="455" t="s">
        <v>441</v>
      </c>
      <c r="AP87" s="454"/>
      <c r="AQ87" s="455" t="s">
        <v>441</v>
      </c>
    </row>
    <row r="88" spans="1:43">
      <c r="A88" s="299" t="s">
        <v>424</v>
      </c>
      <c r="B88" s="300">
        <v>16.37</v>
      </c>
      <c r="D88" s="454">
        <v>207945</v>
      </c>
      <c r="E88" s="455">
        <v>12702.810018326205</v>
      </c>
      <c r="F88" s="454"/>
      <c r="G88" s="455" t="s">
        <v>441</v>
      </c>
      <c r="H88" s="454"/>
      <c r="I88" s="455" t="s">
        <v>441</v>
      </c>
      <c r="J88" s="454"/>
      <c r="K88" s="455" t="s">
        <v>441</v>
      </c>
      <c r="L88" s="454"/>
      <c r="M88" s="455" t="s">
        <v>441</v>
      </c>
      <c r="N88" s="454">
        <v>3969</v>
      </c>
      <c r="O88" s="455">
        <v>242.45571166768477</v>
      </c>
      <c r="P88" s="454">
        <v>276</v>
      </c>
      <c r="Q88" s="455">
        <v>16.860109957238851</v>
      </c>
      <c r="R88" s="454">
        <v>2575</v>
      </c>
      <c r="S88" s="455">
        <v>157.29993891264508</v>
      </c>
      <c r="T88" s="454"/>
      <c r="U88" s="455" t="s">
        <v>441</v>
      </c>
      <c r="V88" s="454">
        <v>5610</v>
      </c>
      <c r="W88" s="455">
        <v>342.70006108735492</v>
      </c>
      <c r="X88" s="454"/>
      <c r="Y88" s="455" t="s">
        <v>441</v>
      </c>
      <c r="Z88" s="454"/>
      <c r="AA88" s="455" t="s">
        <v>441</v>
      </c>
      <c r="AB88" s="454"/>
      <c r="AC88" s="455" t="s">
        <v>441</v>
      </c>
      <c r="AD88" s="454"/>
      <c r="AE88" s="455" t="s">
        <v>441</v>
      </c>
      <c r="AF88" s="454"/>
      <c r="AG88" s="455" t="s">
        <v>441</v>
      </c>
      <c r="AH88" s="454"/>
      <c r="AI88" s="455" t="s">
        <v>441</v>
      </c>
      <c r="AJ88" s="454">
        <v>19562</v>
      </c>
      <c r="AK88" s="455">
        <v>1194.9908368967624</v>
      </c>
      <c r="AL88" s="454"/>
      <c r="AM88" s="455" t="s">
        <v>441</v>
      </c>
      <c r="AN88" s="454"/>
      <c r="AO88" s="455" t="s">
        <v>441</v>
      </c>
      <c r="AP88" s="454">
        <v>31992</v>
      </c>
      <c r="AQ88" s="455">
        <v>1954.3066585216859</v>
      </c>
    </row>
    <row r="89" spans="1:43">
      <c r="A89" s="299" t="s">
        <v>425</v>
      </c>
      <c r="B89" s="300">
        <v>9.2100000000000009</v>
      </c>
      <c r="D89" s="454">
        <v>599816</v>
      </c>
      <c r="E89" s="455">
        <v>65126.601520086857</v>
      </c>
      <c r="F89" s="454">
        <v>58717</v>
      </c>
      <c r="G89" s="455">
        <v>6375.352877307274</v>
      </c>
      <c r="H89" s="454">
        <v>440734</v>
      </c>
      <c r="I89" s="455">
        <v>47853.854505971765</v>
      </c>
      <c r="J89" s="454"/>
      <c r="K89" s="455" t="s">
        <v>441</v>
      </c>
      <c r="L89" s="454"/>
      <c r="M89" s="455" t="s">
        <v>441</v>
      </c>
      <c r="N89" s="454">
        <v>4106</v>
      </c>
      <c r="O89" s="455">
        <v>445.81976112920734</v>
      </c>
      <c r="P89" s="454">
        <v>77</v>
      </c>
      <c r="Q89" s="455">
        <v>8.3604777415852318</v>
      </c>
      <c r="R89" s="454">
        <v>17333</v>
      </c>
      <c r="S89" s="455">
        <v>1881.9761129207382</v>
      </c>
      <c r="T89" s="454">
        <v>4543</v>
      </c>
      <c r="U89" s="455">
        <v>493.26818675352871</v>
      </c>
      <c r="V89" s="454">
        <v>5863</v>
      </c>
      <c r="W89" s="455">
        <v>636.59066232356133</v>
      </c>
      <c r="X89" s="454"/>
      <c r="Y89" s="455" t="s">
        <v>441</v>
      </c>
      <c r="Z89" s="454">
        <v>4867</v>
      </c>
      <c r="AA89" s="455">
        <v>528.44733984799132</v>
      </c>
      <c r="AB89" s="454"/>
      <c r="AC89" s="455" t="s">
        <v>441</v>
      </c>
      <c r="AD89" s="454"/>
      <c r="AE89" s="455" t="s">
        <v>441</v>
      </c>
      <c r="AF89" s="454"/>
      <c r="AG89" s="455" t="s">
        <v>441</v>
      </c>
      <c r="AH89" s="454"/>
      <c r="AI89" s="455" t="s">
        <v>441</v>
      </c>
      <c r="AJ89" s="454">
        <v>89759</v>
      </c>
      <c r="AK89" s="455">
        <v>9745.8197611292071</v>
      </c>
      <c r="AL89" s="454"/>
      <c r="AM89" s="455" t="s">
        <v>441</v>
      </c>
      <c r="AN89" s="454"/>
      <c r="AO89" s="455" t="s">
        <v>441</v>
      </c>
      <c r="AP89" s="454">
        <v>625999</v>
      </c>
      <c r="AQ89" s="455">
        <v>67969.489685124863</v>
      </c>
    </row>
    <row r="90" spans="1:43">
      <c r="A90" s="299" t="s">
        <v>426</v>
      </c>
      <c r="B90" s="300">
        <v>14.5</v>
      </c>
      <c r="D90" s="454"/>
      <c r="E90" s="455" t="s">
        <v>441</v>
      </c>
      <c r="F90" s="454"/>
      <c r="G90" s="455" t="s">
        <v>441</v>
      </c>
      <c r="H90" s="454"/>
      <c r="I90" s="455" t="s">
        <v>441</v>
      </c>
      <c r="J90" s="454"/>
      <c r="K90" s="455" t="s">
        <v>441</v>
      </c>
      <c r="L90" s="454"/>
      <c r="M90" s="455" t="s">
        <v>441</v>
      </c>
      <c r="N90" s="454"/>
      <c r="O90" s="455" t="s">
        <v>441</v>
      </c>
      <c r="P90" s="454"/>
      <c r="Q90" s="455" t="s">
        <v>441</v>
      </c>
      <c r="R90" s="454"/>
      <c r="S90" s="455" t="s">
        <v>441</v>
      </c>
      <c r="T90" s="454"/>
      <c r="U90" s="455" t="s">
        <v>441</v>
      </c>
      <c r="V90" s="454"/>
      <c r="W90" s="455" t="s">
        <v>441</v>
      </c>
      <c r="X90" s="454"/>
      <c r="Y90" s="455" t="s">
        <v>441</v>
      </c>
      <c r="Z90" s="454"/>
      <c r="AA90" s="455" t="s">
        <v>441</v>
      </c>
      <c r="AB90" s="454"/>
      <c r="AC90" s="455" t="s">
        <v>441</v>
      </c>
      <c r="AD90" s="454"/>
      <c r="AE90" s="455" t="s">
        <v>441</v>
      </c>
      <c r="AF90" s="454"/>
      <c r="AG90" s="455" t="s">
        <v>441</v>
      </c>
      <c r="AH90" s="454"/>
      <c r="AI90" s="455" t="s">
        <v>441</v>
      </c>
      <c r="AJ90" s="454"/>
      <c r="AK90" s="455" t="s">
        <v>441</v>
      </c>
      <c r="AL90" s="454"/>
      <c r="AM90" s="455" t="s">
        <v>441</v>
      </c>
      <c r="AN90" s="454"/>
      <c r="AO90" s="455" t="s">
        <v>441</v>
      </c>
      <c r="AP90" s="454"/>
      <c r="AQ90" s="455" t="s">
        <v>441</v>
      </c>
    </row>
    <row r="91" spans="1:43">
      <c r="A91" s="457"/>
      <c r="B91">
        <v>10.66</v>
      </c>
      <c r="D91" s="458"/>
      <c r="E91" s="455" t="s">
        <v>441</v>
      </c>
      <c r="F91" s="458"/>
      <c r="G91" s="455" t="s">
        <v>441</v>
      </c>
      <c r="H91" s="458"/>
      <c r="I91" s="455" t="s">
        <v>441</v>
      </c>
      <c r="J91" s="458"/>
      <c r="K91" s="455" t="s">
        <v>441</v>
      </c>
      <c r="L91" s="458"/>
      <c r="M91" s="455" t="s">
        <v>441</v>
      </c>
      <c r="N91" s="458"/>
      <c r="O91" s="455" t="s">
        <v>441</v>
      </c>
      <c r="P91" s="458"/>
      <c r="Q91" s="455" t="s">
        <v>441</v>
      </c>
      <c r="R91" s="458"/>
      <c r="S91" s="455" t="s">
        <v>441</v>
      </c>
      <c r="T91" s="458"/>
      <c r="U91" s="455" t="s">
        <v>441</v>
      </c>
      <c r="V91" s="458"/>
      <c r="W91" s="455" t="s">
        <v>441</v>
      </c>
      <c r="X91" s="458"/>
      <c r="Y91" s="455" t="s">
        <v>441</v>
      </c>
      <c r="Z91" s="458"/>
      <c r="AA91" s="455" t="s">
        <v>441</v>
      </c>
      <c r="AB91" s="458"/>
      <c r="AC91" s="455" t="s">
        <v>441</v>
      </c>
      <c r="AD91" s="458"/>
      <c r="AE91" s="455" t="s">
        <v>441</v>
      </c>
      <c r="AF91" s="458"/>
      <c r="AG91" s="455" t="s">
        <v>441</v>
      </c>
      <c r="AH91" s="458"/>
      <c r="AI91" s="455" t="s">
        <v>441</v>
      </c>
      <c r="AJ91" s="458"/>
      <c r="AK91" s="455" t="s">
        <v>441</v>
      </c>
      <c r="AL91" s="458"/>
      <c r="AM91" s="455" t="s">
        <v>441</v>
      </c>
      <c r="AN91" s="458"/>
      <c r="AO91" s="455" t="s">
        <v>441</v>
      </c>
      <c r="AP91" s="458"/>
      <c r="AQ91" s="455" t="s">
        <v>441</v>
      </c>
    </row>
    <row r="92" spans="1:43">
      <c r="A92" s="299" t="s">
        <v>427</v>
      </c>
      <c r="B92" s="300">
        <v>2.0299999999999998</v>
      </c>
      <c r="D92" s="454">
        <v>25880</v>
      </c>
      <c r="E92" s="455">
        <v>12748.768472906406</v>
      </c>
      <c r="F92" s="454"/>
      <c r="G92" s="455" t="s">
        <v>441</v>
      </c>
      <c r="H92" s="454"/>
      <c r="I92" s="455" t="s">
        <v>441</v>
      </c>
      <c r="J92" s="454"/>
      <c r="K92" s="455" t="s">
        <v>441</v>
      </c>
      <c r="L92" s="454"/>
      <c r="M92" s="455" t="s">
        <v>441</v>
      </c>
      <c r="N92" s="454"/>
      <c r="O92" s="455" t="s">
        <v>441</v>
      </c>
      <c r="P92" s="454"/>
      <c r="Q92" s="455" t="s">
        <v>441</v>
      </c>
      <c r="R92" s="454"/>
      <c r="S92" s="455" t="s">
        <v>441</v>
      </c>
      <c r="T92" s="454"/>
      <c r="U92" s="455" t="s">
        <v>441</v>
      </c>
      <c r="V92" s="454">
        <v>133</v>
      </c>
      <c r="W92" s="455">
        <v>65.517241379310349</v>
      </c>
      <c r="X92" s="454"/>
      <c r="Y92" s="455" t="s">
        <v>441</v>
      </c>
      <c r="Z92" s="454"/>
      <c r="AA92" s="455" t="s">
        <v>441</v>
      </c>
      <c r="AB92" s="454"/>
      <c r="AC92" s="455" t="s">
        <v>441</v>
      </c>
      <c r="AD92" s="454"/>
      <c r="AE92" s="455" t="s">
        <v>441</v>
      </c>
      <c r="AF92" s="454"/>
      <c r="AG92" s="455" t="s">
        <v>441</v>
      </c>
      <c r="AH92" s="454"/>
      <c r="AI92" s="455" t="s">
        <v>441</v>
      </c>
      <c r="AJ92" s="454">
        <v>395</v>
      </c>
      <c r="AK92" s="455">
        <v>194.58128078817737</v>
      </c>
      <c r="AL92" s="454"/>
      <c r="AM92" s="455" t="s">
        <v>441</v>
      </c>
      <c r="AN92" s="454">
        <v>2794</v>
      </c>
      <c r="AO92" s="455">
        <v>1376.3546798029558</v>
      </c>
      <c r="AP92" s="454">
        <v>3322</v>
      </c>
      <c r="AQ92" s="455">
        <v>1636.4532019704436</v>
      </c>
    </row>
    <row r="93" spans="1:43">
      <c r="A93" s="299" t="s">
        <v>428</v>
      </c>
      <c r="B93" s="300">
        <v>0.24</v>
      </c>
      <c r="D93" s="454"/>
      <c r="E93" s="455" t="s">
        <v>441</v>
      </c>
      <c r="F93" s="454"/>
      <c r="G93" s="455" t="s">
        <v>441</v>
      </c>
      <c r="H93" s="454"/>
      <c r="I93" s="455" t="s">
        <v>441</v>
      </c>
      <c r="J93" s="454"/>
      <c r="K93" s="455" t="s">
        <v>441</v>
      </c>
      <c r="L93" s="454"/>
      <c r="M93" s="455" t="s">
        <v>441</v>
      </c>
      <c r="N93" s="454"/>
      <c r="O93" s="455" t="s">
        <v>441</v>
      </c>
      <c r="P93" s="454"/>
      <c r="Q93" s="455" t="s">
        <v>441</v>
      </c>
      <c r="R93" s="454"/>
      <c r="S93" s="455" t="s">
        <v>441</v>
      </c>
      <c r="T93" s="454"/>
      <c r="U93" s="455" t="s">
        <v>441</v>
      </c>
      <c r="V93" s="454"/>
      <c r="W93" s="455" t="s">
        <v>441</v>
      </c>
      <c r="X93" s="454"/>
      <c r="Y93" s="455" t="s">
        <v>441</v>
      </c>
      <c r="Z93" s="454"/>
      <c r="AA93" s="455" t="s">
        <v>441</v>
      </c>
      <c r="AB93" s="454"/>
      <c r="AC93" s="455" t="s">
        <v>441</v>
      </c>
      <c r="AD93" s="454"/>
      <c r="AE93" s="455" t="s">
        <v>441</v>
      </c>
      <c r="AF93" s="454"/>
      <c r="AG93" s="455" t="s">
        <v>441</v>
      </c>
      <c r="AH93" s="454"/>
      <c r="AI93" s="455" t="s">
        <v>441</v>
      </c>
      <c r="AJ93" s="454"/>
      <c r="AK93" s="455" t="s">
        <v>441</v>
      </c>
      <c r="AL93" s="454"/>
      <c r="AM93" s="455" t="s">
        <v>441</v>
      </c>
      <c r="AN93" s="454"/>
      <c r="AO93" s="455" t="s">
        <v>441</v>
      </c>
      <c r="AP93" s="454"/>
      <c r="AQ93" s="455" t="s">
        <v>441</v>
      </c>
    </row>
    <row r="94" spans="1:43">
      <c r="A94" s="299" t="s">
        <v>429</v>
      </c>
      <c r="B94" s="300">
        <v>3.54</v>
      </c>
      <c r="D94" s="454"/>
      <c r="E94" s="455" t="s">
        <v>441</v>
      </c>
      <c r="F94" s="454"/>
      <c r="G94" s="455" t="s">
        <v>441</v>
      </c>
      <c r="H94" s="454"/>
      <c r="I94" s="455" t="s">
        <v>441</v>
      </c>
      <c r="J94" s="454"/>
      <c r="K94" s="455" t="s">
        <v>441</v>
      </c>
      <c r="L94" s="454"/>
      <c r="M94" s="455" t="s">
        <v>441</v>
      </c>
      <c r="N94" s="454"/>
      <c r="O94" s="455" t="s">
        <v>441</v>
      </c>
      <c r="P94" s="454"/>
      <c r="Q94" s="455" t="s">
        <v>441</v>
      </c>
      <c r="R94" s="454"/>
      <c r="S94" s="455" t="s">
        <v>441</v>
      </c>
      <c r="T94" s="454"/>
      <c r="U94" s="455" t="s">
        <v>441</v>
      </c>
      <c r="V94" s="454"/>
      <c r="W94" s="455" t="s">
        <v>441</v>
      </c>
      <c r="X94" s="454"/>
      <c r="Y94" s="455" t="s">
        <v>441</v>
      </c>
      <c r="Z94" s="454"/>
      <c r="AA94" s="455" t="s">
        <v>441</v>
      </c>
      <c r="AB94" s="454"/>
      <c r="AC94" s="455" t="s">
        <v>441</v>
      </c>
      <c r="AD94" s="454"/>
      <c r="AE94" s="455" t="s">
        <v>441</v>
      </c>
      <c r="AF94" s="454"/>
      <c r="AG94" s="455" t="s">
        <v>441</v>
      </c>
      <c r="AH94" s="454"/>
      <c r="AI94" s="455" t="s">
        <v>441</v>
      </c>
      <c r="AJ94" s="454"/>
      <c r="AK94" s="455" t="s">
        <v>441</v>
      </c>
      <c r="AL94" s="454"/>
      <c r="AM94" s="455" t="s">
        <v>441</v>
      </c>
      <c r="AN94" s="454"/>
      <c r="AO94" s="455" t="s">
        <v>441</v>
      </c>
      <c r="AP94" s="454"/>
      <c r="AQ94" s="455" t="s">
        <v>441</v>
      </c>
    </row>
    <row r="95" spans="1:43">
      <c r="A95" s="299" t="s">
        <v>430</v>
      </c>
      <c r="B95" s="300">
        <v>66.28</v>
      </c>
      <c r="D95" s="454">
        <v>866202</v>
      </c>
      <c r="E95" s="455">
        <v>13068.829209414604</v>
      </c>
      <c r="F95" s="454">
        <v>334952</v>
      </c>
      <c r="G95" s="455">
        <v>5053.5908267954137</v>
      </c>
      <c r="H95" s="454"/>
      <c r="I95" s="455" t="s">
        <v>441</v>
      </c>
      <c r="J95" s="454">
        <v>33653</v>
      </c>
      <c r="K95" s="455">
        <v>507.73989136994567</v>
      </c>
      <c r="L95" s="454"/>
      <c r="M95" s="455" t="s">
        <v>441</v>
      </c>
      <c r="N95" s="454">
        <v>107087</v>
      </c>
      <c r="O95" s="455">
        <v>1615.6759203379602</v>
      </c>
      <c r="P95" s="454">
        <v>51646</v>
      </c>
      <c r="Q95" s="455">
        <v>779.20941460470726</v>
      </c>
      <c r="R95" s="454">
        <v>31093</v>
      </c>
      <c r="S95" s="455">
        <v>469.11587205793603</v>
      </c>
      <c r="T95" s="454">
        <v>34552</v>
      </c>
      <c r="U95" s="455">
        <v>521.30356065178034</v>
      </c>
      <c r="V95" s="454">
        <v>25188</v>
      </c>
      <c r="W95" s="455">
        <v>380.02414001207001</v>
      </c>
      <c r="X95" s="454"/>
      <c r="Y95" s="455" t="s">
        <v>441</v>
      </c>
      <c r="Z95" s="454">
        <v>19592</v>
      </c>
      <c r="AA95" s="455">
        <v>295.59444779722389</v>
      </c>
      <c r="AB95" s="454">
        <v>78286</v>
      </c>
      <c r="AC95" s="455">
        <v>1181.1406155703078</v>
      </c>
      <c r="AD95" s="454"/>
      <c r="AE95" s="455" t="s">
        <v>441</v>
      </c>
      <c r="AF95" s="454"/>
      <c r="AG95" s="455" t="s">
        <v>441</v>
      </c>
      <c r="AH95" s="454"/>
      <c r="AI95" s="455" t="s">
        <v>441</v>
      </c>
      <c r="AJ95" s="454">
        <v>26331</v>
      </c>
      <c r="AK95" s="455">
        <v>397.26916113458054</v>
      </c>
      <c r="AL95" s="454"/>
      <c r="AM95" s="455" t="s">
        <v>441</v>
      </c>
      <c r="AN95" s="454"/>
      <c r="AO95" s="455" t="s">
        <v>441</v>
      </c>
      <c r="AP95" s="454">
        <v>742380</v>
      </c>
      <c r="AQ95" s="455">
        <v>11200.663850331925</v>
      </c>
    </row>
    <row r="96" spans="1:43">
      <c r="A96" s="457"/>
      <c r="B96">
        <v>12.44</v>
      </c>
      <c r="D96" s="458"/>
      <c r="E96" s="455" t="s">
        <v>441</v>
      </c>
      <c r="F96" s="458"/>
      <c r="G96" s="455" t="s">
        <v>441</v>
      </c>
      <c r="H96" s="458"/>
      <c r="I96" s="455" t="s">
        <v>441</v>
      </c>
      <c r="J96" s="458"/>
      <c r="K96" s="455" t="s">
        <v>441</v>
      </c>
      <c r="L96" s="458"/>
      <c r="M96" s="455" t="s">
        <v>441</v>
      </c>
      <c r="N96" s="458"/>
      <c r="O96" s="455" t="s">
        <v>441</v>
      </c>
      <c r="P96" s="458"/>
      <c r="Q96" s="455" t="s">
        <v>441</v>
      </c>
      <c r="R96" s="458"/>
      <c r="S96" s="455" t="s">
        <v>441</v>
      </c>
      <c r="T96" s="458"/>
      <c r="U96" s="455" t="s">
        <v>441</v>
      </c>
      <c r="V96" s="458"/>
      <c r="W96" s="455" t="s">
        <v>441</v>
      </c>
      <c r="X96" s="458"/>
      <c r="Y96" s="455" t="s">
        <v>441</v>
      </c>
      <c r="Z96" s="458"/>
      <c r="AA96" s="455" t="s">
        <v>441</v>
      </c>
      <c r="AB96" s="458"/>
      <c r="AC96" s="455" t="s">
        <v>441</v>
      </c>
      <c r="AD96" s="458"/>
      <c r="AE96" s="455" t="s">
        <v>441</v>
      </c>
      <c r="AF96" s="458"/>
      <c r="AG96" s="455" t="s">
        <v>441</v>
      </c>
      <c r="AH96" s="458"/>
      <c r="AI96" s="455" t="s">
        <v>441</v>
      </c>
      <c r="AJ96" s="458"/>
      <c r="AK96" s="455" t="s">
        <v>441</v>
      </c>
      <c r="AL96" s="458"/>
      <c r="AM96" s="455" t="s">
        <v>441</v>
      </c>
      <c r="AN96" s="458"/>
      <c r="AO96" s="455" t="s">
        <v>441</v>
      </c>
      <c r="AP96" s="458"/>
      <c r="AQ96" s="455" t="s">
        <v>441</v>
      </c>
    </row>
    <row r="97" spans="1:43">
      <c r="A97" s="299" t="s">
        <v>431</v>
      </c>
      <c r="B97" s="300">
        <v>2.0049999999999999</v>
      </c>
      <c r="D97" s="454"/>
      <c r="E97" s="455" t="s">
        <v>441</v>
      </c>
      <c r="F97" s="454"/>
      <c r="G97" s="455" t="s">
        <v>441</v>
      </c>
      <c r="H97" s="454"/>
      <c r="I97" s="455" t="s">
        <v>441</v>
      </c>
      <c r="J97" s="454"/>
      <c r="K97" s="455" t="s">
        <v>441</v>
      </c>
      <c r="L97" s="454"/>
      <c r="M97" s="455" t="s">
        <v>441</v>
      </c>
      <c r="N97" s="454"/>
      <c r="O97" s="455" t="s">
        <v>441</v>
      </c>
      <c r="P97" s="454"/>
      <c r="Q97" s="455" t="s">
        <v>441</v>
      </c>
      <c r="R97" s="454"/>
      <c r="S97" s="455" t="s">
        <v>441</v>
      </c>
      <c r="T97" s="454"/>
      <c r="U97" s="455" t="s">
        <v>441</v>
      </c>
      <c r="V97" s="454"/>
      <c r="W97" s="455" t="s">
        <v>441</v>
      </c>
      <c r="X97" s="454"/>
      <c r="Y97" s="455" t="s">
        <v>441</v>
      </c>
      <c r="Z97" s="454"/>
      <c r="AA97" s="455" t="s">
        <v>441</v>
      </c>
      <c r="AB97" s="454"/>
      <c r="AC97" s="455" t="s">
        <v>441</v>
      </c>
      <c r="AD97" s="454"/>
      <c r="AE97" s="455" t="s">
        <v>441</v>
      </c>
      <c r="AF97" s="454"/>
      <c r="AG97" s="455" t="s">
        <v>441</v>
      </c>
      <c r="AH97" s="454"/>
      <c r="AI97" s="455" t="s">
        <v>441</v>
      </c>
      <c r="AJ97" s="454"/>
      <c r="AK97" s="455" t="s">
        <v>441</v>
      </c>
      <c r="AL97" s="454"/>
      <c r="AM97" s="455" t="s">
        <v>441</v>
      </c>
      <c r="AN97" s="454"/>
      <c r="AO97" s="455" t="s">
        <v>441</v>
      </c>
      <c r="AP97" s="454"/>
      <c r="AQ97" s="455" t="s">
        <v>441</v>
      </c>
    </row>
    <row r="98" spans="1:43">
      <c r="A98" s="299" t="s">
        <v>432</v>
      </c>
      <c r="B98" s="300">
        <v>13.044</v>
      </c>
      <c r="D98" s="454"/>
      <c r="E98" s="455" t="s">
        <v>441</v>
      </c>
      <c r="F98" s="454"/>
      <c r="G98" s="455" t="s">
        <v>441</v>
      </c>
      <c r="H98" s="454"/>
      <c r="I98" s="455" t="s">
        <v>441</v>
      </c>
      <c r="J98" s="454"/>
      <c r="K98" s="455" t="s">
        <v>441</v>
      </c>
      <c r="L98" s="454"/>
      <c r="M98" s="455" t="s">
        <v>441</v>
      </c>
      <c r="N98" s="454"/>
      <c r="O98" s="455" t="s">
        <v>441</v>
      </c>
      <c r="P98" s="454"/>
      <c r="Q98" s="455" t="s">
        <v>441</v>
      </c>
      <c r="R98" s="454"/>
      <c r="S98" s="455" t="s">
        <v>441</v>
      </c>
      <c r="T98" s="454"/>
      <c r="U98" s="455" t="s">
        <v>441</v>
      </c>
      <c r="V98" s="454"/>
      <c r="W98" s="455" t="s">
        <v>441</v>
      </c>
      <c r="X98" s="454"/>
      <c r="Y98" s="455" t="s">
        <v>441</v>
      </c>
      <c r="Z98" s="454"/>
      <c r="AA98" s="455" t="s">
        <v>441</v>
      </c>
      <c r="AB98" s="454">
        <v>-20</v>
      </c>
      <c r="AC98" s="455">
        <v>-1.5332720024532351</v>
      </c>
      <c r="AD98" s="454"/>
      <c r="AE98" s="455" t="s">
        <v>441</v>
      </c>
      <c r="AF98" s="454"/>
      <c r="AG98" s="455" t="s">
        <v>441</v>
      </c>
      <c r="AH98" s="454"/>
      <c r="AI98" s="455" t="s">
        <v>441</v>
      </c>
      <c r="AJ98" s="454"/>
      <c r="AK98" s="455" t="s">
        <v>441</v>
      </c>
      <c r="AL98" s="454"/>
      <c r="AM98" s="455" t="s">
        <v>441</v>
      </c>
      <c r="AN98" s="454"/>
      <c r="AO98" s="455" t="s">
        <v>441</v>
      </c>
      <c r="AP98" s="454">
        <v>-20</v>
      </c>
      <c r="AQ98" s="455">
        <v>-1.5332720024532351</v>
      </c>
    </row>
    <row r="99" spans="1:43">
      <c r="A99" s="299" t="s">
        <v>433</v>
      </c>
      <c r="B99" s="300">
        <v>21.944659999999999</v>
      </c>
      <c r="D99" s="454">
        <v>4810</v>
      </c>
      <c r="E99" s="455">
        <v>219.18772038391117</v>
      </c>
      <c r="F99" s="454"/>
      <c r="G99" s="455" t="s">
        <v>441</v>
      </c>
      <c r="H99" s="454"/>
      <c r="I99" s="455" t="s">
        <v>441</v>
      </c>
      <c r="J99" s="454"/>
      <c r="K99" s="455" t="s">
        <v>441</v>
      </c>
      <c r="L99" s="454"/>
      <c r="M99" s="455" t="s">
        <v>441</v>
      </c>
      <c r="N99" s="454">
        <v>14244</v>
      </c>
      <c r="O99" s="455">
        <v>649.08729504125381</v>
      </c>
      <c r="P99" s="454">
        <v>2876</v>
      </c>
      <c r="Q99" s="455">
        <v>131.05694050397682</v>
      </c>
      <c r="R99" s="454"/>
      <c r="S99" s="455" t="s">
        <v>441</v>
      </c>
      <c r="T99" s="454"/>
      <c r="U99" s="455" t="s">
        <v>441</v>
      </c>
      <c r="V99" s="454"/>
      <c r="W99" s="455" t="s">
        <v>441</v>
      </c>
      <c r="X99" s="454"/>
      <c r="Y99" s="455" t="s">
        <v>441</v>
      </c>
      <c r="Z99" s="454">
        <v>754</v>
      </c>
      <c r="AA99" s="455">
        <v>34.359156168288777</v>
      </c>
      <c r="AB99" s="454"/>
      <c r="AC99" s="455" t="s">
        <v>441</v>
      </c>
      <c r="AD99" s="454"/>
      <c r="AE99" s="455" t="s">
        <v>441</v>
      </c>
      <c r="AF99" s="454"/>
      <c r="AG99" s="455" t="s">
        <v>441</v>
      </c>
      <c r="AH99" s="454"/>
      <c r="AI99" s="455" t="s">
        <v>441</v>
      </c>
      <c r="AJ99" s="454">
        <v>756</v>
      </c>
      <c r="AK99" s="455">
        <v>34.450294513562753</v>
      </c>
      <c r="AL99" s="454"/>
      <c r="AM99" s="455" t="s">
        <v>441</v>
      </c>
      <c r="AN99" s="454">
        <v>2723</v>
      </c>
      <c r="AO99" s="455">
        <v>124.0848570905177</v>
      </c>
      <c r="AP99" s="454">
        <v>21353</v>
      </c>
      <c r="AQ99" s="455">
        <v>973.03854331759987</v>
      </c>
    </row>
    <row r="100" spans="1:43">
      <c r="A100" s="299" t="s">
        <v>434</v>
      </c>
      <c r="B100" s="300">
        <v>6.9852999999999996</v>
      </c>
      <c r="D100" s="454"/>
      <c r="E100" s="455" t="s">
        <v>441</v>
      </c>
      <c r="F100" s="454"/>
      <c r="G100" s="455" t="s">
        <v>441</v>
      </c>
      <c r="H100" s="454"/>
      <c r="I100" s="455" t="s">
        <v>441</v>
      </c>
      <c r="J100" s="454"/>
      <c r="K100" s="455" t="s">
        <v>441</v>
      </c>
      <c r="L100" s="454"/>
      <c r="M100" s="455" t="s">
        <v>441</v>
      </c>
      <c r="N100" s="454"/>
      <c r="O100" s="455" t="s">
        <v>441</v>
      </c>
      <c r="P100" s="454"/>
      <c r="Q100" s="455" t="s">
        <v>441</v>
      </c>
      <c r="R100" s="454"/>
      <c r="S100" s="455" t="s">
        <v>441</v>
      </c>
      <c r="T100" s="454"/>
      <c r="U100" s="455" t="s">
        <v>441</v>
      </c>
      <c r="V100" s="454"/>
      <c r="W100" s="455" t="s">
        <v>441</v>
      </c>
      <c r="X100" s="454"/>
      <c r="Y100" s="455" t="s">
        <v>441</v>
      </c>
      <c r="Z100" s="454"/>
      <c r="AA100" s="455" t="s">
        <v>441</v>
      </c>
      <c r="AB100" s="454"/>
      <c r="AC100" s="455" t="s">
        <v>441</v>
      </c>
      <c r="AD100" s="454"/>
      <c r="AE100" s="455" t="s">
        <v>441</v>
      </c>
      <c r="AF100" s="454"/>
      <c r="AG100" s="455" t="s">
        <v>441</v>
      </c>
      <c r="AH100" s="454"/>
      <c r="AI100" s="455" t="s">
        <v>441</v>
      </c>
      <c r="AJ100" s="454"/>
      <c r="AK100" s="455" t="s">
        <v>441</v>
      </c>
      <c r="AL100" s="454"/>
      <c r="AM100" s="455" t="s">
        <v>441</v>
      </c>
      <c r="AN100" s="454"/>
      <c r="AO100" s="455" t="s">
        <v>441</v>
      </c>
      <c r="AP100" s="454"/>
      <c r="AQ100" s="455" t="s">
        <v>441</v>
      </c>
    </row>
    <row r="101" spans="1:43">
      <c r="A101" s="299" t="s">
        <v>435</v>
      </c>
      <c r="B101" s="300">
        <v>3.14</v>
      </c>
      <c r="D101" s="454">
        <v>23952</v>
      </c>
      <c r="E101" s="455">
        <v>7628.0254777070058</v>
      </c>
      <c r="F101" s="454">
        <v>4314</v>
      </c>
      <c r="G101" s="455">
        <v>1373.8853503184712</v>
      </c>
      <c r="H101" s="454"/>
      <c r="I101" s="455" t="s">
        <v>441</v>
      </c>
      <c r="J101" s="454"/>
      <c r="K101" s="455" t="s">
        <v>441</v>
      </c>
      <c r="L101" s="454"/>
      <c r="M101" s="455" t="s">
        <v>441</v>
      </c>
      <c r="N101" s="454">
        <v>377</v>
      </c>
      <c r="O101" s="455">
        <v>120.06369426751591</v>
      </c>
      <c r="P101" s="454">
        <v>579</v>
      </c>
      <c r="Q101" s="455">
        <v>184.39490445859872</v>
      </c>
      <c r="R101" s="454">
        <v>725</v>
      </c>
      <c r="S101" s="455">
        <v>230.89171974522293</v>
      </c>
      <c r="T101" s="454">
        <v>3990</v>
      </c>
      <c r="U101" s="455">
        <v>1270.7006369426751</v>
      </c>
      <c r="V101" s="454"/>
      <c r="W101" s="455" t="s">
        <v>441</v>
      </c>
      <c r="X101" s="454"/>
      <c r="Y101" s="455" t="s">
        <v>441</v>
      </c>
      <c r="Z101" s="454"/>
      <c r="AA101" s="455" t="s">
        <v>441</v>
      </c>
      <c r="AB101" s="454">
        <v>129</v>
      </c>
      <c r="AC101" s="455">
        <v>41.082802547770697</v>
      </c>
      <c r="AD101" s="454"/>
      <c r="AE101" s="455" t="s">
        <v>441</v>
      </c>
      <c r="AF101" s="454"/>
      <c r="AG101" s="455" t="s">
        <v>441</v>
      </c>
      <c r="AH101" s="454"/>
      <c r="AI101" s="455" t="s">
        <v>441</v>
      </c>
      <c r="AJ101" s="454">
        <v>1224</v>
      </c>
      <c r="AK101" s="455">
        <v>389.80891719745222</v>
      </c>
      <c r="AL101" s="454"/>
      <c r="AM101" s="455" t="s">
        <v>441</v>
      </c>
      <c r="AN101" s="454">
        <v>898</v>
      </c>
      <c r="AO101" s="455">
        <v>285.98726114649679</v>
      </c>
      <c r="AP101" s="454">
        <v>12236</v>
      </c>
      <c r="AQ101" s="455">
        <v>3896.8152866242035</v>
      </c>
    </row>
    <row r="102" spans="1:43">
      <c r="A102" s="457"/>
      <c r="B102">
        <v>1.49</v>
      </c>
      <c r="D102" s="458">
        <v>11277</v>
      </c>
      <c r="E102" s="455">
        <v>7568.4563758389259</v>
      </c>
      <c r="F102" s="458">
        <v>2032</v>
      </c>
      <c r="G102" s="455">
        <v>1363.7583892617449</v>
      </c>
      <c r="H102" s="458"/>
      <c r="I102" s="455" t="s">
        <v>441</v>
      </c>
      <c r="J102" s="458"/>
      <c r="K102" s="455" t="s">
        <v>441</v>
      </c>
      <c r="L102" s="458"/>
      <c r="M102" s="455" t="s">
        <v>441</v>
      </c>
      <c r="N102" s="458">
        <v>177</v>
      </c>
      <c r="O102" s="455">
        <v>118.79194630872483</v>
      </c>
      <c r="P102" s="458">
        <v>273</v>
      </c>
      <c r="Q102" s="455">
        <v>183.22147651006711</v>
      </c>
      <c r="R102" s="458">
        <v>342</v>
      </c>
      <c r="S102" s="455">
        <v>229.53020134228188</v>
      </c>
      <c r="T102" s="458">
        <v>1877</v>
      </c>
      <c r="U102" s="455">
        <v>1259.7315436241611</v>
      </c>
      <c r="V102" s="458"/>
      <c r="W102" s="455" t="s">
        <v>441</v>
      </c>
      <c r="X102" s="458"/>
      <c r="Y102" s="455" t="s">
        <v>441</v>
      </c>
      <c r="Z102" s="458"/>
      <c r="AA102" s="455" t="s">
        <v>441</v>
      </c>
      <c r="AB102" s="458">
        <v>61</v>
      </c>
      <c r="AC102" s="455">
        <v>40.939597315436245</v>
      </c>
      <c r="AD102" s="458"/>
      <c r="AE102" s="455" t="s">
        <v>441</v>
      </c>
      <c r="AF102" s="458"/>
      <c r="AG102" s="455" t="s">
        <v>441</v>
      </c>
      <c r="AH102" s="458"/>
      <c r="AI102" s="455" t="s">
        <v>441</v>
      </c>
      <c r="AJ102" s="458">
        <v>576</v>
      </c>
      <c r="AK102" s="455">
        <v>386.57718120805367</v>
      </c>
      <c r="AL102" s="458"/>
      <c r="AM102" s="455" t="s">
        <v>441</v>
      </c>
      <c r="AN102" s="458">
        <v>423</v>
      </c>
      <c r="AO102" s="455">
        <v>283.89261744966444</v>
      </c>
      <c r="AP102" s="458">
        <v>5761</v>
      </c>
      <c r="AQ102" s="455">
        <v>3866.4429530201342</v>
      </c>
    </row>
    <row r="103" spans="1:43">
      <c r="A103" s="299" t="s">
        <v>436</v>
      </c>
      <c r="B103" s="300">
        <v>0.67</v>
      </c>
      <c r="D103" s="454">
        <v>5140</v>
      </c>
      <c r="E103" s="455">
        <v>7671.6417910447753</v>
      </c>
      <c r="F103" s="454">
        <v>674</v>
      </c>
      <c r="G103" s="455">
        <v>1005.9701492537313</v>
      </c>
      <c r="H103" s="454"/>
      <c r="I103" s="455" t="s">
        <v>441</v>
      </c>
      <c r="J103" s="454"/>
      <c r="K103" s="455" t="s">
        <v>441</v>
      </c>
      <c r="L103" s="454"/>
      <c r="M103" s="455" t="s">
        <v>441</v>
      </c>
      <c r="N103" s="454">
        <v>245</v>
      </c>
      <c r="O103" s="455">
        <v>365.67164179104475</v>
      </c>
      <c r="P103" s="454">
        <v>36</v>
      </c>
      <c r="Q103" s="455">
        <v>53.731343283582085</v>
      </c>
      <c r="R103" s="454">
        <v>306</v>
      </c>
      <c r="S103" s="455">
        <v>456.71641791044772</v>
      </c>
      <c r="T103" s="454"/>
      <c r="U103" s="455" t="s">
        <v>441</v>
      </c>
      <c r="V103" s="454">
        <v>121</v>
      </c>
      <c r="W103" s="455">
        <v>180.59701492537312</v>
      </c>
      <c r="X103" s="454"/>
      <c r="Y103" s="455" t="s">
        <v>441</v>
      </c>
      <c r="Z103" s="454"/>
      <c r="AA103" s="455" t="s">
        <v>441</v>
      </c>
      <c r="AB103" s="454"/>
      <c r="AC103" s="455" t="s">
        <v>441</v>
      </c>
      <c r="AD103" s="454"/>
      <c r="AE103" s="455" t="s">
        <v>441</v>
      </c>
      <c r="AF103" s="454"/>
      <c r="AG103" s="455" t="s">
        <v>441</v>
      </c>
      <c r="AH103" s="454"/>
      <c r="AI103" s="455" t="s">
        <v>441</v>
      </c>
      <c r="AJ103" s="454">
        <v>640</v>
      </c>
      <c r="AK103" s="455">
        <v>955.22388059701484</v>
      </c>
      <c r="AL103" s="454"/>
      <c r="AM103" s="455" t="s">
        <v>441</v>
      </c>
      <c r="AN103" s="454"/>
      <c r="AO103" s="455" t="s">
        <v>441</v>
      </c>
      <c r="AP103" s="454">
        <v>2022</v>
      </c>
      <c r="AQ103" s="455">
        <v>3017.9104477611941</v>
      </c>
    </row>
    <row r="104" spans="1:43">
      <c r="E104" s="455" t="s">
        <v>441</v>
      </c>
      <c r="G104" s="455" t="s">
        <v>441</v>
      </c>
      <c r="I104" s="455" t="s">
        <v>441</v>
      </c>
      <c r="K104" s="455" t="s">
        <v>441</v>
      </c>
      <c r="M104" s="455" t="s">
        <v>441</v>
      </c>
      <c r="O104" s="455" t="s">
        <v>441</v>
      </c>
      <c r="Q104" s="455" t="s">
        <v>441</v>
      </c>
      <c r="S104" s="455" t="s">
        <v>441</v>
      </c>
      <c r="U104" s="455" t="s">
        <v>441</v>
      </c>
      <c r="W104" s="455" t="s">
        <v>441</v>
      </c>
      <c r="Y104" s="455" t="s">
        <v>441</v>
      </c>
      <c r="AA104" s="455" t="s">
        <v>441</v>
      </c>
      <c r="AC104" s="455" t="s">
        <v>441</v>
      </c>
      <c r="AE104" s="455" t="s">
        <v>441</v>
      </c>
      <c r="AG104" s="455" t="s">
        <v>441</v>
      </c>
      <c r="AI104" s="455" t="s">
        <v>441</v>
      </c>
      <c r="AK104" s="455" t="s">
        <v>441</v>
      </c>
      <c r="AM104" s="455" t="s">
        <v>441</v>
      </c>
      <c r="AO104" s="455" t="s">
        <v>441</v>
      </c>
      <c r="AQ104" s="455" t="s">
        <v>441</v>
      </c>
    </row>
    <row r="105" spans="1:43">
      <c r="E105" s="455" t="s">
        <v>441</v>
      </c>
      <c r="G105" s="455" t="s">
        <v>441</v>
      </c>
      <c r="I105" s="455" t="s">
        <v>441</v>
      </c>
      <c r="K105" s="455" t="s">
        <v>441</v>
      </c>
      <c r="M105" s="455" t="s">
        <v>441</v>
      </c>
      <c r="O105" s="455" t="s">
        <v>441</v>
      </c>
      <c r="Q105" s="455" t="s">
        <v>441</v>
      </c>
      <c r="S105" s="455" t="s">
        <v>441</v>
      </c>
      <c r="U105" s="455" t="s">
        <v>441</v>
      </c>
      <c r="W105" s="455" t="s">
        <v>441</v>
      </c>
      <c r="Y105" s="455" t="s">
        <v>441</v>
      </c>
      <c r="AA105" s="455" t="s">
        <v>441</v>
      </c>
      <c r="AC105" s="455" t="s">
        <v>441</v>
      </c>
      <c r="AE105" s="455" t="s">
        <v>441</v>
      </c>
      <c r="AG105" s="455" t="s">
        <v>441</v>
      </c>
      <c r="AI105" s="455" t="s">
        <v>441</v>
      </c>
      <c r="AK105" s="455" t="s">
        <v>441</v>
      </c>
      <c r="AM105" s="455" t="s">
        <v>441</v>
      </c>
      <c r="AO105" s="455" t="s">
        <v>441</v>
      </c>
      <c r="AQ105" s="455" t="s">
        <v>441</v>
      </c>
    </row>
    <row r="106" spans="1:43">
      <c r="E106" s="455" t="s">
        <v>441</v>
      </c>
      <c r="G106" s="455" t="s">
        <v>441</v>
      </c>
      <c r="I106" s="455" t="s">
        <v>441</v>
      </c>
      <c r="K106" s="455" t="s">
        <v>441</v>
      </c>
      <c r="M106" s="455" t="s">
        <v>441</v>
      </c>
      <c r="O106" s="455" t="s">
        <v>441</v>
      </c>
      <c r="Q106" s="455" t="s">
        <v>441</v>
      </c>
      <c r="S106" s="455" t="s">
        <v>441</v>
      </c>
      <c r="U106" s="455" t="s">
        <v>441</v>
      </c>
      <c r="W106" s="455" t="s">
        <v>441</v>
      </c>
      <c r="Y106" s="455" t="s">
        <v>441</v>
      </c>
      <c r="AA106" s="455" t="s">
        <v>441</v>
      </c>
      <c r="AC106" s="455" t="s">
        <v>441</v>
      </c>
      <c r="AE106" s="455" t="s">
        <v>441</v>
      </c>
      <c r="AG106" s="455" t="s">
        <v>441</v>
      </c>
      <c r="AI106" s="455" t="s">
        <v>441</v>
      </c>
      <c r="AK106" s="455" t="s">
        <v>441</v>
      </c>
      <c r="AM106" s="455" t="s">
        <v>441</v>
      </c>
      <c r="AO106" s="455" t="s">
        <v>441</v>
      </c>
      <c r="AQ106" s="455" t="s">
        <v>441</v>
      </c>
    </row>
    <row r="107" spans="1:43">
      <c r="E107" s="455" t="s">
        <v>441</v>
      </c>
      <c r="G107" s="455" t="s">
        <v>441</v>
      </c>
      <c r="I107" s="455" t="s">
        <v>441</v>
      </c>
      <c r="K107" s="455" t="s">
        <v>441</v>
      </c>
      <c r="M107" s="455" t="s">
        <v>441</v>
      </c>
      <c r="O107" s="455" t="s">
        <v>441</v>
      </c>
      <c r="Q107" s="455" t="s">
        <v>441</v>
      </c>
      <c r="S107" s="455" t="s">
        <v>441</v>
      </c>
      <c r="U107" s="455" t="s">
        <v>441</v>
      </c>
      <c r="W107" s="455" t="s">
        <v>441</v>
      </c>
      <c r="Y107" s="455" t="s">
        <v>441</v>
      </c>
      <c r="AA107" s="455" t="s">
        <v>441</v>
      </c>
      <c r="AC107" s="455" t="s">
        <v>441</v>
      </c>
      <c r="AE107" s="455" t="s">
        <v>441</v>
      </c>
      <c r="AG107" s="455" t="s">
        <v>441</v>
      </c>
      <c r="AI107" s="455" t="s">
        <v>441</v>
      </c>
      <c r="AK107" s="455" t="s">
        <v>441</v>
      </c>
      <c r="AM107" s="455" t="s">
        <v>441</v>
      </c>
      <c r="AO107" s="455" t="s">
        <v>441</v>
      </c>
      <c r="AQ107" s="455" t="s">
        <v>441</v>
      </c>
    </row>
    <row r="108" spans="1:43">
      <c r="E108" s="455" t="s">
        <v>441</v>
      </c>
      <c r="G108" s="455" t="s">
        <v>441</v>
      </c>
      <c r="I108" s="455" t="s">
        <v>441</v>
      </c>
      <c r="K108" s="455" t="s">
        <v>441</v>
      </c>
      <c r="M108" s="455" t="s">
        <v>441</v>
      </c>
      <c r="O108" s="455" t="s">
        <v>441</v>
      </c>
      <c r="Q108" s="455" t="s">
        <v>441</v>
      </c>
      <c r="S108" s="455" t="s">
        <v>441</v>
      </c>
      <c r="U108" s="455" t="s">
        <v>441</v>
      </c>
      <c r="W108" s="455" t="s">
        <v>441</v>
      </c>
      <c r="Y108" s="455" t="s">
        <v>441</v>
      </c>
      <c r="AA108" s="455" t="s">
        <v>441</v>
      </c>
      <c r="AC108" s="455" t="s">
        <v>441</v>
      </c>
      <c r="AE108" s="455" t="s">
        <v>441</v>
      </c>
      <c r="AG108" s="455" t="s">
        <v>441</v>
      </c>
      <c r="AI108" s="455" t="s">
        <v>441</v>
      </c>
      <c r="AK108" s="455" t="s">
        <v>441</v>
      </c>
      <c r="AM108" s="455" t="s">
        <v>441</v>
      </c>
      <c r="AO108" s="455" t="s">
        <v>441</v>
      </c>
      <c r="AQ108" s="455" t="s">
        <v>441</v>
      </c>
    </row>
    <row r="109" spans="1:43">
      <c r="E109" s="455" t="s">
        <v>441</v>
      </c>
      <c r="G109" s="455" t="s">
        <v>441</v>
      </c>
      <c r="I109" s="455" t="s">
        <v>441</v>
      </c>
      <c r="K109" s="455" t="s">
        <v>441</v>
      </c>
      <c r="M109" s="455" t="s">
        <v>441</v>
      </c>
      <c r="O109" s="455" t="s">
        <v>441</v>
      </c>
      <c r="Q109" s="455" t="s">
        <v>441</v>
      </c>
      <c r="S109" s="455" t="s">
        <v>441</v>
      </c>
      <c r="U109" s="455" t="s">
        <v>441</v>
      </c>
      <c r="W109" s="455" t="s">
        <v>441</v>
      </c>
      <c r="Y109" s="455" t="s">
        <v>441</v>
      </c>
      <c r="AA109" s="455" t="s">
        <v>441</v>
      </c>
      <c r="AC109" s="455" t="s">
        <v>441</v>
      </c>
      <c r="AE109" s="455" t="s">
        <v>441</v>
      </c>
      <c r="AG109" s="455" t="s">
        <v>441</v>
      </c>
      <c r="AI109" s="455" t="s">
        <v>441</v>
      </c>
      <c r="AK109" s="455" t="s">
        <v>441</v>
      </c>
      <c r="AM109" s="455" t="s">
        <v>441</v>
      </c>
      <c r="AO109" s="455" t="s">
        <v>441</v>
      </c>
      <c r="AQ109" s="455" t="s">
        <v>441</v>
      </c>
    </row>
    <row r="110" spans="1:43">
      <c r="E110" s="455" t="s">
        <v>441</v>
      </c>
      <c r="G110" s="455" t="s">
        <v>441</v>
      </c>
      <c r="I110" s="455" t="s">
        <v>441</v>
      </c>
      <c r="K110" s="455" t="s">
        <v>441</v>
      </c>
      <c r="M110" s="455" t="s">
        <v>441</v>
      </c>
      <c r="O110" s="455" t="s">
        <v>441</v>
      </c>
      <c r="Q110" s="455" t="s">
        <v>441</v>
      </c>
      <c r="S110" s="455" t="s">
        <v>441</v>
      </c>
      <c r="U110" s="455" t="s">
        <v>441</v>
      </c>
      <c r="W110" s="455" t="s">
        <v>441</v>
      </c>
      <c r="Y110" s="455" t="s">
        <v>441</v>
      </c>
      <c r="AA110" s="455" t="s">
        <v>441</v>
      </c>
      <c r="AC110" s="455" t="s">
        <v>441</v>
      </c>
      <c r="AE110" s="455" t="s">
        <v>441</v>
      </c>
      <c r="AG110" s="455" t="s">
        <v>441</v>
      </c>
      <c r="AI110" s="455" t="s">
        <v>441</v>
      </c>
      <c r="AK110" s="455" t="s">
        <v>441</v>
      </c>
      <c r="AM110" s="455" t="s">
        <v>441</v>
      </c>
      <c r="AO110" s="455" t="s">
        <v>441</v>
      </c>
      <c r="AQ110" s="455" t="s">
        <v>441</v>
      </c>
    </row>
    <row r="111" spans="1:43">
      <c r="E111" s="455" t="s">
        <v>441</v>
      </c>
      <c r="G111" s="455" t="s">
        <v>441</v>
      </c>
      <c r="I111" s="455" t="s">
        <v>441</v>
      </c>
      <c r="K111" s="455" t="s">
        <v>441</v>
      </c>
      <c r="M111" s="455" t="s">
        <v>441</v>
      </c>
      <c r="O111" s="455" t="s">
        <v>441</v>
      </c>
      <c r="Q111" s="455" t="s">
        <v>441</v>
      </c>
      <c r="S111" s="455" t="s">
        <v>441</v>
      </c>
      <c r="U111" s="455" t="s">
        <v>441</v>
      </c>
      <c r="W111" s="455" t="s">
        <v>441</v>
      </c>
      <c r="Y111" s="455" t="s">
        <v>441</v>
      </c>
      <c r="AA111" s="455" t="s">
        <v>441</v>
      </c>
      <c r="AC111" s="455" t="s">
        <v>441</v>
      </c>
      <c r="AE111" s="455" t="s">
        <v>441</v>
      </c>
      <c r="AG111" s="455" t="s">
        <v>441</v>
      </c>
      <c r="AI111" s="455" t="s">
        <v>441</v>
      </c>
      <c r="AK111" s="455" t="s">
        <v>441</v>
      </c>
      <c r="AM111" s="455" t="s">
        <v>441</v>
      </c>
      <c r="AO111" s="455" t="s">
        <v>441</v>
      </c>
      <c r="AQ111" s="455" t="s">
        <v>441</v>
      </c>
    </row>
    <row r="112" spans="1:43">
      <c r="E112" s="455" t="s">
        <v>441</v>
      </c>
      <c r="G112" s="455" t="s">
        <v>441</v>
      </c>
      <c r="I112" s="455" t="s">
        <v>441</v>
      </c>
      <c r="K112" s="455" t="s">
        <v>441</v>
      </c>
      <c r="M112" s="455" t="s">
        <v>441</v>
      </c>
      <c r="O112" s="455" t="s">
        <v>441</v>
      </c>
      <c r="Q112" s="455" t="s">
        <v>441</v>
      </c>
      <c r="S112" s="455" t="s">
        <v>441</v>
      </c>
      <c r="U112" s="455" t="s">
        <v>441</v>
      </c>
      <c r="W112" s="455" t="s">
        <v>441</v>
      </c>
      <c r="Y112" s="455" t="s">
        <v>441</v>
      </c>
      <c r="AA112" s="455" t="s">
        <v>441</v>
      </c>
      <c r="AC112" s="455" t="s">
        <v>441</v>
      </c>
      <c r="AE112" s="455" t="s">
        <v>441</v>
      </c>
      <c r="AG112" s="455" t="s">
        <v>441</v>
      </c>
      <c r="AI112" s="455" t="s">
        <v>441</v>
      </c>
      <c r="AK112" s="455" t="s">
        <v>441</v>
      </c>
      <c r="AM112" s="455" t="s">
        <v>441</v>
      </c>
      <c r="AO112" s="455" t="s">
        <v>441</v>
      </c>
      <c r="AQ112" s="455" t="s">
        <v>441</v>
      </c>
    </row>
    <row r="113" spans="5:43">
      <c r="E113" s="455" t="s">
        <v>441</v>
      </c>
      <c r="G113" s="455" t="s">
        <v>441</v>
      </c>
      <c r="I113" s="455" t="s">
        <v>441</v>
      </c>
      <c r="K113" s="455" t="s">
        <v>441</v>
      </c>
      <c r="M113" s="455" t="s">
        <v>441</v>
      </c>
      <c r="O113" s="455" t="s">
        <v>441</v>
      </c>
      <c r="Q113" s="455" t="s">
        <v>441</v>
      </c>
      <c r="S113" s="455" t="s">
        <v>441</v>
      </c>
      <c r="U113" s="455" t="s">
        <v>441</v>
      </c>
      <c r="W113" s="455" t="s">
        <v>441</v>
      </c>
      <c r="Y113" s="455" t="s">
        <v>441</v>
      </c>
      <c r="AA113" s="455" t="s">
        <v>441</v>
      </c>
      <c r="AC113" s="455" t="s">
        <v>441</v>
      </c>
      <c r="AE113" s="455" t="s">
        <v>441</v>
      </c>
      <c r="AG113" s="455" t="s">
        <v>441</v>
      </c>
      <c r="AI113" s="455" t="s">
        <v>441</v>
      </c>
      <c r="AK113" s="455" t="s">
        <v>441</v>
      </c>
      <c r="AM113" s="455" t="s">
        <v>441</v>
      </c>
      <c r="AO113" s="455" t="s">
        <v>441</v>
      </c>
      <c r="AQ113" s="455" t="s">
        <v>441</v>
      </c>
    </row>
    <row r="114" spans="5:43">
      <c r="E114" s="455" t="s">
        <v>441</v>
      </c>
      <c r="G114" s="455" t="s">
        <v>441</v>
      </c>
      <c r="I114" s="455" t="s">
        <v>441</v>
      </c>
      <c r="K114" s="455" t="s">
        <v>441</v>
      </c>
      <c r="M114" s="455" t="s">
        <v>441</v>
      </c>
      <c r="O114" s="455" t="s">
        <v>441</v>
      </c>
      <c r="Q114" s="455" t="s">
        <v>441</v>
      </c>
      <c r="S114" s="455" t="s">
        <v>441</v>
      </c>
      <c r="U114" s="455" t="s">
        <v>441</v>
      </c>
      <c r="W114" s="455" t="s">
        <v>441</v>
      </c>
      <c r="Y114" s="455" t="s">
        <v>441</v>
      </c>
      <c r="AA114" s="455" t="s">
        <v>441</v>
      </c>
      <c r="AC114" s="455" t="s">
        <v>441</v>
      </c>
      <c r="AE114" s="455" t="s">
        <v>441</v>
      </c>
      <c r="AG114" s="455" t="s">
        <v>441</v>
      </c>
      <c r="AI114" s="455" t="s">
        <v>441</v>
      </c>
      <c r="AK114" s="455" t="s">
        <v>441</v>
      </c>
      <c r="AM114" s="455" t="s">
        <v>441</v>
      </c>
      <c r="AO114" s="455" t="s">
        <v>441</v>
      </c>
      <c r="AQ114" s="455" t="s">
        <v>441</v>
      </c>
    </row>
    <row r="115" spans="5:43">
      <c r="E115" s="455" t="s">
        <v>441</v>
      </c>
      <c r="G115" s="455" t="s">
        <v>441</v>
      </c>
      <c r="I115" s="455" t="s">
        <v>441</v>
      </c>
      <c r="K115" s="455" t="s">
        <v>441</v>
      </c>
      <c r="M115" s="455" t="s">
        <v>441</v>
      </c>
      <c r="O115" s="455" t="s">
        <v>441</v>
      </c>
      <c r="Q115" s="455" t="s">
        <v>441</v>
      </c>
      <c r="S115" s="455" t="s">
        <v>441</v>
      </c>
      <c r="U115" s="455" t="s">
        <v>441</v>
      </c>
      <c r="W115" s="455" t="s">
        <v>441</v>
      </c>
      <c r="Y115" s="455" t="s">
        <v>441</v>
      </c>
      <c r="AA115" s="455" t="s">
        <v>441</v>
      </c>
      <c r="AC115" s="455" t="s">
        <v>441</v>
      </c>
      <c r="AE115" s="455" t="s">
        <v>441</v>
      </c>
      <c r="AG115" s="455" t="s">
        <v>441</v>
      </c>
      <c r="AI115" s="455" t="s">
        <v>441</v>
      </c>
      <c r="AK115" s="455" t="s">
        <v>441</v>
      </c>
      <c r="AM115" s="455" t="s">
        <v>441</v>
      </c>
      <c r="AO115" s="455" t="s">
        <v>441</v>
      </c>
      <c r="AQ115" s="455" t="s">
        <v>441</v>
      </c>
    </row>
    <row r="116" spans="5:43">
      <c r="E116" s="455" t="s">
        <v>441</v>
      </c>
      <c r="G116" s="455" t="s">
        <v>441</v>
      </c>
      <c r="I116" s="455" t="s">
        <v>441</v>
      </c>
      <c r="K116" s="455" t="s">
        <v>441</v>
      </c>
      <c r="M116" s="455" t="s">
        <v>441</v>
      </c>
      <c r="O116" s="455" t="s">
        <v>441</v>
      </c>
      <c r="Q116" s="455" t="s">
        <v>441</v>
      </c>
      <c r="S116" s="455" t="s">
        <v>441</v>
      </c>
      <c r="U116" s="455" t="s">
        <v>441</v>
      </c>
      <c r="W116" s="455" t="s">
        <v>441</v>
      </c>
      <c r="Y116" s="455" t="s">
        <v>441</v>
      </c>
      <c r="AA116" s="455" t="s">
        <v>441</v>
      </c>
      <c r="AC116" s="455" t="s">
        <v>441</v>
      </c>
      <c r="AE116" s="455" t="s">
        <v>441</v>
      </c>
      <c r="AG116" s="455" t="s">
        <v>441</v>
      </c>
      <c r="AI116" s="455" t="s">
        <v>441</v>
      </c>
      <c r="AK116" s="455" t="s">
        <v>441</v>
      </c>
      <c r="AM116" s="455" t="s">
        <v>441</v>
      </c>
      <c r="AO116" s="455" t="s">
        <v>441</v>
      </c>
      <c r="AQ116" s="455" t="s">
        <v>441</v>
      </c>
    </row>
    <row r="117" spans="5:43">
      <c r="E117" s="455" t="s">
        <v>441</v>
      </c>
      <c r="G117" s="455" t="s">
        <v>441</v>
      </c>
      <c r="I117" s="455" t="s">
        <v>441</v>
      </c>
      <c r="K117" s="455" t="s">
        <v>441</v>
      </c>
      <c r="M117" s="455" t="s">
        <v>441</v>
      </c>
      <c r="O117" s="455" t="s">
        <v>441</v>
      </c>
      <c r="Q117" s="455" t="s">
        <v>441</v>
      </c>
      <c r="S117" s="455" t="s">
        <v>441</v>
      </c>
      <c r="U117" s="455" t="s">
        <v>441</v>
      </c>
      <c r="W117" s="455" t="s">
        <v>441</v>
      </c>
      <c r="Y117" s="455" t="s">
        <v>441</v>
      </c>
      <c r="AA117" s="455" t="s">
        <v>441</v>
      </c>
      <c r="AC117" s="455" t="s">
        <v>441</v>
      </c>
      <c r="AE117" s="455" t="s">
        <v>441</v>
      </c>
      <c r="AG117" s="455" t="s">
        <v>441</v>
      </c>
      <c r="AI117" s="455" t="s">
        <v>441</v>
      </c>
      <c r="AK117" s="455" t="s">
        <v>441</v>
      </c>
      <c r="AM117" s="455" t="s">
        <v>441</v>
      </c>
      <c r="AO117" s="455" t="s">
        <v>441</v>
      </c>
      <c r="AQ117" s="455" t="s">
        <v>441</v>
      </c>
    </row>
    <row r="118" spans="5:43">
      <c r="E118" s="455" t="s">
        <v>441</v>
      </c>
      <c r="G118" s="455" t="s">
        <v>441</v>
      </c>
      <c r="I118" s="455" t="s">
        <v>441</v>
      </c>
      <c r="K118" s="455" t="s">
        <v>441</v>
      </c>
      <c r="M118" s="455" t="s">
        <v>441</v>
      </c>
      <c r="O118" s="455" t="s">
        <v>441</v>
      </c>
      <c r="Q118" s="455" t="s">
        <v>441</v>
      </c>
      <c r="S118" s="455" t="s">
        <v>441</v>
      </c>
      <c r="U118" s="455" t="s">
        <v>441</v>
      </c>
      <c r="W118" s="455" t="s">
        <v>441</v>
      </c>
      <c r="Y118" s="455" t="s">
        <v>441</v>
      </c>
      <c r="AA118" s="455" t="s">
        <v>441</v>
      </c>
      <c r="AC118" s="455" t="s">
        <v>441</v>
      </c>
      <c r="AE118" s="455" t="s">
        <v>441</v>
      </c>
      <c r="AG118" s="455" t="s">
        <v>441</v>
      </c>
      <c r="AI118" s="455" t="s">
        <v>441</v>
      </c>
      <c r="AK118" s="455" t="s">
        <v>441</v>
      </c>
      <c r="AM118" s="455" t="s">
        <v>441</v>
      </c>
      <c r="AO118" s="455" t="s">
        <v>441</v>
      </c>
      <c r="AQ118" s="455" t="s">
        <v>441</v>
      </c>
    </row>
    <row r="119" spans="5:43">
      <c r="E119" s="455" t="s">
        <v>441</v>
      </c>
      <c r="G119" s="455" t="s">
        <v>441</v>
      </c>
      <c r="I119" s="455" t="s">
        <v>441</v>
      </c>
      <c r="K119" s="455" t="s">
        <v>441</v>
      </c>
      <c r="M119" s="455" t="s">
        <v>441</v>
      </c>
      <c r="O119" s="455" t="s">
        <v>441</v>
      </c>
      <c r="Q119" s="455" t="s">
        <v>441</v>
      </c>
      <c r="S119" s="455" t="s">
        <v>441</v>
      </c>
      <c r="U119" s="455" t="s">
        <v>441</v>
      </c>
      <c r="W119" s="455" t="s">
        <v>441</v>
      </c>
      <c r="Y119" s="455" t="s">
        <v>441</v>
      </c>
      <c r="AA119" s="455" t="s">
        <v>441</v>
      </c>
      <c r="AC119" s="455" t="s">
        <v>441</v>
      </c>
      <c r="AE119" s="455" t="s">
        <v>441</v>
      </c>
      <c r="AG119" s="455" t="s">
        <v>441</v>
      </c>
      <c r="AI119" s="455" t="s">
        <v>441</v>
      </c>
      <c r="AK119" s="455" t="s">
        <v>441</v>
      </c>
      <c r="AM119" s="455" t="s">
        <v>441</v>
      </c>
      <c r="AO119" s="455" t="s">
        <v>441</v>
      </c>
      <c r="AQ119" s="455" t="s">
        <v>441</v>
      </c>
    </row>
    <row r="120" spans="5:43">
      <c r="E120" s="455" t="s">
        <v>441</v>
      </c>
      <c r="G120" s="455" t="s">
        <v>441</v>
      </c>
      <c r="I120" s="455" t="s">
        <v>441</v>
      </c>
      <c r="K120" s="455" t="s">
        <v>441</v>
      </c>
      <c r="M120" s="455" t="s">
        <v>441</v>
      </c>
      <c r="O120" s="455" t="s">
        <v>441</v>
      </c>
      <c r="Q120" s="455" t="s">
        <v>441</v>
      </c>
      <c r="S120" s="455" t="s">
        <v>441</v>
      </c>
      <c r="U120" s="455" t="s">
        <v>441</v>
      </c>
      <c r="W120" s="455" t="s">
        <v>441</v>
      </c>
      <c r="Y120" s="455" t="s">
        <v>441</v>
      </c>
      <c r="AA120" s="455" t="s">
        <v>441</v>
      </c>
      <c r="AC120" s="455" t="s">
        <v>441</v>
      </c>
      <c r="AE120" s="455" t="s">
        <v>441</v>
      </c>
      <c r="AG120" s="455" t="s">
        <v>441</v>
      </c>
      <c r="AI120" s="455" t="s">
        <v>441</v>
      </c>
      <c r="AK120" s="455" t="s">
        <v>441</v>
      </c>
      <c r="AM120" s="455" t="s">
        <v>441</v>
      </c>
      <c r="AO120" s="455" t="s">
        <v>441</v>
      </c>
      <c r="AQ120" s="455" t="s">
        <v>441</v>
      </c>
    </row>
    <row r="121" spans="5:43">
      <c r="E121" s="455" t="s">
        <v>441</v>
      </c>
      <c r="G121" s="455" t="s">
        <v>441</v>
      </c>
      <c r="I121" s="455" t="s">
        <v>441</v>
      </c>
      <c r="K121" s="455" t="s">
        <v>441</v>
      </c>
      <c r="M121" s="455" t="s">
        <v>441</v>
      </c>
      <c r="O121" s="455" t="s">
        <v>441</v>
      </c>
      <c r="Q121" s="455" t="s">
        <v>441</v>
      </c>
      <c r="S121" s="455" t="s">
        <v>441</v>
      </c>
      <c r="U121" s="455" t="s">
        <v>441</v>
      </c>
      <c r="W121" s="455" t="s">
        <v>441</v>
      </c>
      <c r="Y121" s="455" t="s">
        <v>441</v>
      </c>
      <c r="AA121" s="455" t="s">
        <v>441</v>
      </c>
      <c r="AC121" s="455" t="s">
        <v>441</v>
      </c>
      <c r="AE121" s="455" t="s">
        <v>441</v>
      </c>
      <c r="AG121" s="455" t="s">
        <v>441</v>
      </c>
      <c r="AI121" s="455" t="s">
        <v>441</v>
      </c>
      <c r="AK121" s="455" t="s">
        <v>441</v>
      </c>
      <c r="AM121" s="455" t="s">
        <v>441</v>
      </c>
      <c r="AO121" s="455" t="s">
        <v>441</v>
      </c>
      <c r="AQ121" s="455" t="s">
        <v>441</v>
      </c>
    </row>
    <row r="122" spans="5:43">
      <c r="E122" s="455" t="s">
        <v>441</v>
      </c>
      <c r="G122" s="455" t="s">
        <v>441</v>
      </c>
      <c r="I122" s="455" t="s">
        <v>441</v>
      </c>
      <c r="K122" s="455" t="s">
        <v>441</v>
      </c>
      <c r="M122" s="455" t="s">
        <v>441</v>
      </c>
      <c r="O122" s="455" t="s">
        <v>441</v>
      </c>
      <c r="Q122" s="455" t="s">
        <v>441</v>
      </c>
      <c r="S122" s="455" t="s">
        <v>441</v>
      </c>
      <c r="U122" s="455" t="s">
        <v>441</v>
      </c>
      <c r="W122" s="455" t="s">
        <v>441</v>
      </c>
      <c r="Y122" s="455" t="s">
        <v>441</v>
      </c>
      <c r="AA122" s="455" t="s">
        <v>441</v>
      </c>
      <c r="AC122" s="455" t="s">
        <v>441</v>
      </c>
      <c r="AE122" s="455" t="s">
        <v>441</v>
      </c>
      <c r="AG122" s="455" t="s">
        <v>441</v>
      </c>
      <c r="AI122" s="455" t="s">
        <v>441</v>
      </c>
      <c r="AK122" s="455" t="s">
        <v>441</v>
      </c>
      <c r="AM122" s="455" t="s">
        <v>441</v>
      </c>
      <c r="AO122" s="455" t="s">
        <v>441</v>
      </c>
      <c r="AQ122" s="455" t="s">
        <v>441</v>
      </c>
    </row>
    <row r="123" spans="5:43">
      <c r="E123" s="455" t="s">
        <v>441</v>
      </c>
      <c r="G123" s="455" t="s">
        <v>441</v>
      </c>
      <c r="I123" s="455" t="s">
        <v>441</v>
      </c>
      <c r="K123" s="455" t="s">
        <v>441</v>
      </c>
      <c r="M123" s="455" t="s">
        <v>441</v>
      </c>
      <c r="O123" s="455" t="s">
        <v>441</v>
      </c>
      <c r="Q123" s="455" t="s">
        <v>441</v>
      </c>
      <c r="S123" s="455" t="s">
        <v>441</v>
      </c>
      <c r="U123" s="455" t="s">
        <v>441</v>
      </c>
      <c r="W123" s="455" t="s">
        <v>441</v>
      </c>
      <c r="Y123" s="455" t="s">
        <v>441</v>
      </c>
      <c r="AA123" s="455" t="s">
        <v>441</v>
      </c>
      <c r="AC123" s="455" t="s">
        <v>441</v>
      </c>
      <c r="AE123" s="455" t="s">
        <v>441</v>
      </c>
      <c r="AG123" s="455" t="s">
        <v>441</v>
      </c>
      <c r="AI123" s="455" t="s">
        <v>441</v>
      </c>
      <c r="AK123" s="455" t="s">
        <v>441</v>
      </c>
      <c r="AM123" s="455" t="s">
        <v>441</v>
      </c>
      <c r="AO123" s="455" t="s">
        <v>441</v>
      </c>
      <c r="AQ123" s="455" t="s">
        <v>441</v>
      </c>
    </row>
    <row r="124" spans="5:43">
      <c r="E124" s="455" t="s">
        <v>441</v>
      </c>
      <c r="G124" s="455" t="s">
        <v>441</v>
      </c>
      <c r="I124" s="455" t="s">
        <v>441</v>
      </c>
      <c r="K124" s="455" t="s">
        <v>441</v>
      </c>
      <c r="M124" s="455" t="s">
        <v>441</v>
      </c>
      <c r="O124" s="455" t="s">
        <v>441</v>
      </c>
      <c r="Q124" s="455" t="s">
        <v>441</v>
      </c>
      <c r="S124" s="455" t="s">
        <v>441</v>
      </c>
      <c r="U124" s="455" t="s">
        <v>441</v>
      </c>
      <c r="W124" s="455" t="s">
        <v>441</v>
      </c>
      <c r="Y124" s="455" t="s">
        <v>441</v>
      </c>
      <c r="AA124" s="455" t="s">
        <v>441</v>
      </c>
      <c r="AC124" s="455" t="s">
        <v>441</v>
      </c>
      <c r="AE124" s="455" t="s">
        <v>441</v>
      </c>
      <c r="AG124" s="455" t="s">
        <v>441</v>
      </c>
      <c r="AI124" s="455" t="s">
        <v>441</v>
      </c>
      <c r="AK124" s="455" t="s">
        <v>441</v>
      </c>
      <c r="AM124" s="455" t="s">
        <v>441</v>
      </c>
      <c r="AO124" s="455" t="s">
        <v>441</v>
      </c>
      <c r="AQ124" s="455" t="s">
        <v>441</v>
      </c>
    </row>
    <row r="125" spans="5:43">
      <c r="E125" s="455" t="s">
        <v>441</v>
      </c>
      <c r="G125" s="455" t="s">
        <v>441</v>
      </c>
      <c r="I125" s="455" t="s">
        <v>441</v>
      </c>
      <c r="K125" s="455" t="s">
        <v>441</v>
      </c>
      <c r="M125" s="455" t="s">
        <v>441</v>
      </c>
      <c r="O125" s="455" t="s">
        <v>441</v>
      </c>
      <c r="Q125" s="455" t="s">
        <v>441</v>
      </c>
      <c r="S125" s="455" t="s">
        <v>441</v>
      </c>
      <c r="U125" s="455" t="s">
        <v>441</v>
      </c>
      <c r="W125" s="455" t="s">
        <v>441</v>
      </c>
      <c r="Y125" s="455" t="s">
        <v>441</v>
      </c>
      <c r="AA125" s="455" t="s">
        <v>441</v>
      </c>
      <c r="AC125" s="455" t="s">
        <v>441</v>
      </c>
      <c r="AE125" s="455" t="s">
        <v>441</v>
      </c>
      <c r="AG125" s="455" t="s">
        <v>441</v>
      </c>
      <c r="AI125" s="455" t="s">
        <v>441</v>
      </c>
      <c r="AK125" s="455" t="s">
        <v>441</v>
      </c>
      <c r="AM125" s="455" t="s">
        <v>441</v>
      </c>
      <c r="AO125" s="455" t="s">
        <v>441</v>
      </c>
      <c r="AQ125" s="455" t="s">
        <v>441</v>
      </c>
    </row>
    <row r="126" spans="5:43">
      <c r="E126" s="455" t="s">
        <v>441</v>
      </c>
      <c r="G126" s="455" t="s">
        <v>441</v>
      </c>
      <c r="I126" s="455" t="s">
        <v>441</v>
      </c>
      <c r="K126" s="455" t="s">
        <v>441</v>
      </c>
      <c r="M126" s="455" t="s">
        <v>441</v>
      </c>
      <c r="O126" s="455" t="s">
        <v>441</v>
      </c>
      <c r="Q126" s="455" t="s">
        <v>441</v>
      </c>
      <c r="S126" s="455" t="s">
        <v>441</v>
      </c>
      <c r="U126" s="455" t="s">
        <v>441</v>
      </c>
      <c r="W126" s="455" t="s">
        <v>441</v>
      </c>
      <c r="Y126" s="455" t="s">
        <v>441</v>
      </c>
      <c r="AA126" s="455" t="s">
        <v>441</v>
      </c>
      <c r="AC126" s="455" t="s">
        <v>441</v>
      </c>
      <c r="AE126" s="455" t="s">
        <v>441</v>
      </c>
      <c r="AG126" s="455" t="s">
        <v>441</v>
      </c>
      <c r="AI126" s="455" t="s">
        <v>441</v>
      </c>
      <c r="AK126" s="455" t="s">
        <v>441</v>
      </c>
      <c r="AM126" s="455" t="s">
        <v>441</v>
      </c>
      <c r="AO126" s="455" t="s">
        <v>441</v>
      </c>
      <c r="AQ126" s="455" t="s">
        <v>441</v>
      </c>
    </row>
    <row r="127" spans="5:43">
      <c r="E127" s="455" t="s">
        <v>441</v>
      </c>
      <c r="G127" s="455" t="s">
        <v>441</v>
      </c>
      <c r="I127" s="455" t="s">
        <v>441</v>
      </c>
      <c r="K127" s="455" t="s">
        <v>441</v>
      </c>
      <c r="M127" s="455" t="s">
        <v>441</v>
      </c>
      <c r="O127" s="455" t="s">
        <v>441</v>
      </c>
      <c r="Q127" s="455" t="s">
        <v>441</v>
      </c>
      <c r="S127" s="455" t="s">
        <v>441</v>
      </c>
      <c r="U127" s="455" t="s">
        <v>441</v>
      </c>
      <c r="W127" s="455" t="s">
        <v>441</v>
      </c>
      <c r="Y127" s="455" t="s">
        <v>441</v>
      </c>
      <c r="AA127" s="455" t="s">
        <v>441</v>
      </c>
      <c r="AC127" s="455" t="s">
        <v>441</v>
      </c>
      <c r="AE127" s="455" t="s">
        <v>441</v>
      </c>
      <c r="AG127" s="455" t="s">
        <v>441</v>
      </c>
      <c r="AI127" s="455" t="s">
        <v>441</v>
      </c>
      <c r="AK127" s="455" t="s">
        <v>441</v>
      </c>
      <c r="AM127" s="455" t="s">
        <v>441</v>
      </c>
      <c r="AO127" s="455" t="s">
        <v>441</v>
      </c>
      <c r="AQ127" s="455" t="s">
        <v>441</v>
      </c>
    </row>
    <row r="128" spans="5:43">
      <c r="E128" s="455" t="s">
        <v>441</v>
      </c>
      <c r="G128" s="455" t="s">
        <v>441</v>
      </c>
      <c r="I128" s="455" t="s">
        <v>441</v>
      </c>
      <c r="K128" s="455" t="s">
        <v>441</v>
      </c>
      <c r="M128" s="455" t="s">
        <v>441</v>
      </c>
      <c r="O128" s="455" t="s">
        <v>441</v>
      </c>
      <c r="Q128" s="455" t="s">
        <v>441</v>
      </c>
      <c r="S128" s="455" t="s">
        <v>441</v>
      </c>
      <c r="U128" s="455" t="s">
        <v>441</v>
      </c>
      <c r="W128" s="455" t="s">
        <v>441</v>
      </c>
      <c r="Y128" s="455" t="s">
        <v>441</v>
      </c>
      <c r="AA128" s="455" t="s">
        <v>441</v>
      </c>
      <c r="AC128" s="455" t="s">
        <v>441</v>
      </c>
      <c r="AE128" s="455" t="s">
        <v>441</v>
      </c>
      <c r="AG128" s="455" t="s">
        <v>441</v>
      </c>
      <c r="AI128" s="455" t="s">
        <v>441</v>
      </c>
      <c r="AK128" s="455" t="s">
        <v>441</v>
      </c>
      <c r="AM128" s="455" t="s">
        <v>441</v>
      </c>
      <c r="AO128" s="455" t="s">
        <v>441</v>
      </c>
      <c r="AQ128" s="455" t="s">
        <v>441</v>
      </c>
    </row>
    <row r="129" spans="5:43">
      <c r="E129" s="455" t="s">
        <v>441</v>
      </c>
      <c r="G129" s="455" t="s">
        <v>441</v>
      </c>
      <c r="I129" s="455" t="s">
        <v>441</v>
      </c>
      <c r="K129" s="455" t="s">
        <v>441</v>
      </c>
      <c r="M129" s="455" t="s">
        <v>441</v>
      </c>
      <c r="O129" s="455" t="s">
        <v>441</v>
      </c>
      <c r="Q129" s="455" t="s">
        <v>441</v>
      </c>
      <c r="S129" s="455" t="s">
        <v>441</v>
      </c>
      <c r="U129" s="455" t="s">
        <v>441</v>
      </c>
      <c r="W129" s="455" t="s">
        <v>441</v>
      </c>
      <c r="Y129" s="455" t="s">
        <v>441</v>
      </c>
      <c r="AA129" s="455" t="s">
        <v>441</v>
      </c>
      <c r="AC129" s="455" t="s">
        <v>441</v>
      </c>
      <c r="AE129" s="455" t="s">
        <v>441</v>
      </c>
      <c r="AG129" s="455" t="s">
        <v>441</v>
      </c>
      <c r="AI129" s="455" t="s">
        <v>441</v>
      </c>
      <c r="AK129" s="455" t="s">
        <v>441</v>
      </c>
      <c r="AM129" s="455" t="s">
        <v>441</v>
      </c>
      <c r="AO129" s="455" t="s">
        <v>441</v>
      </c>
      <c r="AQ129" s="455" t="s">
        <v>441</v>
      </c>
    </row>
    <row r="130" spans="5:43">
      <c r="E130" s="455" t="s">
        <v>441</v>
      </c>
      <c r="G130" s="455" t="s">
        <v>441</v>
      </c>
      <c r="I130" s="455" t="s">
        <v>441</v>
      </c>
      <c r="K130" s="455" t="s">
        <v>441</v>
      </c>
      <c r="M130" s="455" t="s">
        <v>441</v>
      </c>
      <c r="O130" s="455" t="s">
        <v>441</v>
      </c>
      <c r="Q130" s="455" t="s">
        <v>441</v>
      </c>
      <c r="S130" s="455" t="s">
        <v>441</v>
      </c>
      <c r="U130" s="455" t="s">
        <v>441</v>
      </c>
      <c r="W130" s="455" t="s">
        <v>441</v>
      </c>
      <c r="Y130" s="455" t="s">
        <v>441</v>
      </c>
      <c r="AA130" s="455" t="s">
        <v>441</v>
      </c>
      <c r="AC130" s="455" t="s">
        <v>441</v>
      </c>
      <c r="AE130" s="455" t="s">
        <v>441</v>
      </c>
      <c r="AG130" s="455" t="s">
        <v>441</v>
      </c>
      <c r="AI130" s="455" t="s">
        <v>441</v>
      </c>
      <c r="AK130" s="455" t="s">
        <v>441</v>
      </c>
      <c r="AM130" s="455" t="s">
        <v>441</v>
      </c>
      <c r="AO130" s="455" t="s">
        <v>441</v>
      </c>
      <c r="AQ130" s="455" t="s">
        <v>441</v>
      </c>
    </row>
    <row r="131" spans="5:43">
      <c r="E131" s="455" t="s">
        <v>441</v>
      </c>
      <c r="G131" s="455" t="s">
        <v>441</v>
      </c>
      <c r="I131" s="455" t="s">
        <v>441</v>
      </c>
      <c r="K131" s="455" t="s">
        <v>441</v>
      </c>
      <c r="M131" s="455" t="s">
        <v>441</v>
      </c>
      <c r="O131" s="455" t="s">
        <v>441</v>
      </c>
      <c r="Q131" s="455" t="s">
        <v>441</v>
      </c>
      <c r="S131" s="455" t="s">
        <v>441</v>
      </c>
      <c r="U131" s="455" t="s">
        <v>441</v>
      </c>
      <c r="W131" s="455" t="s">
        <v>441</v>
      </c>
      <c r="Y131" s="455" t="s">
        <v>441</v>
      </c>
      <c r="AA131" s="455" t="s">
        <v>441</v>
      </c>
      <c r="AC131" s="455" t="s">
        <v>441</v>
      </c>
      <c r="AE131" s="455" t="s">
        <v>441</v>
      </c>
      <c r="AG131" s="455" t="s">
        <v>441</v>
      </c>
      <c r="AI131" s="455" t="s">
        <v>441</v>
      </c>
      <c r="AK131" s="455" t="s">
        <v>441</v>
      </c>
      <c r="AM131" s="455" t="s">
        <v>441</v>
      </c>
      <c r="AO131" s="455" t="s">
        <v>441</v>
      </c>
      <c r="AQ131" s="455" t="s">
        <v>441</v>
      </c>
    </row>
    <row r="132" spans="5:43">
      <c r="E132" s="455" t="s">
        <v>441</v>
      </c>
      <c r="G132" s="455" t="s">
        <v>441</v>
      </c>
      <c r="I132" s="455" t="s">
        <v>441</v>
      </c>
      <c r="K132" s="455" t="s">
        <v>441</v>
      </c>
      <c r="M132" s="455" t="s">
        <v>441</v>
      </c>
      <c r="O132" s="455" t="s">
        <v>441</v>
      </c>
      <c r="Q132" s="455" t="s">
        <v>441</v>
      </c>
      <c r="S132" s="455" t="s">
        <v>441</v>
      </c>
      <c r="U132" s="455" t="s">
        <v>441</v>
      </c>
      <c r="W132" s="455" t="s">
        <v>441</v>
      </c>
      <c r="Y132" s="455" t="s">
        <v>441</v>
      </c>
      <c r="AA132" s="455" t="s">
        <v>441</v>
      </c>
      <c r="AC132" s="455" t="s">
        <v>441</v>
      </c>
      <c r="AE132" s="455" t="s">
        <v>441</v>
      </c>
      <c r="AG132" s="455" t="s">
        <v>441</v>
      </c>
      <c r="AI132" s="455" t="s">
        <v>441</v>
      </c>
      <c r="AK132" s="455" t="s">
        <v>441</v>
      </c>
      <c r="AM132" s="455" t="s">
        <v>441</v>
      </c>
      <c r="AO132" s="455" t="s">
        <v>441</v>
      </c>
      <c r="AQ132" s="455" t="s">
        <v>441</v>
      </c>
    </row>
    <row r="133" spans="5:43">
      <c r="E133" s="455" t="s">
        <v>441</v>
      </c>
      <c r="G133" s="455" t="s">
        <v>441</v>
      </c>
      <c r="I133" s="455" t="s">
        <v>441</v>
      </c>
      <c r="K133" s="455" t="s">
        <v>441</v>
      </c>
      <c r="M133" s="455" t="s">
        <v>441</v>
      </c>
      <c r="O133" s="455" t="s">
        <v>441</v>
      </c>
      <c r="Q133" s="455" t="s">
        <v>441</v>
      </c>
      <c r="S133" s="455" t="s">
        <v>441</v>
      </c>
      <c r="U133" s="455" t="s">
        <v>441</v>
      </c>
      <c r="W133" s="455" t="s">
        <v>441</v>
      </c>
      <c r="Y133" s="455" t="s">
        <v>441</v>
      </c>
      <c r="AA133" s="455" t="s">
        <v>441</v>
      </c>
      <c r="AC133" s="455" t="s">
        <v>441</v>
      </c>
      <c r="AE133" s="455" t="s">
        <v>441</v>
      </c>
      <c r="AG133" s="455" t="s">
        <v>441</v>
      </c>
      <c r="AI133" s="455" t="s">
        <v>441</v>
      </c>
      <c r="AK133" s="455" t="s">
        <v>441</v>
      </c>
      <c r="AM133" s="455" t="s">
        <v>441</v>
      </c>
      <c r="AO133" s="455" t="s">
        <v>441</v>
      </c>
      <c r="AQ133" s="455" t="s">
        <v>441</v>
      </c>
    </row>
    <row r="134" spans="5:43">
      <c r="E134" s="455" t="s">
        <v>441</v>
      </c>
      <c r="G134" s="455" t="s">
        <v>441</v>
      </c>
      <c r="I134" s="455" t="s">
        <v>441</v>
      </c>
      <c r="K134" s="455" t="s">
        <v>441</v>
      </c>
      <c r="M134" s="455" t="s">
        <v>441</v>
      </c>
      <c r="O134" s="455" t="s">
        <v>441</v>
      </c>
      <c r="Q134" s="455" t="s">
        <v>441</v>
      </c>
      <c r="S134" s="455" t="s">
        <v>441</v>
      </c>
      <c r="U134" s="455" t="s">
        <v>441</v>
      </c>
      <c r="W134" s="455" t="s">
        <v>441</v>
      </c>
      <c r="Y134" s="455" t="s">
        <v>441</v>
      </c>
      <c r="AA134" s="455" t="s">
        <v>441</v>
      </c>
      <c r="AC134" s="455" t="s">
        <v>441</v>
      </c>
      <c r="AE134" s="455" t="s">
        <v>441</v>
      </c>
      <c r="AG134" s="455" t="s">
        <v>441</v>
      </c>
      <c r="AI134" s="455" t="s">
        <v>441</v>
      </c>
      <c r="AK134" s="455" t="s">
        <v>441</v>
      </c>
      <c r="AM134" s="455" t="s">
        <v>441</v>
      </c>
      <c r="AO134" s="455" t="s">
        <v>441</v>
      </c>
      <c r="AQ134" s="455" t="s">
        <v>441</v>
      </c>
    </row>
    <row r="135" spans="5:43">
      <c r="E135" s="455" t="s">
        <v>441</v>
      </c>
      <c r="G135" s="455" t="s">
        <v>441</v>
      </c>
      <c r="I135" s="455" t="s">
        <v>441</v>
      </c>
      <c r="K135" s="455" t="s">
        <v>441</v>
      </c>
      <c r="M135" s="455" t="s">
        <v>441</v>
      </c>
      <c r="O135" s="455" t="s">
        <v>441</v>
      </c>
      <c r="Q135" s="455" t="s">
        <v>441</v>
      </c>
      <c r="S135" s="455" t="s">
        <v>441</v>
      </c>
      <c r="U135" s="455" t="s">
        <v>441</v>
      </c>
      <c r="W135" s="455" t="s">
        <v>441</v>
      </c>
      <c r="Y135" s="455" t="s">
        <v>441</v>
      </c>
      <c r="AA135" s="455" t="s">
        <v>441</v>
      </c>
      <c r="AC135" s="455" t="s">
        <v>441</v>
      </c>
      <c r="AE135" s="455" t="s">
        <v>441</v>
      </c>
      <c r="AG135" s="455" t="s">
        <v>441</v>
      </c>
      <c r="AI135" s="455" t="s">
        <v>441</v>
      </c>
      <c r="AK135" s="455" t="s">
        <v>441</v>
      </c>
      <c r="AM135" s="455" t="s">
        <v>441</v>
      </c>
      <c r="AO135" s="455" t="s">
        <v>441</v>
      </c>
      <c r="AQ135" s="455" t="s">
        <v>441</v>
      </c>
    </row>
    <row r="136" spans="5:43">
      <c r="E136" s="455" t="s">
        <v>441</v>
      </c>
      <c r="G136" s="455" t="s">
        <v>441</v>
      </c>
      <c r="I136" s="455" t="s">
        <v>441</v>
      </c>
      <c r="K136" s="455" t="s">
        <v>441</v>
      </c>
      <c r="M136" s="455" t="s">
        <v>441</v>
      </c>
      <c r="O136" s="455" t="s">
        <v>441</v>
      </c>
      <c r="Q136" s="455" t="s">
        <v>441</v>
      </c>
      <c r="S136" s="455" t="s">
        <v>441</v>
      </c>
      <c r="U136" s="455" t="s">
        <v>441</v>
      </c>
      <c r="W136" s="455" t="s">
        <v>441</v>
      </c>
      <c r="Y136" s="455" t="s">
        <v>441</v>
      </c>
      <c r="AA136" s="455" t="s">
        <v>441</v>
      </c>
      <c r="AC136" s="455" t="s">
        <v>441</v>
      </c>
      <c r="AE136" s="455" t="s">
        <v>441</v>
      </c>
      <c r="AG136" s="455" t="s">
        <v>441</v>
      </c>
      <c r="AI136" s="455" t="s">
        <v>441</v>
      </c>
      <c r="AK136" s="455" t="s">
        <v>441</v>
      </c>
      <c r="AM136" s="455" t="s">
        <v>441</v>
      </c>
      <c r="AO136" s="455" t="s">
        <v>441</v>
      </c>
      <c r="AQ136" s="455" t="s">
        <v>441</v>
      </c>
    </row>
    <row r="137" spans="5:43">
      <c r="E137" s="455" t="s">
        <v>441</v>
      </c>
      <c r="G137" s="455" t="s">
        <v>441</v>
      </c>
      <c r="I137" s="455" t="s">
        <v>441</v>
      </c>
      <c r="K137" s="455" t="s">
        <v>441</v>
      </c>
      <c r="M137" s="455" t="s">
        <v>441</v>
      </c>
      <c r="O137" s="455" t="s">
        <v>441</v>
      </c>
      <c r="Q137" s="455" t="s">
        <v>441</v>
      </c>
      <c r="S137" s="455" t="s">
        <v>441</v>
      </c>
      <c r="U137" s="455" t="s">
        <v>441</v>
      </c>
      <c r="W137" s="455" t="s">
        <v>441</v>
      </c>
      <c r="Y137" s="455" t="s">
        <v>441</v>
      </c>
      <c r="AA137" s="455" t="s">
        <v>441</v>
      </c>
      <c r="AC137" s="455" t="s">
        <v>441</v>
      </c>
      <c r="AE137" s="455" t="s">
        <v>441</v>
      </c>
      <c r="AG137" s="455" t="s">
        <v>441</v>
      </c>
      <c r="AI137" s="455" t="s">
        <v>441</v>
      </c>
      <c r="AK137" s="455" t="s">
        <v>441</v>
      </c>
      <c r="AM137" s="455" t="s">
        <v>441</v>
      </c>
      <c r="AO137" s="455" t="s">
        <v>441</v>
      </c>
      <c r="AQ137" s="455" t="s">
        <v>441</v>
      </c>
    </row>
    <row r="138" spans="5:43">
      <c r="E138" s="455" t="s">
        <v>441</v>
      </c>
      <c r="G138" s="455" t="s">
        <v>441</v>
      </c>
      <c r="I138" s="455" t="s">
        <v>441</v>
      </c>
      <c r="K138" s="455" t="s">
        <v>441</v>
      </c>
      <c r="M138" s="455" t="s">
        <v>441</v>
      </c>
      <c r="O138" s="455" t="s">
        <v>441</v>
      </c>
      <c r="Q138" s="455" t="s">
        <v>441</v>
      </c>
      <c r="S138" s="455" t="s">
        <v>441</v>
      </c>
      <c r="U138" s="455" t="s">
        <v>441</v>
      </c>
      <c r="W138" s="455" t="s">
        <v>441</v>
      </c>
      <c r="Y138" s="455" t="s">
        <v>441</v>
      </c>
      <c r="AA138" s="455" t="s">
        <v>441</v>
      </c>
      <c r="AC138" s="455" t="s">
        <v>441</v>
      </c>
      <c r="AE138" s="455" t="s">
        <v>441</v>
      </c>
      <c r="AG138" s="455" t="s">
        <v>441</v>
      </c>
      <c r="AI138" s="455" t="s">
        <v>441</v>
      </c>
      <c r="AK138" s="455" t="s">
        <v>441</v>
      </c>
      <c r="AM138" s="455" t="s">
        <v>441</v>
      </c>
      <c r="AO138" s="455" t="s">
        <v>441</v>
      </c>
      <c r="AQ138" s="455" t="s">
        <v>441</v>
      </c>
    </row>
    <row r="139" spans="5:43">
      <c r="E139" s="455" t="s">
        <v>441</v>
      </c>
      <c r="G139" s="455" t="s">
        <v>441</v>
      </c>
      <c r="I139" s="455" t="s">
        <v>441</v>
      </c>
      <c r="K139" s="455" t="s">
        <v>441</v>
      </c>
      <c r="M139" s="455" t="s">
        <v>441</v>
      </c>
      <c r="O139" s="455" t="s">
        <v>441</v>
      </c>
      <c r="Q139" s="455" t="s">
        <v>441</v>
      </c>
      <c r="S139" s="455" t="s">
        <v>441</v>
      </c>
      <c r="U139" s="455" t="s">
        <v>441</v>
      </c>
      <c r="W139" s="455" t="s">
        <v>441</v>
      </c>
      <c r="Y139" s="455" t="s">
        <v>441</v>
      </c>
      <c r="AA139" s="455" t="s">
        <v>441</v>
      </c>
      <c r="AC139" s="455" t="s">
        <v>441</v>
      </c>
      <c r="AE139" s="455" t="s">
        <v>441</v>
      </c>
      <c r="AG139" s="455" t="s">
        <v>441</v>
      </c>
      <c r="AI139" s="455" t="s">
        <v>441</v>
      </c>
      <c r="AK139" s="455" t="s">
        <v>441</v>
      </c>
      <c r="AM139" s="455" t="s">
        <v>441</v>
      </c>
      <c r="AO139" s="455" t="s">
        <v>441</v>
      </c>
      <c r="AQ139" s="455" t="s">
        <v>441</v>
      </c>
    </row>
    <row r="140" spans="5:43">
      <c r="E140" s="455" t="s">
        <v>441</v>
      </c>
      <c r="G140" s="455" t="s">
        <v>441</v>
      </c>
      <c r="I140" s="455" t="s">
        <v>441</v>
      </c>
      <c r="K140" s="455" t="s">
        <v>441</v>
      </c>
      <c r="M140" s="455" t="s">
        <v>441</v>
      </c>
      <c r="O140" s="455" t="s">
        <v>441</v>
      </c>
      <c r="Q140" s="455" t="s">
        <v>441</v>
      </c>
      <c r="S140" s="455" t="s">
        <v>441</v>
      </c>
      <c r="U140" s="455" t="s">
        <v>441</v>
      </c>
      <c r="W140" s="455" t="s">
        <v>441</v>
      </c>
      <c r="Y140" s="455" t="s">
        <v>441</v>
      </c>
      <c r="AA140" s="455" t="s">
        <v>441</v>
      </c>
      <c r="AC140" s="455" t="s">
        <v>441</v>
      </c>
      <c r="AE140" s="455" t="s">
        <v>441</v>
      </c>
      <c r="AG140" s="455" t="s">
        <v>441</v>
      </c>
      <c r="AI140" s="455" t="s">
        <v>441</v>
      </c>
      <c r="AK140" s="455" t="s">
        <v>441</v>
      </c>
      <c r="AM140" s="455" t="s">
        <v>441</v>
      </c>
      <c r="AO140" s="455" t="s">
        <v>441</v>
      </c>
      <c r="AQ140" s="455" t="s">
        <v>441</v>
      </c>
    </row>
    <row r="141" spans="5:43">
      <c r="E141" s="455" t="s">
        <v>441</v>
      </c>
      <c r="G141" s="455" t="s">
        <v>441</v>
      </c>
      <c r="I141" s="455" t="s">
        <v>441</v>
      </c>
      <c r="K141" s="455" t="s">
        <v>441</v>
      </c>
      <c r="M141" s="455" t="s">
        <v>441</v>
      </c>
      <c r="O141" s="455" t="s">
        <v>441</v>
      </c>
      <c r="Q141" s="455" t="s">
        <v>441</v>
      </c>
      <c r="S141" s="455" t="s">
        <v>441</v>
      </c>
      <c r="U141" s="455" t="s">
        <v>441</v>
      </c>
      <c r="W141" s="455" t="s">
        <v>441</v>
      </c>
      <c r="Y141" s="455" t="s">
        <v>441</v>
      </c>
      <c r="AA141" s="455" t="s">
        <v>441</v>
      </c>
      <c r="AC141" s="455" t="s">
        <v>441</v>
      </c>
      <c r="AE141" s="455" t="s">
        <v>441</v>
      </c>
      <c r="AG141" s="455" t="s">
        <v>441</v>
      </c>
      <c r="AI141" s="455" t="s">
        <v>441</v>
      </c>
      <c r="AK141" s="455" t="s">
        <v>441</v>
      </c>
      <c r="AM141" s="455" t="s">
        <v>441</v>
      </c>
      <c r="AO141" s="455" t="s">
        <v>441</v>
      </c>
      <c r="AQ141" s="455" t="s">
        <v>441</v>
      </c>
    </row>
    <row r="142" spans="5:43">
      <c r="E142" s="455" t="s">
        <v>441</v>
      </c>
      <c r="G142" s="455" t="s">
        <v>441</v>
      </c>
      <c r="I142" s="455" t="s">
        <v>441</v>
      </c>
      <c r="K142" s="455" t="s">
        <v>441</v>
      </c>
      <c r="M142" s="455" t="s">
        <v>441</v>
      </c>
      <c r="O142" s="455" t="s">
        <v>441</v>
      </c>
      <c r="Q142" s="455" t="s">
        <v>441</v>
      </c>
      <c r="S142" s="455" t="s">
        <v>441</v>
      </c>
      <c r="U142" s="455" t="s">
        <v>441</v>
      </c>
      <c r="W142" s="455" t="s">
        <v>441</v>
      </c>
      <c r="Y142" s="455" t="s">
        <v>441</v>
      </c>
      <c r="AA142" s="455" t="s">
        <v>441</v>
      </c>
      <c r="AC142" s="455" t="s">
        <v>441</v>
      </c>
      <c r="AE142" s="455" t="s">
        <v>441</v>
      </c>
      <c r="AG142" s="455" t="s">
        <v>441</v>
      </c>
      <c r="AI142" s="455" t="s">
        <v>441</v>
      </c>
      <c r="AK142" s="455" t="s">
        <v>441</v>
      </c>
      <c r="AM142" s="455" t="s">
        <v>441</v>
      </c>
      <c r="AO142" s="455" t="s">
        <v>441</v>
      </c>
      <c r="AQ142" s="455" t="s">
        <v>441</v>
      </c>
    </row>
    <row r="143" spans="5:43">
      <c r="E143" s="455" t="s">
        <v>441</v>
      </c>
      <c r="G143" s="455" t="s">
        <v>441</v>
      </c>
      <c r="I143" s="455" t="s">
        <v>441</v>
      </c>
      <c r="K143" s="455" t="s">
        <v>441</v>
      </c>
      <c r="M143" s="455" t="s">
        <v>441</v>
      </c>
      <c r="O143" s="455" t="s">
        <v>441</v>
      </c>
      <c r="Q143" s="455" t="s">
        <v>441</v>
      </c>
      <c r="S143" s="455" t="s">
        <v>441</v>
      </c>
      <c r="U143" s="455" t="s">
        <v>441</v>
      </c>
      <c r="W143" s="455" t="s">
        <v>441</v>
      </c>
      <c r="Y143" s="455" t="s">
        <v>441</v>
      </c>
      <c r="AA143" s="455" t="s">
        <v>441</v>
      </c>
      <c r="AC143" s="455" t="s">
        <v>441</v>
      </c>
      <c r="AE143" s="455" t="s">
        <v>441</v>
      </c>
      <c r="AG143" s="455" t="s">
        <v>441</v>
      </c>
      <c r="AI143" s="455" t="s">
        <v>441</v>
      </c>
      <c r="AK143" s="455" t="s">
        <v>441</v>
      </c>
      <c r="AM143" s="455" t="s">
        <v>441</v>
      </c>
      <c r="AO143" s="455" t="s">
        <v>441</v>
      </c>
      <c r="AQ143" s="455" t="s">
        <v>441</v>
      </c>
    </row>
    <row r="144" spans="5:43">
      <c r="E144" s="455" t="s">
        <v>441</v>
      </c>
      <c r="G144" s="455" t="s">
        <v>441</v>
      </c>
      <c r="I144" s="455" t="s">
        <v>441</v>
      </c>
      <c r="K144" s="455" t="s">
        <v>441</v>
      </c>
      <c r="M144" s="455" t="s">
        <v>441</v>
      </c>
      <c r="O144" s="455" t="s">
        <v>441</v>
      </c>
      <c r="Q144" s="455" t="s">
        <v>441</v>
      </c>
      <c r="S144" s="455" t="s">
        <v>441</v>
      </c>
      <c r="U144" s="455" t="s">
        <v>441</v>
      </c>
      <c r="W144" s="455" t="s">
        <v>441</v>
      </c>
      <c r="Y144" s="455" t="s">
        <v>441</v>
      </c>
      <c r="AA144" s="455" t="s">
        <v>441</v>
      </c>
      <c r="AC144" s="455" t="s">
        <v>441</v>
      </c>
      <c r="AE144" s="455" t="s">
        <v>441</v>
      </c>
      <c r="AG144" s="455" t="s">
        <v>441</v>
      </c>
      <c r="AI144" s="455" t="s">
        <v>441</v>
      </c>
      <c r="AK144" s="455" t="s">
        <v>441</v>
      </c>
      <c r="AM144" s="455" t="s">
        <v>441</v>
      </c>
      <c r="AO144" s="455" t="s">
        <v>441</v>
      </c>
      <c r="AQ144" s="455" t="s">
        <v>441</v>
      </c>
    </row>
    <row r="145" spans="5:43">
      <c r="E145" s="455" t="s">
        <v>441</v>
      </c>
      <c r="G145" s="455" t="s">
        <v>441</v>
      </c>
      <c r="I145" s="455" t="s">
        <v>441</v>
      </c>
      <c r="K145" s="455" t="s">
        <v>441</v>
      </c>
      <c r="M145" s="455" t="s">
        <v>441</v>
      </c>
      <c r="O145" s="455" t="s">
        <v>441</v>
      </c>
      <c r="Q145" s="455" t="s">
        <v>441</v>
      </c>
      <c r="S145" s="455" t="s">
        <v>441</v>
      </c>
      <c r="U145" s="455" t="s">
        <v>441</v>
      </c>
      <c r="W145" s="455" t="s">
        <v>441</v>
      </c>
      <c r="Y145" s="455" t="s">
        <v>441</v>
      </c>
      <c r="AA145" s="455" t="s">
        <v>441</v>
      </c>
      <c r="AC145" s="455" t="s">
        <v>441</v>
      </c>
      <c r="AE145" s="455" t="s">
        <v>441</v>
      </c>
      <c r="AG145" s="455" t="s">
        <v>441</v>
      </c>
      <c r="AI145" s="455" t="s">
        <v>441</v>
      </c>
      <c r="AK145" s="455" t="s">
        <v>441</v>
      </c>
      <c r="AM145" s="455" t="s">
        <v>441</v>
      </c>
      <c r="AO145" s="455" t="s">
        <v>441</v>
      </c>
      <c r="AQ145" s="455" t="s">
        <v>441</v>
      </c>
    </row>
    <row r="146" spans="5:43">
      <c r="E146" s="455" t="s">
        <v>441</v>
      </c>
      <c r="G146" s="455" t="s">
        <v>441</v>
      </c>
      <c r="I146" s="455" t="s">
        <v>441</v>
      </c>
      <c r="K146" s="455" t="s">
        <v>441</v>
      </c>
      <c r="M146" s="455" t="s">
        <v>441</v>
      </c>
      <c r="O146" s="455" t="s">
        <v>441</v>
      </c>
      <c r="Q146" s="455" t="s">
        <v>441</v>
      </c>
      <c r="S146" s="455" t="s">
        <v>441</v>
      </c>
      <c r="U146" s="455" t="s">
        <v>441</v>
      </c>
      <c r="W146" s="455" t="s">
        <v>441</v>
      </c>
      <c r="Y146" s="455" t="s">
        <v>441</v>
      </c>
      <c r="AA146" s="455" t="s">
        <v>441</v>
      </c>
      <c r="AC146" s="455" t="s">
        <v>441</v>
      </c>
      <c r="AE146" s="455" t="s">
        <v>441</v>
      </c>
      <c r="AG146" s="455" t="s">
        <v>441</v>
      </c>
      <c r="AI146" s="455" t="s">
        <v>441</v>
      </c>
      <c r="AK146" s="455" t="s">
        <v>441</v>
      </c>
      <c r="AM146" s="455" t="s">
        <v>441</v>
      </c>
      <c r="AO146" s="455" t="s">
        <v>441</v>
      </c>
      <c r="AQ146" s="455" t="s">
        <v>441</v>
      </c>
    </row>
    <row r="147" spans="5:43">
      <c r="E147" s="455" t="s">
        <v>441</v>
      </c>
      <c r="G147" s="455" t="s">
        <v>441</v>
      </c>
      <c r="I147" s="455" t="s">
        <v>441</v>
      </c>
      <c r="K147" s="455" t="s">
        <v>441</v>
      </c>
      <c r="M147" s="455" t="s">
        <v>441</v>
      </c>
      <c r="O147" s="455" t="s">
        <v>441</v>
      </c>
      <c r="Q147" s="455" t="s">
        <v>441</v>
      </c>
      <c r="S147" s="455" t="s">
        <v>441</v>
      </c>
      <c r="U147" s="455" t="s">
        <v>441</v>
      </c>
      <c r="W147" s="455" t="s">
        <v>441</v>
      </c>
      <c r="Y147" s="455" t="s">
        <v>441</v>
      </c>
      <c r="AA147" s="455" t="s">
        <v>441</v>
      </c>
      <c r="AC147" s="455" t="s">
        <v>441</v>
      </c>
      <c r="AE147" s="455" t="s">
        <v>441</v>
      </c>
      <c r="AG147" s="455" t="s">
        <v>441</v>
      </c>
      <c r="AI147" s="455" t="s">
        <v>441</v>
      </c>
      <c r="AK147" s="455" t="s">
        <v>441</v>
      </c>
      <c r="AM147" s="455" t="s">
        <v>441</v>
      </c>
      <c r="AO147" s="455" t="s">
        <v>441</v>
      </c>
      <c r="AQ147" s="455" t="s">
        <v>441</v>
      </c>
    </row>
    <row r="148" spans="5:43">
      <c r="E148" s="455" t="s">
        <v>441</v>
      </c>
      <c r="G148" s="455" t="s">
        <v>441</v>
      </c>
      <c r="I148" s="455" t="s">
        <v>441</v>
      </c>
      <c r="K148" s="455" t="s">
        <v>441</v>
      </c>
      <c r="M148" s="455" t="s">
        <v>441</v>
      </c>
      <c r="O148" s="455" t="s">
        <v>441</v>
      </c>
      <c r="Q148" s="455" t="s">
        <v>441</v>
      </c>
      <c r="S148" s="455" t="s">
        <v>441</v>
      </c>
      <c r="U148" s="455" t="s">
        <v>441</v>
      </c>
      <c r="W148" s="455" t="s">
        <v>441</v>
      </c>
      <c r="Y148" s="455" t="s">
        <v>441</v>
      </c>
      <c r="AA148" s="455" t="s">
        <v>441</v>
      </c>
      <c r="AC148" s="455" t="s">
        <v>441</v>
      </c>
      <c r="AE148" s="455" t="s">
        <v>441</v>
      </c>
      <c r="AG148" s="455" t="s">
        <v>441</v>
      </c>
      <c r="AI148" s="455" t="s">
        <v>441</v>
      </c>
      <c r="AK148" s="455" t="s">
        <v>441</v>
      </c>
      <c r="AM148" s="455" t="s">
        <v>441</v>
      </c>
      <c r="AO148" s="455" t="s">
        <v>441</v>
      </c>
      <c r="AQ148" s="455" t="s">
        <v>441</v>
      </c>
    </row>
    <row r="149" spans="5:43">
      <c r="E149" s="455" t="s">
        <v>441</v>
      </c>
      <c r="G149" s="455" t="s">
        <v>441</v>
      </c>
      <c r="I149" s="455" t="s">
        <v>441</v>
      </c>
      <c r="K149" s="455" t="s">
        <v>441</v>
      </c>
      <c r="M149" s="455" t="s">
        <v>441</v>
      </c>
      <c r="O149" s="455" t="s">
        <v>441</v>
      </c>
      <c r="Q149" s="455" t="s">
        <v>441</v>
      </c>
      <c r="S149" s="455" t="s">
        <v>441</v>
      </c>
      <c r="U149" s="455" t="s">
        <v>441</v>
      </c>
      <c r="W149" s="455" t="s">
        <v>441</v>
      </c>
      <c r="Y149" s="455" t="s">
        <v>441</v>
      </c>
      <c r="AA149" s="455" t="s">
        <v>441</v>
      </c>
      <c r="AC149" s="455" t="s">
        <v>441</v>
      </c>
      <c r="AE149" s="455" t="s">
        <v>441</v>
      </c>
      <c r="AG149" s="455" t="s">
        <v>441</v>
      </c>
      <c r="AI149" s="455" t="s">
        <v>441</v>
      </c>
      <c r="AK149" s="455" t="s">
        <v>441</v>
      </c>
      <c r="AM149" s="455" t="s">
        <v>441</v>
      </c>
      <c r="AO149" s="455" t="s">
        <v>441</v>
      </c>
      <c r="AQ149" s="455" t="s">
        <v>441</v>
      </c>
    </row>
    <row r="150" spans="5:43">
      <c r="E150" s="455" t="s">
        <v>441</v>
      </c>
      <c r="G150" s="455" t="s">
        <v>441</v>
      </c>
      <c r="I150" s="455" t="s">
        <v>441</v>
      </c>
      <c r="K150" s="455" t="s">
        <v>441</v>
      </c>
      <c r="M150" s="455" t="s">
        <v>441</v>
      </c>
      <c r="O150" s="455" t="s">
        <v>441</v>
      </c>
      <c r="Q150" s="455" t="s">
        <v>441</v>
      </c>
      <c r="S150" s="455" t="s">
        <v>441</v>
      </c>
      <c r="U150" s="455" t="s">
        <v>441</v>
      </c>
      <c r="W150" s="455" t="s">
        <v>441</v>
      </c>
      <c r="Y150" s="455" t="s">
        <v>441</v>
      </c>
      <c r="AA150" s="455" t="s">
        <v>441</v>
      </c>
      <c r="AC150" s="455" t="s">
        <v>441</v>
      </c>
      <c r="AE150" s="455" t="s">
        <v>441</v>
      </c>
      <c r="AG150" s="455" t="s">
        <v>441</v>
      </c>
      <c r="AI150" s="455" t="s">
        <v>441</v>
      </c>
      <c r="AK150" s="455" t="s">
        <v>441</v>
      </c>
      <c r="AM150" s="455" t="s">
        <v>441</v>
      </c>
      <c r="AO150" s="455" t="s">
        <v>441</v>
      </c>
      <c r="AQ150" s="455" t="s">
        <v>441</v>
      </c>
    </row>
    <row r="151" spans="5:43">
      <c r="E151" s="455" t="s">
        <v>441</v>
      </c>
      <c r="G151" s="455" t="s">
        <v>441</v>
      </c>
      <c r="I151" s="455" t="s">
        <v>441</v>
      </c>
      <c r="K151" s="455" t="s">
        <v>441</v>
      </c>
      <c r="M151" s="455" t="s">
        <v>441</v>
      </c>
      <c r="O151" s="455" t="s">
        <v>441</v>
      </c>
      <c r="Q151" s="455" t="s">
        <v>441</v>
      </c>
      <c r="S151" s="455" t="s">
        <v>441</v>
      </c>
      <c r="U151" s="455" t="s">
        <v>441</v>
      </c>
      <c r="W151" s="455" t="s">
        <v>441</v>
      </c>
      <c r="Y151" s="455" t="s">
        <v>441</v>
      </c>
      <c r="AA151" s="455" t="s">
        <v>441</v>
      </c>
      <c r="AC151" s="455" t="s">
        <v>441</v>
      </c>
      <c r="AE151" s="455" t="s">
        <v>441</v>
      </c>
      <c r="AG151" s="455" t="s">
        <v>441</v>
      </c>
      <c r="AI151" s="455" t="s">
        <v>441</v>
      </c>
      <c r="AK151" s="455" t="s">
        <v>441</v>
      </c>
      <c r="AM151" s="455" t="s">
        <v>441</v>
      </c>
      <c r="AO151" s="455" t="s">
        <v>441</v>
      </c>
      <c r="AQ151" s="455" t="s">
        <v>441</v>
      </c>
    </row>
    <row r="152" spans="5:43">
      <c r="E152" s="455" t="s">
        <v>441</v>
      </c>
      <c r="G152" s="455" t="s">
        <v>441</v>
      </c>
      <c r="I152" s="455" t="s">
        <v>441</v>
      </c>
      <c r="K152" s="455" t="s">
        <v>441</v>
      </c>
      <c r="M152" s="455" t="s">
        <v>441</v>
      </c>
      <c r="O152" s="455" t="s">
        <v>441</v>
      </c>
      <c r="Q152" s="455" t="s">
        <v>441</v>
      </c>
      <c r="S152" s="455" t="s">
        <v>441</v>
      </c>
      <c r="U152" s="455" t="s">
        <v>441</v>
      </c>
      <c r="W152" s="455" t="s">
        <v>441</v>
      </c>
      <c r="Y152" s="455" t="s">
        <v>441</v>
      </c>
      <c r="AA152" s="455" t="s">
        <v>441</v>
      </c>
      <c r="AC152" s="455" t="s">
        <v>441</v>
      </c>
      <c r="AE152" s="455" t="s">
        <v>441</v>
      </c>
      <c r="AG152" s="455" t="s">
        <v>441</v>
      </c>
      <c r="AI152" s="455" t="s">
        <v>441</v>
      </c>
      <c r="AK152" s="455" t="s">
        <v>441</v>
      </c>
      <c r="AM152" s="455" t="s">
        <v>441</v>
      </c>
      <c r="AO152" s="455" t="s">
        <v>441</v>
      </c>
      <c r="AQ152" s="455" t="s">
        <v>441</v>
      </c>
    </row>
    <row r="153" spans="5:43">
      <c r="E153" s="455" t="s">
        <v>441</v>
      </c>
      <c r="G153" s="455" t="s">
        <v>441</v>
      </c>
      <c r="I153" s="455" t="s">
        <v>441</v>
      </c>
      <c r="K153" s="455" t="s">
        <v>441</v>
      </c>
      <c r="M153" s="455" t="s">
        <v>441</v>
      </c>
      <c r="O153" s="455" t="s">
        <v>441</v>
      </c>
      <c r="Q153" s="455" t="s">
        <v>441</v>
      </c>
      <c r="S153" s="455" t="s">
        <v>441</v>
      </c>
      <c r="U153" s="455" t="s">
        <v>441</v>
      </c>
      <c r="W153" s="455" t="s">
        <v>441</v>
      </c>
      <c r="Y153" s="455" t="s">
        <v>441</v>
      </c>
      <c r="AA153" s="455" t="s">
        <v>441</v>
      </c>
      <c r="AC153" s="455" t="s">
        <v>441</v>
      </c>
      <c r="AE153" s="455" t="s">
        <v>441</v>
      </c>
      <c r="AG153" s="455" t="s">
        <v>441</v>
      </c>
      <c r="AI153" s="455" t="s">
        <v>441</v>
      </c>
      <c r="AK153" s="455" t="s">
        <v>441</v>
      </c>
      <c r="AM153" s="455" t="s">
        <v>441</v>
      </c>
      <c r="AO153" s="455" t="s">
        <v>441</v>
      </c>
      <c r="AQ153" s="455" t="s">
        <v>441</v>
      </c>
    </row>
    <row r="154" spans="5:43">
      <c r="E154" s="455" t="s">
        <v>441</v>
      </c>
      <c r="G154" s="455" t="s">
        <v>441</v>
      </c>
      <c r="I154" s="455" t="s">
        <v>441</v>
      </c>
      <c r="K154" s="455" t="s">
        <v>441</v>
      </c>
      <c r="M154" s="455" t="s">
        <v>441</v>
      </c>
      <c r="O154" s="455" t="s">
        <v>441</v>
      </c>
      <c r="Q154" s="455" t="s">
        <v>441</v>
      </c>
      <c r="S154" s="455" t="s">
        <v>441</v>
      </c>
      <c r="U154" s="455" t="s">
        <v>441</v>
      </c>
      <c r="W154" s="455" t="s">
        <v>441</v>
      </c>
      <c r="Y154" s="455" t="s">
        <v>441</v>
      </c>
      <c r="AA154" s="455" t="s">
        <v>441</v>
      </c>
      <c r="AC154" s="455" t="s">
        <v>441</v>
      </c>
      <c r="AE154" s="455" t="s">
        <v>441</v>
      </c>
      <c r="AG154" s="455" t="s">
        <v>441</v>
      </c>
      <c r="AI154" s="455" t="s">
        <v>441</v>
      </c>
      <c r="AK154" s="455" t="s">
        <v>441</v>
      </c>
      <c r="AM154" s="455" t="s">
        <v>441</v>
      </c>
      <c r="AO154" s="455" t="s">
        <v>441</v>
      </c>
      <c r="AQ154" s="455" t="s">
        <v>441</v>
      </c>
    </row>
    <row r="155" spans="5:43">
      <c r="E155" s="455" t="s">
        <v>441</v>
      </c>
      <c r="G155" s="455" t="s">
        <v>441</v>
      </c>
      <c r="I155" s="455" t="s">
        <v>441</v>
      </c>
      <c r="K155" s="455" t="s">
        <v>441</v>
      </c>
      <c r="M155" s="455" t="s">
        <v>441</v>
      </c>
      <c r="O155" s="455" t="s">
        <v>441</v>
      </c>
      <c r="Q155" s="455" t="s">
        <v>441</v>
      </c>
      <c r="S155" s="455" t="s">
        <v>441</v>
      </c>
      <c r="U155" s="455" t="s">
        <v>441</v>
      </c>
      <c r="W155" s="455" t="s">
        <v>441</v>
      </c>
      <c r="Y155" s="455" t="s">
        <v>441</v>
      </c>
      <c r="AA155" s="455" t="s">
        <v>441</v>
      </c>
      <c r="AC155" s="455" t="s">
        <v>441</v>
      </c>
      <c r="AE155" s="455" t="s">
        <v>441</v>
      </c>
      <c r="AG155" s="455" t="s">
        <v>441</v>
      </c>
      <c r="AI155" s="455" t="s">
        <v>441</v>
      </c>
      <c r="AK155" s="455" t="s">
        <v>441</v>
      </c>
      <c r="AM155" s="455" t="s">
        <v>441</v>
      </c>
      <c r="AO155" s="455" t="s">
        <v>441</v>
      </c>
      <c r="AQ155" s="455" t="s">
        <v>441</v>
      </c>
    </row>
    <row r="156" spans="5:43">
      <c r="E156" s="455" t="s">
        <v>441</v>
      </c>
      <c r="G156" s="455" t="s">
        <v>441</v>
      </c>
      <c r="I156" s="455" t="s">
        <v>441</v>
      </c>
      <c r="K156" s="455" t="s">
        <v>441</v>
      </c>
      <c r="M156" s="455" t="s">
        <v>441</v>
      </c>
      <c r="O156" s="455" t="s">
        <v>441</v>
      </c>
      <c r="Q156" s="455" t="s">
        <v>441</v>
      </c>
      <c r="S156" s="455" t="s">
        <v>441</v>
      </c>
      <c r="U156" s="455" t="s">
        <v>441</v>
      </c>
      <c r="W156" s="455" t="s">
        <v>441</v>
      </c>
      <c r="Y156" s="455" t="s">
        <v>441</v>
      </c>
      <c r="AA156" s="455" t="s">
        <v>441</v>
      </c>
      <c r="AC156" s="455" t="s">
        <v>441</v>
      </c>
      <c r="AE156" s="455" t="s">
        <v>441</v>
      </c>
      <c r="AG156" s="455" t="s">
        <v>441</v>
      </c>
      <c r="AI156" s="455" t="s">
        <v>441</v>
      </c>
      <c r="AK156" s="455" t="s">
        <v>441</v>
      </c>
      <c r="AM156" s="455" t="s">
        <v>441</v>
      </c>
      <c r="AO156" s="455" t="s">
        <v>441</v>
      </c>
      <c r="AQ156" s="455" t="s">
        <v>441</v>
      </c>
    </row>
    <row r="157" spans="5:43">
      <c r="E157" s="455" t="s">
        <v>441</v>
      </c>
      <c r="G157" s="455" t="s">
        <v>441</v>
      </c>
      <c r="I157" s="455" t="s">
        <v>441</v>
      </c>
      <c r="K157" s="455" t="s">
        <v>441</v>
      </c>
      <c r="M157" s="455" t="s">
        <v>441</v>
      </c>
      <c r="O157" s="455" t="s">
        <v>441</v>
      </c>
      <c r="Q157" s="455" t="s">
        <v>441</v>
      </c>
      <c r="S157" s="455" t="s">
        <v>441</v>
      </c>
      <c r="U157" s="455" t="s">
        <v>441</v>
      </c>
      <c r="W157" s="455" t="s">
        <v>441</v>
      </c>
      <c r="Y157" s="455" t="s">
        <v>441</v>
      </c>
      <c r="AA157" s="455" t="s">
        <v>441</v>
      </c>
      <c r="AC157" s="455" t="s">
        <v>441</v>
      </c>
      <c r="AE157" s="455" t="s">
        <v>441</v>
      </c>
      <c r="AG157" s="455" t="s">
        <v>441</v>
      </c>
      <c r="AI157" s="455" t="s">
        <v>441</v>
      </c>
      <c r="AK157" s="455" t="s">
        <v>441</v>
      </c>
      <c r="AM157" s="455" t="s">
        <v>441</v>
      </c>
      <c r="AO157" s="455" t="s">
        <v>441</v>
      </c>
      <c r="AQ157" s="455" t="s">
        <v>441</v>
      </c>
    </row>
    <row r="158" spans="5:43">
      <c r="E158" s="455" t="s">
        <v>441</v>
      </c>
      <c r="G158" s="455" t="s">
        <v>441</v>
      </c>
      <c r="I158" s="455" t="s">
        <v>441</v>
      </c>
      <c r="K158" s="455" t="s">
        <v>441</v>
      </c>
      <c r="M158" s="455" t="s">
        <v>441</v>
      </c>
      <c r="O158" s="455" t="s">
        <v>441</v>
      </c>
      <c r="Q158" s="455" t="s">
        <v>441</v>
      </c>
      <c r="S158" s="455" t="s">
        <v>441</v>
      </c>
      <c r="U158" s="455" t="s">
        <v>441</v>
      </c>
      <c r="W158" s="455" t="s">
        <v>441</v>
      </c>
      <c r="Y158" s="455" t="s">
        <v>441</v>
      </c>
      <c r="AA158" s="455" t="s">
        <v>441</v>
      </c>
      <c r="AC158" s="455" t="s">
        <v>441</v>
      </c>
      <c r="AE158" s="455" t="s">
        <v>441</v>
      </c>
      <c r="AG158" s="455" t="s">
        <v>441</v>
      </c>
      <c r="AI158" s="455" t="s">
        <v>441</v>
      </c>
      <c r="AK158" s="455" t="s">
        <v>441</v>
      </c>
      <c r="AM158" s="455" t="s">
        <v>441</v>
      </c>
      <c r="AO158" s="455" t="s">
        <v>441</v>
      </c>
      <c r="AQ158" s="455" t="s">
        <v>441</v>
      </c>
    </row>
    <row r="159" spans="5:43">
      <c r="E159" s="455" t="s">
        <v>441</v>
      </c>
      <c r="G159" s="455" t="s">
        <v>441</v>
      </c>
      <c r="I159" s="455" t="s">
        <v>441</v>
      </c>
      <c r="K159" s="455" t="s">
        <v>441</v>
      </c>
      <c r="M159" s="455" t="s">
        <v>441</v>
      </c>
      <c r="O159" s="455" t="s">
        <v>441</v>
      </c>
      <c r="Q159" s="455" t="s">
        <v>441</v>
      </c>
      <c r="S159" s="455" t="s">
        <v>441</v>
      </c>
      <c r="U159" s="455" t="s">
        <v>441</v>
      </c>
      <c r="W159" s="455" t="s">
        <v>441</v>
      </c>
      <c r="Y159" s="455" t="s">
        <v>441</v>
      </c>
      <c r="AA159" s="455" t="s">
        <v>441</v>
      </c>
      <c r="AC159" s="455" t="s">
        <v>441</v>
      </c>
      <c r="AE159" s="455" t="s">
        <v>441</v>
      </c>
      <c r="AG159" s="455" t="s">
        <v>441</v>
      </c>
      <c r="AI159" s="455" t="s">
        <v>441</v>
      </c>
      <c r="AK159" s="455" t="s">
        <v>441</v>
      </c>
      <c r="AM159" s="455" t="s">
        <v>441</v>
      </c>
      <c r="AO159" s="455" t="s">
        <v>441</v>
      </c>
      <c r="AQ159" s="455" t="s">
        <v>441</v>
      </c>
    </row>
    <row r="160" spans="5:43">
      <c r="E160" s="455" t="s">
        <v>441</v>
      </c>
      <c r="G160" s="455" t="s">
        <v>441</v>
      </c>
      <c r="I160" s="455" t="s">
        <v>441</v>
      </c>
      <c r="K160" s="455" t="s">
        <v>441</v>
      </c>
      <c r="M160" s="455" t="s">
        <v>441</v>
      </c>
      <c r="O160" s="455" t="s">
        <v>441</v>
      </c>
      <c r="Q160" s="455" t="s">
        <v>441</v>
      </c>
      <c r="S160" s="455" t="s">
        <v>441</v>
      </c>
      <c r="U160" s="455" t="s">
        <v>441</v>
      </c>
      <c r="W160" s="455" t="s">
        <v>441</v>
      </c>
      <c r="Y160" s="455" t="s">
        <v>441</v>
      </c>
      <c r="AA160" s="455" t="s">
        <v>441</v>
      </c>
      <c r="AC160" s="455" t="s">
        <v>441</v>
      </c>
      <c r="AE160" s="455" t="s">
        <v>441</v>
      </c>
      <c r="AG160" s="455" t="s">
        <v>441</v>
      </c>
      <c r="AI160" s="455" t="s">
        <v>441</v>
      </c>
      <c r="AK160" s="455" t="s">
        <v>441</v>
      </c>
      <c r="AM160" s="455" t="s">
        <v>441</v>
      </c>
      <c r="AO160" s="455" t="s">
        <v>441</v>
      </c>
      <c r="AQ160" s="455" t="s">
        <v>441</v>
      </c>
    </row>
    <row r="161" spans="5:43">
      <c r="E161" s="455" t="s">
        <v>441</v>
      </c>
      <c r="G161" s="455" t="s">
        <v>441</v>
      </c>
      <c r="I161" s="455" t="s">
        <v>441</v>
      </c>
      <c r="K161" s="455" t="s">
        <v>441</v>
      </c>
      <c r="M161" s="455" t="s">
        <v>441</v>
      </c>
      <c r="O161" s="455" t="s">
        <v>441</v>
      </c>
      <c r="Q161" s="455" t="s">
        <v>441</v>
      </c>
      <c r="S161" s="455" t="s">
        <v>441</v>
      </c>
      <c r="U161" s="455" t="s">
        <v>441</v>
      </c>
      <c r="W161" s="455" t="s">
        <v>441</v>
      </c>
      <c r="Y161" s="455" t="s">
        <v>441</v>
      </c>
      <c r="AA161" s="455" t="s">
        <v>441</v>
      </c>
      <c r="AC161" s="455" t="s">
        <v>441</v>
      </c>
      <c r="AE161" s="455" t="s">
        <v>441</v>
      </c>
      <c r="AG161" s="455" t="s">
        <v>441</v>
      </c>
      <c r="AI161" s="455" t="s">
        <v>441</v>
      </c>
      <c r="AK161" s="455" t="s">
        <v>441</v>
      </c>
      <c r="AM161" s="455" t="s">
        <v>441</v>
      </c>
      <c r="AO161" s="455" t="s">
        <v>441</v>
      </c>
      <c r="AQ161" s="455" t="s">
        <v>441</v>
      </c>
    </row>
    <row r="162" spans="5:43">
      <c r="E162" s="455" t="s">
        <v>441</v>
      </c>
      <c r="G162" s="455" t="s">
        <v>441</v>
      </c>
      <c r="I162" s="455" t="s">
        <v>441</v>
      </c>
      <c r="K162" s="455" t="s">
        <v>441</v>
      </c>
      <c r="M162" s="455" t="s">
        <v>441</v>
      </c>
      <c r="O162" s="455" t="s">
        <v>441</v>
      </c>
      <c r="Q162" s="455" t="s">
        <v>441</v>
      </c>
      <c r="S162" s="455" t="s">
        <v>441</v>
      </c>
      <c r="U162" s="455" t="s">
        <v>441</v>
      </c>
      <c r="W162" s="455" t="s">
        <v>441</v>
      </c>
      <c r="Y162" s="455" t="s">
        <v>441</v>
      </c>
      <c r="AA162" s="455" t="s">
        <v>441</v>
      </c>
      <c r="AC162" s="455" t="s">
        <v>441</v>
      </c>
      <c r="AE162" s="455" t="s">
        <v>441</v>
      </c>
      <c r="AG162" s="455" t="s">
        <v>441</v>
      </c>
      <c r="AI162" s="455" t="s">
        <v>441</v>
      </c>
      <c r="AK162" s="455" t="s">
        <v>441</v>
      </c>
      <c r="AM162" s="455" t="s">
        <v>441</v>
      </c>
      <c r="AO162" s="455" t="s">
        <v>441</v>
      </c>
      <c r="AQ162" s="455" t="s">
        <v>441</v>
      </c>
    </row>
    <row r="163" spans="5:43">
      <c r="E163" s="455" t="s">
        <v>441</v>
      </c>
      <c r="G163" s="455" t="s">
        <v>441</v>
      </c>
      <c r="I163" s="455" t="s">
        <v>441</v>
      </c>
      <c r="K163" s="455" t="s">
        <v>441</v>
      </c>
      <c r="M163" s="455" t="s">
        <v>441</v>
      </c>
      <c r="O163" s="455" t="s">
        <v>441</v>
      </c>
      <c r="Q163" s="455" t="s">
        <v>441</v>
      </c>
      <c r="S163" s="455" t="s">
        <v>441</v>
      </c>
      <c r="U163" s="455" t="s">
        <v>441</v>
      </c>
      <c r="W163" s="455" t="s">
        <v>441</v>
      </c>
      <c r="Y163" s="455" t="s">
        <v>441</v>
      </c>
      <c r="AA163" s="455" t="s">
        <v>441</v>
      </c>
      <c r="AC163" s="455" t="s">
        <v>441</v>
      </c>
      <c r="AE163" s="455" t="s">
        <v>441</v>
      </c>
      <c r="AG163" s="455" t="s">
        <v>441</v>
      </c>
      <c r="AI163" s="455" t="s">
        <v>441</v>
      </c>
      <c r="AK163" s="455" t="s">
        <v>441</v>
      </c>
      <c r="AM163" s="455" t="s">
        <v>441</v>
      </c>
      <c r="AO163" s="455" t="s">
        <v>441</v>
      </c>
      <c r="AQ163" s="455" t="s">
        <v>441</v>
      </c>
    </row>
    <row r="164" spans="5:43">
      <c r="E164" s="455" t="s">
        <v>441</v>
      </c>
      <c r="G164" s="455" t="s">
        <v>441</v>
      </c>
      <c r="I164" s="455" t="s">
        <v>441</v>
      </c>
      <c r="K164" s="455" t="s">
        <v>441</v>
      </c>
      <c r="M164" s="455" t="s">
        <v>441</v>
      </c>
      <c r="O164" s="455" t="s">
        <v>441</v>
      </c>
      <c r="Q164" s="455" t="s">
        <v>441</v>
      </c>
      <c r="S164" s="455" t="s">
        <v>441</v>
      </c>
      <c r="U164" s="455" t="s">
        <v>441</v>
      </c>
      <c r="W164" s="455" t="s">
        <v>441</v>
      </c>
      <c r="Y164" s="455" t="s">
        <v>441</v>
      </c>
      <c r="AA164" s="455" t="s">
        <v>441</v>
      </c>
      <c r="AC164" s="455" t="s">
        <v>441</v>
      </c>
      <c r="AE164" s="455" t="s">
        <v>441</v>
      </c>
      <c r="AG164" s="455" t="s">
        <v>441</v>
      </c>
      <c r="AI164" s="455" t="s">
        <v>441</v>
      </c>
      <c r="AK164" s="455" t="s">
        <v>441</v>
      </c>
      <c r="AM164" s="455" t="s">
        <v>441</v>
      </c>
      <c r="AO164" s="455" t="s">
        <v>441</v>
      </c>
      <c r="AQ164" s="455" t="s">
        <v>441</v>
      </c>
    </row>
    <row r="165" spans="5:43">
      <c r="E165" s="455" t="s">
        <v>441</v>
      </c>
      <c r="G165" s="455" t="s">
        <v>441</v>
      </c>
      <c r="I165" s="455" t="s">
        <v>441</v>
      </c>
      <c r="K165" s="455" t="s">
        <v>441</v>
      </c>
      <c r="M165" s="455" t="s">
        <v>441</v>
      </c>
      <c r="O165" s="455" t="s">
        <v>441</v>
      </c>
      <c r="Q165" s="455" t="s">
        <v>441</v>
      </c>
      <c r="S165" s="455" t="s">
        <v>441</v>
      </c>
      <c r="U165" s="455" t="s">
        <v>441</v>
      </c>
      <c r="W165" s="455" t="s">
        <v>441</v>
      </c>
      <c r="Y165" s="455" t="s">
        <v>441</v>
      </c>
      <c r="AA165" s="455" t="s">
        <v>441</v>
      </c>
      <c r="AC165" s="455" t="s">
        <v>441</v>
      </c>
      <c r="AE165" s="455" t="s">
        <v>441</v>
      </c>
      <c r="AG165" s="455" t="s">
        <v>441</v>
      </c>
      <c r="AI165" s="455" t="s">
        <v>441</v>
      </c>
      <c r="AK165" s="455" t="s">
        <v>441</v>
      </c>
      <c r="AM165" s="455" t="s">
        <v>441</v>
      </c>
      <c r="AO165" s="455" t="s">
        <v>441</v>
      </c>
      <c r="AQ165" s="455" t="s">
        <v>441</v>
      </c>
    </row>
    <row r="166" spans="5:43">
      <c r="E166" s="455" t="s">
        <v>441</v>
      </c>
      <c r="G166" s="455" t="s">
        <v>441</v>
      </c>
      <c r="I166" s="455" t="s">
        <v>441</v>
      </c>
      <c r="K166" s="455" t="s">
        <v>441</v>
      </c>
      <c r="M166" s="455" t="s">
        <v>441</v>
      </c>
      <c r="O166" s="455" t="s">
        <v>441</v>
      </c>
      <c r="Q166" s="455" t="s">
        <v>441</v>
      </c>
      <c r="S166" s="455" t="s">
        <v>441</v>
      </c>
      <c r="U166" s="455" t="s">
        <v>441</v>
      </c>
      <c r="W166" s="455" t="s">
        <v>441</v>
      </c>
      <c r="Y166" s="455" t="s">
        <v>441</v>
      </c>
      <c r="AA166" s="455" t="s">
        <v>441</v>
      </c>
      <c r="AC166" s="455" t="s">
        <v>441</v>
      </c>
      <c r="AE166" s="455" t="s">
        <v>441</v>
      </c>
      <c r="AG166" s="455" t="s">
        <v>441</v>
      </c>
      <c r="AI166" s="455" t="s">
        <v>441</v>
      </c>
      <c r="AK166" s="455" t="s">
        <v>441</v>
      </c>
      <c r="AM166" s="455" t="s">
        <v>441</v>
      </c>
      <c r="AO166" s="455" t="s">
        <v>441</v>
      </c>
      <c r="AQ166" s="455" t="s">
        <v>441</v>
      </c>
    </row>
    <row r="167" spans="5:43">
      <c r="E167" s="455" t="s">
        <v>441</v>
      </c>
      <c r="G167" s="455" t="s">
        <v>441</v>
      </c>
      <c r="I167" s="455" t="s">
        <v>441</v>
      </c>
      <c r="K167" s="455" t="s">
        <v>441</v>
      </c>
      <c r="M167" s="455" t="s">
        <v>441</v>
      </c>
      <c r="O167" s="455" t="s">
        <v>441</v>
      </c>
      <c r="Q167" s="455" t="s">
        <v>441</v>
      </c>
      <c r="S167" s="455" t="s">
        <v>441</v>
      </c>
      <c r="U167" s="455" t="s">
        <v>441</v>
      </c>
      <c r="W167" s="455" t="s">
        <v>441</v>
      </c>
      <c r="Y167" s="455" t="s">
        <v>441</v>
      </c>
      <c r="AA167" s="455" t="s">
        <v>441</v>
      </c>
      <c r="AC167" s="455" t="s">
        <v>441</v>
      </c>
      <c r="AE167" s="455" t="s">
        <v>441</v>
      </c>
      <c r="AG167" s="455" t="s">
        <v>441</v>
      </c>
      <c r="AI167" s="455" t="s">
        <v>441</v>
      </c>
      <c r="AK167" s="455" t="s">
        <v>441</v>
      </c>
      <c r="AM167" s="455" t="s">
        <v>441</v>
      </c>
      <c r="AO167" s="455" t="s">
        <v>441</v>
      </c>
      <c r="AQ167" s="455" t="s">
        <v>441</v>
      </c>
    </row>
    <row r="168" spans="5:43">
      <c r="E168" s="455" t="s">
        <v>441</v>
      </c>
      <c r="G168" s="455" t="s">
        <v>441</v>
      </c>
      <c r="I168" s="455" t="s">
        <v>441</v>
      </c>
      <c r="K168" s="455" t="s">
        <v>441</v>
      </c>
      <c r="M168" s="455" t="s">
        <v>441</v>
      </c>
      <c r="O168" s="455" t="s">
        <v>441</v>
      </c>
      <c r="Q168" s="455" t="s">
        <v>441</v>
      </c>
      <c r="S168" s="455" t="s">
        <v>441</v>
      </c>
      <c r="U168" s="455" t="s">
        <v>441</v>
      </c>
      <c r="W168" s="455" t="s">
        <v>441</v>
      </c>
      <c r="Y168" s="455" t="s">
        <v>441</v>
      </c>
      <c r="AA168" s="455" t="s">
        <v>441</v>
      </c>
      <c r="AC168" s="455" t="s">
        <v>441</v>
      </c>
      <c r="AE168" s="455" t="s">
        <v>441</v>
      </c>
      <c r="AG168" s="455" t="s">
        <v>441</v>
      </c>
      <c r="AI168" s="455" t="s">
        <v>441</v>
      </c>
      <c r="AK168" s="455" t="s">
        <v>441</v>
      </c>
      <c r="AM168" s="455" t="s">
        <v>441</v>
      </c>
      <c r="AO168" s="455" t="s">
        <v>441</v>
      </c>
      <c r="AQ168" s="455" t="s">
        <v>441</v>
      </c>
    </row>
    <row r="169" spans="5:43">
      <c r="E169" s="455" t="s">
        <v>441</v>
      </c>
      <c r="G169" s="455" t="s">
        <v>441</v>
      </c>
      <c r="I169" s="455" t="s">
        <v>441</v>
      </c>
      <c r="K169" s="455" t="s">
        <v>441</v>
      </c>
      <c r="M169" s="455" t="s">
        <v>441</v>
      </c>
      <c r="O169" s="455" t="s">
        <v>441</v>
      </c>
      <c r="Q169" s="455" t="s">
        <v>441</v>
      </c>
      <c r="S169" s="455" t="s">
        <v>441</v>
      </c>
      <c r="U169" s="455" t="s">
        <v>441</v>
      </c>
      <c r="W169" s="455" t="s">
        <v>441</v>
      </c>
      <c r="Y169" s="455" t="s">
        <v>441</v>
      </c>
      <c r="AA169" s="455" t="s">
        <v>441</v>
      </c>
      <c r="AC169" s="455" t="s">
        <v>441</v>
      </c>
      <c r="AE169" s="455" t="s">
        <v>441</v>
      </c>
      <c r="AG169" s="455" t="s">
        <v>441</v>
      </c>
      <c r="AI169" s="455" t="s">
        <v>441</v>
      </c>
      <c r="AK169" s="455" t="s">
        <v>441</v>
      </c>
      <c r="AM169" s="455" t="s">
        <v>441</v>
      </c>
      <c r="AO169" s="455" t="s">
        <v>441</v>
      </c>
      <c r="AQ169" s="455" t="s">
        <v>441</v>
      </c>
    </row>
    <row r="170" spans="5:43">
      <c r="E170" s="455" t="s">
        <v>441</v>
      </c>
      <c r="G170" s="455" t="s">
        <v>441</v>
      </c>
      <c r="I170" s="455" t="s">
        <v>441</v>
      </c>
      <c r="K170" s="455" t="s">
        <v>441</v>
      </c>
      <c r="M170" s="455" t="s">
        <v>441</v>
      </c>
      <c r="O170" s="455" t="s">
        <v>441</v>
      </c>
      <c r="Q170" s="455" t="s">
        <v>441</v>
      </c>
      <c r="S170" s="455" t="s">
        <v>441</v>
      </c>
      <c r="U170" s="455" t="s">
        <v>441</v>
      </c>
      <c r="W170" s="455" t="s">
        <v>441</v>
      </c>
      <c r="Y170" s="455" t="s">
        <v>441</v>
      </c>
      <c r="AA170" s="455" t="s">
        <v>441</v>
      </c>
      <c r="AC170" s="455" t="s">
        <v>441</v>
      </c>
      <c r="AE170" s="455" t="s">
        <v>441</v>
      </c>
      <c r="AG170" s="455" t="s">
        <v>441</v>
      </c>
      <c r="AI170" s="455" t="s">
        <v>441</v>
      </c>
      <c r="AK170" s="455" t="s">
        <v>441</v>
      </c>
      <c r="AM170" s="455" t="s">
        <v>441</v>
      </c>
      <c r="AO170" s="455" t="s">
        <v>441</v>
      </c>
      <c r="AQ170" s="455" t="s">
        <v>441</v>
      </c>
    </row>
    <row r="171" spans="5:43">
      <c r="E171" s="455" t="s">
        <v>441</v>
      </c>
      <c r="G171" s="455" t="s">
        <v>441</v>
      </c>
      <c r="I171" s="455" t="s">
        <v>441</v>
      </c>
      <c r="K171" s="455" t="s">
        <v>441</v>
      </c>
      <c r="M171" s="455" t="s">
        <v>441</v>
      </c>
      <c r="O171" s="455" t="s">
        <v>441</v>
      </c>
      <c r="Q171" s="455" t="s">
        <v>441</v>
      </c>
      <c r="S171" s="455" t="s">
        <v>441</v>
      </c>
      <c r="U171" s="455" t="s">
        <v>441</v>
      </c>
      <c r="W171" s="455" t="s">
        <v>441</v>
      </c>
      <c r="Y171" s="455" t="s">
        <v>441</v>
      </c>
      <c r="AA171" s="455" t="s">
        <v>441</v>
      </c>
      <c r="AC171" s="455" t="s">
        <v>441</v>
      </c>
      <c r="AE171" s="455" t="s">
        <v>441</v>
      </c>
      <c r="AG171" s="455" t="s">
        <v>441</v>
      </c>
      <c r="AI171" s="455" t="s">
        <v>441</v>
      </c>
      <c r="AK171" s="455" t="s">
        <v>441</v>
      </c>
      <c r="AM171" s="455" t="s">
        <v>441</v>
      </c>
      <c r="AO171" s="455" t="s">
        <v>441</v>
      </c>
      <c r="AQ171" s="455" t="s">
        <v>441</v>
      </c>
    </row>
    <row r="172" spans="5:43">
      <c r="E172" s="455" t="s">
        <v>441</v>
      </c>
      <c r="G172" s="455" t="s">
        <v>441</v>
      </c>
      <c r="I172" s="455" t="s">
        <v>441</v>
      </c>
      <c r="K172" s="455" t="s">
        <v>441</v>
      </c>
      <c r="M172" s="455" t="s">
        <v>441</v>
      </c>
      <c r="O172" s="455" t="s">
        <v>441</v>
      </c>
      <c r="Q172" s="455" t="s">
        <v>441</v>
      </c>
      <c r="S172" s="455" t="s">
        <v>441</v>
      </c>
      <c r="U172" s="455" t="s">
        <v>441</v>
      </c>
      <c r="W172" s="455" t="s">
        <v>441</v>
      </c>
      <c r="Y172" s="455" t="s">
        <v>441</v>
      </c>
      <c r="AA172" s="455" t="s">
        <v>441</v>
      </c>
      <c r="AC172" s="455" t="s">
        <v>441</v>
      </c>
      <c r="AE172" s="455" t="s">
        <v>441</v>
      </c>
      <c r="AG172" s="455" t="s">
        <v>441</v>
      </c>
      <c r="AI172" s="455" t="s">
        <v>441</v>
      </c>
      <c r="AK172" s="455" t="s">
        <v>441</v>
      </c>
      <c r="AM172" s="455" t="s">
        <v>441</v>
      </c>
      <c r="AO172" s="455" t="s">
        <v>441</v>
      </c>
      <c r="AQ172" s="455" t="s">
        <v>441</v>
      </c>
    </row>
    <row r="173" spans="5:43">
      <c r="E173" s="455" t="s">
        <v>441</v>
      </c>
      <c r="G173" s="455" t="s">
        <v>441</v>
      </c>
      <c r="I173" s="455" t="s">
        <v>441</v>
      </c>
      <c r="K173" s="455" t="s">
        <v>441</v>
      </c>
      <c r="M173" s="455" t="s">
        <v>441</v>
      </c>
      <c r="O173" s="455" t="s">
        <v>441</v>
      </c>
      <c r="Q173" s="455" t="s">
        <v>441</v>
      </c>
      <c r="S173" s="455" t="s">
        <v>441</v>
      </c>
      <c r="U173" s="455" t="s">
        <v>441</v>
      </c>
      <c r="W173" s="455" t="s">
        <v>441</v>
      </c>
      <c r="Y173" s="455" t="s">
        <v>441</v>
      </c>
      <c r="AA173" s="455" t="s">
        <v>441</v>
      </c>
      <c r="AC173" s="455" t="s">
        <v>441</v>
      </c>
      <c r="AE173" s="455" t="s">
        <v>441</v>
      </c>
      <c r="AG173" s="455" t="s">
        <v>441</v>
      </c>
      <c r="AI173" s="455" t="s">
        <v>441</v>
      </c>
      <c r="AK173" s="455" t="s">
        <v>441</v>
      </c>
      <c r="AM173" s="455" t="s">
        <v>441</v>
      </c>
      <c r="AO173" s="455" t="s">
        <v>441</v>
      </c>
      <c r="AQ173" s="455" t="s">
        <v>441</v>
      </c>
    </row>
    <row r="174" spans="5:43">
      <c r="E174" s="455" t="s">
        <v>441</v>
      </c>
      <c r="G174" s="455" t="s">
        <v>441</v>
      </c>
      <c r="I174" s="455" t="s">
        <v>441</v>
      </c>
      <c r="K174" s="455" t="s">
        <v>441</v>
      </c>
      <c r="M174" s="455" t="s">
        <v>441</v>
      </c>
      <c r="O174" s="455" t="s">
        <v>441</v>
      </c>
      <c r="Q174" s="455" t="s">
        <v>441</v>
      </c>
      <c r="S174" s="455" t="s">
        <v>441</v>
      </c>
      <c r="U174" s="455" t="s">
        <v>441</v>
      </c>
      <c r="W174" s="455" t="s">
        <v>441</v>
      </c>
      <c r="Y174" s="455" t="s">
        <v>441</v>
      </c>
      <c r="AA174" s="455" t="s">
        <v>441</v>
      </c>
      <c r="AC174" s="455" t="s">
        <v>441</v>
      </c>
      <c r="AE174" s="455" t="s">
        <v>441</v>
      </c>
      <c r="AG174" s="455" t="s">
        <v>441</v>
      </c>
      <c r="AI174" s="455" t="s">
        <v>441</v>
      </c>
      <c r="AK174" s="455" t="s">
        <v>441</v>
      </c>
      <c r="AM174" s="455" t="s">
        <v>441</v>
      </c>
      <c r="AO174" s="455" t="s">
        <v>441</v>
      </c>
      <c r="AQ174" s="455" t="s">
        <v>441</v>
      </c>
    </row>
    <row r="175" spans="5:43">
      <c r="E175" s="455" t="s">
        <v>441</v>
      </c>
      <c r="G175" s="455" t="s">
        <v>441</v>
      </c>
      <c r="I175" s="455" t="s">
        <v>441</v>
      </c>
      <c r="K175" s="455" t="s">
        <v>441</v>
      </c>
      <c r="M175" s="455" t="s">
        <v>441</v>
      </c>
      <c r="O175" s="455" t="s">
        <v>441</v>
      </c>
      <c r="Q175" s="455" t="s">
        <v>441</v>
      </c>
      <c r="S175" s="455" t="s">
        <v>441</v>
      </c>
      <c r="U175" s="455" t="s">
        <v>441</v>
      </c>
      <c r="W175" s="455" t="s">
        <v>441</v>
      </c>
      <c r="Y175" s="455" t="s">
        <v>441</v>
      </c>
      <c r="AA175" s="455" t="s">
        <v>441</v>
      </c>
      <c r="AC175" s="455" t="s">
        <v>441</v>
      </c>
      <c r="AE175" s="455" t="s">
        <v>441</v>
      </c>
      <c r="AG175" s="455" t="s">
        <v>441</v>
      </c>
      <c r="AI175" s="455" t="s">
        <v>441</v>
      </c>
      <c r="AK175" s="455" t="s">
        <v>441</v>
      </c>
      <c r="AM175" s="455" t="s">
        <v>441</v>
      </c>
      <c r="AO175" s="455" t="s">
        <v>441</v>
      </c>
      <c r="AQ175" s="455" t="s">
        <v>441</v>
      </c>
    </row>
    <row r="176" spans="5:43">
      <c r="E176" s="455" t="s">
        <v>441</v>
      </c>
      <c r="G176" s="455" t="s">
        <v>441</v>
      </c>
      <c r="I176" s="455" t="s">
        <v>441</v>
      </c>
      <c r="K176" s="455" t="s">
        <v>441</v>
      </c>
      <c r="M176" s="455" t="s">
        <v>441</v>
      </c>
      <c r="O176" s="455" t="s">
        <v>441</v>
      </c>
      <c r="Q176" s="455" t="s">
        <v>441</v>
      </c>
      <c r="S176" s="455" t="s">
        <v>441</v>
      </c>
      <c r="U176" s="455" t="s">
        <v>441</v>
      </c>
      <c r="W176" s="455" t="s">
        <v>441</v>
      </c>
      <c r="Y176" s="455" t="s">
        <v>441</v>
      </c>
      <c r="AA176" s="455" t="s">
        <v>441</v>
      </c>
      <c r="AC176" s="455" t="s">
        <v>441</v>
      </c>
      <c r="AE176" s="455" t="s">
        <v>441</v>
      </c>
      <c r="AG176" s="455" t="s">
        <v>441</v>
      </c>
      <c r="AI176" s="455" t="s">
        <v>441</v>
      </c>
      <c r="AK176" s="455" t="s">
        <v>441</v>
      </c>
      <c r="AM176" s="455" t="s">
        <v>441</v>
      </c>
      <c r="AO176" s="455" t="s">
        <v>441</v>
      </c>
      <c r="AQ176" s="455" t="s">
        <v>441</v>
      </c>
    </row>
    <row r="177" spans="5:43">
      <c r="E177" s="455" t="s">
        <v>441</v>
      </c>
      <c r="G177" s="455" t="s">
        <v>441</v>
      </c>
      <c r="I177" s="455" t="s">
        <v>441</v>
      </c>
      <c r="K177" s="455" t="s">
        <v>441</v>
      </c>
      <c r="M177" s="455" t="s">
        <v>441</v>
      </c>
      <c r="O177" s="455" t="s">
        <v>441</v>
      </c>
      <c r="Q177" s="455" t="s">
        <v>441</v>
      </c>
      <c r="S177" s="455" t="s">
        <v>441</v>
      </c>
      <c r="U177" s="455" t="s">
        <v>441</v>
      </c>
      <c r="W177" s="455" t="s">
        <v>441</v>
      </c>
      <c r="Y177" s="455" t="s">
        <v>441</v>
      </c>
      <c r="AA177" s="455" t="s">
        <v>441</v>
      </c>
      <c r="AC177" s="455" t="s">
        <v>441</v>
      </c>
      <c r="AE177" s="455" t="s">
        <v>441</v>
      </c>
      <c r="AG177" s="455" t="s">
        <v>441</v>
      </c>
      <c r="AI177" s="455" t="s">
        <v>441</v>
      </c>
      <c r="AK177" s="455" t="s">
        <v>441</v>
      </c>
      <c r="AM177" s="455" t="s">
        <v>441</v>
      </c>
      <c r="AO177" s="455" t="s">
        <v>441</v>
      </c>
      <c r="AQ177" s="455" t="s">
        <v>441</v>
      </c>
    </row>
    <row r="178" spans="5:43">
      <c r="E178" s="455" t="s">
        <v>441</v>
      </c>
      <c r="G178" s="455" t="s">
        <v>441</v>
      </c>
      <c r="I178" s="455" t="s">
        <v>441</v>
      </c>
      <c r="K178" s="455" t="s">
        <v>441</v>
      </c>
      <c r="M178" s="455" t="s">
        <v>441</v>
      </c>
      <c r="O178" s="455" t="s">
        <v>441</v>
      </c>
      <c r="Q178" s="455" t="s">
        <v>441</v>
      </c>
      <c r="S178" s="455" t="s">
        <v>441</v>
      </c>
      <c r="U178" s="455" t="s">
        <v>441</v>
      </c>
      <c r="W178" s="455" t="s">
        <v>441</v>
      </c>
      <c r="Y178" s="455" t="s">
        <v>441</v>
      </c>
      <c r="AA178" s="455" t="s">
        <v>441</v>
      </c>
      <c r="AC178" s="455" t="s">
        <v>441</v>
      </c>
      <c r="AE178" s="455" t="s">
        <v>441</v>
      </c>
      <c r="AG178" s="455" t="s">
        <v>441</v>
      </c>
      <c r="AI178" s="455" t="s">
        <v>441</v>
      </c>
      <c r="AK178" s="455" t="s">
        <v>441</v>
      </c>
      <c r="AM178" s="455" t="s">
        <v>441</v>
      </c>
      <c r="AO178" s="455" t="s">
        <v>441</v>
      </c>
      <c r="AQ178" s="455" t="s">
        <v>441</v>
      </c>
    </row>
    <row r="179" spans="5:43">
      <c r="E179" s="455" t="s">
        <v>441</v>
      </c>
      <c r="G179" s="455" t="s">
        <v>441</v>
      </c>
      <c r="I179" s="455" t="s">
        <v>441</v>
      </c>
      <c r="K179" s="455" t="s">
        <v>441</v>
      </c>
      <c r="M179" s="455" t="s">
        <v>441</v>
      </c>
      <c r="O179" s="455" t="s">
        <v>441</v>
      </c>
      <c r="Q179" s="455" t="s">
        <v>441</v>
      </c>
      <c r="S179" s="455" t="s">
        <v>441</v>
      </c>
      <c r="U179" s="455" t="s">
        <v>441</v>
      </c>
      <c r="W179" s="455" t="s">
        <v>441</v>
      </c>
      <c r="Y179" s="455" t="s">
        <v>441</v>
      </c>
      <c r="AA179" s="455" t="s">
        <v>441</v>
      </c>
      <c r="AC179" s="455" t="s">
        <v>441</v>
      </c>
      <c r="AE179" s="455" t="s">
        <v>441</v>
      </c>
      <c r="AG179" s="455" t="s">
        <v>441</v>
      </c>
      <c r="AI179" s="455" t="s">
        <v>441</v>
      </c>
      <c r="AK179" s="455" t="s">
        <v>441</v>
      </c>
      <c r="AM179" s="455" t="s">
        <v>441</v>
      </c>
      <c r="AO179" s="455" t="s">
        <v>441</v>
      </c>
      <c r="AQ179" s="455" t="s">
        <v>441</v>
      </c>
    </row>
    <row r="180" spans="5:43">
      <c r="E180" s="455" t="s">
        <v>441</v>
      </c>
      <c r="G180" s="455" t="s">
        <v>441</v>
      </c>
      <c r="I180" s="455" t="s">
        <v>441</v>
      </c>
      <c r="K180" s="455" t="s">
        <v>441</v>
      </c>
      <c r="M180" s="455" t="s">
        <v>441</v>
      </c>
      <c r="O180" s="455" t="s">
        <v>441</v>
      </c>
      <c r="Q180" s="455" t="s">
        <v>441</v>
      </c>
      <c r="S180" s="455" t="s">
        <v>441</v>
      </c>
      <c r="U180" s="455" t="s">
        <v>441</v>
      </c>
      <c r="W180" s="455" t="s">
        <v>441</v>
      </c>
      <c r="Y180" s="455" t="s">
        <v>441</v>
      </c>
      <c r="AA180" s="455" t="s">
        <v>441</v>
      </c>
      <c r="AC180" s="455" t="s">
        <v>441</v>
      </c>
      <c r="AE180" s="455" t="s">
        <v>441</v>
      </c>
      <c r="AG180" s="455" t="s">
        <v>441</v>
      </c>
      <c r="AI180" s="455" t="s">
        <v>441</v>
      </c>
      <c r="AK180" s="455" t="s">
        <v>441</v>
      </c>
      <c r="AM180" s="455" t="s">
        <v>441</v>
      </c>
      <c r="AO180" s="455" t="s">
        <v>441</v>
      </c>
      <c r="AQ180" s="455" t="s">
        <v>441</v>
      </c>
    </row>
    <row r="181" spans="5:43">
      <c r="E181" s="455" t="s">
        <v>441</v>
      </c>
      <c r="G181" s="455" t="s">
        <v>441</v>
      </c>
      <c r="I181" s="455" t="s">
        <v>441</v>
      </c>
      <c r="K181" s="455" t="s">
        <v>441</v>
      </c>
      <c r="M181" s="455" t="s">
        <v>441</v>
      </c>
      <c r="O181" s="455" t="s">
        <v>441</v>
      </c>
      <c r="Q181" s="455" t="s">
        <v>441</v>
      </c>
      <c r="S181" s="455" t="s">
        <v>441</v>
      </c>
      <c r="U181" s="455" t="s">
        <v>441</v>
      </c>
      <c r="W181" s="455" t="s">
        <v>441</v>
      </c>
      <c r="Y181" s="455" t="s">
        <v>441</v>
      </c>
      <c r="AA181" s="455" t="s">
        <v>441</v>
      </c>
      <c r="AC181" s="455" t="s">
        <v>441</v>
      </c>
      <c r="AE181" s="455" t="s">
        <v>441</v>
      </c>
      <c r="AG181" s="455" t="s">
        <v>441</v>
      </c>
      <c r="AI181" s="455" t="s">
        <v>441</v>
      </c>
      <c r="AK181" s="455" t="s">
        <v>441</v>
      </c>
      <c r="AM181" s="455" t="s">
        <v>441</v>
      </c>
      <c r="AO181" s="455" t="s">
        <v>441</v>
      </c>
      <c r="AQ181" s="455" t="s">
        <v>441</v>
      </c>
    </row>
    <row r="182" spans="5:43">
      <c r="E182" s="455" t="s">
        <v>441</v>
      </c>
      <c r="G182" s="455" t="s">
        <v>441</v>
      </c>
      <c r="I182" s="455" t="s">
        <v>441</v>
      </c>
      <c r="K182" s="455" t="s">
        <v>441</v>
      </c>
      <c r="M182" s="455" t="s">
        <v>441</v>
      </c>
      <c r="O182" s="455" t="s">
        <v>441</v>
      </c>
      <c r="Q182" s="455" t="s">
        <v>441</v>
      </c>
      <c r="S182" s="455" t="s">
        <v>441</v>
      </c>
      <c r="U182" s="455" t="s">
        <v>441</v>
      </c>
      <c r="W182" s="455" t="s">
        <v>441</v>
      </c>
      <c r="Y182" s="455" t="s">
        <v>441</v>
      </c>
      <c r="AA182" s="455" t="s">
        <v>441</v>
      </c>
      <c r="AC182" s="455" t="s">
        <v>441</v>
      </c>
      <c r="AE182" s="455" t="s">
        <v>441</v>
      </c>
      <c r="AG182" s="455" t="s">
        <v>441</v>
      </c>
      <c r="AI182" s="455" t="s">
        <v>441</v>
      </c>
      <c r="AK182" s="455" t="s">
        <v>441</v>
      </c>
      <c r="AM182" s="455" t="s">
        <v>441</v>
      </c>
      <c r="AO182" s="455" t="s">
        <v>441</v>
      </c>
      <c r="AQ182" s="455" t="s">
        <v>441</v>
      </c>
    </row>
    <row r="183" spans="5:43">
      <c r="E183" s="455" t="s">
        <v>441</v>
      </c>
      <c r="G183" s="455" t="s">
        <v>441</v>
      </c>
      <c r="I183" s="455" t="s">
        <v>441</v>
      </c>
      <c r="K183" s="455" t="s">
        <v>441</v>
      </c>
      <c r="M183" s="455" t="s">
        <v>441</v>
      </c>
      <c r="O183" s="455" t="s">
        <v>441</v>
      </c>
      <c r="Q183" s="455" t="s">
        <v>441</v>
      </c>
      <c r="S183" s="455" t="s">
        <v>441</v>
      </c>
      <c r="U183" s="455" t="s">
        <v>441</v>
      </c>
      <c r="W183" s="455" t="s">
        <v>441</v>
      </c>
      <c r="Y183" s="455" t="s">
        <v>441</v>
      </c>
      <c r="AA183" s="455" t="s">
        <v>441</v>
      </c>
      <c r="AC183" s="455" t="s">
        <v>441</v>
      </c>
      <c r="AE183" s="455" t="s">
        <v>441</v>
      </c>
      <c r="AG183" s="455" t="s">
        <v>441</v>
      </c>
      <c r="AI183" s="455" t="s">
        <v>441</v>
      </c>
      <c r="AK183" s="455" t="s">
        <v>441</v>
      </c>
      <c r="AM183" s="455" t="s">
        <v>441</v>
      </c>
      <c r="AO183" s="455" t="s">
        <v>441</v>
      </c>
      <c r="AQ183" s="455" t="s">
        <v>441</v>
      </c>
    </row>
    <row r="184" spans="5:43">
      <c r="E184" s="455" t="s">
        <v>441</v>
      </c>
      <c r="G184" s="455" t="s">
        <v>441</v>
      </c>
      <c r="I184" s="455" t="s">
        <v>441</v>
      </c>
      <c r="K184" s="455" t="s">
        <v>441</v>
      </c>
      <c r="M184" s="455" t="s">
        <v>441</v>
      </c>
      <c r="O184" s="455" t="s">
        <v>441</v>
      </c>
      <c r="Q184" s="455" t="s">
        <v>441</v>
      </c>
      <c r="S184" s="455" t="s">
        <v>441</v>
      </c>
      <c r="U184" s="455" t="s">
        <v>441</v>
      </c>
      <c r="W184" s="455" t="s">
        <v>441</v>
      </c>
      <c r="Y184" s="455" t="s">
        <v>441</v>
      </c>
      <c r="AA184" s="455" t="s">
        <v>441</v>
      </c>
      <c r="AC184" s="455" t="s">
        <v>441</v>
      </c>
      <c r="AE184" s="455" t="s">
        <v>441</v>
      </c>
      <c r="AG184" s="455" t="s">
        <v>441</v>
      </c>
      <c r="AI184" s="455" t="s">
        <v>441</v>
      </c>
      <c r="AK184" s="455" t="s">
        <v>441</v>
      </c>
      <c r="AM184" s="455" t="s">
        <v>441</v>
      </c>
      <c r="AO184" s="455" t="s">
        <v>441</v>
      </c>
      <c r="AQ184" s="455" t="s">
        <v>441</v>
      </c>
    </row>
    <row r="185" spans="5:43">
      <c r="E185" s="455" t="s">
        <v>441</v>
      </c>
      <c r="G185" s="455" t="s">
        <v>441</v>
      </c>
      <c r="I185" s="455" t="s">
        <v>441</v>
      </c>
      <c r="K185" s="455" t="s">
        <v>441</v>
      </c>
      <c r="M185" s="455" t="s">
        <v>441</v>
      </c>
      <c r="O185" s="455" t="s">
        <v>441</v>
      </c>
      <c r="Q185" s="455" t="s">
        <v>441</v>
      </c>
      <c r="S185" s="455" t="s">
        <v>441</v>
      </c>
      <c r="U185" s="455" t="s">
        <v>441</v>
      </c>
      <c r="W185" s="455" t="s">
        <v>441</v>
      </c>
      <c r="Y185" s="455" t="s">
        <v>441</v>
      </c>
      <c r="AA185" s="455" t="s">
        <v>441</v>
      </c>
      <c r="AC185" s="455" t="s">
        <v>441</v>
      </c>
      <c r="AE185" s="455" t="s">
        <v>441</v>
      </c>
      <c r="AG185" s="455" t="s">
        <v>441</v>
      </c>
      <c r="AI185" s="455" t="s">
        <v>441</v>
      </c>
      <c r="AK185" s="455" t="s">
        <v>441</v>
      </c>
      <c r="AM185" s="455" t="s">
        <v>441</v>
      </c>
      <c r="AO185" s="455" t="s">
        <v>441</v>
      </c>
      <c r="AQ185" s="455" t="s">
        <v>441</v>
      </c>
    </row>
    <row r="186" spans="5:43">
      <c r="E186" s="455" t="s">
        <v>441</v>
      </c>
      <c r="G186" s="455" t="s">
        <v>441</v>
      </c>
      <c r="I186" s="455" t="s">
        <v>441</v>
      </c>
      <c r="K186" s="455" t="s">
        <v>441</v>
      </c>
      <c r="M186" s="455" t="s">
        <v>441</v>
      </c>
      <c r="O186" s="455" t="s">
        <v>441</v>
      </c>
      <c r="Q186" s="455" t="s">
        <v>441</v>
      </c>
      <c r="S186" s="455" t="s">
        <v>441</v>
      </c>
      <c r="U186" s="455" t="s">
        <v>441</v>
      </c>
      <c r="W186" s="455" t="s">
        <v>441</v>
      </c>
      <c r="Y186" s="455" t="s">
        <v>441</v>
      </c>
      <c r="AA186" s="455" t="s">
        <v>441</v>
      </c>
      <c r="AC186" s="455" t="s">
        <v>441</v>
      </c>
      <c r="AE186" s="455" t="s">
        <v>441</v>
      </c>
      <c r="AG186" s="455" t="s">
        <v>441</v>
      </c>
      <c r="AI186" s="455" t="s">
        <v>441</v>
      </c>
      <c r="AK186" s="455" t="s">
        <v>441</v>
      </c>
      <c r="AM186" s="455" t="s">
        <v>441</v>
      </c>
      <c r="AO186" s="455" t="s">
        <v>441</v>
      </c>
      <c r="AQ186" s="455" t="s">
        <v>441</v>
      </c>
    </row>
    <row r="187" spans="5:43">
      <c r="E187" s="455" t="s">
        <v>441</v>
      </c>
      <c r="G187" s="455" t="s">
        <v>441</v>
      </c>
      <c r="I187" s="455" t="s">
        <v>441</v>
      </c>
      <c r="K187" s="455" t="s">
        <v>441</v>
      </c>
      <c r="M187" s="455" t="s">
        <v>441</v>
      </c>
      <c r="O187" s="455" t="s">
        <v>441</v>
      </c>
      <c r="Q187" s="455" t="s">
        <v>441</v>
      </c>
      <c r="S187" s="455" t="s">
        <v>441</v>
      </c>
      <c r="U187" s="455" t="s">
        <v>441</v>
      </c>
      <c r="W187" s="455" t="s">
        <v>441</v>
      </c>
      <c r="Y187" s="455" t="s">
        <v>441</v>
      </c>
      <c r="AA187" s="455" t="s">
        <v>441</v>
      </c>
      <c r="AC187" s="455" t="s">
        <v>441</v>
      </c>
      <c r="AE187" s="455" t="s">
        <v>441</v>
      </c>
      <c r="AG187" s="455" t="s">
        <v>441</v>
      </c>
      <c r="AI187" s="455" t="s">
        <v>441</v>
      </c>
      <c r="AK187" s="455" t="s">
        <v>441</v>
      </c>
      <c r="AM187" s="455" t="s">
        <v>441</v>
      </c>
      <c r="AO187" s="455" t="s">
        <v>441</v>
      </c>
      <c r="AQ187" s="455" t="s">
        <v>441</v>
      </c>
    </row>
    <row r="188" spans="5:43">
      <c r="E188" s="455" t="s">
        <v>441</v>
      </c>
      <c r="G188" s="455" t="s">
        <v>441</v>
      </c>
      <c r="I188" s="455" t="s">
        <v>441</v>
      </c>
      <c r="K188" s="455" t="s">
        <v>441</v>
      </c>
      <c r="M188" s="455" t="s">
        <v>441</v>
      </c>
      <c r="O188" s="455" t="s">
        <v>441</v>
      </c>
      <c r="Q188" s="455" t="s">
        <v>441</v>
      </c>
      <c r="S188" s="455" t="s">
        <v>441</v>
      </c>
      <c r="U188" s="455" t="s">
        <v>441</v>
      </c>
      <c r="W188" s="455" t="s">
        <v>441</v>
      </c>
      <c r="Y188" s="455" t="s">
        <v>441</v>
      </c>
      <c r="AA188" s="455" t="s">
        <v>441</v>
      </c>
      <c r="AC188" s="455" t="s">
        <v>441</v>
      </c>
      <c r="AE188" s="455" t="s">
        <v>441</v>
      </c>
      <c r="AG188" s="455" t="s">
        <v>441</v>
      </c>
      <c r="AI188" s="455" t="s">
        <v>441</v>
      </c>
      <c r="AK188" s="455" t="s">
        <v>441</v>
      </c>
      <c r="AM188" s="455" t="s">
        <v>441</v>
      </c>
      <c r="AO188" s="455" t="s">
        <v>441</v>
      </c>
      <c r="AQ188" s="455" t="s">
        <v>441</v>
      </c>
    </row>
    <row r="189" spans="5:43">
      <c r="E189" s="455" t="s">
        <v>441</v>
      </c>
      <c r="G189" s="455" t="s">
        <v>441</v>
      </c>
      <c r="I189" s="455" t="s">
        <v>441</v>
      </c>
      <c r="K189" s="455" t="s">
        <v>441</v>
      </c>
      <c r="M189" s="455" t="s">
        <v>441</v>
      </c>
      <c r="O189" s="455" t="s">
        <v>441</v>
      </c>
      <c r="Q189" s="455" t="s">
        <v>441</v>
      </c>
      <c r="S189" s="455" t="s">
        <v>441</v>
      </c>
      <c r="U189" s="455" t="s">
        <v>441</v>
      </c>
      <c r="W189" s="455" t="s">
        <v>441</v>
      </c>
      <c r="Y189" s="455" t="s">
        <v>441</v>
      </c>
      <c r="AA189" s="455" t="s">
        <v>441</v>
      </c>
      <c r="AC189" s="455" t="s">
        <v>441</v>
      </c>
      <c r="AE189" s="455" t="s">
        <v>441</v>
      </c>
      <c r="AG189" s="455" t="s">
        <v>441</v>
      </c>
      <c r="AI189" s="455" t="s">
        <v>441</v>
      </c>
      <c r="AK189" s="455" t="s">
        <v>441</v>
      </c>
      <c r="AM189" s="455" t="s">
        <v>441</v>
      </c>
      <c r="AO189" s="455" t="s">
        <v>441</v>
      </c>
      <c r="AQ189" s="455" t="s">
        <v>441</v>
      </c>
    </row>
    <row r="190" spans="5:43">
      <c r="E190" s="455" t="s">
        <v>441</v>
      </c>
      <c r="G190" s="455" t="s">
        <v>441</v>
      </c>
      <c r="I190" s="455" t="s">
        <v>441</v>
      </c>
      <c r="K190" s="455" t="s">
        <v>441</v>
      </c>
      <c r="M190" s="455" t="s">
        <v>441</v>
      </c>
      <c r="O190" s="455" t="s">
        <v>441</v>
      </c>
      <c r="Q190" s="455" t="s">
        <v>441</v>
      </c>
      <c r="S190" s="455" t="s">
        <v>441</v>
      </c>
      <c r="U190" s="455" t="s">
        <v>441</v>
      </c>
      <c r="W190" s="455" t="s">
        <v>441</v>
      </c>
      <c r="Y190" s="455" t="s">
        <v>441</v>
      </c>
      <c r="AA190" s="455" t="s">
        <v>441</v>
      </c>
      <c r="AC190" s="455" t="s">
        <v>441</v>
      </c>
      <c r="AE190" s="455" t="s">
        <v>441</v>
      </c>
      <c r="AG190" s="455" t="s">
        <v>441</v>
      </c>
      <c r="AI190" s="455" t="s">
        <v>441</v>
      </c>
      <c r="AK190" s="455" t="s">
        <v>441</v>
      </c>
      <c r="AM190" s="455" t="s">
        <v>441</v>
      </c>
      <c r="AO190" s="455" t="s">
        <v>441</v>
      </c>
      <c r="AQ190" s="455" t="s">
        <v>441</v>
      </c>
    </row>
    <row r="191" spans="5:43">
      <c r="E191" s="455" t="s">
        <v>441</v>
      </c>
      <c r="G191" s="455" t="s">
        <v>441</v>
      </c>
      <c r="I191" s="455" t="s">
        <v>441</v>
      </c>
      <c r="K191" s="455" t="s">
        <v>441</v>
      </c>
      <c r="M191" s="455" t="s">
        <v>441</v>
      </c>
      <c r="O191" s="455" t="s">
        <v>441</v>
      </c>
      <c r="Q191" s="455" t="s">
        <v>441</v>
      </c>
      <c r="S191" s="455" t="s">
        <v>441</v>
      </c>
      <c r="U191" s="455" t="s">
        <v>441</v>
      </c>
      <c r="W191" s="455" t="s">
        <v>441</v>
      </c>
      <c r="Y191" s="455" t="s">
        <v>441</v>
      </c>
      <c r="AA191" s="455" t="s">
        <v>441</v>
      </c>
      <c r="AC191" s="455" t="s">
        <v>441</v>
      </c>
      <c r="AE191" s="455" t="s">
        <v>441</v>
      </c>
      <c r="AG191" s="455" t="s">
        <v>441</v>
      </c>
      <c r="AI191" s="455" t="s">
        <v>441</v>
      </c>
      <c r="AK191" s="455" t="s">
        <v>441</v>
      </c>
      <c r="AM191" s="455" t="s">
        <v>441</v>
      </c>
      <c r="AO191" s="455" t="s">
        <v>441</v>
      </c>
      <c r="AQ191" s="455" t="s">
        <v>441</v>
      </c>
    </row>
    <row r="192" spans="5:43">
      <c r="E192" s="455" t="s">
        <v>441</v>
      </c>
      <c r="G192" s="455" t="s">
        <v>441</v>
      </c>
      <c r="I192" s="455" t="s">
        <v>441</v>
      </c>
      <c r="K192" s="455" t="s">
        <v>441</v>
      </c>
      <c r="M192" s="455" t="s">
        <v>441</v>
      </c>
      <c r="O192" s="455" t="s">
        <v>441</v>
      </c>
      <c r="Q192" s="455" t="s">
        <v>441</v>
      </c>
      <c r="S192" s="455" t="s">
        <v>441</v>
      </c>
      <c r="U192" s="455" t="s">
        <v>441</v>
      </c>
      <c r="W192" s="455" t="s">
        <v>441</v>
      </c>
      <c r="Y192" s="455" t="s">
        <v>441</v>
      </c>
      <c r="AA192" s="455" t="s">
        <v>441</v>
      </c>
      <c r="AC192" s="455" t="s">
        <v>441</v>
      </c>
      <c r="AE192" s="455" t="s">
        <v>441</v>
      </c>
      <c r="AG192" s="455" t="s">
        <v>441</v>
      </c>
      <c r="AI192" s="455" t="s">
        <v>441</v>
      </c>
      <c r="AK192" s="455" t="s">
        <v>441</v>
      </c>
      <c r="AM192" s="455" t="s">
        <v>441</v>
      </c>
      <c r="AO192" s="455" t="s">
        <v>441</v>
      </c>
      <c r="AQ192" s="455" t="s">
        <v>441</v>
      </c>
    </row>
    <row r="193" spans="5:43">
      <c r="E193" s="455" t="s">
        <v>441</v>
      </c>
      <c r="G193" s="455" t="s">
        <v>441</v>
      </c>
      <c r="I193" s="455" t="s">
        <v>441</v>
      </c>
      <c r="K193" s="455" t="s">
        <v>441</v>
      </c>
      <c r="M193" s="455" t="s">
        <v>441</v>
      </c>
      <c r="O193" s="455" t="s">
        <v>441</v>
      </c>
      <c r="Q193" s="455" t="s">
        <v>441</v>
      </c>
      <c r="S193" s="455" t="s">
        <v>441</v>
      </c>
      <c r="U193" s="455" t="s">
        <v>441</v>
      </c>
      <c r="W193" s="455" t="s">
        <v>441</v>
      </c>
      <c r="Y193" s="455" t="s">
        <v>441</v>
      </c>
      <c r="AA193" s="455" t="s">
        <v>441</v>
      </c>
      <c r="AC193" s="455" t="s">
        <v>441</v>
      </c>
      <c r="AE193" s="455" t="s">
        <v>441</v>
      </c>
      <c r="AG193" s="455" t="s">
        <v>441</v>
      </c>
      <c r="AI193" s="455" t="s">
        <v>441</v>
      </c>
      <c r="AK193" s="455" t="s">
        <v>441</v>
      </c>
      <c r="AM193" s="455" t="s">
        <v>441</v>
      </c>
      <c r="AO193" s="455" t="s">
        <v>441</v>
      </c>
      <c r="AQ193" s="455" t="s">
        <v>441</v>
      </c>
    </row>
    <row r="194" spans="5:43">
      <c r="E194" s="455" t="s">
        <v>441</v>
      </c>
      <c r="G194" s="455" t="s">
        <v>441</v>
      </c>
      <c r="I194" s="455" t="s">
        <v>441</v>
      </c>
      <c r="K194" s="455" t="s">
        <v>441</v>
      </c>
      <c r="M194" s="455" t="s">
        <v>441</v>
      </c>
      <c r="O194" s="455" t="s">
        <v>441</v>
      </c>
      <c r="Q194" s="455" t="s">
        <v>441</v>
      </c>
      <c r="S194" s="455" t="s">
        <v>441</v>
      </c>
      <c r="U194" s="455" t="s">
        <v>441</v>
      </c>
      <c r="W194" s="455" t="s">
        <v>441</v>
      </c>
      <c r="Y194" s="455" t="s">
        <v>441</v>
      </c>
      <c r="AA194" s="455" t="s">
        <v>441</v>
      </c>
      <c r="AC194" s="455" t="s">
        <v>441</v>
      </c>
      <c r="AE194" s="455" t="s">
        <v>441</v>
      </c>
      <c r="AG194" s="455" t="s">
        <v>441</v>
      </c>
      <c r="AI194" s="455" t="s">
        <v>441</v>
      </c>
      <c r="AK194" s="455" t="s">
        <v>441</v>
      </c>
      <c r="AM194" s="455" t="s">
        <v>441</v>
      </c>
      <c r="AO194" s="455" t="s">
        <v>441</v>
      </c>
      <c r="AQ194" s="455" t="s">
        <v>441</v>
      </c>
    </row>
    <row r="195" spans="5:43">
      <c r="E195" s="455" t="s">
        <v>441</v>
      </c>
      <c r="G195" s="455" t="s">
        <v>441</v>
      </c>
      <c r="I195" s="455" t="s">
        <v>441</v>
      </c>
      <c r="K195" s="455" t="s">
        <v>441</v>
      </c>
      <c r="M195" s="455" t="s">
        <v>441</v>
      </c>
      <c r="O195" s="455" t="s">
        <v>441</v>
      </c>
      <c r="Q195" s="455" t="s">
        <v>441</v>
      </c>
      <c r="S195" s="455" t="s">
        <v>441</v>
      </c>
      <c r="U195" s="455" t="s">
        <v>441</v>
      </c>
      <c r="W195" s="455" t="s">
        <v>441</v>
      </c>
      <c r="Y195" s="455" t="s">
        <v>441</v>
      </c>
      <c r="AA195" s="455" t="s">
        <v>441</v>
      </c>
      <c r="AC195" s="455" t="s">
        <v>441</v>
      </c>
      <c r="AE195" s="455" t="s">
        <v>441</v>
      </c>
      <c r="AG195" s="455" t="s">
        <v>441</v>
      </c>
      <c r="AI195" s="455" t="s">
        <v>441</v>
      </c>
      <c r="AK195" s="455" t="s">
        <v>441</v>
      </c>
      <c r="AM195" s="455" t="s">
        <v>441</v>
      </c>
      <c r="AO195" s="455" t="s">
        <v>441</v>
      </c>
      <c r="AQ195" s="455" t="s">
        <v>441</v>
      </c>
    </row>
    <row r="196" spans="5:43">
      <c r="E196" s="455" t="s">
        <v>441</v>
      </c>
      <c r="G196" s="455" t="s">
        <v>441</v>
      </c>
      <c r="I196" s="455" t="s">
        <v>441</v>
      </c>
      <c r="K196" s="455" t="s">
        <v>441</v>
      </c>
      <c r="M196" s="455" t="s">
        <v>441</v>
      </c>
      <c r="O196" s="455" t="s">
        <v>441</v>
      </c>
      <c r="Q196" s="455" t="s">
        <v>441</v>
      </c>
      <c r="S196" s="455" t="s">
        <v>441</v>
      </c>
      <c r="U196" s="455" t="s">
        <v>441</v>
      </c>
      <c r="W196" s="455" t="s">
        <v>441</v>
      </c>
      <c r="Y196" s="455" t="s">
        <v>441</v>
      </c>
      <c r="AA196" s="455" t="s">
        <v>441</v>
      </c>
      <c r="AC196" s="455" t="s">
        <v>441</v>
      </c>
      <c r="AE196" s="455" t="s">
        <v>441</v>
      </c>
      <c r="AG196" s="455" t="s">
        <v>441</v>
      </c>
      <c r="AI196" s="455" t="s">
        <v>441</v>
      </c>
      <c r="AK196" s="455" t="s">
        <v>441</v>
      </c>
      <c r="AM196" s="455" t="s">
        <v>441</v>
      </c>
      <c r="AO196" s="455" t="s">
        <v>441</v>
      </c>
      <c r="AQ196" s="455" t="s">
        <v>441</v>
      </c>
    </row>
    <row r="197" spans="5:43">
      <c r="E197" s="455" t="s">
        <v>441</v>
      </c>
      <c r="G197" s="455" t="s">
        <v>441</v>
      </c>
      <c r="I197" s="455" t="s">
        <v>441</v>
      </c>
      <c r="K197" s="455" t="s">
        <v>441</v>
      </c>
      <c r="M197" s="455" t="s">
        <v>441</v>
      </c>
      <c r="O197" s="455" t="s">
        <v>441</v>
      </c>
      <c r="Q197" s="455" t="s">
        <v>441</v>
      </c>
      <c r="S197" s="455" t="s">
        <v>441</v>
      </c>
      <c r="U197" s="455" t="s">
        <v>441</v>
      </c>
      <c r="W197" s="455" t="s">
        <v>441</v>
      </c>
      <c r="Y197" s="455" t="s">
        <v>441</v>
      </c>
      <c r="AA197" s="455" t="s">
        <v>441</v>
      </c>
      <c r="AC197" s="455" t="s">
        <v>441</v>
      </c>
      <c r="AE197" s="455" t="s">
        <v>441</v>
      </c>
      <c r="AG197" s="455" t="s">
        <v>441</v>
      </c>
      <c r="AI197" s="455" t="s">
        <v>441</v>
      </c>
      <c r="AK197" s="455" t="s">
        <v>441</v>
      </c>
      <c r="AM197" s="455" t="s">
        <v>441</v>
      </c>
      <c r="AO197" s="455" t="s">
        <v>441</v>
      </c>
      <c r="AQ197" s="455" t="s">
        <v>441</v>
      </c>
    </row>
    <row r="198" spans="5:43">
      <c r="E198" s="455" t="s">
        <v>441</v>
      </c>
      <c r="G198" s="455" t="s">
        <v>441</v>
      </c>
      <c r="I198" s="455" t="s">
        <v>441</v>
      </c>
      <c r="K198" s="455" t="s">
        <v>441</v>
      </c>
      <c r="M198" s="455" t="s">
        <v>441</v>
      </c>
      <c r="O198" s="455" t="s">
        <v>441</v>
      </c>
      <c r="Q198" s="455" t="s">
        <v>441</v>
      </c>
      <c r="S198" s="455" t="s">
        <v>441</v>
      </c>
      <c r="U198" s="455" t="s">
        <v>441</v>
      </c>
      <c r="W198" s="455" t="s">
        <v>441</v>
      </c>
      <c r="Y198" s="455" t="s">
        <v>441</v>
      </c>
      <c r="AA198" s="455" t="s">
        <v>441</v>
      </c>
      <c r="AC198" s="455" t="s">
        <v>441</v>
      </c>
      <c r="AE198" s="455" t="s">
        <v>441</v>
      </c>
      <c r="AG198" s="455" t="s">
        <v>441</v>
      </c>
      <c r="AI198" s="455" t="s">
        <v>441</v>
      </c>
      <c r="AK198" s="455" t="s">
        <v>441</v>
      </c>
      <c r="AM198" s="455" t="s">
        <v>441</v>
      </c>
      <c r="AO198" s="455" t="s">
        <v>441</v>
      </c>
      <c r="AQ198" s="455" t="s">
        <v>441</v>
      </c>
    </row>
    <row r="199" spans="5:43">
      <c r="E199" s="455" t="s">
        <v>441</v>
      </c>
      <c r="G199" s="455" t="s">
        <v>441</v>
      </c>
      <c r="I199" s="455" t="s">
        <v>441</v>
      </c>
      <c r="K199" s="455" t="s">
        <v>441</v>
      </c>
      <c r="M199" s="455" t="s">
        <v>441</v>
      </c>
      <c r="O199" s="455" t="s">
        <v>441</v>
      </c>
      <c r="Q199" s="455" t="s">
        <v>441</v>
      </c>
      <c r="S199" s="455" t="s">
        <v>441</v>
      </c>
      <c r="U199" s="455" t="s">
        <v>441</v>
      </c>
      <c r="W199" s="455" t="s">
        <v>441</v>
      </c>
      <c r="Y199" s="455" t="s">
        <v>441</v>
      </c>
      <c r="AA199" s="455" t="s">
        <v>441</v>
      </c>
      <c r="AC199" s="455" t="s">
        <v>441</v>
      </c>
      <c r="AE199" s="455" t="s">
        <v>441</v>
      </c>
      <c r="AG199" s="455" t="s">
        <v>441</v>
      </c>
      <c r="AI199" s="455" t="s">
        <v>441</v>
      </c>
      <c r="AK199" s="455" t="s">
        <v>441</v>
      </c>
      <c r="AM199" s="455" t="s">
        <v>441</v>
      </c>
      <c r="AO199" s="455" t="s">
        <v>441</v>
      </c>
      <c r="AQ199" s="455" t="s">
        <v>441</v>
      </c>
    </row>
    <row r="200" spans="5:43">
      <c r="E200" s="455" t="s">
        <v>441</v>
      </c>
      <c r="G200" s="455" t="s">
        <v>441</v>
      </c>
      <c r="I200" s="455" t="s">
        <v>441</v>
      </c>
      <c r="K200" s="455" t="s">
        <v>441</v>
      </c>
      <c r="M200" s="455" t="s">
        <v>441</v>
      </c>
      <c r="O200" s="455" t="s">
        <v>441</v>
      </c>
      <c r="Q200" s="455" t="s">
        <v>441</v>
      </c>
      <c r="S200" s="455" t="s">
        <v>441</v>
      </c>
      <c r="U200" s="455" t="s">
        <v>441</v>
      </c>
      <c r="W200" s="455" t="s">
        <v>441</v>
      </c>
      <c r="Y200" s="455" t="s">
        <v>441</v>
      </c>
      <c r="AA200" s="455" t="s">
        <v>441</v>
      </c>
      <c r="AC200" s="455" t="s">
        <v>441</v>
      </c>
      <c r="AE200" s="455" t="s">
        <v>441</v>
      </c>
      <c r="AG200" s="455" t="s">
        <v>441</v>
      </c>
      <c r="AI200" s="455" t="s">
        <v>441</v>
      </c>
      <c r="AK200" s="455" t="s">
        <v>441</v>
      </c>
      <c r="AM200" s="455" t="s">
        <v>441</v>
      </c>
      <c r="AO200" s="455" t="s">
        <v>441</v>
      </c>
      <c r="AQ200" s="455" t="s">
        <v>441</v>
      </c>
    </row>
    <row r="201" spans="5:43">
      <c r="E201" s="455" t="s">
        <v>441</v>
      </c>
      <c r="G201" s="455" t="s">
        <v>441</v>
      </c>
      <c r="I201" s="455" t="s">
        <v>441</v>
      </c>
      <c r="K201" s="455" t="s">
        <v>441</v>
      </c>
      <c r="M201" s="455" t="s">
        <v>441</v>
      </c>
      <c r="O201" s="455" t="s">
        <v>441</v>
      </c>
      <c r="Q201" s="455" t="s">
        <v>441</v>
      </c>
      <c r="S201" s="455" t="s">
        <v>441</v>
      </c>
      <c r="U201" s="455" t="s">
        <v>441</v>
      </c>
      <c r="W201" s="455" t="s">
        <v>441</v>
      </c>
      <c r="Y201" s="455" t="s">
        <v>441</v>
      </c>
      <c r="AA201" s="455" t="s">
        <v>441</v>
      </c>
      <c r="AC201" s="455" t="s">
        <v>441</v>
      </c>
      <c r="AE201" s="455" t="s">
        <v>441</v>
      </c>
      <c r="AG201" s="455" t="s">
        <v>441</v>
      </c>
      <c r="AI201" s="455" t="s">
        <v>441</v>
      </c>
      <c r="AK201" s="455" t="s">
        <v>441</v>
      </c>
      <c r="AM201" s="455" t="s">
        <v>441</v>
      </c>
      <c r="AO201" s="455" t="s">
        <v>441</v>
      </c>
      <c r="AQ201" s="455" t="s">
        <v>441</v>
      </c>
    </row>
    <row r="202" spans="5:43">
      <c r="E202" s="455" t="s">
        <v>441</v>
      </c>
      <c r="G202" s="455" t="s">
        <v>441</v>
      </c>
      <c r="I202" s="455" t="s">
        <v>441</v>
      </c>
      <c r="K202" s="455" t="s">
        <v>441</v>
      </c>
      <c r="M202" s="455" t="s">
        <v>441</v>
      </c>
      <c r="O202" s="455" t="s">
        <v>441</v>
      </c>
      <c r="Q202" s="455" t="s">
        <v>441</v>
      </c>
      <c r="S202" s="455" t="s">
        <v>441</v>
      </c>
      <c r="U202" s="455" t="s">
        <v>441</v>
      </c>
      <c r="W202" s="455" t="s">
        <v>441</v>
      </c>
      <c r="Y202" s="455" t="s">
        <v>441</v>
      </c>
      <c r="AA202" s="455" t="s">
        <v>441</v>
      </c>
      <c r="AC202" s="455" t="s">
        <v>441</v>
      </c>
      <c r="AE202" s="455" t="s">
        <v>441</v>
      </c>
      <c r="AG202" s="455" t="s">
        <v>441</v>
      </c>
      <c r="AI202" s="455" t="s">
        <v>441</v>
      </c>
      <c r="AK202" s="455" t="s">
        <v>441</v>
      </c>
      <c r="AM202" s="455" t="s">
        <v>441</v>
      </c>
      <c r="AO202" s="455" t="s">
        <v>441</v>
      </c>
      <c r="AQ202" s="455" t="s">
        <v>441</v>
      </c>
    </row>
    <row r="203" spans="5:43">
      <c r="E203" s="455" t="s">
        <v>441</v>
      </c>
      <c r="G203" s="455" t="s">
        <v>441</v>
      </c>
      <c r="I203" s="455" t="s">
        <v>441</v>
      </c>
      <c r="K203" s="455" t="s">
        <v>441</v>
      </c>
      <c r="M203" s="455" t="s">
        <v>441</v>
      </c>
      <c r="O203" s="455" t="s">
        <v>441</v>
      </c>
      <c r="Q203" s="455" t="s">
        <v>441</v>
      </c>
      <c r="S203" s="455" t="s">
        <v>441</v>
      </c>
      <c r="U203" s="455" t="s">
        <v>441</v>
      </c>
      <c r="W203" s="455" t="s">
        <v>441</v>
      </c>
      <c r="Y203" s="455" t="s">
        <v>441</v>
      </c>
      <c r="AA203" s="455" t="s">
        <v>441</v>
      </c>
      <c r="AC203" s="455" t="s">
        <v>441</v>
      </c>
      <c r="AE203" s="455" t="s">
        <v>441</v>
      </c>
      <c r="AG203" s="455" t="s">
        <v>441</v>
      </c>
      <c r="AI203" s="455" t="s">
        <v>441</v>
      </c>
      <c r="AK203" s="455" t="s">
        <v>441</v>
      </c>
      <c r="AM203" s="455" t="s">
        <v>441</v>
      </c>
      <c r="AO203" s="455" t="s">
        <v>441</v>
      </c>
      <c r="AQ203" s="455" t="s">
        <v>441</v>
      </c>
    </row>
    <row r="204" spans="5:43">
      <c r="E204" s="455" t="s">
        <v>441</v>
      </c>
      <c r="G204" s="455" t="s">
        <v>441</v>
      </c>
      <c r="I204" s="455" t="s">
        <v>441</v>
      </c>
      <c r="K204" s="455" t="s">
        <v>441</v>
      </c>
      <c r="M204" s="455" t="s">
        <v>441</v>
      </c>
      <c r="O204" s="455" t="s">
        <v>441</v>
      </c>
      <c r="Q204" s="455" t="s">
        <v>441</v>
      </c>
      <c r="S204" s="455" t="s">
        <v>441</v>
      </c>
      <c r="U204" s="455" t="s">
        <v>441</v>
      </c>
      <c r="W204" s="455" t="s">
        <v>441</v>
      </c>
      <c r="Y204" s="455" t="s">
        <v>441</v>
      </c>
      <c r="AA204" s="455" t="s">
        <v>441</v>
      </c>
      <c r="AC204" s="455" t="s">
        <v>441</v>
      </c>
      <c r="AE204" s="455" t="s">
        <v>441</v>
      </c>
      <c r="AG204" s="455" t="s">
        <v>441</v>
      </c>
      <c r="AI204" s="455" t="s">
        <v>441</v>
      </c>
      <c r="AK204" s="455" t="s">
        <v>441</v>
      </c>
      <c r="AM204" s="455" t="s">
        <v>441</v>
      </c>
      <c r="AO204" s="455" t="s">
        <v>441</v>
      </c>
      <c r="AQ204" s="455" t="s">
        <v>441</v>
      </c>
    </row>
    <row r="205" spans="5:43">
      <c r="E205" s="455" t="s">
        <v>441</v>
      </c>
      <c r="G205" s="455" t="s">
        <v>441</v>
      </c>
      <c r="I205" s="455" t="s">
        <v>441</v>
      </c>
      <c r="K205" s="455" t="s">
        <v>441</v>
      </c>
      <c r="M205" s="455" t="s">
        <v>441</v>
      </c>
      <c r="O205" s="455" t="s">
        <v>441</v>
      </c>
      <c r="Q205" s="455" t="s">
        <v>441</v>
      </c>
      <c r="S205" s="455" t="s">
        <v>441</v>
      </c>
      <c r="U205" s="455" t="s">
        <v>441</v>
      </c>
      <c r="W205" s="455" t="s">
        <v>441</v>
      </c>
      <c r="Y205" s="455" t="s">
        <v>441</v>
      </c>
      <c r="AA205" s="455" t="s">
        <v>441</v>
      </c>
      <c r="AC205" s="455" t="s">
        <v>441</v>
      </c>
      <c r="AE205" s="455" t="s">
        <v>441</v>
      </c>
      <c r="AG205" s="455" t="s">
        <v>441</v>
      </c>
      <c r="AI205" s="455" t="s">
        <v>441</v>
      </c>
      <c r="AK205" s="455" t="s">
        <v>441</v>
      </c>
      <c r="AM205" s="455" t="s">
        <v>441</v>
      </c>
      <c r="AO205" s="455" t="s">
        <v>441</v>
      </c>
      <c r="AQ205" s="455" t="s">
        <v>441</v>
      </c>
    </row>
    <row r="206" spans="5:43">
      <c r="E206" s="455" t="s">
        <v>441</v>
      </c>
      <c r="G206" s="455" t="s">
        <v>441</v>
      </c>
      <c r="I206" s="455" t="s">
        <v>441</v>
      </c>
      <c r="K206" s="455" t="s">
        <v>441</v>
      </c>
      <c r="M206" s="455" t="s">
        <v>441</v>
      </c>
      <c r="O206" s="455" t="s">
        <v>441</v>
      </c>
      <c r="Q206" s="455" t="s">
        <v>441</v>
      </c>
      <c r="S206" s="455" t="s">
        <v>441</v>
      </c>
      <c r="U206" s="455" t="s">
        <v>441</v>
      </c>
      <c r="W206" s="455" t="s">
        <v>441</v>
      </c>
      <c r="Y206" s="455" t="s">
        <v>441</v>
      </c>
      <c r="AA206" s="455" t="s">
        <v>441</v>
      </c>
      <c r="AC206" s="455" t="s">
        <v>441</v>
      </c>
      <c r="AE206" s="455" t="s">
        <v>441</v>
      </c>
      <c r="AG206" s="455" t="s">
        <v>441</v>
      </c>
      <c r="AI206" s="455" t="s">
        <v>441</v>
      </c>
      <c r="AK206" s="455" t="s">
        <v>441</v>
      </c>
      <c r="AM206" s="455" t="s">
        <v>441</v>
      </c>
      <c r="AO206" s="455" t="s">
        <v>441</v>
      </c>
      <c r="AQ206" s="455" t="s">
        <v>441</v>
      </c>
    </row>
    <row r="207" spans="5:43">
      <c r="E207" s="455" t="s">
        <v>441</v>
      </c>
      <c r="G207" s="455" t="s">
        <v>441</v>
      </c>
      <c r="I207" s="455" t="s">
        <v>441</v>
      </c>
      <c r="K207" s="455" t="s">
        <v>441</v>
      </c>
      <c r="M207" s="455" t="s">
        <v>441</v>
      </c>
      <c r="O207" s="455" t="s">
        <v>441</v>
      </c>
      <c r="Q207" s="455" t="s">
        <v>441</v>
      </c>
      <c r="S207" s="455" t="s">
        <v>441</v>
      </c>
      <c r="U207" s="455" t="s">
        <v>441</v>
      </c>
      <c r="W207" s="455" t="s">
        <v>441</v>
      </c>
      <c r="Y207" s="455" t="s">
        <v>441</v>
      </c>
      <c r="AA207" s="455" t="s">
        <v>441</v>
      </c>
      <c r="AC207" s="455" t="s">
        <v>441</v>
      </c>
      <c r="AE207" s="455" t="s">
        <v>441</v>
      </c>
      <c r="AG207" s="455" t="s">
        <v>441</v>
      </c>
      <c r="AI207" s="455" t="s">
        <v>441</v>
      </c>
      <c r="AK207" s="455" t="s">
        <v>441</v>
      </c>
      <c r="AM207" s="455" t="s">
        <v>441</v>
      </c>
      <c r="AO207" s="455" t="s">
        <v>441</v>
      </c>
      <c r="AQ207" s="455" t="s">
        <v>441</v>
      </c>
    </row>
    <row r="208" spans="5:43">
      <c r="E208" s="455" t="s">
        <v>441</v>
      </c>
      <c r="G208" s="455" t="s">
        <v>441</v>
      </c>
      <c r="I208" s="455" t="s">
        <v>441</v>
      </c>
      <c r="K208" s="455" t="s">
        <v>441</v>
      </c>
      <c r="M208" s="455" t="s">
        <v>441</v>
      </c>
      <c r="O208" s="455" t="s">
        <v>441</v>
      </c>
      <c r="Q208" s="455" t="s">
        <v>441</v>
      </c>
      <c r="S208" s="455" t="s">
        <v>441</v>
      </c>
      <c r="U208" s="455" t="s">
        <v>441</v>
      </c>
      <c r="W208" s="455" t="s">
        <v>441</v>
      </c>
      <c r="Y208" s="455" t="s">
        <v>441</v>
      </c>
      <c r="AA208" s="455" t="s">
        <v>441</v>
      </c>
      <c r="AC208" s="455" t="s">
        <v>441</v>
      </c>
      <c r="AE208" s="455" t="s">
        <v>441</v>
      </c>
      <c r="AG208" s="455" t="s">
        <v>441</v>
      </c>
      <c r="AI208" s="455" t="s">
        <v>441</v>
      </c>
      <c r="AK208" s="455" t="s">
        <v>441</v>
      </c>
      <c r="AM208" s="455" t="s">
        <v>441</v>
      </c>
      <c r="AO208" s="455" t="s">
        <v>441</v>
      </c>
      <c r="AQ208" s="455" t="s">
        <v>441</v>
      </c>
    </row>
    <row r="209" spans="5:43">
      <c r="E209" s="455" t="s">
        <v>441</v>
      </c>
      <c r="G209" s="455" t="s">
        <v>441</v>
      </c>
      <c r="I209" s="455" t="s">
        <v>441</v>
      </c>
      <c r="K209" s="455" t="s">
        <v>441</v>
      </c>
      <c r="M209" s="455" t="s">
        <v>441</v>
      </c>
      <c r="O209" s="455" t="s">
        <v>441</v>
      </c>
      <c r="Q209" s="455" t="s">
        <v>441</v>
      </c>
      <c r="S209" s="455" t="s">
        <v>441</v>
      </c>
      <c r="U209" s="455" t="s">
        <v>441</v>
      </c>
      <c r="W209" s="455" t="s">
        <v>441</v>
      </c>
      <c r="Y209" s="455" t="s">
        <v>441</v>
      </c>
      <c r="AA209" s="455" t="s">
        <v>441</v>
      </c>
      <c r="AC209" s="455" t="s">
        <v>441</v>
      </c>
      <c r="AE209" s="455" t="s">
        <v>441</v>
      </c>
      <c r="AG209" s="455" t="s">
        <v>441</v>
      </c>
      <c r="AI209" s="455" t="s">
        <v>441</v>
      </c>
      <c r="AK209" s="455" t="s">
        <v>441</v>
      </c>
      <c r="AM209" s="455" t="s">
        <v>441</v>
      </c>
      <c r="AO209" s="455" t="s">
        <v>441</v>
      </c>
      <c r="AQ209" s="455" t="s">
        <v>441</v>
      </c>
    </row>
    <row r="210" spans="5:43">
      <c r="E210" s="455" t="s">
        <v>441</v>
      </c>
      <c r="G210" s="455" t="s">
        <v>441</v>
      </c>
      <c r="I210" s="455" t="s">
        <v>441</v>
      </c>
      <c r="K210" s="455" t="s">
        <v>441</v>
      </c>
      <c r="M210" s="455" t="s">
        <v>441</v>
      </c>
      <c r="O210" s="455" t="s">
        <v>441</v>
      </c>
      <c r="Q210" s="455" t="s">
        <v>441</v>
      </c>
      <c r="S210" s="455" t="s">
        <v>441</v>
      </c>
      <c r="U210" s="455" t="s">
        <v>441</v>
      </c>
      <c r="W210" s="455" t="s">
        <v>441</v>
      </c>
      <c r="Y210" s="455" t="s">
        <v>441</v>
      </c>
      <c r="AA210" s="455" t="s">
        <v>441</v>
      </c>
      <c r="AC210" s="455" t="s">
        <v>441</v>
      </c>
      <c r="AE210" s="455" t="s">
        <v>441</v>
      </c>
      <c r="AG210" s="455" t="s">
        <v>441</v>
      </c>
      <c r="AI210" s="455" t="s">
        <v>441</v>
      </c>
      <c r="AK210" s="455" t="s">
        <v>441</v>
      </c>
      <c r="AM210" s="455" t="s">
        <v>441</v>
      </c>
      <c r="AO210" s="455" t="s">
        <v>441</v>
      </c>
      <c r="AQ210" s="455" t="s">
        <v>441</v>
      </c>
    </row>
    <row r="211" spans="5:43">
      <c r="E211" s="455" t="s">
        <v>441</v>
      </c>
      <c r="G211" s="455" t="s">
        <v>441</v>
      </c>
      <c r="I211" s="455" t="s">
        <v>441</v>
      </c>
      <c r="K211" s="455" t="s">
        <v>441</v>
      </c>
      <c r="M211" s="455" t="s">
        <v>441</v>
      </c>
      <c r="O211" s="455" t="s">
        <v>441</v>
      </c>
      <c r="Q211" s="455" t="s">
        <v>441</v>
      </c>
      <c r="S211" s="455" t="s">
        <v>441</v>
      </c>
      <c r="U211" s="455" t="s">
        <v>441</v>
      </c>
      <c r="W211" s="455" t="s">
        <v>441</v>
      </c>
      <c r="Y211" s="455" t="s">
        <v>441</v>
      </c>
      <c r="AA211" s="455" t="s">
        <v>441</v>
      </c>
      <c r="AC211" s="455" t="s">
        <v>441</v>
      </c>
      <c r="AE211" s="455" t="s">
        <v>441</v>
      </c>
      <c r="AG211" s="455" t="s">
        <v>441</v>
      </c>
      <c r="AI211" s="455" t="s">
        <v>441</v>
      </c>
      <c r="AK211" s="455" t="s">
        <v>441</v>
      </c>
      <c r="AM211" s="455" t="s">
        <v>441</v>
      </c>
      <c r="AO211" s="455" t="s">
        <v>441</v>
      </c>
      <c r="AQ211" s="455" t="s">
        <v>441</v>
      </c>
    </row>
    <row r="212" spans="5:43">
      <c r="E212" s="455" t="s">
        <v>441</v>
      </c>
      <c r="G212" s="455" t="s">
        <v>441</v>
      </c>
      <c r="I212" s="455" t="s">
        <v>441</v>
      </c>
      <c r="K212" s="455" t="s">
        <v>441</v>
      </c>
      <c r="M212" s="455" t="s">
        <v>441</v>
      </c>
      <c r="O212" s="455" t="s">
        <v>441</v>
      </c>
      <c r="Q212" s="455" t="s">
        <v>441</v>
      </c>
      <c r="S212" s="455" t="s">
        <v>441</v>
      </c>
      <c r="U212" s="455" t="s">
        <v>441</v>
      </c>
      <c r="W212" s="455" t="s">
        <v>441</v>
      </c>
      <c r="Y212" s="455" t="s">
        <v>441</v>
      </c>
      <c r="AA212" s="455" t="s">
        <v>441</v>
      </c>
      <c r="AC212" s="455" t="s">
        <v>441</v>
      </c>
      <c r="AE212" s="455" t="s">
        <v>441</v>
      </c>
      <c r="AG212" s="455" t="s">
        <v>441</v>
      </c>
      <c r="AI212" s="455" t="s">
        <v>441</v>
      </c>
      <c r="AK212" s="455" t="s">
        <v>441</v>
      </c>
      <c r="AM212" s="455" t="s">
        <v>441</v>
      </c>
      <c r="AO212" s="455" t="s">
        <v>441</v>
      </c>
      <c r="AQ212" s="455" t="s">
        <v>441</v>
      </c>
    </row>
    <row r="213" spans="5:43">
      <c r="E213" s="455" t="s">
        <v>441</v>
      </c>
      <c r="G213" s="455" t="s">
        <v>441</v>
      </c>
      <c r="I213" s="455" t="s">
        <v>441</v>
      </c>
      <c r="K213" s="455" t="s">
        <v>441</v>
      </c>
      <c r="M213" s="455" t="s">
        <v>441</v>
      </c>
      <c r="O213" s="455" t="s">
        <v>441</v>
      </c>
      <c r="Q213" s="455" t="s">
        <v>441</v>
      </c>
      <c r="S213" s="455" t="s">
        <v>441</v>
      </c>
      <c r="U213" s="455" t="s">
        <v>441</v>
      </c>
      <c r="W213" s="455" t="s">
        <v>441</v>
      </c>
      <c r="Y213" s="455" t="s">
        <v>441</v>
      </c>
      <c r="AA213" s="455" t="s">
        <v>441</v>
      </c>
      <c r="AC213" s="455" t="s">
        <v>441</v>
      </c>
      <c r="AE213" s="455" t="s">
        <v>441</v>
      </c>
      <c r="AG213" s="455" t="s">
        <v>441</v>
      </c>
      <c r="AI213" s="455" t="s">
        <v>441</v>
      </c>
      <c r="AK213" s="455" t="s">
        <v>441</v>
      </c>
      <c r="AM213" s="455" t="s">
        <v>441</v>
      </c>
      <c r="AO213" s="455" t="s">
        <v>441</v>
      </c>
      <c r="AQ213" s="455" t="s">
        <v>441</v>
      </c>
    </row>
    <row r="214" spans="5:43">
      <c r="E214" s="455" t="s">
        <v>441</v>
      </c>
      <c r="G214" s="455" t="s">
        <v>441</v>
      </c>
      <c r="I214" s="455" t="s">
        <v>441</v>
      </c>
      <c r="K214" s="455" t="s">
        <v>441</v>
      </c>
      <c r="M214" s="455" t="s">
        <v>441</v>
      </c>
      <c r="O214" s="455" t="s">
        <v>441</v>
      </c>
      <c r="Q214" s="455" t="s">
        <v>441</v>
      </c>
      <c r="S214" s="455" t="s">
        <v>441</v>
      </c>
      <c r="U214" s="455" t="s">
        <v>441</v>
      </c>
      <c r="W214" s="455" t="s">
        <v>441</v>
      </c>
      <c r="Y214" s="455" t="s">
        <v>441</v>
      </c>
      <c r="AA214" s="455" t="s">
        <v>441</v>
      </c>
      <c r="AC214" s="455" t="s">
        <v>441</v>
      </c>
      <c r="AE214" s="455" t="s">
        <v>441</v>
      </c>
      <c r="AG214" s="455" t="s">
        <v>441</v>
      </c>
      <c r="AI214" s="455" t="s">
        <v>441</v>
      </c>
      <c r="AK214" s="455" t="s">
        <v>441</v>
      </c>
      <c r="AM214" s="455" t="s">
        <v>441</v>
      </c>
      <c r="AO214" s="455" t="s">
        <v>441</v>
      </c>
      <c r="AQ214" s="455" t="s">
        <v>441</v>
      </c>
    </row>
    <row r="215" spans="5:43">
      <c r="E215" s="455" t="s">
        <v>441</v>
      </c>
      <c r="G215" s="455" t="s">
        <v>441</v>
      </c>
      <c r="I215" s="455" t="s">
        <v>441</v>
      </c>
      <c r="K215" s="455" t="s">
        <v>441</v>
      </c>
      <c r="M215" s="455" t="s">
        <v>441</v>
      </c>
      <c r="O215" s="455" t="s">
        <v>441</v>
      </c>
      <c r="Q215" s="455" t="s">
        <v>441</v>
      </c>
      <c r="S215" s="455" t="s">
        <v>441</v>
      </c>
      <c r="U215" s="455" t="s">
        <v>441</v>
      </c>
      <c r="W215" s="455" t="s">
        <v>441</v>
      </c>
      <c r="Y215" s="455" t="s">
        <v>441</v>
      </c>
      <c r="AA215" s="455" t="s">
        <v>441</v>
      </c>
      <c r="AC215" s="455" t="s">
        <v>441</v>
      </c>
      <c r="AE215" s="455" t="s">
        <v>441</v>
      </c>
      <c r="AG215" s="455" t="s">
        <v>441</v>
      </c>
      <c r="AI215" s="455" t="s">
        <v>441</v>
      </c>
      <c r="AK215" s="455" t="s">
        <v>441</v>
      </c>
      <c r="AM215" s="455" t="s">
        <v>441</v>
      </c>
      <c r="AO215" s="455" t="s">
        <v>441</v>
      </c>
      <c r="AQ215" s="455" t="s">
        <v>441</v>
      </c>
    </row>
    <row r="216" spans="5:43">
      <c r="E216" s="455" t="s">
        <v>441</v>
      </c>
      <c r="G216" s="455" t="s">
        <v>441</v>
      </c>
      <c r="I216" s="455" t="s">
        <v>441</v>
      </c>
      <c r="K216" s="455" t="s">
        <v>441</v>
      </c>
      <c r="M216" s="455" t="s">
        <v>441</v>
      </c>
      <c r="O216" s="455" t="s">
        <v>441</v>
      </c>
      <c r="Q216" s="455" t="s">
        <v>441</v>
      </c>
      <c r="S216" s="455" t="s">
        <v>441</v>
      </c>
      <c r="U216" s="455" t="s">
        <v>441</v>
      </c>
      <c r="W216" s="455" t="s">
        <v>441</v>
      </c>
      <c r="Y216" s="455" t="s">
        <v>441</v>
      </c>
      <c r="AA216" s="455" t="s">
        <v>441</v>
      </c>
      <c r="AC216" s="455" t="s">
        <v>441</v>
      </c>
      <c r="AE216" s="455" t="s">
        <v>441</v>
      </c>
      <c r="AG216" s="455" t="s">
        <v>441</v>
      </c>
      <c r="AI216" s="455" t="s">
        <v>441</v>
      </c>
      <c r="AK216" s="455" t="s">
        <v>441</v>
      </c>
      <c r="AM216" s="455" t="s">
        <v>441</v>
      </c>
      <c r="AO216" s="455" t="s">
        <v>441</v>
      </c>
      <c r="AQ216" s="455" t="s">
        <v>441</v>
      </c>
    </row>
    <row r="217" spans="5:43">
      <c r="E217" s="455" t="s">
        <v>441</v>
      </c>
      <c r="G217" s="455" t="s">
        <v>441</v>
      </c>
      <c r="I217" s="455" t="s">
        <v>441</v>
      </c>
      <c r="K217" s="455" t="s">
        <v>441</v>
      </c>
      <c r="M217" s="455" t="s">
        <v>441</v>
      </c>
      <c r="O217" s="455" t="s">
        <v>441</v>
      </c>
      <c r="Q217" s="455" t="s">
        <v>441</v>
      </c>
      <c r="S217" s="455" t="s">
        <v>441</v>
      </c>
      <c r="U217" s="455" t="s">
        <v>441</v>
      </c>
      <c r="W217" s="455" t="s">
        <v>441</v>
      </c>
      <c r="Y217" s="455" t="s">
        <v>441</v>
      </c>
      <c r="AA217" s="455" t="s">
        <v>441</v>
      </c>
      <c r="AC217" s="455" t="s">
        <v>441</v>
      </c>
      <c r="AE217" s="455" t="s">
        <v>441</v>
      </c>
      <c r="AG217" s="455" t="s">
        <v>441</v>
      </c>
      <c r="AI217" s="455" t="s">
        <v>441</v>
      </c>
      <c r="AK217" s="455" t="s">
        <v>441</v>
      </c>
      <c r="AM217" s="455" t="s">
        <v>441</v>
      </c>
      <c r="AO217" s="455" t="s">
        <v>441</v>
      </c>
      <c r="AQ217" s="455" t="s">
        <v>441</v>
      </c>
    </row>
    <row r="218" spans="5:43">
      <c r="E218" s="455" t="s">
        <v>441</v>
      </c>
      <c r="G218" s="455" t="s">
        <v>441</v>
      </c>
      <c r="I218" s="455" t="s">
        <v>441</v>
      </c>
      <c r="K218" s="455" t="s">
        <v>441</v>
      </c>
      <c r="M218" s="455" t="s">
        <v>441</v>
      </c>
      <c r="O218" s="455" t="s">
        <v>441</v>
      </c>
      <c r="Q218" s="455" t="s">
        <v>441</v>
      </c>
      <c r="S218" s="455" t="s">
        <v>441</v>
      </c>
      <c r="U218" s="455" t="s">
        <v>441</v>
      </c>
      <c r="W218" s="455" t="s">
        <v>441</v>
      </c>
      <c r="Y218" s="455" t="s">
        <v>441</v>
      </c>
      <c r="AA218" s="455" t="s">
        <v>441</v>
      </c>
      <c r="AC218" s="455" t="s">
        <v>441</v>
      </c>
      <c r="AE218" s="455" t="s">
        <v>441</v>
      </c>
      <c r="AG218" s="455" t="s">
        <v>441</v>
      </c>
      <c r="AI218" s="455" t="s">
        <v>441</v>
      </c>
      <c r="AK218" s="455" t="s">
        <v>441</v>
      </c>
      <c r="AM218" s="455" t="s">
        <v>441</v>
      </c>
      <c r="AO218" s="455" t="s">
        <v>441</v>
      </c>
      <c r="AQ218" s="455" t="s">
        <v>441</v>
      </c>
    </row>
    <row r="219" spans="5:43">
      <c r="E219" s="455" t="s">
        <v>441</v>
      </c>
      <c r="G219" s="455" t="s">
        <v>441</v>
      </c>
      <c r="I219" s="455" t="s">
        <v>441</v>
      </c>
      <c r="K219" s="455" t="s">
        <v>441</v>
      </c>
      <c r="M219" s="455" t="s">
        <v>441</v>
      </c>
      <c r="O219" s="455" t="s">
        <v>441</v>
      </c>
      <c r="Q219" s="455" t="s">
        <v>441</v>
      </c>
      <c r="S219" s="455" t="s">
        <v>441</v>
      </c>
      <c r="U219" s="455" t="s">
        <v>441</v>
      </c>
      <c r="W219" s="455" t="s">
        <v>441</v>
      </c>
      <c r="Y219" s="455" t="s">
        <v>441</v>
      </c>
      <c r="AA219" s="455" t="s">
        <v>441</v>
      </c>
      <c r="AC219" s="455" t="s">
        <v>441</v>
      </c>
      <c r="AE219" s="455" t="s">
        <v>441</v>
      </c>
      <c r="AG219" s="455" t="s">
        <v>441</v>
      </c>
      <c r="AI219" s="455" t="s">
        <v>441</v>
      </c>
      <c r="AK219" s="455" t="s">
        <v>441</v>
      </c>
      <c r="AM219" s="455" t="s">
        <v>441</v>
      </c>
      <c r="AO219" s="455" t="s">
        <v>441</v>
      </c>
      <c r="AQ219" s="455" t="s">
        <v>441</v>
      </c>
    </row>
    <row r="220" spans="5:43">
      <c r="E220" s="455" t="s">
        <v>441</v>
      </c>
      <c r="G220" s="455" t="s">
        <v>441</v>
      </c>
      <c r="I220" s="455" t="s">
        <v>441</v>
      </c>
      <c r="K220" s="455" t="s">
        <v>441</v>
      </c>
      <c r="M220" s="455" t="s">
        <v>441</v>
      </c>
      <c r="O220" s="455" t="s">
        <v>441</v>
      </c>
      <c r="Q220" s="455" t="s">
        <v>441</v>
      </c>
      <c r="S220" s="455" t="s">
        <v>441</v>
      </c>
      <c r="U220" s="455" t="s">
        <v>441</v>
      </c>
      <c r="W220" s="455" t="s">
        <v>441</v>
      </c>
      <c r="Y220" s="455" t="s">
        <v>441</v>
      </c>
      <c r="AA220" s="455" t="s">
        <v>441</v>
      </c>
      <c r="AC220" s="455" t="s">
        <v>441</v>
      </c>
      <c r="AE220" s="455" t="s">
        <v>441</v>
      </c>
      <c r="AG220" s="455" t="s">
        <v>441</v>
      </c>
      <c r="AI220" s="455" t="s">
        <v>441</v>
      </c>
      <c r="AK220" s="455" t="s">
        <v>441</v>
      </c>
      <c r="AM220" s="455" t="s">
        <v>441</v>
      </c>
      <c r="AO220" s="455" t="s">
        <v>441</v>
      </c>
      <c r="AQ220" s="455" t="s">
        <v>441</v>
      </c>
    </row>
    <row r="221" spans="5:43">
      <c r="E221" s="455" t="s">
        <v>441</v>
      </c>
      <c r="G221" s="455" t="s">
        <v>441</v>
      </c>
      <c r="I221" s="455" t="s">
        <v>441</v>
      </c>
      <c r="K221" s="455" t="s">
        <v>441</v>
      </c>
      <c r="M221" s="455" t="s">
        <v>441</v>
      </c>
      <c r="O221" s="455" t="s">
        <v>441</v>
      </c>
      <c r="Q221" s="455" t="s">
        <v>441</v>
      </c>
      <c r="S221" s="455" t="s">
        <v>441</v>
      </c>
      <c r="U221" s="455" t="s">
        <v>441</v>
      </c>
      <c r="W221" s="455" t="s">
        <v>441</v>
      </c>
      <c r="Y221" s="455" t="s">
        <v>441</v>
      </c>
      <c r="AA221" s="455" t="s">
        <v>441</v>
      </c>
      <c r="AC221" s="455" t="s">
        <v>441</v>
      </c>
      <c r="AE221" s="455" t="s">
        <v>441</v>
      </c>
      <c r="AG221" s="455" t="s">
        <v>441</v>
      </c>
      <c r="AI221" s="455" t="s">
        <v>441</v>
      </c>
      <c r="AK221" s="455" t="s">
        <v>441</v>
      </c>
      <c r="AM221" s="455" t="s">
        <v>441</v>
      </c>
      <c r="AO221" s="455" t="s">
        <v>441</v>
      </c>
      <c r="AQ221" s="455" t="s">
        <v>441</v>
      </c>
    </row>
    <row r="222" spans="5:43">
      <c r="E222" s="455" t="s">
        <v>441</v>
      </c>
      <c r="G222" s="455" t="s">
        <v>441</v>
      </c>
      <c r="I222" s="455" t="s">
        <v>441</v>
      </c>
      <c r="K222" s="455" t="s">
        <v>441</v>
      </c>
      <c r="M222" s="455" t="s">
        <v>441</v>
      </c>
      <c r="O222" s="455" t="s">
        <v>441</v>
      </c>
      <c r="Q222" s="455" t="s">
        <v>441</v>
      </c>
      <c r="S222" s="455" t="s">
        <v>441</v>
      </c>
      <c r="U222" s="455" t="s">
        <v>441</v>
      </c>
      <c r="W222" s="455" t="s">
        <v>441</v>
      </c>
      <c r="Y222" s="455" t="s">
        <v>441</v>
      </c>
      <c r="AA222" s="455" t="s">
        <v>441</v>
      </c>
      <c r="AC222" s="455" t="s">
        <v>441</v>
      </c>
      <c r="AE222" s="455" t="s">
        <v>441</v>
      </c>
      <c r="AG222" s="455" t="s">
        <v>441</v>
      </c>
      <c r="AI222" s="455" t="s">
        <v>441</v>
      </c>
      <c r="AK222" s="455" t="s">
        <v>441</v>
      </c>
      <c r="AM222" s="455" t="s">
        <v>441</v>
      </c>
      <c r="AO222" s="455" t="s">
        <v>441</v>
      </c>
      <c r="AQ222" s="455" t="s">
        <v>441</v>
      </c>
    </row>
    <row r="223" spans="5:43">
      <c r="E223" s="455" t="s">
        <v>441</v>
      </c>
      <c r="G223" s="455" t="s">
        <v>441</v>
      </c>
      <c r="I223" s="455" t="s">
        <v>441</v>
      </c>
      <c r="K223" s="455" t="s">
        <v>441</v>
      </c>
      <c r="M223" s="455" t="s">
        <v>441</v>
      </c>
      <c r="O223" s="455" t="s">
        <v>441</v>
      </c>
      <c r="Q223" s="455" t="s">
        <v>441</v>
      </c>
      <c r="S223" s="455" t="s">
        <v>441</v>
      </c>
      <c r="U223" s="455" t="s">
        <v>441</v>
      </c>
      <c r="W223" s="455" t="s">
        <v>441</v>
      </c>
      <c r="Y223" s="455" t="s">
        <v>441</v>
      </c>
      <c r="AA223" s="455" t="s">
        <v>441</v>
      </c>
      <c r="AC223" s="455" t="s">
        <v>441</v>
      </c>
      <c r="AE223" s="455" t="s">
        <v>441</v>
      </c>
      <c r="AG223" s="455" t="s">
        <v>441</v>
      </c>
      <c r="AI223" s="455" t="s">
        <v>441</v>
      </c>
      <c r="AK223" s="455" t="s">
        <v>441</v>
      </c>
      <c r="AM223" s="455" t="s">
        <v>441</v>
      </c>
      <c r="AO223" s="455" t="s">
        <v>441</v>
      </c>
      <c r="AQ223" s="455" t="s">
        <v>441</v>
      </c>
    </row>
    <row r="224" spans="5:43">
      <c r="E224" s="455" t="s">
        <v>441</v>
      </c>
      <c r="G224" s="455" t="s">
        <v>441</v>
      </c>
      <c r="I224" s="455" t="s">
        <v>441</v>
      </c>
      <c r="K224" s="455" t="s">
        <v>441</v>
      </c>
      <c r="M224" s="455" t="s">
        <v>441</v>
      </c>
      <c r="O224" s="455" t="s">
        <v>441</v>
      </c>
      <c r="Q224" s="455" t="s">
        <v>441</v>
      </c>
      <c r="S224" s="455" t="s">
        <v>441</v>
      </c>
      <c r="U224" s="455" t="s">
        <v>441</v>
      </c>
      <c r="W224" s="455" t="s">
        <v>441</v>
      </c>
      <c r="Y224" s="455" t="s">
        <v>441</v>
      </c>
      <c r="AA224" s="455" t="s">
        <v>441</v>
      </c>
      <c r="AC224" s="455" t="s">
        <v>441</v>
      </c>
      <c r="AE224" s="455" t="s">
        <v>441</v>
      </c>
      <c r="AG224" s="455" t="s">
        <v>441</v>
      </c>
      <c r="AI224" s="455" t="s">
        <v>441</v>
      </c>
      <c r="AK224" s="455" t="s">
        <v>441</v>
      </c>
      <c r="AM224" s="455" t="s">
        <v>441</v>
      </c>
      <c r="AO224" s="455" t="s">
        <v>441</v>
      </c>
      <c r="AQ224" s="455" t="s">
        <v>441</v>
      </c>
    </row>
    <row r="225" spans="5:43">
      <c r="E225" s="455" t="s">
        <v>441</v>
      </c>
      <c r="G225" s="455" t="s">
        <v>441</v>
      </c>
      <c r="I225" s="455" t="s">
        <v>441</v>
      </c>
      <c r="K225" s="455" t="s">
        <v>441</v>
      </c>
      <c r="M225" s="455" t="s">
        <v>441</v>
      </c>
      <c r="O225" s="455" t="s">
        <v>441</v>
      </c>
      <c r="Q225" s="455" t="s">
        <v>441</v>
      </c>
      <c r="S225" s="455" t="s">
        <v>441</v>
      </c>
      <c r="U225" s="455" t="s">
        <v>441</v>
      </c>
      <c r="W225" s="455" t="s">
        <v>441</v>
      </c>
      <c r="Y225" s="455" t="s">
        <v>441</v>
      </c>
      <c r="AA225" s="455" t="s">
        <v>441</v>
      </c>
      <c r="AC225" s="455" t="s">
        <v>441</v>
      </c>
      <c r="AE225" s="455" t="s">
        <v>441</v>
      </c>
      <c r="AG225" s="455" t="s">
        <v>441</v>
      </c>
      <c r="AI225" s="455" t="s">
        <v>441</v>
      </c>
      <c r="AK225" s="455" t="s">
        <v>441</v>
      </c>
      <c r="AM225" s="455" t="s">
        <v>441</v>
      </c>
      <c r="AO225" s="455" t="s">
        <v>441</v>
      </c>
      <c r="AQ225" s="455" t="s">
        <v>441</v>
      </c>
    </row>
    <row r="226" spans="5:43">
      <c r="E226" s="455" t="s">
        <v>441</v>
      </c>
      <c r="G226" s="455" t="s">
        <v>441</v>
      </c>
      <c r="I226" s="455" t="s">
        <v>441</v>
      </c>
      <c r="K226" s="455" t="s">
        <v>441</v>
      </c>
      <c r="M226" s="455" t="s">
        <v>441</v>
      </c>
      <c r="O226" s="455" t="s">
        <v>441</v>
      </c>
      <c r="Q226" s="455" t="s">
        <v>441</v>
      </c>
      <c r="S226" s="455" t="s">
        <v>441</v>
      </c>
      <c r="U226" s="455" t="s">
        <v>441</v>
      </c>
      <c r="W226" s="455" t="s">
        <v>441</v>
      </c>
      <c r="Y226" s="455" t="s">
        <v>441</v>
      </c>
      <c r="AA226" s="455" t="s">
        <v>441</v>
      </c>
      <c r="AC226" s="455" t="s">
        <v>441</v>
      </c>
      <c r="AE226" s="455" t="s">
        <v>441</v>
      </c>
      <c r="AG226" s="455" t="s">
        <v>441</v>
      </c>
      <c r="AI226" s="455" t="s">
        <v>441</v>
      </c>
      <c r="AK226" s="455" t="s">
        <v>441</v>
      </c>
      <c r="AM226" s="455" t="s">
        <v>441</v>
      </c>
      <c r="AO226" s="455" t="s">
        <v>441</v>
      </c>
      <c r="AQ226" s="455" t="s">
        <v>441</v>
      </c>
    </row>
    <row r="227" spans="5:43">
      <c r="E227" s="455" t="s">
        <v>441</v>
      </c>
      <c r="G227" s="455" t="s">
        <v>441</v>
      </c>
      <c r="I227" s="455" t="s">
        <v>441</v>
      </c>
      <c r="K227" s="455" t="s">
        <v>441</v>
      </c>
      <c r="M227" s="455" t="s">
        <v>441</v>
      </c>
      <c r="O227" s="455" t="s">
        <v>441</v>
      </c>
      <c r="Q227" s="455" t="s">
        <v>441</v>
      </c>
      <c r="S227" s="455" t="s">
        <v>441</v>
      </c>
      <c r="U227" s="455" t="s">
        <v>441</v>
      </c>
      <c r="W227" s="455" t="s">
        <v>441</v>
      </c>
      <c r="Y227" s="455" t="s">
        <v>441</v>
      </c>
      <c r="AA227" s="455" t="s">
        <v>441</v>
      </c>
      <c r="AC227" s="455" t="s">
        <v>441</v>
      </c>
      <c r="AE227" s="455" t="s">
        <v>441</v>
      </c>
      <c r="AG227" s="455" t="s">
        <v>441</v>
      </c>
      <c r="AI227" s="455" t="s">
        <v>441</v>
      </c>
      <c r="AK227" s="455" t="s">
        <v>441</v>
      </c>
      <c r="AM227" s="455" t="s">
        <v>441</v>
      </c>
      <c r="AO227" s="455" t="s">
        <v>441</v>
      </c>
      <c r="AQ227" s="455" t="s">
        <v>441</v>
      </c>
    </row>
    <row r="228" spans="5:43">
      <c r="E228" s="455" t="s">
        <v>441</v>
      </c>
      <c r="G228" s="455" t="s">
        <v>441</v>
      </c>
      <c r="I228" s="455" t="s">
        <v>441</v>
      </c>
      <c r="K228" s="455" t="s">
        <v>441</v>
      </c>
      <c r="M228" s="455" t="s">
        <v>441</v>
      </c>
      <c r="O228" s="455" t="s">
        <v>441</v>
      </c>
      <c r="Q228" s="455" t="s">
        <v>441</v>
      </c>
      <c r="S228" s="455" t="s">
        <v>441</v>
      </c>
      <c r="U228" s="455" t="s">
        <v>441</v>
      </c>
      <c r="W228" s="455" t="s">
        <v>441</v>
      </c>
      <c r="Y228" s="455" t="s">
        <v>441</v>
      </c>
      <c r="AA228" s="455" t="s">
        <v>441</v>
      </c>
      <c r="AC228" s="455" t="s">
        <v>441</v>
      </c>
      <c r="AE228" s="455" t="s">
        <v>441</v>
      </c>
      <c r="AG228" s="455" t="s">
        <v>441</v>
      </c>
      <c r="AI228" s="455" t="s">
        <v>441</v>
      </c>
      <c r="AK228" s="455" t="s">
        <v>441</v>
      </c>
      <c r="AM228" s="455" t="s">
        <v>441</v>
      </c>
      <c r="AO228" s="455" t="s">
        <v>441</v>
      </c>
      <c r="AQ228" s="455" t="s">
        <v>441</v>
      </c>
    </row>
    <row r="229" spans="5:43">
      <c r="E229" s="455" t="s">
        <v>441</v>
      </c>
      <c r="G229" s="455" t="s">
        <v>441</v>
      </c>
      <c r="I229" s="455" t="s">
        <v>441</v>
      </c>
      <c r="K229" s="455" t="s">
        <v>441</v>
      </c>
      <c r="M229" s="455" t="s">
        <v>441</v>
      </c>
      <c r="O229" s="455" t="s">
        <v>441</v>
      </c>
      <c r="Q229" s="455" t="s">
        <v>441</v>
      </c>
      <c r="S229" s="455" t="s">
        <v>441</v>
      </c>
      <c r="U229" s="455" t="s">
        <v>441</v>
      </c>
      <c r="W229" s="455" t="s">
        <v>441</v>
      </c>
      <c r="Y229" s="455" t="s">
        <v>441</v>
      </c>
      <c r="AA229" s="455" t="s">
        <v>441</v>
      </c>
      <c r="AC229" s="455" t="s">
        <v>441</v>
      </c>
      <c r="AE229" s="455" t="s">
        <v>441</v>
      </c>
      <c r="AG229" s="455" t="s">
        <v>441</v>
      </c>
      <c r="AI229" s="455" t="s">
        <v>441</v>
      </c>
      <c r="AK229" s="455" t="s">
        <v>441</v>
      </c>
      <c r="AM229" s="455" t="s">
        <v>441</v>
      </c>
      <c r="AO229" s="455" t="s">
        <v>441</v>
      </c>
      <c r="AQ229" s="455" t="s">
        <v>441</v>
      </c>
    </row>
    <row r="230" spans="5:43">
      <c r="E230" s="455" t="s">
        <v>441</v>
      </c>
      <c r="G230" s="455" t="s">
        <v>441</v>
      </c>
      <c r="I230" s="455" t="s">
        <v>441</v>
      </c>
      <c r="K230" s="455" t="s">
        <v>441</v>
      </c>
      <c r="M230" s="455" t="s">
        <v>441</v>
      </c>
      <c r="O230" s="455" t="s">
        <v>441</v>
      </c>
      <c r="Q230" s="455" t="s">
        <v>441</v>
      </c>
      <c r="S230" s="455" t="s">
        <v>441</v>
      </c>
      <c r="U230" s="455" t="s">
        <v>441</v>
      </c>
      <c r="W230" s="455" t="s">
        <v>441</v>
      </c>
      <c r="Y230" s="455" t="s">
        <v>441</v>
      </c>
      <c r="AA230" s="455" t="s">
        <v>441</v>
      </c>
      <c r="AC230" s="455" t="s">
        <v>441</v>
      </c>
      <c r="AE230" s="455" t="s">
        <v>441</v>
      </c>
      <c r="AG230" s="455" t="s">
        <v>441</v>
      </c>
      <c r="AI230" s="455" t="s">
        <v>441</v>
      </c>
      <c r="AK230" s="455" t="s">
        <v>441</v>
      </c>
      <c r="AM230" s="455" t="s">
        <v>441</v>
      </c>
      <c r="AO230" s="455" t="s">
        <v>441</v>
      </c>
      <c r="AQ230" s="455" t="s">
        <v>441</v>
      </c>
    </row>
    <row r="231" spans="5:43">
      <c r="E231" s="455" t="s">
        <v>441</v>
      </c>
      <c r="G231" s="455" t="s">
        <v>441</v>
      </c>
      <c r="I231" s="455" t="s">
        <v>441</v>
      </c>
      <c r="K231" s="455" t="s">
        <v>441</v>
      </c>
      <c r="M231" s="455" t="s">
        <v>441</v>
      </c>
      <c r="O231" s="455" t="s">
        <v>441</v>
      </c>
      <c r="Q231" s="455" t="s">
        <v>441</v>
      </c>
      <c r="S231" s="455" t="s">
        <v>441</v>
      </c>
      <c r="U231" s="455" t="s">
        <v>441</v>
      </c>
      <c r="W231" s="455" t="s">
        <v>441</v>
      </c>
      <c r="Y231" s="455" t="s">
        <v>441</v>
      </c>
      <c r="AA231" s="455" t="s">
        <v>441</v>
      </c>
      <c r="AC231" s="455" t="s">
        <v>441</v>
      </c>
      <c r="AE231" s="455" t="s">
        <v>441</v>
      </c>
      <c r="AG231" s="455" t="s">
        <v>441</v>
      </c>
      <c r="AI231" s="455" t="s">
        <v>441</v>
      </c>
      <c r="AK231" s="455" t="s">
        <v>441</v>
      </c>
      <c r="AM231" s="455" t="s">
        <v>441</v>
      </c>
      <c r="AO231" s="455" t="s">
        <v>441</v>
      </c>
      <c r="AQ231" s="455" t="s">
        <v>441</v>
      </c>
    </row>
    <row r="232" spans="5:43">
      <c r="E232" s="455" t="s">
        <v>441</v>
      </c>
      <c r="G232" s="455" t="s">
        <v>441</v>
      </c>
      <c r="I232" s="455" t="s">
        <v>441</v>
      </c>
      <c r="K232" s="455" t="s">
        <v>441</v>
      </c>
      <c r="M232" s="455" t="s">
        <v>441</v>
      </c>
      <c r="O232" s="455" t="s">
        <v>441</v>
      </c>
      <c r="Q232" s="455" t="s">
        <v>441</v>
      </c>
      <c r="S232" s="455" t="s">
        <v>441</v>
      </c>
      <c r="U232" s="455" t="s">
        <v>441</v>
      </c>
      <c r="W232" s="455" t="s">
        <v>441</v>
      </c>
      <c r="Y232" s="455" t="s">
        <v>441</v>
      </c>
      <c r="AA232" s="455" t="s">
        <v>441</v>
      </c>
      <c r="AC232" s="455" t="s">
        <v>441</v>
      </c>
      <c r="AE232" s="455" t="s">
        <v>441</v>
      </c>
      <c r="AG232" s="455" t="s">
        <v>441</v>
      </c>
      <c r="AI232" s="455" t="s">
        <v>441</v>
      </c>
      <c r="AK232" s="455" t="s">
        <v>441</v>
      </c>
      <c r="AM232" s="455" t="s">
        <v>441</v>
      </c>
      <c r="AO232" s="455" t="s">
        <v>441</v>
      </c>
      <c r="AQ232" s="455" t="s">
        <v>441</v>
      </c>
    </row>
    <row r="233" spans="5:43">
      <c r="E233" s="455" t="s">
        <v>441</v>
      </c>
      <c r="G233" s="455" t="s">
        <v>441</v>
      </c>
      <c r="I233" s="455" t="s">
        <v>441</v>
      </c>
      <c r="K233" s="455" t="s">
        <v>441</v>
      </c>
      <c r="M233" s="455" t="s">
        <v>441</v>
      </c>
      <c r="O233" s="455" t="s">
        <v>441</v>
      </c>
      <c r="Q233" s="455" t="s">
        <v>441</v>
      </c>
      <c r="S233" s="455" t="s">
        <v>441</v>
      </c>
      <c r="U233" s="455" t="s">
        <v>441</v>
      </c>
      <c r="W233" s="455" t="s">
        <v>441</v>
      </c>
      <c r="Y233" s="455" t="s">
        <v>441</v>
      </c>
      <c r="AA233" s="455" t="s">
        <v>441</v>
      </c>
      <c r="AC233" s="455" t="s">
        <v>441</v>
      </c>
      <c r="AE233" s="455" t="s">
        <v>441</v>
      </c>
      <c r="AG233" s="455" t="s">
        <v>441</v>
      </c>
      <c r="AI233" s="455" t="s">
        <v>441</v>
      </c>
      <c r="AK233" s="455" t="s">
        <v>441</v>
      </c>
      <c r="AM233" s="455" t="s">
        <v>441</v>
      </c>
      <c r="AO233" s="455" t="s">
        <v>441</v>
      </c>
      <c r="AQ233" s="455" t="s">
        <v>441</v>
      </c>
    </row>
    <row r="234" spans="5:43">
      <c r="E234" s="455" t="s">
        <v>441</v>
      </c>
      <c r="G234" s="455" t="s">
        <v>441</v>
      </c>
      <c r="I234" s="455" t="s">
        <v>441</v>
      </c>
      <c r="K234" s="455" t="s">
        <v>441</v>
      </c>
      <c r="M234" s="455" t="s">
        <v>441</v>
      </c>
      <c r="O234" s="455" t="s">
        <v>441</v>
      </c>
      <c r="Q234" s="455" t="s">
        <v>441</v>
      </c>
      <c r="S234" s="455" t="s">
        <v>441</v>
      </c>
      <c r="U234" s="455" t="s">
        <v>441</v>
      </c>
      <c r="W234" s="455" t="s">
        <v>441</v>
      </c>
      <c r="Y234" s="455" t="s">
        <v>441</v>
      </c>
      <c r="AA234" s="455" t="s">
        <v>441</v>
      </c>
      <c r="AC234" s="455" t="s">
        <v>441</v>
      </c>
      <c r="AE234" s="455" t="s">
        <v>441</v>
      </c>
      <c r="AG234" s="455" t="s">
        <v>441</v>
      </c>
      <c r="AI234" s="455" t="s">
        <v>441</v>
      </c>
      <c r="AK234" s="455" t="s">
        <v>441</v>
      </c>
      <c r="AM234" s="455" t="s">
        <v>441</v>
      </c>
      <c r="AO234" s="455" t="s">
        <v>441</v>
      </c>
      <c r="AQ234" s="455" t="s">
        <v>441</v>
      </c>
    </row>
    <row r="235" spans="5:43">
      <c r="E235" s="455" t="s">
        <v>441</v>
      </c>
      <c r="G235" s="455" t="s">
        <v>441</v>
      </c>
      <c r="I235" s="455" t="s">
        <v>441</v>
      </c>
      <c r="K235" s="455" t="s">
        <v>441</v>
      </c>
      <c r="M235" s="455" t="s">
        <v>441</v>
      </c>
      <c r="O235" s="455" t="s">
        <v>441</v>
      </c>
      <c r="Q235" s="455" t="s">
        <v>441</v>
      </c>
      <c r="S235" s="455" t="s">
        <v>441</v>
      </c>
      <c r="U235" s="455" t="s">
        <v>441</v>
      </c>
      <c r="W235" s="455" t="s">
        <v>441</v>
      </c>
      <c r="Y235" s="455" t="s">
        <v>441</v>
      </c>
      <c r="AA235" s="455" t="s">
        <v>441</v>
      </c>
      <c r="AC235" s="455" t="s">
        <v>441</v>
      </c>
      <c r="AE235" s="455" t="s">
        <v>441</v>
      </c>
      <c r="AG235" s="455" t="s">
        <v>441</v>
      </c>
      <c r="AI235" s="455" t="s">
        <v>441</v>
      </c>
      <c r="AK235" s="455" t="s">
        <v>441</v>
      </c>
      <c r="AM235" s="455" t="s">
        <v>441</v>
      </c>
      <c r="AO235" s="455" t="s">
        <v>441</v>
      </c>
      <c r="AQ235" s="455" t="s">
        <v>441</v>
      </c>
    </row>
    <row r="236" spans="5:43">
      <c r="E236" s="455" t="s">
        <v>441</v>
      </c>
      <c r="G236" s="455" t="s">
        <v>441</v>
      </c>
      <c r="I236" s="455" t="s">
        <v>441</v>
      </c>
      <c r="K236" s="455" t="s">
        <v>441</v>
      </c>
      <c r="M236" s="455" t="s">
        <v>441</v>
      </c>
      <c r="O236" s="455" t="s">
        <v>441</v>
      </c>
      <c r="Q236" s="455" t="s">
        <v>441</v>
      </c>
      <c r="S236" s="455" t="s">
        <v>441</v>
      </c>
      <c r="U236" s="455" t="s">
        <v>441</v>
      </c>
      <c r="W236" s="455" t="s">
        <v>441</v>
      </c>
      <c r="Y236" s="455" t="s">
        <v>441</v>
      </c>
      <c r="AA236" s="455" t="s">
        <v>441</v>
      </c>
      <c r="AC236" s="455" t="s">
        <v>441</v>
      </c>
      <c r="AE236" s="455" t="s">
        <v>441</v>
      </c>
      <c r="AG236" s="455" t="s">
        <v>441</v>
      </c>
      <c r="AI236" s="455" t="s">
        <v>441</v>
      </c>
      <c r="AK236" s="455" t="s">
        <v>441</v>
      </c>
      <c r="AM236" s="455" t="s">
        <v>441</v>
      </c>
      <c r="AO236" s="455" t="s">
        <v>441</v>
      </c>
      <c r="AQ236" s="455" t="s">
        <v>441</v>
      </c>
    </row>
    <row r="237" spans="5:43">
      <c r="E237" s="455" t="s">
        <v>441</v>
      </c>
      <c r="G237" s="455" t="s">
        <v>441</v>
      </c>
      <c r="I237" s="455" t="s">
        <v>441</v>
      </c>
      <c r="K237" s="455" t="s">
        <v>441</v>
      </c>
      <c r="M237" s="455" t="s">
        <v>441</v>
      </c>
      <c r="O237" s="455" t="s">
        <v>441</v>
      </c>
      <c r="Q237" s="455" t="s">
        <v>441</v>
      </c>
      <c r="S237" s="455" t="s">
        <v>441</v>
      </c>
      <c r="U237" s="455" t="s">
        <v>441</v>
      </c>
      <c r="W237" s="455" t="s">
        <v>441</v>
      </c>
      <c r="Y237" s="455" t="s">
        <v>441</v>
      </c>
      <c r="AA237" s="455" t="s">
        <v>441</v>
      </c>
      <c r="AC237" s="455" t="s">
        <v>441</v>
      </c>
      <c r="AE237" s="455" t="s">
        <v>441</v>
      </c>
      <c r="AG237" s="455" t="s">
        <v>441</v>
      </c>
      <c r="AI237" s="455" t="s">
        <v>441</v>
      </c>
      <c r="AK237" s="455" t="s">
        <v>441</v>
      </c>
      <c r="AM237" s="455" t="s">
        <v>441</v>
      </c>
      <c r="AO237" s="455" t="s">
        <v>441</v>
      </c>
      <c r="AQ237" s="455" t="s">
        <v>441</v>
      </c>
    </row>
    <row r="238" spans="5:43">
      <c r="E238" s="455" t="s">
        <v>441</v>
      </c>
      <c r="G238" s="455" t="s">
        <v>441</v>
      </c>
      <c r="I238" s="455" t="s">
        <v>441</v>
      </c>
      <c r="K238" s="455" t="s">
        <v>441</v>
      </c>
      <c r="M238" s="455" t="s">
        <v>441</v>
      </c>
      <c r="O238" s="455" t="s">
        <v>441</v>
      </c>
      <c r="Q238" s="455" t="s">
        <v>441</v>
      </c>
      <c r="S238" s="455" t="s">
        <v>441</v>
      </c>
      <c r="U238" s="455" t="s">
        <v>441</v>
      </c>
      <c r="W238" s="455" t="s">
        <v>441</v>
      </c>
      <c r="Y238" s="455" t="s">
        <v>441</v>
      </c>
      <c r="AA238" s="455" t="s">
        <v>441</v>
      </c>
      <c r="AC238" s="455" t="s">
        <v>441</v>
      </c>
      <c r="AE238" s="455" t="s">
        <v>441</v>
      </c>
      <c r="AG238" s="455" t="s">
        <v>441</v>
      </c>
      <c r="AI238" s="455" t="s">
        <v>441</v>
      </c>
      <c r="AK238" s="455" t="s">
        <v>441</v>
      </c>
      <c r="AM238" s="455" t="s">
        <v>441</v>
      </c>
      <c r="AO238" s="455" t="s">
        <v>441</v>
      </c>
      <c r="AQ238" s="455" t="s">
        <v>441</v>
      </c>
    </row>
    <row r="239" spans="5:43">
      <c r="E239" s="455" t="s">
        <v>441</v>
      </c>
      <c r="G239" s="455" t="s">
        <v>441</v>
      </c>
      <c r="I239" s="455" t="s">
        <v>441</v>
      </c>
      <c r="K239" s="455" t="s">
        <v>441</v>
      </c>
      <c r="M239" s="455" t="s">
        <v>441</v>
      </c>
      <c r="O239" s="455" t="s">
        <v>441</v>
      </c>
      <c r="Q239" s="455" t="s">
        <v>441</v>
      </c>
      <c r="S239" s="455" t="s">
        <v>441</v>
      </c>
      <c r="U239" s="455" t="s">
        <v>441</v>
      </c>
      <c r="W239" s="455" t="s">
        <v>441</v>
      </c>
      <c r="Y239" s="455" t="s">
        <v>441</v>
      </c>
      <c r="AA239" s="455" t="s">
        <v>441</v>
      </c>
      <c r="AC239" s="455" t="s">
        <v>441</v>
      </c>
      <c r="AE239" s="455" t="s">
        <v>441</v>
      </c>
      <c r="AG239" s="455" t="s">
        <v>441</v>
      </c>
      <c r="AI239" s="455" t="s">
        <v>441</v>
      </c>
      <c r="AK239" s="455" t="s">
        <v>441</v>
      </c>
      <c r="AM239" s="455" t="s">
        <v>441</v>
      </c>
      <c r="AO239" s="455" t="s">
        <v>441</v>
      </c>
      <c r="AQ239" s="455" t="s">
        <v>441</v>
      </c>
    </row>
    <row r="240" spans="5:43">
      <c r="E240" s="455" t="s">
        <v>441</v>
      </c>
      <c r="G240" s="455" t="s">
        <v>441</v>
      </c>
      <c r="I240" s="455" t="s">
        <v>441</v>
      </c>
      <c r="K240" s="455" t="s">
        <v>441</v>
      </c>
      <c r="M240" s="455" t="s">
        <v>441</v>
      </c>
      <c r="O240" s="455" t="s">
        <v>441</v>
      </c>
      <c r="Q240" s="455" t="s">
        <v>441</v>
      </c>
      <c r="S240" s="455" t="s">
        <v>441</v>
      </c>
      <c r="U240" s="455" t="s">
        <v>441</v>
      </c>
      <c r="W240" s="455" t="s">
        <v>441</v>
      </c>
      <c r="Y240" s="455" t="s">
        <v>441</v>
      </c>
      <c r="AA240" s="455" t="s">
        <v>441</v>
      </c>
      <c r="AC240" s="455" t="s">
        <v>441</v>
      </c>
      <c r="AE240" s="455" t="s">
        <v>441</v>
      </c>
      <c r="AG240" s="455" t="s">
        <v>441</v>
      </c>
      <c r="AI240" s="455" t="s">
        <v>441</v>
      </c>
      <c r="AK240" s="455" t="s">
        <v>441</v>
      </c>
      <c r="AM240" s="455" t="s">
        <v>441</v>
      </c>
      <c r="AO240" s="455" t="s">
        <v>441</v>
      </c>
      <c r="AQ240" s="455" t="s">
        <v>441</v>
      </c>
    </row>
    <row r="241" spans="5:43">
      <c r="E241" s="455" t="s">
        <v>441</v>
      </c>
      <c r="G241" s="455" t="s">
        <v>441</v>
      </c>
      <c r="I241" s="455" t="s">
        <v>441</v>
      </c>
      <c r="K241" s="455" t="s">
        <v>441</v>
      </c>
      <c r="M241" s="455" t="s">
        <v>441</v>
      </c>
      <c r="O241" s="455" t="s">
        <v>441</v>
      </c>
      <c r="Q241" s="455" t="s">
        <v>441</v>
      </c>
      <c r="S241" s="455" t="s">
        <v>441</v>
      </c>
      <c r="U241" s="455" t="s">
        <v>441</v>
      </c>
      <c r="W241" s="455" t="s">
        <v>441</v>
      </c>
      <c r="Y241" s="455" t="s">
        <v>441</v>
      </c>
      <c r="AA241" s="455" t="s">
        <v>441</v>
      </c>
      <c r="AC241" s="455" t="s">
        <v>441</v>
      </c>
      <c r="AE241" s="455" t="s">
        <v>441</v>
      </c>
      <c r="AG241" s="455" t="s">
        <v>441</v>
      </c>
      <c r="AI241" s="455" t="s">
        <v>441</v>
      </c>
      <c r="AK241" s="455" t="s">
        <v>441</v>
      </c>
      <c r="AM241" s="455" t="s">
        <v>441</v>
      </c>
      <c r="AO241" s="455" t="s">
        <v>441</v>
      </c>
      <c r="AQ241" s="455" t="s">
        <v>441</v>
      </c>
    </row>
    <row r="242" spans="5:43">
      <c r="E242" s="455" t="s">
        <v>441</v>
      </c>
      <c r="G242" s="455" t="s">
        <v>441</v>
      </c>
      <c r="I242" s="455" t="s">
        <v>441</v>
      </c>
      <c r="K242" s="455" t="s">
        <v>441</v>
      </c>
      <c r="M242" s="455" t="s">
        <v>441</v>
      </c>
      <c r="O242" s="455" t="s">
        <v>441</v>
      </c>
      <c r="Q242" s="455" t="s">
        <v>441</v>
      </c>
      <c r="S242" s="455" t="s">
        <v>441</v>
      </c>
      <c r="U242" s="455" t="s">
        <v>441</v>
      </c>
      <c r="W242" s="455" t="s">
        <v>441</v>
      </c>
      <c r="Y242" s="455" t="s">
        <v>441</v>
      </c>
      <c r="AA242" s="455" t="s">
        <v>441</v>
      </c>
      <c r="AC242" s="455" t="s">
        <v>441</v>
      </c>
      <c r="AE242" s="455" t="s">
        <v>441</v>
      </c>
      <c r="AG242" s="455" t="s">
        <v>441</v>
      </c>
      <c r="AI242" s="455" t="s">
        <v>441</v>
      </c>
      <c r="AK242" s="455" t="s">
        <v>441</v>
      </c>
      <c r="AM242" s="455" t="s">
        <v>441</v>
      </c>
      <c r="AO242" s="455" t="s">
        <v>441</v>
      </c>
      <c r="AQ242" s="455" t="s">
        <v>441</v>
      </c>
    </row>
    <row r="243" spans="5:43">
      <c r="E243" s="455" t="s">
        <v>441</v>
      </c>
      <c r="G243" s="455" t="s">
        <v>441</v>
      </c>
      <c r="I243" s="455" t="s">
        <v>441</v>
      </c>
      <c r="K243" s="455" t="s">
        <v>441</v>
      </c>
      <c r="M243" s="455" t="s">
        <v>441</v>
      </c>
      <c r="O243" s="455" t="s">
        <v>441</v>
      </c>
      <c r="Q243" s="455" t="s">
        <v>441</v>
      </c>
      <c r="S243" s="455" t="s">
        <v>441</v>
      </c>
      <c r="U243" s="455" t="s">
        <v>441</v>
      </c>
      <c r="W243" s="455" t="s">
        <v>441</v>
      </c>
      <c r="Y243" s="455" t="s">
        <v>441</v>
      </c>
      <c r="AA243" s="455" t="s">
        <v>441</v>
      </c>
      <c r="AC243" s="455" t="s">
        <v>441</v>
      </c>
      <c r="AE243" s="455" t="s">
        <v>441</v>
      </c>
      <c r="AG243" s="455" t="s">
        <v>441</v>
      </c>
      <c r="AI243" s="455" t="s">
        <v>441</v>
      </c>
      <c r="AK243" s="455" t="s">
        <v>441</v>
      </c>
      <c r="AM243" s="455" t="s">
        <v>441</v>
      </c>
      <c r="AO243" s="455" t="s">
        <v>441</v>
      </c>
      <c r="AQ243" s="455" t="s">
        <v>441</v>
      </c>
    </row>
    <row r="244" spans="5:43">
      <c r="E244" s="455" t="s">
        <v>441</v>
      </c>
      <c r="G244" s="455" t="s">
        <v>441</v>
      </c>
      <c r="I244" s="455" t="s">
        <v>441</v>
      </c>
      <c r="K244" s="455" t="s">
        <v>441</v>
      </c>
      <c r="M244" s="455" t="s">
        <v>441</v>
      </c>
      <c r="O244" s="455" t="s">
        <v>441</v>
      </c>
      <c r="Q244" s="455" t="s">
        <v>441</v>
      </c>
      <c r="S244" s="455" t="s">
        <v>441</v>
      </c>
      <c r="U244" s="455" t="s">
        <v>441</v>
      </c>
      <c r="W244" s="455" t="s">
        <v>441</v>
      </c>
      <c r="Y244" s="455" t="s">
        <v>441</v>
      </c>
      <c r="AA244" s="455" t="s">
        <v>441</v>
      </c>
      <c r="AC244" s="455" t="s">
        <v>441</v>
      </c>
      <c r="AE244" s="455" t="s">
        <v>441</v>
      </c>
      <c r="AG244" s="455" t="s">
        <v>441</v>
      </c>
      <c r="AI244" s="455" t="s">
        <v>441</v>
      </c>
      <c r="AK244" s="455" t="s">
        <v>441</v>
      </c>
      <c r="AM244" s="455" t="s">
        <v>441</v>
      </c>
      <c r="AO244" s="455" t="s">
        <v>441</v>
      </c>
      <c r="AQ244" s="455" t="s">
        <v>441</v>
      </c>
    </row>
    <row r="245" spans="5:43">
      <c r="E245" s="455" t="s">
        <v>441</v>
      </c>
      <c r="G245" s="455" t="s">
        <v>441</v>
      </c>
      <c r="I245" s="455" t="s">
        <v>441</v>
      </c>
      <c r="K245" s="455" t="s">
        <v>441</v>
      </c>
      <c r="M245" s="455" t="s">
        <v>441</v>
      </c>
      <c r="O245" s="455" t="s">
        <v>441</v>
      </c>
      <c r="Q245" s="455" t="s">
        <v>441</v>
      </c>
      <c r="S245" s="455" t="s">
        <v>441</v>
      </c>
      <c r="U245" s="455" t="s">
        <v>441</v>
      </c>
      <c r="W245" s="455" t="s">
        <v>441</v>
      </c>
      <c r="Y245" s="455" t="s">
        <v>441</v>
      </c>
      <c r="AA245" s="455" t="s">
        <v>441</v>
      </c>
      <c r="AC245" s="455" t="s">
        <v>441</v>
      </c>
      <c r="AE245" s="455" t="s">
        <v>441</v>
      </c>
      <c r="AG245" s="455" t="s">
        <v>441</v>
      </c>
      <c r="AI245" s="455" t="s">
        <v>441</v>
      </c>
      <c r="AK245" s="455" t="s">
        <v>441</v>
      </c>
      <c r="AM245" s="455" t="s">
        <v>441</v>
      </c>
      <c r="AO245" s="455" t="s">
        <v>441</v>
      </c>
      <c r="AQ245" s="455" t="s">
        <v>441</v>
      </c>
    </row>
    <row r="246" spans="5:43">
      <c r="E246" s="455" t="s">
        <v>441</v>
      </c>
      <c r="G246" s="455" t="s">
        <v>441</v>
      </c>
      <c r="I246" s="455" t="s">
        <v>441</v>
      </c>
      <c r="K246" s="455" t="s">
        <v>441</v>
      </c>
      <c r="M246" s="455" t="s">
        <v>441</v>
      </c>
      <c r="O246" s="455" t="s">
        <v>441</v>
      </c>
      <c r="Q246" s="455" t="s">
        <v>441</v>
      </c>
      <c r="S246" s="455" t="s">
        <v>441</v>
      </c>
      <c r="U246" s="455" t="s">
        <v>441</v>
      </c>
      <c r="W246" s="455" t="s">
        <v>441</v>
      </c>
      <c r="Y246" s="455" t="s">
        <v>441</v>
      </c>
      <c r="AA246" s="455" t="s">
        <v>441</v>
      </c>
      <c r="AC246" s="455" t="s">
        <v>441</v>
      </c>
      <c r="AE246" s="455" t="s">
        <v>441</v>
      </c>
      <c r="AG246" s="455" t="s">
        <v>441</v>
      </c>
      <c r="AI246" s="455" t="s">
        <v>441</v>
      </c>
      <c r="AK246" s="455" t="s">
        <v>441</v>
      </c>
      <c r="AM246" s="455" t="s">
        <v>441</v>
      </c>
      <c r="AO246" s="455" t="s">
        <v>441</v>
      </c>
      <c r="AQ246" s="455" t="s">
        <v>441</v>
      </c>
    </row>
    <row r="247" spans="5:43">
      <c r="E247" s="455" t="s">
        <v>441</v>
      </c>
      <c r="G247" s="455" t="s">
        <v>441</v>
      </c>
      <c r="I247" s="455" t="s">
        <v>441</v>
      </c>
      <c r="K247" s="455" t="s">
        <v>441</v>
      </c>
      <c r="M247" s="455" t="s">
        <v>441</v>
      </c>
      <c r="O247" s="455" t="s">
        <v>441</v>
      </c>
      <c r="Q247" s="455" t="s">
        <v>441</v>
      </c>
      <c r="S247" s="455" t="s">
        <v>441</v>
      </c>
      <c r="U247" s="455" t="s">
        <v>441</v>
      </c>
      <c r="W247" s="455" t="s">
        <v>441</v>
      </c>
      <c r="Y247" s="455" t="s">
        <v>441</v>
      </c>
      <c r="AA247" s="455" t="s">
        <v>441</v>
      </c>
      <c r="AC247" s="455" t="s">
        <v>441</v>
      </c>
      <c r="AE247" s="455" t="s">
        <v>441</v>
      </c>
      <c r="AG247" s="455" t="s">
        <v>441</v>
      </c>
      <c r="AI247" s="455" t="s">
        <v>441</v>
      </c>
      <c r="AK247" s="455" t="s">
        <v>441</v>
      </c>
      <c r="AM247" s="455" t="s">
        <v>441</v>
      </c>
      <c r="AO247" s="455" t="s">
        <v>441</v>
      </c>
      <c r="AQ247" s="455" t="s">
        <v>441</v>
      </c>
    </row>
    <row r="248" spans="5:43">
      <c r="E248" s="455" t="s">
        <v>441</v>
      </c>
      <c r="G248" s="455" t="s">
        <v>441</v>
      </c>
      <c r="I248" s="455" t="s">
        <v>441</v>
      </c>
      <c r="K248" s="455" t="s">
        <v>441</v>
      </c>
      <c r="M248" s="455" t="s">
        <v>441</v>
      </c>
      <c r="O248" s="455" t="s">
        <v>441</v>
      </c>
      <c r="Q248" s="455" t="s">
        <v>441</v>
      </c>
      <c r="S248" s="455" t="s">
        <v>441</v>
      </c>
      <c r="U248" s="455" t="s">
        <v>441</v>
      </c>
      <c r="W248" s="455" t="s">
        <v>441</v>
      </c>
      <c r="Y248" s="455" t="s">
        <v>441</v>
      </c>
      <c r="AA248" s="455" t="s">
        <v>441</v>
      </c>
      <c r="AC248" s="455" t="s">
        <v>441</v>
      </c>
      <c r="AE248" s="455" t="s">
        <v>441</v>
      </c>
      <c r="AG248" s="455" t="s">
        <v>441</v>
      </c>
      <c r="AI248" s="455" t="s">
        <v>441</v>
      </c>
      <c r="AK248" s="455" t="s">
        <v>441</v>
      </c>
      <c r="AM248" s="455" t="s">
        <v>441</v>
      </c>
      <c r="AO248" s="455" t="s">
        <v>441</v>
      </c>
      <c r="AQ248" s="455" t="s">
        <v>441</v>
      </c>
    </row>
    <row r="249" spans="5:43">
      <c r="E249" s="455" t="s">
        <v>441</v>
      </c>
      <c r="G249" s="455" t="s">
        <v>441</v>
      </c>
      <c r="I249" s="455" t="s">
        <v>441</v>
      </c>
      <c r="K249" s="455" t="s">
        <v>441</v>
      </c>
      <c r="M249" s="455" t="s">
        <v>441</v>
      </c>
      <c r="O249" s="455" t="s">
        <v>441</v>
      </c>
      <c r="Q249" s="455" t="s">
        <v>441</v>
      </c>
      <c r="S249" s="455" t="s">
        <v>441</v>
      </c>
      <c r="U249" s="455" t="s">
        <v>441</v>
      </c>
      <c r="W249" s="455" t="s">
        <v>441</v>
      </c>
      <c r="Y249" s="455" t="s">
        <v>441</v>
      </c>
      <c r="AA249" s="455" t="s">
        <v>441</v>
      </c>
      <c r="AC249" s="455" t="s">
        <v>441</v>
      </c>
      <c r="AE249" s="455" t="s">
        <v>441</v>
      </c>
      <c r="AG249" s="455" t="s">
        <v>441</v>
      </c>
      <c r="AI249" s="455" t="s">
        <v>441</v>
      </c>
      <c r="AK249" s="455" t="s">
        <v>441</v>
      </c>
      <c r="AM249" s="455" t="s">
        <v>441</v>
      </c>
      <c r="AO249" s="455" t="s">
        <v>441</v>
      </c>
      <c r="AQ249" s="455" t="s">
        <v>441</v>
      </c>
    </row>
    <row r="250" spans="5:43">
      <c r="E250" s="455" t="s">
        <v>441</v>
      </c>
      <c r="G250" s="455" t="s">
        <v>441</v>
      </c>
      <c r="I250" s="455" t="s">
        <v>441</v>
      </c>
      <c r="K250" s="455" t="s">
        <v>441</v>
      </c>
      <c r="M250" s="455" t="s">
        <v>441</v>
      </c>
      <c r="O250" s="455" t="s">
        <v>441</v>
      </c>
      <c r="Q250" s="455" t="s">
        <v>441</v>
      </c>
      <c r="S250" s="455" t="s">
        <v>441</v>
      </c>
      <c r="U250" s="455" t="s">
        <v>441</v>
      </c>
      <c r="W250" s="455" t="s">
        <v>441</v>
      </c>
      <c r="Y250" s="455" t="s">
        <v>441</v>
      </c>
      <c r="AA250" s="455" t="s">
        <v>441</v>
      </c>
      <c r="AC250" s="455" t="s">
        <v>441</v>
      </c>
      <c r="AE250" s="455" t="s">
        <v>441</v>
      </c>
      <c r="AG250" s="455" t="s">
        <v>441</v>
      </c>
      <c r="AI250" s="455" t="s">
        <v>441</v>
      </c>
      <c r="AK250" s="455" t="s">
        <v>441</v>
      </c>
      <c r="AM250" s="455" t="s">
        <v>441</v>
      </c>
      <c r="AO250" s="455" t="s">
        <v>441</v>
      </c>
      <c r="AQ250" s="455" t="s">
        <v>441</v>
      </c>
    </row>
    <row r="251" spans="5:43">
      <c r="E251" s="455" t="s">
        <v>441</v>
      </c>
      <c r="G251" s="455" t="s">
        <v>441</v>
      </c>
      <c r="I251" s="455" t="s">
        <v>441</v>
      </c>
      <c r="K251" s="455" t="s">
        <v>441</v>
      </c>
      <c r="M251" s="455" t="s">
        <v>441</v>
      </c>
      <c r="O251" s="455" t="s">
        <v>441</v>
      </c>
      <c r="Q251" s="455" t="s">
        <v>441</v>
      </c>
      <c r="S251" s="455" t="s">
        <v>441</v>
      </c>
      <c r="U251" s="455" t="s">
        <v>441</v>
      </c>
      <c r="W251" s="455" t="s">
        <v>441</v>
      </c>
      <c r="Y251" s="455" t="s">
        <v>441</v>
      </c>
      <c r="AA251" s="455" t="s">
        <v>441</v>
      </c>
      <c r="AC251" s="455" t="s">
        <v>441</v>
      </c>
      <c r="AE251" s="455" t="s">
        <v>441</v>
      </c>
      <c r="AG251" s="455" t="s">
        <v>441</v>
      </c>
      <c r="AI251" s="455" t="s">
        <v>441</v>
      </c>
      <c r="AK251" s="455" t="s">
        <v>441</v>
      </c>
      <c r="AM251" s="455" t="s">
        <v>441</v>
      </c>
      <c r="AO251" s="455" t="s">
        <v>441</v>
      </c>
      <c r="AQ251" s="455" t="s">
        <v>441</v>
      </c>
    </row>
    <row r="252" spans="5:43">
      <c r="E252" s="455" t="s">
        <v>441</v>
      </c>
      <c r="G252" s="455" t="s">
        <v>441</v>
      </c>
      <c r="I252" s="455" t="s">
        <v>441</v>
      </c>
      <c r="K252" s="455" t="s">
        <v>441</v>
      </c>
      <c r="M252" s="455" t="s">
        <v>441</v>
      </c>
      <c r="O252" s="455" t="s">
        <v>441</v>
      </c>
      <c r="Q252" s="455" t="s">
        <v>441</v>
      </c>
      <c r="S252" s="455" t="s">
        <v>441</v>
      </c>
      <c r="U252" s="455" t="s">
        <v>441</v>
      </c>
      <c r="W252" s="455" t="s">
        <v>441</v>
      </c>
      <c r="Y252" s="455" t="s">
        <v>441</v>
      </c>
      <c r="AA252" s="455" t="s">
        <v>441</v>
      </c>
      <c r="AC252" s="455" t="s">
        <v>441</v>
      </c>
      <c r="AE252" s="455" t="s">
        <v>441</v>
      </c>
      <c r="AG252" s="455" t="s">
        <v>441</v>
      </c>
      <c r="AI252" s="455" t="s">
        <v>441</v>
      </c>
      <c r="AK252" s="455" t="s">
        <v>441</v>
      </c>
      <c r="AM252" s="455" t="s">
        <v>441</v>
      </c>
      <c r="AO252" s="455" t="s">
        <v>441</v>
      </c>
      <c r="AQ252" s="455" t="s">
        <v>441</v>
      </c>
    </row>
    <row r="253" spans="5:43">
      <c r="E253" s="455" t="s">
        <v>441</v>
      </c>
      <c r="G253" s="455" t="s">
        <v>441</v>
      </c>
      <c r="I253" s="455" t="s">
        <v>441</v>
      </c>
      <c r="K253" s="455" t="s">
        <v>441</v>
      </c>
      <c r="M253" s="455" t="s">
        <v>441</v>
      </c>
      <c r="O253" s="455" t="s">
        <v>441</v>
      </c>
      <c r="Q253" s="455" t="s">
        <v>441</v>
      </c>
      <c r="S253" s="455" t="s">
        <v>441</v>
      </c>
      <c r="U253" s="455" t="s">
        <v>441</v>
      </c>
      <c r="W253" s="455" t="s">
        <v>441</v>
      </c>
      <c r="Y253" s="455" t="s">
        <v>441</v>
      </c>
      <c r="AA253" s="455" t="s">
        <v>441</v>
      </c>
      <c r="AC253" s="455" t="s">
        <v>441</v>
      </c>
      <c r="AE253" s="455" t="s">
        <v>441</v>
      </c>
      <c r="AG253" s="455" t="s">
        <v>441</v>
      </c>
      <c r="AI253" s="455" t="s">
        <v>441</v>
      </c>
      <c r="AK253" s="455" t="s">
        <v>441</v>
      </c>
      <c r="AM253" s="455" t="s">
        <v>441</v>
      </c>
      <c r="AO253" s="455" t="s">
        <v>441</v>
      </c>
      <c r="AQ253" s="455" t="s">
        <v>441</v>
      </c>
    </row>
    <row r="254" spans="5:43">
      <c r="E254" s="455" t="s">
        <v>441</v>
      </c>
      <c r="G254" s="455" t="s">
        <v>441</v>
      </c>
      <c r="I254" s="455" t="s">
        <v>441</v>
      </c>
      <c r="K254" s="455" t="s">
        <v>441</v>
      </c>
      <c r="M254" s="455" t="s">
        <v>441</v>
      </c>
      <c r="O254" s="455" t="s">
        <v>441</v>
      </c>
      <c r="Q254" s="455" t="s">
        <v>441</v>
      </c>
      <c r="S254" s="455" t="s">
        <v>441</v>
      </c>
      <c r="U254" s="455" t="s">
        <v>441</v>
      </c>
      <c r="W254" s="455" t="s">
        <v>441</v>
      </c>
      <c r="Y254" s="455" t="s">
        <v>441</v>
      </c>
      <c r="AA254" s="455" t="s">
        <v>441</v>
      </c>
      <c r="AC254" s="455" t="s">
        <v>441</v>
      </c>
      <c r="AE254" s="455" t="s">
        <v>441</v>
      </c>
      <c r="AG254" s="455" t="s">
        <v>441</v>
      </c>
      <c r="AI254" s="455" t="s">
        <v>441</v>
      </c>
      <c r="AK254" s="455" t="s">
        <v>441</v>
      </c>
      <c r="AM254" s="455" t="s">
        <v>441</v>
      </c>
      <c r="AO254" s="455" t="s">
        <v>441</v>
      </c>
      <c r="AQ254" s="455" t="s">
        <v>441</v>
      </c>
    </row>
    <row r="255" spans="5:43">
      <c r="E255" s="455" t="s">
        <v>441</v>
      </c>
      <c r="G255" s="455" t="s">
        <v>441</v>
      </c>
      <c r="I255" s="455" t="s">
        <v>441</v>
      </c>
      <c r="K255" s="455" t="s">
        <v>441</v>
      </c>
      <c r="M255" s="455" t="s">
        <v>441</v>
      </c>
      <c r="O255" s="455" t="s">
        <v>441</v>
      </c>
      <c r="Q255" s="455" t="s">
        <v>441</v>
      </c>
      <c r="S255" s="455" t="s">
        <v>441</v>
      </c>
      <c r="U255" s="455" t="s">
        <v>441</v>
      </c>
      <c r="W255" s="455" t="s">
        <v>441</v>
      </c>
      <c r="Y255" s="455" t="s">
        <v>441</v>
      </c>
      <c r="AA255" s="455" t="s">
        <v>441</v>
      </c>
      <c r="AC255" s="455" t="s">
        <v>441</v>
      </c>
      <c r="AE255" s="455" t="s">
        <v>441</v>
      </c>
      <c r="AG255" s="455" t="s">
        <v>441</v>
      </c>
      <c r="AI255" s="455" t="s">
        <v>441</v>
      </c>
      <c r="AK255" s="455" t="s">
        <v>441</v>
      </c>
      <c r="AM255" s="455" t="s">
        <v>441</v>
      </c>
      <c r="AO255" s="455" t="s">
        <v>441</v>
      </c>
      <c r="AQ255" s="455" t="s">
        <v>441</v>
      </c>
    </row>
    <row r="256" spans="5:43">
      <c r="E256" s="455" t="s">
        <v>441</v>
      </c>
      <c r="G256" s="455" t="s">
        <v>441</v>
      </c>
      <c r="I256" s="455" t="s">
        <v>441</v>
      </c>
      <c r="K256" s="455" t="s">
        <v>441</v>
      </c>
      <c r="M256" s="455" t="s">
        <v>441</v>
      </c>
      <c r="O256" s="455" t="s">
        <v>441</v>
      </c>
      <c r="Q256" s="455" t="s">
        <v>441</v>
      </c>
      <c r="S256" s="455" t="s">
        <v>441</v>
      </c>
      <c r="U256" s="455" t="s">
        <v>441</v>
      </c>
      <c r="W256" s="455" t="s">
        <v>441</v>
      </c>
      <c r="Y256" s="455" t="s">
        <v>441</v>
      </c>
      <c r="AA256" s="455" t="s">
        <v>441</v>
      </c>
      <c r="AC256" s="455" t="s">
        <v>441</v>
      </c>
      <c r="AE256" s="455" t="s">
        <v>441</v>
      </c>
      <c r="AG256" s="455" t="s">
        <v>441</v>
      </c>
      <c r="AI256" s="455" t="s">
        <v>441</v>
      </c>
      <c r="AK256" s="455" t="s">
        <v>441</v>
      </c>
      <c r="AM256" s="455" t="s">
        <v>441</v>
      </c>
      <c r="AO256" s="455" t="s">
        <v>441</v>
      </c>
      <c r="AQ256" s="455" t="s">
        <v>441</v>
      </c>
    </row>
    <row r="257" spans="5:43">
      <c r="E257" s="455" t="s">
        <v>441</v>
      </c>
      <c r="G257" s="455" t="s">
        <v>441</v>
      </c>
      <c r="I257" s="455" t="s">
        <v>441</v>
      </c>
      <c r="K257" s="455" t="s">
        <v>441</v>
      </c>
      <c r="M257" s="455" t="s">
        <v>441</v>
      </c>
      <c r="O257" s="455" t="s">
        <v>441</v>
      </c>
      <c r="Q257" s="455" t="s">
        <v>441</v>
      </c>
      <c r="S257" s="455" t="s">
        <v>441</v>
      </c>
      <c r="U257" s="455" t="s">
        <v>441</v>
      </c>
      <c r="W257" s="455" t="s">
        <v>441</v>
      </c>
      <c r="Y257" s="455" t="s">
        <v>441</v>
      </c>
      <c r="AA257" s="455" t="s">
        <v>441</v>
      </c>
      <c r="AC257" s="455" t="s">
        <v>441</v>
      </c>
      <c r="AE257" s="455" t="s">
        <v>441</v>
      </c>
      <c r="AG257" s="455" t="s">
        <v>441</v>
      </c>
      <c r="AI257" s="455" t="s">
        <v>441</v>
      </c>
      <c r="AK257" s="455" t="s">
        <v>441</v>
      </c>
      <c r="AM257" s="455" t="s">
        <v>441</v>
      </c>
      <c r="AO257" s="455" t="s">
        <v>441</v>
      </c>
      <c r="AQ257" s="455" t="s">
        <v>441</v>
      </c>
    </row>
    <row r="258" spans="5:43">
      <c r="E258" s="455" t="s">
        <v>441</v>
      </c>
      <c r="G258" s="455" t="s">
        <v>441</v>
      </c>
      <c r="I258" s="455" t="s">
        <v>441</v>
      </c>
      <c r="K258" s="455" t="s">
        <v>441</v>
      </c>
      <c r="M258" s="455" t="s">
        <v>441</v>
      </c>
      <c r="O258" s="455" t="s">
        <v>441</v>
      </c>
      <c r="Q258" s="455" t="s">
        <v>441</v>
      </c>
      <c r="S258" s="455" t="s">
        <v>441</v>
      </c>
      <c r="U258" s="455" t="s">
        <v>441</v>
      </c>
      <c r="W258" s="455" t="s">
        <v>441</v>
      </c>
      <c r="Y258" s="455" t="s">
        <v>441</v>
      </c>
      <c r="AA258" s="455" t="s">
        <v>441</v>
      </c>
      <c r="AC258" s="455" t="s">
        <v>441</v>
      </c>
      <c r="AE258" s="455" t="s">
        <v>441</v>
      </c>
      <c r="AG258" s="455" t="s">
        <v>441</v>
      </c>
      <c r="AI258" s="455" t="s">
        <v>441</v>
      </c>
      <c r="AK258" s="455" t="s">
        <v>441</v>
      </c>
      <c r="AM258" s="455" t="s">
        <v>441</v>
      </c>
      <c r="AO258" s="455" t="s">
        <v>441</v>
      </c>
      <c r="AQ258" s="455" t="s">
        <v>441</v>
      </c>
    </row>
    <row r="259" spans="5:43">
      <c r="E259" s="455" t="s">
        <v>441</v>
      </c>
      <c r="G259" s="455" t="s">
        <v>441</v>
      </c>
      <c r="I259" s="455" t="s">
        <v>441</v>
      </c>
      <c r="K259" s="455" t="s">
        <v>441</v>
      </c>
      <c r="M259" s="455" t="s">
        <v>441</v>
      </c>
      <c r="O259" s="455" t="s">
        <v>441</v>
      </c>
      <c r="Q259" s="455" t="s">
        <v>441</v>
      </c>
      <c r="S259" s="455" t="s">
        <v>441</v>
      </c>
      <c r="U259" s="455" t="s">
        <v>441</v>
      </c>
      <c r="W259" s="455" t="s">
        <v>441</v>
      </c>
      <c r="Y259" s="455" t="s">
        <v>441</v>
      </c>
      <c r="AA259" s="455" t="s">
        <v>441</v>
      </c>
      <c r="AC259" s="455" t="s">
        <v>441</v>
      </c>
      <c r="AE259" s="455" t="s">
        <v>441</v>
      </c>
      <c r="AG259" s="455" t="s">
        <v>441</v>
      </c>
      <c r="AI259" s="455" t="s">
        <v>441</v>
      </c>
      <c r="AK259" s="455" t="s">
        <v>441</v>
      </c>
      <c r="AM259" s="455" t="s">
        <v>441</v>
      </c>
      <c r="AO259" s="455" t="s">
        <v>441</v>
      </c>
      <c r="AQ259" s="455" t="s">
        <v>441</v>
      </c>
    </row>
    <row r="260" spans="5:43">
      <c r="E260" s="455" t="s">
        <v>441</v>
      </c>
      <c r="G260" s="455" t="s">
        <v>441</v>
      </c>
      <c r="I260" s="455" t="s">
        <v>441</v>
      </c>
      <c r="K260" s="455" t="s">
        <v>441</v>
      </c>
      <c r="M260" s="455" t="s">
        <v>441</v>
      </c>
      <c r="O260" s="455" t="s">
        <v>441</v>
      </c>
      <c r="Q260" s="455" t="s">
        <v>441</v>
      </c>
      <c r="S260" s="455" t="s">
        <v>441</v>
      </c>
      <c r="U260" s="455" t="s">
        <v>441</v>
      </c>
      <c r="W260" s="455" t="s">
        <v>441</v>
      </c>
      <c r="Y260" s="455" t="s">
        <v>441</v>
      </c>
      <c r="AA260" s="455" t="s">
        <v>441</v>
      </c>
      <c r="AC260" s="455" t="s">
        <v>441</v>
      </c>
      <c r="AE260" s="455" t="s">
        <v>441</v>
      </c>
      <c r="AG260" s="455" t="s">
        <v>441</v>
      </c>
      <c r="AI260" s="455" t="s">
        <v>441</v>
      </c>
      <c r="AK260" s="455" t="s">
        <v>441</v>
      </c>
      <c r="AM260" s="455" t="s">
        <v>441</v>
      </c>
      <c r="AO260" s="455" t="s">
        <v>441</v>
      </c>
      <c r="AQ260" s="455" t="s">
        <v>441</v>
      </c>
    </row>
    <row r="261" spans="5:43">
      <c r="E261" s="455" t="s">
        <v>441</v>
      </c>
      <c r="G261" s="455" t="s">
        <v>441</v>
      </c>
      <c r="I261" s="455" t="s">
        <v>441</v>
      </c>
      <c r="K261" s="455" t="s">
        <v>441</v>
      </c>
      <c r="M261" s="455" t="s">
        <v>441</v>
      </c>
      <c r="O261" s="455" t="s">
        <v>441</v>
      </c>
      <c r="Q261" s="455" t="s">
        <v>441</v>
      </c>
      <c r="S261" s="455" t="s">
        <v>441</v>
      </c>
      <c r="U261" s="455" t="s">
        <v>441</v>
      </c>
      <c r="W261" s="455" t="s">
        <v>441</v>
      </c>
      <c r="Y261" s="455" t="s">
        <v>441</v>
      </c>
      <c r="AA261" s="455" t="s">
        <v>441</v>
      </c>
      <c r="AC261" s="455" t="s">
        <v>441</v>
      </c>
      <c r="AE261" s="455" t="s">
        <v>441</v>
      </c>
      <c r="AG261" s="455" t="s">
        <v>441</v>
      </c>
      <c r="AI261" s="455" t="s">
        <v>441</v>
      </c>
      <c r="AK261" s="455" t="s">
        <v>441</v>
      </c>
      <c r="AM261" s="455" t="s">
        <v>441</v>
      </c>
      <c r="AO261" s="455" t="s">
        <v>441</v>
      </c>
      <c r="AQ261" s="455" t="s">
        <v>441</v>
      </c>
    </row>
    <row r="262" spans="5:43">
      <c r="E262" s="455" t="s">
        <v>441</v>
      </c>
      <c r="G262" s="455" t="s">
        <v>441</v>
      </c>
      <c r="I262" s="455" t="s">
        <v>441</v>
      </c>
      <c r="K262" s="455" t="s">
        <v>441</v>
      </c>
      <c r="M262" s="455" t="s">
        <v>441</v>
      </c>
      <c r="O262" s="455" t="s">
        <v>441</v>
      </c>
      <c r="Q262" s="455" t="s">
        <v>441</v>
      </c>
      <c r="S262" s="455" t="s">
        <v>441</v>
      </c>
      <c r="U262" s="455" t="s">
        <v>441</v>
      </c>
      <c r="W262" s="455" t="s">
        <v>441</v>
      </c>
      <c r="Y262" s="455" t="s">
        <v>441</v>
      </c>
      <c r="AA262" s="455" t="s">
        <v>441</v>
      </c>
      <c r="AC262" s="455" t="s">
        <v>441</v>
      </c>
      <c r="AE262" s="455" t="s">
        <v>441</v>
      </c>
      <c r="AG262" s="455" t="s">
        <v>441</v>
      </c>
      <c r="AI262" s="455" t="s">
        <v>441</v>
      </c>
      <c r="AK262" s="455" t="s">
        <v>441</v>
      </c>
      <c r="AM262" s="455" t="s">
        <v>441</v>
      </c>
      <c r="AO262" s="455" t="s">
        <v>441</v>
      </c>
      <c r="AQ262" s="455" t="s">
        <v>441</v>
      </c>
    </row>
    <row r="263" spans="5:43">
      <c r="E263" s="455" t="s">
        <v>441</v>
      </c>
      <c r="G263" s="455" t="s">
        <v>441</v>
      </c>
      <c r="I263" s="455" t="s">
        <v>441</v>
      </c>
      <c r="K263" s="455" t="s">
        <v>441</v>
      </c>
      <c r="M263" s="455" t="s">
        <v>441</v>
      </c>
      <c r="O263" s="455" t="s">
        <v>441</v>
      </c>
      <c r="Q263" s="455" t="s">
        <v>441</v>
      </c>
      <c r="S263" s="455" t="s">
        <v>441</v>
      </c>
      <c r="U263" s="455" t="s">
        <v>441</v>
      </c>
      <c r="W263" s="455" t="s">
        <v>441</v>
      </c>
      <c r="Y263" s="455" t="s">
        <v>441</v>
      </c>
      <c r="AA263" s="455" t="s">
        <v>441</v>
      </c>
      <c r="AC263" s="455" t="s">
        <v>441</v>
      </c>
      <c r="AE263" s="455" t="s">
        <v>441</v>
      </c>
      <c r="AG263" s="455" t="s">
        <v>441</v>
      </c>
      <c r="AI263" s="455" t="s">
        <v>441</v>
      </c>
      <c r="AK263" s="455" t="s">
        <v>441</v>
      </c>
      <c r="AM263" s="455" t="s">
        <v>441</v>
      </c>
      <c r="AO263" s="455" t="s">
        <v>441</v>
      </c>
      <c r="AQ263" s="455" t="s">
        <v>441</v>
      </c>
    </row>
    <row r="264" spans="5:43">
      <c r="E264" s="455" t="s">
        <v>441</v>
      </c>
      <c r="G264" s="455" t="s">
        <v>441</v>
      </c>
      <c r="I264" s="455" t="s">
        <v>441</v>
      </c>
      <c r="K264" s="455" t="s">
        <v>441</v>
      </c>
      <c r="M264" s="455" t="s">
        <v>441</v>
      </c>
      <c r="O264" s="455" t="s">
        <v>441</v>
      </c>
      <c r="Q264" s="455" t="s">
        <v>441</v>
      </c>
      <c r="S264" s="455" t="s">
        <v>441</v>
      </c>
      <c r="U264" s="455" t="s">
        <v>441</v>
      </c>
      <c r="W264" s="455" t="s">
        <v>441</v>
      </c>
      <c r="Y264" s="455" t="s">
        <v>441</v>
      </c>
      <c r="AA264" s="455" t="s">
        <v>441</v>
      </c>
      <c r="AC264" s="455" t="s">
        <v>441</v>
      </c>
      <c r="AE264" s="455" t="s">
        <v>441</v>
      </c>
      <c r="AG264" s="455" t="s">
        <v>441</v>
      </c>
      <c r="AI264" s="455" t="s">
        <v>441</v>
      </c>
      <c r="AK264" s="455" t="s">
        <v>441</v>
      </c>
      <c r="AM264" s="455" t="s">
        <v>441</v>
      </c>
      <c r="AO264" s="455" t="s">
        <v>441</v>
      </c>
      <c r="AQ264" s="455" t="s">
        <v>441</v>
      </c>
    </row>
    <row r="265" spans="5:43">
      <c r="E265" s="455" t="s">
        <v>441</v>
      </c>
      <c r="G265" s="455" t="s">
        <v>441</v>
      </c>
      <c r="I265" s="455" t="s">
        <v>441</v>
      </c>
      <c r="K265" s="455" t="s">
        <v>441</v>
      </c>
      <c r="M265" s="455" t="s">
        <v>441</v>
      </c>
      <c r="O265" s="455" t="s">
        <v>441</v>
      </c>
      <c r="Q265" s="455" t="s">
        <v>441</v>
      </c>
      <c r="S265" s="455" t="s">
        <v>441</v>
      </c>
      <c r="U265" s="455" t="s">
        <v>441</v>
      </c>
      <c r="W265" s="455" t="s">
        <v>441</v>
      </c>
      <c r="Y265" s="455" t="s">
        <v>441</v>
      </c>
      <c r="AA265" s="455" t="s">
        <v>441</v>
      </c>
      <c r="AC265" s="455" t="s">
        <v>441</v>
      </c>
      <c r="AE265" s="455" t="s">
        <v>441</v>
      </c>
      <c r="AG265" s="455" t="s">
        <v>441</v>
      </c>
      <c r="AI265" s="455" t="s">
        <v>441</v>
      </c>
      <c r="AK265" s="455" t="s">
        <v>441</v>
      </c>
      <c r="AM265" s="455" t="s">
        <v>441</v>
      </c>
      <c r="AO265" s="455" t="s">
        <v>441</v>
      </c>
      <c r="AQ265" s="455" t="s">
        <v>441</v>
      </c>
    </row>
    <row r="266" spans="5:43">
      <c r="E266" s="455" t="s">
        <v>441</v>
      </c>
      <c r="G266" s="455" t="s">
        <v>441</v>
      </c>
      <c r="I266" s="455" t="s">
        <v>441</v>
      </c>
      <c r="K266" s="455" t="s">
        <v>441</v>
      </c>
      <c r="M266" s="455" t="s">
        <v>441</v>
      </c>
      <c r="O266" s="455" t="s">
        <v>441</v>
      </c>
      <c r="Q266" s="455" t="s">
        <v>441</v>
      </c>
      <c r="S266" s="455" t="s">
        <v>441</v>
      </c>
      <c r="U266" s="455" t="s">
        <v>441</v>
      </c>
      <c r="W266" s="455" t="s">
        <v>441</v>
      </c>
      <c r="Y266" s="455" t="s">
        <v>441</v>
      </c>
      <c r="AA266" s="455" t="s">
        <v>441</v>
      </c>
      <c r="AC266" s="455" t="s">
        <v>441</v>
      </c>
      <c r="AE266" s="455" t="s">
        <v>441</v>
      </c>
      <c r="AG266" s="455" t="s">
        <v>441</v>
      </c>
      <c r="AI266" s="455" t="s">
        <v>441</v>
      </c>
      <c r="AK266" s="455" t="s">
        <v>441</v>
      </c>
      <c r="AM266" s="455" t="s">
        <v>441</v>
      </c>
      <c r="AO266" s="455" t="s">
        <v>441</v>
      </c>
      <c r="AQ266" s="455" t="s">
        <v>441</v>
      </c>
    </row>
    <row r="267" spans="5:43">
      <c r="E267" s="455" t="s">
        <v>441</v>
      </c>
      <c r="G267" s="455" t="s">
        <v>441</v>
      </c>
      <c r="I267" s="455" t="s">
        <v>441</v>
      </c>
      <c r="K267" s="455" t="s">
        <v>441</v>
      </c>
      <c r="M267" s="455" t="s">
        <v>441</v>
      </c>
      <c r="O267" s="455" t="s">
        <v>441</v>
      </c>
      <c r="Q267" s="455" t="s">
        <v>441</v>
      </c>
      <c r="S267" s="455" t="s">
        <v>441</v>
      </c>
      <c r="U267" s="455" t="s">
        <v>441</v>
      </c>
      <c r="W267" s="455" t="s">
        <v>441</v>
      </c>
      <c r="Y267" s="455" t="s">
        <v>441</v>
      </c>
      <c r="AA267" s="455" t="s">
        <v>441</v>
      </c>
      <c r="AC267" s="455" t="s">
        <v>441</v>
      </c>
      <c r="AE267" s="455" t="s">
        <v>441</v>
      </c>
      <c r="AG267" s="455" t="s">
        <v>441</v>
      </c>
      <c r="AI267" s="455" t="s">
        <v>441</v>
      </c>
      <c r="AK267" s="455" t="s">
        <v>441</v>
      </c>
      <c r="AM267" s="455" t="s">
        <v>441</v>
      </c>
      <c r="AO267" s="455" t="s">
        <v>441</v>
      </c>
      <c r="AQ267" s="455" t="s">
        <v>441</v>
      </c>
    </row>
    <row r="268" spans="5:43">
      <c r="E268" s="455" t="s">
        <v>441</v>
      </c>
      <c r="G268" s="455" t="s">
        <v>441</v>
      </c>
      <c r="I268" s="455" t="s">
        <v>441</v>
      </c>
      <c r="K268" s="455" t="s">
        <v>441</v>
      </c>
      <c r="M268" s="455" t="s">
        <v>441</v>
      </c>
      <c r="O268" s="455" t="s">
        <v>441</v>
      </c>
      <c r="Q268" s="455" t="s">
        <v>441</v>
      </c>
      <c r="S268" s="455" t="s">
        <v>441</v>
      </c>
      <c r="U268" s="455" t="s">
        <v>441</v>
      </c>
      <c r="W268" s="455" t="s">
        <v>441</v>
      </c>
      <c r="Y268" s="455" t="s">
        <v>441</v>
      </c>
      <c r="AA268" s="455" t="s">
        <v>441</v>
      </c>
      <c r="AC268" s="455" t="s">
        <v>441</v>
      </c>
      <c r="AE268" s="455" t="s">
        <v>441</v>
      </c>
      <c r="AG268" s="455" t="s">
        <v>441</v>
      </c>
      <c r="AI268" s="455" t="s">
        <v>441</v>
      </c>
      <c r="AK268" s="455" t="s">
        <v>441</v>
      </c>
      <c r="AM268" s="455" t="s">
        <v>441</v>
      </c>
      <c r="AO268" s="455" t="s">
        <v>441</v>
      </c>
      <c r="AQ268" s="455" t="s">
        <v>441</v>
      </c>
    </row>
    <row r="269" spans="5:43">
      <c r="E269" s="455" t="s">
        <v>441</v>
      </c>
      <c r="G269" s="455" t="s">
        <v>441</v>
      </c>
      <c r="I269" s="455" t="s">
        <v>441</v>
      </c>
      <c r="K269" s="455" t="s">
        <v>441</v>
      </c>
      <c r="M269" s="455" t="s">
        <v>441</v>
      </c>
      <c r="O269" s="455" t="s">
        <v>441</v>
      </c>
      <c r="Q269" s="455" t="s">
        <v>441</v>
      </c>
      <c r="S269" s="455" t="s">
        <v>441</v>
      </c>
      <c r="U269" s="455" t="s">
        <v>441</v>
      </c>
      <c r="W269" s="455" t="s">
        <v>441</v>
      </c>
      <c r="Y269" s="455" t="s">
        <v>441</v>
      </c>
      <c r="AA269" s="455" t="s">
        <v>441</v>
      </c>
      <c r="AC269" s="455" t="s">
        <v>441</v>
      </c>
      <c r="AE269" s="455" t="s">
        <v>441</v>
      </c>
      <c r="AG269" s="455" t="s">
        <v>441</v>
      </c>
      <c r="AI269" s="455" t="s">
        <v>441</v>
      </c>
      <c r="AK269" s="455" t="s">
        <v>441</v>
      </c>
      <c r="AM269" s="455" t="s">
        <v>441</v>
      </c>
      <c r="AO269" s="455" t="s">
        <v>441</v>
      </c>
      <c r="AQ269" s="455" t="s">
        <v>441</v>
      </c>
    </row>
    <row r="270" spans="5:43">
      <c r="E270" s="455" t="s">
        <v>441</v>
      </c>
      <c r="G270" s="455" t="s">
        <v>441</v>
      </c>
      <c r="I270" s="455" t="s">
        <v>441</v>
      </c>
      <c r="K270" s="455" t="s">
        <v>441</v>
      </c>
      <c r="M270" s="455" t="s">
        <v>441</v>
      </c>
      <c r="O270" s="455" t="s">
        <v>441</v>
      </c>
      <c r="Q270" s="455" t="s">
        <v>441</v>
      </c>
      <c r="S270" s="455" t="s">
        <v>441</v>
      </c>
      <c r="U270" s="455" t="s">
        <v>441</v>
      </c>
      <c r="W270" s="455" t="s">
        <v>441</v>
      </c>
      <c r="Y270" s="455" t="s">
        <v>441</v>
      </c>
      <c r="AA270" s="455" t="s">
        <v>441</v>
      </c>
      <c r="AC270" s="455" t="s">
        <v>441</v>
      </c>
      <c r="AE270" s="455" t="s">
        <v>441</v>
      </c>
      <c r="AG270" s="455" t="s">
        <v>441</v>
      </c>
      <c r="AI270" s="455" t="s">
        <v>441</v>
      </c>
      <c r="AK270" s="455" t="s">
        <v>441</v>
      </c>
      <c r="AM270" s="455" t="s">
        <v>441</v>
      </c>
      <c r="AO270" s="455" t="s">
        <v>441</v>
      </c>
      <c r="AQ270" s="455" t="s">
        <v>441</v>
      </c>
    </row>
    <row r="271" spans="5:43">
      <c r="E271" s="455" t="s">
        <v>441</v>
      </c>
      <c r="G271" s="455" t="s">
        <v>441</v>
      </c>
      <c r="I271" s="455" t="s">
        <v>441</v>
      </c>
      <c r="K271" s="455" t="s">
        <v>441</v>
      </c>
      <c r="M271" s="455" t="s">
        <v>441</v>
      </c>
      <c r="O271" s="455" t="s">
        <v>441</v>
      </c>
      <c r="Q271" s="455" t="s">
        <v>441</v>
      </c>
      <c r="S271" s="455" t="s">
        <v>441</v>
      </c>
      <c r="U271" s="455" t="s">
        <v>441</v>
      </c>
      <c r="W271" s="455" t="s">
        <v>441</v>
      </c>
      <c r="Y271" s="455" t="s">
        <v>441</v>
      </c>
      <c r="AA271" s="455" t="s">
        <v>441</v>
      </c>
      <c r="AC271" s="455" t="s">
        <v>441</v>
      </c>
      <c r="AE271" s="455" t="s">
        <v>441</v>
      </c>
      <c r="AG271" s="455" t="s">
        <v>441</v>
      </c>
      <c r="AI271" s="455" t="s">
        <v>441</v>
      </c>
      <c r="AK271" s="455" t="s">
        <v>441</v>
      </c>
      <c r="AM271" s="455" t="s">
        <v>441</v>
      </c>
      <c r="AO271" s="455" t="s">
        <v>441</v>
      </c>
      <c r="AQ271" s="455" t="s">
        <v>441</v>
      </c>
    </row>
    <row r="272" spans="5:43">
      <c r="E272" s="455" t="s">
        <v>441</v>
      </c>
      <c r="G272" s="455" t="s">
        <v>441</v>
      </c>
      <c r="I272" s="455" t="s">
        <v>441</v>
      </c>
      <c r="K272" s="455" t="s">
        <v>441</v>
      </c>
      <c r="M272" s="455" t="s">
        <v>441</v>
      </c>
      <c r="O272" s="455" t="s">
        <v>441</v>
      </c>
      <c r="Q272" s="455" t="s">
        <v>441</v>
      </c>
      <c r="S272" s="455" t="s">
        <v>441</v>
      </c>
      <c r="U272" s="455" t="s">
        <v>441</v>
      </c>
      <c r="W272" s="455" t="s">
        <v>441</v>
      </c>
      <c r="Y272" s="455" t="s">
        <v>441</v>
      </c>
      <c r="AA272" s="455" t="s">
        <v>441</v>
      </c>
      <c r="AC272" s="455" t="s">
        <v>441</v>
      </c>
      <c r="AE272" s="455" t="s">
        <v>441</v>
      </c>
      <c r="AG272" s="455" t="s">
        <v>441</v>
      </c>
      <c r="AI272" s="455" t="s">
        <v>441</v>
      </c>
      <c r="AK272" s="455" t="s">
        <v>441</v>
      </c>
      <c r="AM272" s="455" t="s">
        <v>441</v>
      </c>
      <c r="AO272" s="455" t="s">
        <v>441</v>
      </c>
      <c r="AQ272" s="455" t="s">
        <v>441</v>
      </c>
    </row>
    <row r="273" spans="5:43">
      <c r="E273" s="455" t="s">
        <v>441</v>
      </c>
      <c r="G273" s="455" t="s">
        <v>441</v>
      </c>
      <c r="I273" s="455" t="s">
        <v>441</v>
      </c>
      <c r="K273" s="455" t="s">
        <v>441</v>
      </c>
      <c r="M273" s="455" t="s">
        <v>441</v>
      </c>
      <c r="O273" s="455" t="s">
        <v>441</v>
      </c>
      <c r="Q273" s="455" t="s">
        <v>441</v>
      </c>
      <c r="S273" s="455" t="s">
        <v>441</v>
      </c>
      <c r="U273" s="455" t="s">
        <v>441</v>
      </c>
      <c r="W273" s="455" t="s">
        <v>441</v>
      </c>
      <c r="Y273" s="455" t="s">
        <v>441</v>
      </c>
      <c r="AA273" s="455" t="s">
        <v>441</v>
      </c>
      <c r="AC273" s="455" t="s">
        <v>441</v>
      </c>
      <c r="AE273" s="455" t="s">
        <v>441</v>
      </c>
      <c r="AG273" s="455" t="s">
        <v>441</v>
      </c>
      <c r="AI273" s="455" t="s">
        <v>441</v>
      </c>
      <c r="AK273" s="455" t="s">
        <v>441</v>
      </c>
      <c r="AM273" s="455" t="s">
        <v>441</v>
      </c>
      <c r="AO273" s="455" t="s">
        <v>441</v>
      </c>
      <c r="AQ273" s="455" t="s">
        <v>441</v>
      </c>
    </row>
    <row r="274" spans="5:43">
      <c r="E274" s="455" t="s">
        <v>441</v>
      </c>
      <c r="G274" s="455" t="s">
        <v>441</v>
      </c>
      <c r="I274" s="455" t="s">
        <v>441</v>
      </c>
      <c r="K274" s="455" t="s">
        <v>441</v>
      </c>
      <c r="M274" s="455" t="s">
        <v>441</v>
      </c>
      <c r="O274" s="455" t="s">
        <v>441</v>
      </c>
      <c r="Q274" s="455" t="s">
        <v>441</v>
      </c>
      <c r="S274" s="455" t="s">
        <v>441</v>
      </c>
      <c r="U274" s="455" t="s">
        <v>441</v>
      </c>
      <c r="W274" s="455" t="s">
        <v>441</v>
      </c>
      <c r="Y274" s="455" t="s">
        <v>441</v>
      </c>
      <c r="AA274" s="455" t="s">
        <v>441</v>
      </c>
      <c r="AC274" s="455" t="s">
        <v>441</v>
      </c>
      <c r="AE274" s="455" t="s">
        <v>441</v>
      </c>
      <c r="AG274" s="455" t="s">
        <v>441</v>
      </c>
      <c r="AI274" s="455" t="s">
        <v>441</v>
      </c>
      <c r="AK274" s="455" t="s">
        <v>441</v>
      </c>
      <c r="AM274" s="455" t="s">
        <v>441</v>
      </c>
      <c r="AO274" s="455" t="s">
        <v>441</v>
      </c>
      <c r="AQ274" s="455" t="s">
        <v>441</v>
      </c>
    </row>
    <row r="275" spans="5:43">
      <c r="E275" s="455" t="s">
        <v>441</v>
      </c>
      <c r="G275" s="455" t="s">
        <v>441</v>
      </c>
      <c r="I275" s="455" t="s">
        <v>441</v>
      </c>
      <c r="K275" s="455" t="s">
        <v>441</v>
      </c>
      <c r="M275" s="455" t="s">
        <v>441</v>
      </c>
      <c r="O275" s="455" t="s">
        <v>441</v>
      </c>
      <c r="Q275" s="455" t="s">
        <v>441</v>
      </c>
      <c r="S275" s="455" t="s">
        <v>441</v>
      </c>
      <c r="U275" s="455" t="s">
        <v>441</v>
      </c>
      <c r="W275" s="455" t="s">
        <v>441</v>
      </c>
      <c r="Y275" s="455" t="s">
        <v>441</v>
      </c>
      <c r="AA275" s="455" t="s">
        <v>441</v>
      </c>
      <c r="AC275" s="455" t="s">
        <v>441</v>
      </c>
      <c r="AE275" s="455" t="s">
        <v>441</v>
      </c>
      <c r="AG275" s="455" t="s">
        <v>441</v>
      </c>
      <c r="AI275" s="455" t="s">
        <v>441</v>
      </c>
      <c r="AK275" s="455" t="s">
        <v>441</v>
      </c>
      <c r="AM275" s="455" t="s">
        <v>441</v>
      </c>
      <c r="AO275" s="455" t="s">
        <v>441</v>
      </c>
      <c r="AQ275" s="455" t="s">
        <v>441</v>
      </c>
    </row>
    <row r="276" spans="5:43">
      <c r="E276" s="455" t="s">
        <v>441</v>
      </c>
      <c r="G276" s="455" t="s">
        <v>441</v>
      </c>
      <c r="I276" s="455" t="s">
        <v>441</v>
      </c>
      <c r="K276" s="455" t="s">
        <v>441</v>
      </c>
      <c r="M276" s="455" t="s">
        <v>441</v>
      </c>
      <c r="O276" s="455" t="s">
        <v>441</v>
      </c>
      <c r="Q276" s="455" t="s">
        <v>441</v>
      </c>
      <c r="S276" s="455" t="s">
        <v>441</v>
      </c>
      <c r="U276" s="455" t="s">
        <v>441</v>
      </c>
      <c r="W276" s="455" t="s">
        <v>441</v>
      </c>
      <c r="Y276" s="455" t="s">
        <v>441</v>
      </c>
      <c r="AA276" s="455" t="s">
        <v>441</v>
      </c>
      <c r="AC276" s="455" t="s">
        <v>441</v>
      </c>
      <c r="AE276" s="455" t="s">
        <v>441</v>
      </c>
      <c r="AG276" s="455" t="s">
        <v>441</v>
      </c>
      <c r="AI276" s="455" t="s">
        <v>441</v>
      </c>
      <c r="AK276" s="455" t="s">
        <v>441</v>
      </c>
      <c r="AM276" s="455" t="s">
        <v>441</v>
      </c>
      <c r="AO276" s="455" t="s">
        <v>441</v>
      </c>
      <c r="AQ276" s="455" t="s">
        <v>441</v>
      </c>
    </row>
    <row r="277" spans="5:43">
      <c r="E277" s="455" t="s">
        <v>441</v>
      </c>
      <c r="G277" s="455" t="s">
        <v>441</v>
      </c>
      <c r="I277" s="455" t="s">
        <v>441</v>
      </c>
      <c r="K277" s="455" t="s">
        <v>441</v>
      </c>
      <c r="M277" s="455" t="s">
        <v>441</v>
      </c>
      <c r="O277" s="455" t="s">
        <v>441</v>
      </c>
      <c r="Q277" s="455" t="s">
        <v>441</v>
      </c>
      <c r="S277" s="455" t="s">
        <v>441</v>
      </c>
      <c r="U277" s="455" t="s">
        <v>441</v>
      </c>
      <c r="W277" s="455" t="s">
        <v>441</v>
      </c>
      <c r="Y277" s="455" t="s">
        <v>441</v>
      </c>
      <c r="AA277" s="455" t="s">
        <v>441</v>
      </c>
      <c r="AC277" s="455" t="s">
        <v>441</v>
      </c>
      <c r="AE277" s="455" t="s">
        <v>441</v>
      </c>
      <c r="AG277" s="455" t="s">
        <v>441</v>
      </c>
      <c r="AI277" s="455" t="s">
        <v>441</v>
      </c>
      <c r="AK277" s="455" t="s">
        <v>441</v>
      </c>
      <c r="AM277" s="455" t="s">
        <v>441</v>
      </c>
      <c r="AO277" s="455" t="s">
        <v>441</v>
      </c>
      <c r="AQ277" s="455" t="s">
        <v>441</v>
      </c>
    </row>
    <row r="278" spans="5:43">
      <c r="E278" s="455" t="s">
        <v>441</v>
      </c>
      <c r="G278" s="455" t="s">
        <v>441</v>
      </c>
      <c r="I278" s="455" t="s">
        <v>441</v>
      </c>
      <c r="K278" s="455" t="s">
        <v>441</v>
      </c>
      <c r="M278" s="455" t="s">
        <v>441</v>
      </c>
      <c r="O278" s="455" t="s">
        <v>441</v>
      </c>
      <c r="Q278" s="455" t="s">
        <v>441</v>
      </c>
      <c r="S278" s="455" t="s">
        <v>441</v>
      </c>
      <c r="U278" s="455" t="s">
        <v>441</v>
      </c>
      <c r="W278" s="455" t="s">
        <v>441</v>
      </c>
      <c r="Y278" s="455" t="s">
        <v>441</v>
      </c>
      <c r="AA278" s="455" t="s">
        <v>441</v>
      </c>
      <c r="AC278" s="455" t="s">
        <v>441</v>
      </c>
      <c r="AE278" s="455" t="s">
        <v>441</v>
      </c>
      <c r="AG278" s="455" t="s">
        <v>441</v>
      </c>
      <c r="AI278" s="455" t="s">
        <v>441</v>
      </c>
      <c r="AK278" s="455" t="s">
        <v>441</v>
      </c>
      <c r="AM278" s="455" t="s">
        <v>441</v>
      </c>
      <c r="AO278" s="455" t="s">
        <v>441</v>
      </c>
      <c r="AQ278" s="455" t="s">
        <v>441</v>
      </c>
    </row>
    <row r="279" spans="5:43">
      <c r="E279" s="455" t="s">
        <v>441</v>
      </c>
      <c r="G279" s="455" t="s">
        <v>441</v>
      </c>
      <c r="I279" s="455" t="s">
        <v>441</v>
      </c>
      <c r="K279" s="455" t="s">
        <v>441</v>
      </c>
      <c r="M279" s="455" t="s">
        <v>441</v>
      </c>
      <c r="O279" s="455" t="s">
        <v>441</v>
      </c>
      <c r="Q279" s="455" t="s">
        <v>441</v>
      </c>
      <c r="S279" s="455" t="s">
        <v>441</v>
      </c>
      <c r="U279" s="455" t="s">
        <v>441</v>
      </c>
      <c r="W279" s="455" t="s">
        <v>441</v>
      </c>
      <c r="Y279" s="455" t="s">
        <v>441</v>
      </c>
      <c r="AA279" s="455" t="s">
        <v>441</v>
      </c>
      <c r="AC279" s="455" t="s">
        <v>441</v>
      </c>
      <c r="AE279" s="455" t="s">
        <v>441</v>
      </c>
      <c r="AG279" s="455" t="s">
        <v>441</v>
      </c>
      <c r="AI279" s="455" t="s">
        <v>441</v>
      </c>
      <c r="AK279" s="455" t="s">
        <v>441</v>
      </c>
      <c r="AM279" s="455" t="s">
        <v>441</v>
      </c>
      <c r="AO279" s="455" t="s">
        <v>441</v>
      </c>
      <c r="AQ279" s="455" t="s">
        <v>441</v>
      </c>
    </row>
    <row r="280" spans="5:43">
      <c r="E280" s="455" t="s">
        <v>441</v>
      </c>
      <c r="G280" s="455" t="s">
        <v>441</v>
      </c>
      <c r="I280" s="455" t="s">
        <v>441</v>
      </c>
      <c r="K280" s="455" t="s">
        <v>441</v>
      </c>
      <c r="M280" s="455" t="s">
        <v>441</v>
      </c>
      <c r="O280" s="455" t="s">
        <v>441</v>
      </c>
      <c r="Q280" s="455" t="s">
        <v>441</v>
      </c>
      <c r="S280" s="455" t="s">
        <v>441</v>
      </c>
      <c r="U280" s="455" t="s">
        <v>441</v>
      </c>
      <c r="W280" s="455" t="s">
        <v>441</v>
      </c>
      <c r="Y280" s="455" t="s">
        <v>441</v>
      </c>
      <c r="AA280" s="455" t="s">
        <v>441</v>
      </c>
      <c r="AC280" s="455" t="s">
        <v>441</v>
      </c>
      <c r="AE280" s="455" t="s">
        <v>441</v>
      </c>
      <c r="AG280" s="455" t="s">
        <v>441</v>
      </c>
      <c r="AI280" s="455" t="s">
        <v>441</v>
      </c>
      <c r="AK280" s="455" t="s">
        <v>441</v>
      </c>
      <c r="AM280" s="455" t="s">
        <v>441</v>
      </c>
      <c r="AO280" s="455" t="s">
        <v>441</v>
      </c>
      <c r="AQ280" s="455" t="s">
        <v>441</v>
      </c>
    </row>
    <row r="281" spans="5:43">
      <c r="E281" s="455" t="s">
        <v>441</v>
      </c>
      <c r="G281" s="455" t="s">
        <v>441</v>
      </c>
      <c r="I281" s="455" t="s">
        <v>441</v>
      </c>
      <c r="K281" s="455" t="s">
        <v>441</v>
      </c>
      <c r="M281" s="455" t="s">
        <v>441</v>
      </c>
      <c r="O281" s="455" t="s">
        <v>441</v>
      </c>
      <c r="Q281" s="455" t="s">
        <v>441</v>
      </c>
      <c r="S281" s="455" t="s">
        <v>441</v>
      </c>
      <c r="U281" s="455" t="s">
        <v>441</v>
      </c>
      <c r="W281" s="455" t="s">
        <v>441</v>
      </c>
      <c r="Y281" s="455" t="s">
        <v>441</v>
      </c>
      <c r="AA281" s="455" t="s">
        <v>441</v>
      </c>
      <c r="AC281" s="455" t="s">
        <v>441</v>
      </c>
      <c r="AE281" s="455" t="s">
        <v>441</v>
      </c>
      <c r="AG281" s="455" t="s">
        <v>441</v>
      </c>
      <c r="AI281" s="455" t="s">
        <v>441</v>
      </c>
      <c r="AK281" s="455" t="s">
        <v>441</v>
      </c>
      <c r="AM281" s="455" t="s">
        <v>441</v>
      </c>
      <c r="AO281" s="455" t="s">
        <v>441</v>
      </c>
      <c r="AQ281" s="455" t="s">
        <v>441</v>
      </c>
    </row>
    <row r="282" spans="5:43">
      <c r="E282" s="455" t="s">
        <v>441</v>
      </c>
      <c r="G282" s="455" t="s">
        <v>441</v>
      </c>
      <c r="I282" s="455" t="s">
        <v>441</v>
      </c>
      <c r="K282" s="455" t="s">
        <v>441</v>
      </c>
      <c r="M282" s="455" t="s">
        <v>441</v>
      </c>
      <c r="O282" s="455" t="s">
        <v>441</v>
      </c>
      <c r="Q282" s="455" t="s">
        <v>441</v>
      </c>
      <c r="S282" s="455" t="s">
        <v>441</v>
      </c>
      <c r="U282" s="455" t="s">
        <v>441</v>
      </c>
      <c r="W282" s="455" t="s">
        <v>441</v>
      </c>
      <c r="Y282" s="455" t="s">
        <v>441</v>
      </c>
      <c r="AA282" s="455" t="s">
        <v>441</v>
      </c>
      <c r="AC282" s="455" t="s">
        <v>441</v>
      </c>
      <c r="AE282" s="455" t="s">
        <v>441</v>
      </c>
      <c r="AG282" s="455" t="s">
        <v>441</v>
      </c>
      <c r="AI282" s="455" t="s">
        <v>441</v>
      </c>
      <c r="AK282" s="455" t="s">
        <v>441</v>
      </c>
      <c r="AM282" s="455" t="s">
        <v>441</v>
      </c>
      <c r="AO282" s="455" t="s">
        <v>441</v>
      </c>
      <c r="AQ282" s="455" t="s">
        <v>441</v>
      </c>
    </row>
    <row r="283" spans="5:43">
      <c r="E283" s="455" t="s">
        <v>441</v>
      </c>
      <c r="G283" s="455" t="s">
        <v>441</v>
      </c>
      <c r="I283" s="455" t="s">
        <v>441</v>
      </c>
      <c r="K283" s="455" t="s">
        <v>441</v>
      </c>
      <c r="M283" s="455" t="s">
        <v>441</v>
      </c>
      <c r="O283" s="455" t="s">
        <v>441</v>
      </c>
      <c r="Q283" s="455" t="s">
        <v>441</v>
      </c>
      <c r="S283" s="455" t="s">
        <v>441</v>
      </c>
      <c r="U283" s="455" t="s">
        <v>441</v>
      </c>
      <c r="W283" s="455" t="s">
        <v>441</v>
      </c>
      <c r="Y283" s="455" t="s">
        <v>441</v>
      </c>
      <c r="AA283" s="455" t="s">
        <v>441</v>
      </c>
      <c r="AC283" s="455" t="s">
        <v>441</v>
      </c>
      <c r="AE283" s="455" t="s">
        <v>441</v>
      </c>
      <c r="AG283" s="455" t="s">
        <v>441</v>
      </c>
      <c r="AI283" s="455" t="s">
        <v>441</v>
      </c>
      <c r="AK283" s="455" t="s">
        <v>441</v>
      </c>
      <c r="AM283" s="455" t="s">
        <v>441</v>
      </c>
      <c r="AO283" s="455" t="s">
        <v>441</v>
      </c>
      <c r="AQ283" s="455" t="s">
        <v>441</v>
      </c>
    </row>
    <row r="284" spans="5:43">
      <c r="E284" s="455" t="s">
        <v>441</v>
      </c>
      <c r="G284" s="455" t="s">
        <v>441</v>
      </c>
      <c r="I284" s="455" t="s">
        <v>441</v>
      </c>
      <c r="K284" s="455" t="s">
        <v>441</v>
      </c>
      <c r="M284" s="455" t="s">
        <v>441</v>
      </c>
      <c r="O284" s="455" t="s">
        <v>441</v>
      </c>
      <c r="Q284" s="455" t="s">
        <v>441</v>
      </c>
      <c r="S284" s="455" t="s">
        <v>441</v>
      </c>
      <c r="U284" s="455" t="s">
        <v>441</v>
      </c>
      <c r="W284" s="455" t="s">
        <v>441</v>
      </c>
      <c r="Y284" s="455" t="s">
        <v>441</v>
      </c>
      <c r="AA284" s="455" t="s">
        <v>441</v>
      </c>
      <c r="AC284" s="455" t="s">
        <v>441</v>
      </c>
      <c r="AE284" s="455" t="s">
        <v>441</v>
      </c>
      <c r="AG284" s="455" t="s">
        <v>441</v>
      </c>
      <c r="AI284" s="455" t="s">
        <v>441</v>
      </c>
      <c r="AK284" s="455" t="s">
        <v>441</v>
      </c>
      <c r="AM284" s="455" t="s">
        <v>441</v>
      </c>
      <c r="AO284" s="455" t="s">
        <v>441</v>
      </c>
      <c r="AQ284" s="455" t="s">
        <v>441</v>
      </c>
    </row>
    <row r="285" spans="5:43">
      <c r="E285" s="455" t="s">
        <v>441</v>
      </c>
      <c r="G285" s="455" t="s">
        <v>441</v>
      </c>
      <c r="I285" s="455" t="s">
        <v>441</v>
      </c>
      <c r="K285" s="455" t="s">
        <v>441</v>
      </c>
      <c r="M285" s="455" t="s">
        <v>441</v>
      </c>
      <c r="O285" s="455" t="s">
        <v>441</v>
      </c>
      <c r="Q285" s="455" t="s">
        <v>441</v>
      </c>
      <c r="S285" s="455" t="s">
        <v>441</v>
      </c>
      <c r="U285" s="455" t="s">
        <v>441</v>
      </c>
      <c r="W285" s="455" t="s">
        <v>441</v>
      </c>
      <c r="Y285" s="455" t="s">
        <v>441</v>
      </c>
      <c r="AA285" s="455" t="s">
        <v>441</v>
      </c>
      <c r="AC285" s="455" t="s">
        <v>441</v>
      </c>
      <c r="AE285" s="455" t="s">
        <v>441</v>
      </c>
      <c r="AG285" s="455" t="s">
        <v>441</v>
      </c>
      <c r="AI285" s="455" t="s">
        <v>441</v>
      </c>
      <c r="AK285" s="455" t="s">
        <v>441</v>
      </c>
      <c r="AM285" s="455" t="s">
        <v>441</v>
      </c>
      <c r="AO285" s="455" t="s">
        <v>441</v>
      </c>
      <c r="AQ285" s="455" t="s">
        <v>441</v>
      </c>
    </row>
    <row r="286" spans="5:43">
      <c r="E286" s="455" t="s">
        <v>441</v>
      </c>
      <c r="G286" s="455" t="s">
        <v>441</v>
      </c>
      <c r="I286" s="455" t="s">
        <v>441</v>
      </c>
      <c r="K286" s="455" t="s">
        <v>441</v>
      </c>
      <c r="M286" s="455" t="s">
        <v>441</v>
      </c>
      <c r="O286" s="455" t="s">
        <v>441</v>
      </c>
      <c r="Q286" s="455" t="s">
        <v>441</v>
      </c>
      <c r="S286" s="455" t="s">
        <v>441</v>
      </c>
      <c r="U286" s="455" t="s">
        <v>441</v>
      </c>
      <c r="W286" s="455" t="s">
        <v>441</v>
      </c>
      <c r="Y286" s="455" t="s">
        <v>441</v>
      </c>
      <c r="AA286" s="455" t="s">
        <v>441</v>
      </c>
      <c r="AC286" s="455" t="s">
        <v>441</v>
      </c>
      <c r="AE286" s="455" t="s">
        <v>441</v>
      </c>
      <c r="AG286" s="455" t="s">
        <v>441</v>
      </c>
      <c r="AI286" s="455" t="s">
        <v>441</v>
      </c>
      <c r="AK286" s="455" t="s">
        <v>441</v>
      </c>
      <c r="AM286" s="455" t="s">
        <v>441</v>
      </c>
      <c r="AO286" s="455" t="s">
        <v>441</v>
      </c>
      <c r="AQ286" s="455" t="s">
        <v>441</v>
      </c>
    </row>
    <row r="287" spans="5:43">
      <c r="E287" s="455" t="s">
        <v>441</v>
      </c>
      <c r="G287" s="455" t="s">
        <v>441</v>
      </c>
      <c r="I287" s="455" t="s">
        <v>441</v>
      </c>
      <c r="K287" s="455" t="s">
        <v>441</v>
      </c>
      <c r="M287" s="455" t="s">
        <v>441</v>
      </c>
      <c r="O287" s="455" t="s">
        <v>441</v>
      </c>
      <c r="Q287" s="455" t="s">
        <v>441</v>
      </c>
      <c r="S287" s="455" t="s">
        <v>441</v>
      </c>
      <c r="U287" s="455" t="s">
        <v>441</v>
      </c>
      <c r="W287" s="455" t="s">
        <v>441</v>
      </c>
      <c r="Y287" s="455" t="s">
        <v>441</v>
      </c>
      <c r="AA287" s="455" t="s">
        <v>441</v>
      </c>
      <c r="AC287" s="455" t="s">
        <v>441</v>
      </c>
      <c r="AE287" s="455" t="s">
        <v>441</v>
      </c>
      <c r="AG287" s="455" t="s">
        <v>441</v>
      </c>
      <c r="AI287" s="455" t="s">
        <v>441</v>
      </c>
      <c r="AK287" s="455" t="s">
        <v>441</v>
      </c>
      <c r="AM287" s="455" t="s">
        <v>441</v>
      </c>
      <c r="AO287" s="455" t="s">
        <v>441</v>
      </c>
      <c r="AQ287" s="455" t="s">
        <v>441</v>
      </c>
    </row>
    <row r="288" spans="5:43">
      <c r="E288" s="455" t="s">
        <v>441</v>
      </c>
      <c r="G288" s="455" t="s">
        <v>441</v>
      </c>
      <c r="I288" s="455" t="s">
        <v>441</v>
      </c>
      <c r="K288" s="455" t="s">
        <v>441</v>
      </c>
      <c r="M288" s="455" t="s">
        <v>441</v>
      </c>
      <c r="O288" s="455" t="s">
        <v>441</v>
      </c>
      <c r="Q288" s="455" t="s">
        <v>441</v>
      </c>
      <c r="S288" s="455" t="s">
        <v>441</v>
      </c>
      <c r="U288" s="455" t="s">
        <v>441</v>
      </c>
      <c r="W288" s="455" t="s">
        <v>441</v>
      </c>
      <c r="Y288" s="455" t="s">
        <v>441</v>
      </c>
      <c r="AA288" s="455" t="s">
        <v>441</v>
      </c>
      <c r="AC288" s="455" t="s">
        <v>441</v>
      </c>
      <c r="AE288" s="455" t="s">
        <v>441</v>
      </c>
      <c r="AG288" s="455" t="s">
        <v>441</v>
      </c>
      <c r="AI288" s="455" t="s">
        <v>441</v>
      </c>
      <c r="AK288" s="455" t="s">
        <v>441</v>
      </c>
      <c r="AM288" s="455" t="s">
        <v>441</v>
      </c>
      <c r="AO288" s="455" t="s">
        <v>441</v>
      </c>
      <c r="AQ288" s="455" t="s">
        <v>441</v>
      </c>
    </row>
    <row r="289" spans="5:43">
      <c r="E289" s="455" t="s">
        <v>441</v>
      </c>
      <c r="G289" s="455" t="s">
        <v>441</v>
      </c>
      <c r="I289" s="455" t="s">
        <v>441</v>
      </c>
      <c r="K289" s="455" t="s">
        <v>441</v>
      </c>
      <c r="M289" s="455" t="s">
        <v>441</v>
      </c>
      <c r="O289" s="455" t="s">
        <v>441</v>
      </c>
      <c r="Q289" s="455" t="s">
        <v>441</v>
      </c>
      <c r="S289" s="455" t="s">
        <v>441</v>
      </c>
      <c r="U289" s="455" t="s">
        <v>441</v>
      </c>
      <c r="W289" s="455" t="s">
        <v>441</v>
      </c>
      <c r="Y289" s="455" t="s">
        <v>441</v>
      </c>
      <c r="AA289" s="455" t="s">
        <v>441</v>
      </c>
      <c r="AC289" s="455" t="s">
        <v>441</v>
      </c>
      <c r="AE289" s="455" t="s">
        <v>441</v>
      </c>
      <c r="AG289" s="455" t="s">
        <v>441</v>
      </c>
      <c r="AI289" s="455" t="s">
        <v>441</v>
      </c>
      <c r="AK289" s="455" t="s">
        <v>441</v>
      </c>
      <c r="AM289" s="455" t="s">
        <v>441</v>
      </c>
      <c r="AO289" s="455" t="s">
        <v>441</v>
      </c>
      <c r="AQ289" s="455" t="s">
        <v>441</v>
      </c>
    </row>
    <row r="290" spans="5:43">
      <c r="E290" s="455" t="s">
        <v>441</v>
      </c>
      <c r="G290" s="455" t="s">
        <v>441</v>
      </c>
      <c r="I290" s="455" t="s">
        <v>441</v>
      </c>
      <c r="K290" s="455" t="s">
        <v>441</v>
      </c>
      <c r="M290" s="455" t="s">
        <v>441</v>
      </c>
      <c r="O290" s="455" t="s">
        <v>441</v>
      </c>
      <c r="Q290" s="455" t="s">
        <v>441</v>
      </c>
      <c r="S290" s="455" t="s">
        <v>441</v>
      </c>
      <c r="U290" s="455" t="s">
        <v>441</v>
      </c>
      <c r="W290" s="455" t="s">
        <v>441</v>
      </c>
      <c r="Y290" s="455" t="s">
        <v>441</v>
      </c>
      <c r="AA290" s="455" t="s">
        <v>441</v>
      </c>
      <c r="AC290" s="455" t="s">
        <v>441</v>
      </c>
      <c r="AE290" s="455" t="s">
        <v>441</v>
      </c>
      <c r="AG290" s="455" t="s">
        <v>441</v>
      </c>
      <c r="AI290" s="455" t="s">
        <v>441</v>
      </c>
      <c r="AK290" s="455" t="s">
        <v>441</v>
      </c>
      <c r="AM290" s="455" t="s">
        <v>441</v>
      </c>
      <c r="AO290" s="455" t="s">
        <v>441</v>
      </c>
      <c r="AQ290" s="455" t="s">
        <v>441</v>
      </c>
    </row>
    <row r="291" spans="5:43">
      <c r="E291" s="455" t="s">
        <v>441</v>
      </c>
      <c r="G291" s="455" t="s">
        <v>441</v>
      </c>
      <c r="I291" s="455" t="s">
        <v>441</v>
      </c>
      <c r="K291" s="455" t="s">
        <v>441</v>
      </c>
      <c r="M291" s="455" t="s">
        <v>441</v>
      </c>
      <c r="O291" s="455" t="s">
        <v>441</v>
      </c>
      <c r="Q291" s="455" t="s">
        <v>441</v>
      </c>
      <c r="S291" s="455" t="s">
        <v>441</v>
      </c>
      <c r="U291" s="455" t="s">
        <v>441</v>
      </c>
      <c r="W291" s="455" t="s">
        <v>441</v>
      </c>
      <c r="Y291" s="455" t="s">
        <v>441</v>
      </c>
      <c r="AA291" s="455" t="s">
        <v>441</v>
      </c>
      <c r="AC291" s="455" t="s">
        <v>441</v>
      </c>
      <c r="AE291" s="455" t="s">
        <v>441</v>
      </c>
      <c r="AG291" s="455" t="s">
        <v>441</v>
      </c>
      <c r="AI291" s="455" t="s">
        <v>441</v>
      </c>
      <c r="AK291" s="455" t="s">
        <v>441</v>
      </c>
      <c r="AM291" s="455" t="s">
        <v>441</v>
      </c>
      <c r="AO291" s="455" t="s">
        <v>441</v>
      </c>
      <c r="AQ291" s="455" t="s">
        <v>441</v>
      </c>
    </row>
    <row r="292" spans="5:43">
      <c r="E292" s="455" t="s">
        <v>441</v>
      </c>
      <c r="G292" s="455" t="s">
        <v>441</v>
      </c>
      <c r="I292" s="455" t="s">
        <v>441</v>
      </c>
      <c r="K292" s="455" t="s">
        <v>441</v>
      </c>
      <c r="M292" s="455" t="s">
        <v>441</v>
      </c>
      <c r="O292" s="455" t="s">
        <v>441</v>
      </c>
      <c r="Q292" s="455" t="s">
        <v>441</v>
      </c>
      <c r="S292" s="455" t="s">
        <v>441</v>
      </c>
      <c r="U292" s="455" t="s">
        <v>441</v>
      </c>
      <c r="W292" s="455" t="s">
        <v>441</v>
      </c>
      <c r="Y292" s="455" t="s">
        <v>441</v>
      </c>
      <c r="AA292" s="455" t="s">
        <v>441</v>
      </c>
      <c r="AC292" s="455" t="s">
        <v>441</v>
      </c>
      <c r="AE292" s="455" t="s">
        <v>441</v>
      </c>
      <c r="AG292" s="455" t="s">
        <v>441</v>
      </c>
      <c r="AI292" s="455" t="s">
        <v>441</v>
      </c>
      <c r="AK292" s="455" t="s">
        <v>441</v>
      </c>
      <c r="AM292" s="455" t="s">
        <v>441</v>
      </c>
      <c r="AO292" s="455" t="s">
        <v>441</v>
      </c>
      <c r="AQ292" s="455" t="s">
        <v>441</v>
      </c>
    </row>
    <row r="293" spans="5:43">
      <c r="E293" s="455" t="s">
        <v>441</v>
      </c>
      <c r="G293" s="455" t="s">
        <v>441</v>
      </c>
      <c r="I293" s="455" t="s">
        <v>441</v>
      </c>
      <c r="K293" s="455" t="s">
        <v>441</v>
      </c>
      <c r="M293" s="455" t="s">
        <v>441</v>
      </c>
      <c r="O293" s="455" t="s">
        <v>441</v>
      </c>
      <c r="Q293" s="455" t="s">
        <v>441</v>
      </c>
      <c r="S293" s="455" t="s">
        <v>441</v>
      </c>
      <c r="U293" s="455" t="s">
        <v>441</v>
      </c>
      <c r="W293" s="455" t="s">
        <v>441</v>
      </c>
      <c r="Y293" s="455" t="s">
        <v>441</v>
      </c>
      <c r="AA293" s="455" t="s">
        <v>441</v>
      </c>
      <c r="AC293" s="455" t="s">
        <v>441</v>
      </c>
      <c r="AE293" s="455" t="s">
        <v>441</v>
      </c>
      <c r="AG293" s="455" t="s">
        <v>441</v>
      </c>
      <c r="AI293" s="455" t="s">
        <v>441</v>
      </c>
      <c r="AK293" s="455" t="s">
        <v>441</v>
      </c>
      <c r="AM293" s="455" t="s">
        <v>441</v>
      </c>
      <c r="AO293" s="455" t="s">
        <v>441</v>
      </c>
      <c r="AQ293" s="455" t="s">
        <v>441</v>
      </c>
    </row>
    <row r="294" spans="5:43">
      <c r="E294" s="455" t="s">
        <v>441</v>
      </c>
      <c r="G294" s="455" t="s">
        <v>441</v>
      </c>
      <c r="I294" s="455" t="s">
        <v>441</v>
      </c>
      <c r="K294" s="455" t="s">
        <v>441</v>
      </c>
      <c r="M294" s="455" t="s">
        <v>441</v>
      </c>
      <c r="O294" s="455" t="s">
        <v>441</v>
      </c>
      <c r="Q294" s="455" t="s">
        <v>441</v>
      </c>
      <c r="S294" s="455" t="s">
        <v>441</v>
      </c>
      <c r="U294" s="455" t="s">
        <v>441</v>
      </c>
      <c r="W294" s="455" t="s">
        <v>441</v>
      </c>
      <c r="Y294" s="455" t="s">
        <v>441</v>
      </c>
      <c r="AA294" s="455" t="s">
        <v>441</v>
      </c>
      <c r="AC294" s="455" t="s">
        <v>441</v>
      </c>
      <c r="AE294" s="455" t="s">
        <v>441</v>
      </c>
      <c r="AG294" s="455" t="s">
        <v>441</v>
      </c>
      <c r="AI294" s="455" t="s">
        <v>441</v>
      </c>
      <c r="AK294" s="455" t="s">
        <v>441</v>
      </c>
      <c r="AM294" s="455" t="s">
        <v>441</v>
      </c>
      <c r="AO294" s="455" t="s">
        <v>441</v>
      </c>
      <c r="AQ294" s="455" t="s">
        <v>441</v>
      </c>
    </row>
    <row r="295" spans="5:43">
      <c r="E295" s="455" t="s">
        <v>441</v>
      </c>
      <c r="G295" s="455" t="s">
        <v>441</v>
      </c>
      <c r="I295" s="455" t="s">
        <v>441</v>
      </c>
      <c r="K295" s="455" t="s">
        <v>441</v>
      </c>
      <c r="M295" s="455" t="s">
        <v>441</v>
      </c>
      <c r="O295" s="455" t="s">
        <v>441</v>
      </c>
      <c r="Q295" s="455" t="s">
        <v>441</v>
      </c>
      <c r="S295" s="455" t="s">
        <v>441</v>
      </c>
      <c r="U295" s="455" t="s">
        <v>441</v>
      </c>
      <c r="W295" s="455" t="s">
        <v>441</v>
      </c>
      <c r="Y295" s="455" t="s">
        <v>441</v>
      </c>
      <c r="AA295" s="455" t="s">
        <v>441</v>
      </c>
      <c r="AC295" s="455" t="s">
        <v>441</v>
      </c>
      <c r="AE295" s="455" t="s">
        <v>441</v>
      </c>
      <c r="AG295" s="455" t="s">
        <v>441</v>
      </c>
      <c r="AI295" s="455" t="s">
        <v>441</v>
      </c>
      <c r="AK295" s="455" t="s">
        <v>441</v>
      </c>
      <c r="AM295" s="455" t="s">
        <v>441</v>
      </c>
      <c r="AO295" s="455" t="s">
        <v>441</v>
      </c>
      <c r="AQ295" s="455" t="s">
        <v>441</v>
      </c>
    </row>
    <row r="296" spans="5:43">
      <c r="E296" s="455" t="s">
        <v>441</v>
      </c>
      <c r="G296" s="455" t="s">
        <v>441</v>
      </c>
      <c r="I296" s="455" t="s">
        <v>441</v>
      </c>
      <c r="K296" s="455" t="s">
        <v>441</v>
      </c>
      <c r="M296" s="455" t="s">
        <v>441</v>
      </c>
      <c r="O296" s="455" t="s">
        <v>441</v>
      </c>
      <c r="Q296" s="455" t="s">
        <v>441</v>
      </c>
      <c r="S296" s="455" t="s">
        <v>441</v>
      </c>
      <c r="U296" s="455" t="s">
        <v>441</v>
      </c>
      <c r="W296" s="455" t="s">
        <v>441</v>
      </c>
      <c r="Y296" s="455" t="s">
        <v>441</v>
      </c>
      <c r="AA296" s="455" t="s">
        <v>441</v>
      </c>
      <c r="AC296" s="455" t="s">
        <v>441</v>
      </c>
      <c r="AE296" s="455" t="s">
        <v>441</v>
      </c>
      <c r="AG296" s="455" t="s">
        <v>441</v>
      </c>
      <c r="AI296" s="455" t="s">
        <v>441</v>
      </c>
      <c r="AK296" s="455" t="s">
        <v>441</v>
      </c>
      <c r="AM296" s="455" t="s">
        <v>441</v>
      </c>
      <c r="AO296" s="455" t="s">
        <v>441</v>
      </c>
      <c r="AQ296" s="455" t="s">
        <v>441</v>
      </c>
    </row>
    <row r="297" spans="5:43">
      <c r="E297" s="455" t="s">
        <v>441</v>
      </c>
      <c r="G297" s="455" t="s">
        <v>441</v>
      </c>
      <c r="I297" s="455" t="s">
        <v>441</v>
      </c>
      <c r="K297" s="455" t="s">
        <v>441</v>
      </c>
      <c r="M297" s="455" t="s">
        <v>441</v>
      </c>
      <c r="O297" s="455" t="s">
        <v>441</v>
      </c>
      <c r="Q297" s="455" t="s">
        <v>441</v>
      </c>
      <c r="S297" s="455" t="s">
        <v>441</v>
      </c>
      <c r="U297" s="455" t="s">
        <v>441</v>
      </c>
      <c r="W297" s="455" t="s">
        <v>441</v>
      </c>
      <c r="Y297" s="455" t="s">
        <v>441</v>
      </c>
      <c r="AA297" s="455" t="s">
        <v>441</v>
      </c>
      <c r="AC297" s="455" t="s">
        <v>441</v>
      </c>
      <c r="AE297" s="455" t="s">
        <v>441</v>
      </c>
      <c r="AG297" s="455" t="s">
        <v>441</v>
      </c>
      <c r="AI297" s="455" t="s">
        <v>441</v>
      </c>
      <c r="AK297" s="455" t="s">
        <v>441</v>
      </c>
      <c r="AM297" s="455" t="s">
        <v>441</v>
      </c>
      <c r="AO297" s="455" t="s">
        <v>441</v>
      </c>
      <c r="AQ297" s="455" t="s">
        <v>441</v>
      </c>
    </row>
    <row r="298" spans="5:43">
      <c r="E298" s="455" t="s">
        <v>441</v>
      </c>
      <c r="G298" s="455" t="s">
        <v>441</v>
      </c>
      <c r="I298" s="455" t="s">
        <v>441</v>
      </c>
      <c r="K298" s="455" t="s">
        <v>441</v>
      </c>
      <c r="M298" s="455" t="s">
        <v>441</v>
      </c>
      <c r="O298" s="455" t="s">
        <v>441</v>
      </c>
      <c r="Q298" s="455" t="s">
        <v>441</v>
      </c>
      <c r="S298" s="455" t="s">
        <v>441</v>
      </c>
      <c r="U298" s="455" t="s">
        <v>441</v>
      </c>
      <c r="W298" s="455" t="s">
        <v>441</v>
      </c>
      <c r="Y298" s="455" t="s">
        <v>441</v>
      </c>
      <c r="AA298" s="455" t="s">
        <v>441</v>
      </c>
      <c r="AC298" s="455" t="s">
        <v>441</v>
      </c>
      <c r="AE298" s="455" t="s">
        <v>441</v>
      </c>
      <c r="AG298" s="455" t="s">
        <v>441</v>
      </c>
      <c r="AI298" s="455" t="s">
        <v>441</v>
      </c>
      <c r="AK298" s="455" t="s">
        <v>441</v>
      </c>
      <c r="AM298" s="455" t="s">
        <v>441</v>
      </c>
      <c r="AO298" s="455" t="s">
        <v>441</v>
      </c>
      <c r="AQ298" s="455" t="s">
        <v>441</v>
      </c>
    </row>
    <row r="299" spans="5:43">
      <c r="E299" s="455" t="s">
        <v>441</v>
      </c>
      <c r="G299" s="455" t="s">
        <v>441</v>
      </c>
      <c r="I299" s="455" t="s">
        <v>441</v>
      </c>
      <c r="K299" s="455" t="s">
        <v>441</v>
      </c>
      <c r="M299" s="455" t="s">
        <v>441</v>
      </c>
      <c r="O299" s="455" t="s">
        <v>441</v>
      </c>
      <c r="Q299" s="455" t="s">
        <v>441</v>
      </c>
      <c r="S299" s="455" t="s">
        <v>441</v>
      </c>
      <c r="U299" s="455" t="s">
        <v>441</v>
      </c>
      <c r="W299" s="455" t="s">
        <v>441</v>
      </c>
      <c r="Y299" s="455" t="s">
        <v>441</v>
      </c>
      <c r="AA299" s="455" t="s">
        <v>441</v>
      </c>
      <c r="AC299" s="455" t="s">
        <v>441</v>
      </c>
      <c r="AE299" s="455" t="s">
        <v>441</v>
      </c>
      <c r="AG299" s="455" t="s">
        <v>441</v>
      </c>
      <c r="AI299" s="455" t="s">
        <v>441</v>
      </c>
      <c r="AK299" s="455" t="s">
        <v>441</v>
      </c>
      <c r="AM299" s="455" t="s">
        <v>441</v>
      </c>
      <c r="AO299" s="455" t="s">
        <v>441</v>
      </c>
      <c r="AQ299" s="455" t="s">
        <v>441</v>
      </c>
    </row>
    <row r="300" spans="5:43">
      <c r="E300" s="455" t="s">
        <v>441</v>
      </c>
      <c r="G300" s="455" t="s">
        <v>441</v>
      </c>
      <c r="I300" s="455" t="s">
        <v>441</v>
      </c>
      <c r="K300" s="455" t="s">
        <v>441</v>
      </c>
      <c r="M300" s="455" t="s">
        <v>441</v>
      </c>
      <c r="O300" s="455" t="s">
        <v>441</v>
      </c>
      <c r="Q300" s="455" t="s">
        <v>441</v>
      </c>
      <c r="S300" s="455" t="s">
        <v>441</v>
      </c>
      <c r="U300" s="455" t="s">
        <v>441</v>
      </c>
      <c r="W300" s="455" t="s">
        <v>441</v>
      </c>
      <c r="Y300" s="455" t="s">
        <v>441</v>
      </c>
      <c r="AA300" s="455" t="s">
        <v>441</v>
      </c>
      <c r="AC300" s="455" t="s">
        <v>441</v>
      </c>
      <c r="AE300" s="455" t="s">
        <v>441</v>
      </c>
      <c r="AG300" s="455" t="s">
        <v>441</v>
      </c>
      <c r="AI300" s="455" t="s">
        <v>441</v>
      </c>
      <c r="AK300" s="455" t="s">
        <v>441</v>
      </c>
      <c r="AM300" s="455" t="s">
        <v>441</v>
      </c>
      <c r="AO300" s="455" t="s">
        <v>441</v>
      </c>
      <c r="AQ300" s="455" t="s">
        <v>441</v>
      </c>
    </row>
  </sheetData>
  <mergeCells count="1">
    <mergeCell ref="A3:A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6798E-9BF8-4046-8FCD-B9A89BC27B70}">
  <dimension ref="A1:R186"/>
  <sheetViews>
    <sheetView topLeftCell="I1" workbookViewId="0">
      <selection activeCell="O8" sqref="O8"/>
    </sheetView>
  </sheetViews>
  <sheetFormatPr defaultColWidth="19.7109375" defaultRowHeight="32.25" customHeight="1"/>
  <cols>
    <col min="1" max="15" width="19.7109375" style="544"/>
    <col min="16" max="16" width="12.5703125" style="544" bestFit="1" customWidth="1"/>
    <col min="17" max="17" width="31.5703125" style="544" bestFit="1" customWidth="1"/>
    <col min="18" max="16384" width="19.7109375" style="544"/>
  </cols>
  <sheetData>
    <row r="1" spans="1:18" ht="32.25" customHeight="1">
      <c r="A1" s="548" t="s">
        <v>561</v>
      </c>
      <c r="B1" s="548" t="s">
        <v>562</v>
      </c>
      <c r="C1" s="548" t="s">
        <v>563</v>
      </c>
      <c r="D1" s="548" t="s">
        <v>564</v>
      </c>
      <c r="E1" s="548" t="s">
        <v>565</v>
      </c>
      <c r="F1" s="548" t="s">
        <v>566</v>
      </c>
      <c r="G1" s="548" t="s">
        <v>567</v>
      </c>
      <c r="H1" s="548" t="s">
        <v>568</v>
      </c>
      <c r="I1" s="548" t="s">
        <v>569</v>
      </c>
      <c r="J1" s="548" t="s">
        <v>570</v>
      </c>
      <c r="K1" s="548" t="s">
        <v>571</v>
      </c>
      <c r="L1" s="548" t="s">
        <v>572</v>
      </c>
      <c r="P1"/>
      <c r="R1"/>
    </row>
    <row r="2" spans="1:18" ht="32.25" customHeight="1">
      <c r="A2" s="549">
        <v>2023</v>
      </c>
      <c r="B2" s="550" t="s">
        <v>573</v>
      </c>
      <c r="C2" s="550" t="s">
        <v>574</v>
      </c>
      <c r="D2" s="550" t="s">
        <v>575</v>
      </c>
      <c r="E2" s="550" t="s">
        <v>280</v>
      </c>
      <c r="F2" s="550" t="s">
        <v>576</v>
      </c>
      <c r="G2" s="550" t="s">
        <v>577</v>
      </c>
      <c r="H2" s="550" t="s">
        <v>578</v>
      </c>
      <c r="I2" s="550" t="s">
        <v>579</v>
      </c>
      <c r="J2" s="550" t="s">
        <v>580</v>
      </c>
      <c r="K2" s="550" t="s">
        <v>581</v>
      </c>
      <c r="L2" s="549">
        <v>92576.3</v>
      </c>
      <c r="P2"/>
      <c r="R2"/>
    </row>
    <row r="3" spans="1:18" ht="32.25" customHeight="1">
      <c r="A3" s="549">
        <v>2023</v>
      </c>
      <c r="B3" s="550" t="s">
        <v>573</v>
      </c>
      <c r="C3" s="550" t="s">
        <v>574</v>
      </c>
      <c r="D3" s="550" t="s">
        <v>575</v>
      </c>
      <c r="E3" s="550" t="s">
        <v>280</v>
      </c>
      <c r="F3" s="550" t="s">
        <v>576</v>
      </c>
      <c r="G3" s="550" t="s">
        <v>577</v>
      </c>
      <c r="H3" s="550" t="s">
        <v>578</v>
      </c>
      <c r="I3" s="550" t="s">
        <v>582</v>
      </c>
      <c r="J3" s="550" t="s">
        <v>583</v>
      </c>
      <c r="K3" s="550" t="s">
        <v>584</v>
      </c>
      <c r="L3" s="549">
        <v>31477.08</v>
      </c>
      <c r="P3" s="554" t="s">
        <v>828</v>
      </c>
      <c r="Q3" s="544" t="s">
        <v>827</v>
      </c>
      <c r="R3"/>
    </row>
    <row r="4" spans="1:18" ht="32.25" customHeight="1">
      <c r="A4" s="549">
        <v>2023</v>
      </c>
      <c r="B4" s="550" t="s">
        <v>573</v>
      </c>
      <c r="C4" s="550" t="s">
        <v>574</v>
      </c>
      <c r="D4" s="550" t="s">
        <v>575</v>
      </c>
      <c r="E4" s="550" t="s">
        <v>280</v>
      </c>
      <c r="F4" s="550" t="s">
        <v>576</v>
      </c>
      <c r="G4" s="550" t="s">
        <v>577</v>
      </c>
      <c r="H4" s="550" t="s">
        <v>578</v>
      </c>
      <c r="I4" s="550" t="s">
        <v>585</v>
      </c>
      <c r="J4" s="550" t="s">
        <v>586</v>
      </c>
      <c r="K4" s="550" t="s">
        <v>587</v>
      </c>
      <c r="L4" s="549">
        <v>19175.3</v>
      </c>
      <c r="P4" s="555" t="s">
        <v>577</v>
      </c>
      <c r="Q4" s="544">
        <v>356984.91000000009</v>
      </c>
      <c r="R4"/>
    </row>
    <row r="5" spans="1:18" ht="32.25" customHeight="1">
      <c r="A5" s="549">
        <v>2023</v>
      </c>
      <c r="B5" s="550" t="s">
        <v>573</v>
      </c>
      <c r="C5" s="550" t="s">
        <v>574</v>
      </c>
      <c r="D5" s="550" t="s">
        <v>575</v>
      </c>
      <c r="E5" s="550" t="s">
        <v>280</v>
      </c>
      <c r="F5" s="550" t="s">
        <v>576</v>
      </c>
      <c r="G5" s="550" t="s">
        <v>577</v>
      </c>
      <c r="H5" s="550" t="s">
        <v>578</v>
      </c>
      <c r="I5" s="550" t="s">
        <v>588</v>
      </c>
      <c r="J5" s="550" t="s">
        <v>589</v>
      </c>
      <c r="K5" s="550" t="s">
        <v>590</v>
      </c>
      <c r="L5" s="549">
        <v>82448.100000000006</v>
      </c>
      <c r="P5" s="555" t="s">
        <v>618</v>
      </c>
      <c r="Q5" s="544">
        <v>1565046.1600000004</v>
      </c>
      <c r="R5"/>
    </row>
    <row r="6" spans="1:18" ht="32.25" customHeight="1">
      <c r="A6" s="549">
        <v>2023</v>
      </c>
      <c r="B6" s="550" t="s">
        <v>573</v>
      </c>
      <c r="C6" s="550" t="s">
        <v>574</v>
      </c>
      <c r="D6" s="550" t="s">
        <v>575</v>
      </c>
      <c r="E6" s="550" t="s">
        <v>280</v>
      </c>
      <c r="F6" s="550" t="s">
        <v>576</v>
      </c>
      <c r="G6" s="550" t="s">
        <v>577</v>
      </c>
      <c r="H6" s="550" t="s">
        <v>578</v>
      </c>
      <c r="I6" s="550" t="s">
        <v>591</v>
      </c>
      <c r="J6" s="550" t="s">
        <v>592</v>
      </c>
      <c r="K6" s="550" t="s">
        <v>593</v>
      </c>
      <c r="L6" s="549">
        <v>13343.05</v>
      </c>
      <c r="P6" s="555" t="s">
        <v>659</v>
      </c>
      <c r="Q6" s="544">
        <v>324938.74</v>
      </c>
      <c r="R6"/>
    </row>
    <row r="7" spans="1:18" ht="32.25" customHeight="1">
      <c r="A7" s="549">
        <v>2023</v>
      </c>
      <c r="B7" s="550" t="s">
        <v>573</v>
      </c>
      <c r="C7" s="550" t="s">
        <v>574</v>
      </c>
      <c r="D7" s="550" t="s">
        <v>575</v>
      </c>
      <c r="E7" s="550" t="s">
        <v>280</v>
      </c>
      <c r="F7" s="550" t="s">
        <v>576</v>
      </c>
      <c r="G7" s="550" t="s">
        <v>577</v>
      </c>
      <c r="H7" s="550" t="s">
        <v>578</v>
      </c>
      <c r="I7" s="550" t="s">
        <v>594</v>
      </c>
      <c r="J7" s="550" t="s">
        <v>595</v>
      </c>
      <c r="K7" s="550" t="s">
        <v>596</v>
      </c>
      <c r="L7" s="549">
        <v>10207.86</v>
      </c>
      <c r="P7" s="555" t="s">
        <v>677</v>
      </c>
      <c r="Q7" s="544">
        <v>7772493.6100000003</v>
      </c>
      <c r="R7"/>
    </row>
    <row r="8" spans="1:18" ht="32.25" customHeight="1">
      <c r="A8" s="549">
        <v>2023</v>
      </c>
      <c r="B8" s="550" t="s">
        <v>573</v>
      </c>
      <c r="C8" s="550" t="s">
        <v>574</v>
      </c>
      <c r="D8" s="550" t="s">
        <v>575</v>
      </c>
      <c r="E8" s="550" t="s">
        <v>280</v>
      </c>
      <c r="F8" s="550" t="s">
        <v>576</v>
      </c>
      <c r="G8" s="550" t="s">
        <v>577</v>
      </c>
      <c r="H8" s="550" t="s">
        <v>578</v>
      </c>
      <c r="I8" s="550" t="s">
        <v>597</v>
      </c>
      <c r="J8" s="550" t="s">
        <v>598</v>
      </c>
      <c r="K8" s="550" t="s">
        <v>599</v>
      </c>
      <c r="L8" s="549">
        <v>27903.759999999998</v>
      </c>
      <c r="P8" s="555" t="s">
        <v>829</v>
      </c>
      <c r="R8"/>
    </row>
    <row r="9" spans="1:18" ht="32.25" customHeight="1">
      <c r="A9" s="549">
        <v>2023</v>
      </c>
      <c r="B9" s="550" t="s">
        <v>573</v>
      </c>
      <c r="C9" s="550" t="s">
        <v>574</v>
      </c>
      <c r="D9" s="550" t="s">
        <v>575</v>
      </c>
      <c r="E9" s="550" t="s">
        <v>280</v>
      </c>
      <c r="F9" s="550" t="s">
        <v>576</v>
      </c>
      <c r="G9" s="550" t="s">
        <v>577</v>
      </c>
      <c r="H9" s="550" t="s">
        <v>578</v>
      </c>
      <c r="I9" s="550" t="s">
        <v>600</v>
      </c>
      <c r="J9" s="550" t="s">
        <v>601</v>
      </c>
      <c r="K9" s="550" t="s">
        <v>602</v>
      </c>
      <c r="L9" s="549">
        <v>13052.86</v>
      </c>
      <c r="P9" s="555" t="s">
        <v>830</v>
      </c>
      <c r="Q9" s="544">
        <v>10019463.420000002</v>
      </c>
      <c r="R9"/>
    </row>
    <row r="10" spans="1:18" ht="32.25" customHeight="1">
      <c r="A10" s="549">
        <v>2023</v>
      </c>
      <c r="B10" s="550" t="s">
        <v>573</v>
      </c>
      <c r="C10" s="550" t="s">
        <v>574</v>
      </c>
      <c r="D10" s="550" t="s">
        <v>575</v>
      </c>
      <c r="E10" s="550" t="s">
        <v>280</v>
      </c>
      <c r="F10" s="550" t="s">
        <v>576</v>
      </c>
      <c r="G10" s="550" t="s">
        <v>577</v>
      </c>
      <c r="H10" s="550" t="s">
        <v>578</v>
      </c>
      <c r="I10" s="550" t="s">
        <v>603</v>
      </c>
      <c r="J10" s="550" t="s">
        <v>604</v>
      </c>
      <c r="K10" s="550" t="s">
        <v>605</v>
      </c>
      <c r="L10" s="549">
        <v>11727.09</v>
      </c>
      <c r="P10"/>
      <c r="R10"/>
    </row>
    <row r="11" spans="1:18" ht="32.25" customHeight="1">
      <c r="A11" s="549">
        <v>2023</v>
      </c>
      <c r="B11" s="550" t="s">
        <v>573</v>
      </c>
      <c r="C11" s="550" t="s">
        <v>574</v>
      </c>
      <c r="D11" s="550" t="s">
        <v>575</v>
      </c>
      <c r="E11" s="550" t="s">
        <v>280</v>
      </c>
      <c r="F11" s="550" t="s">
        <v>576</v>
      </c>
      <c r="G11" s="550" t="s">
        <v>577</v>
      </c>
      <c r="H11" s="550" t="s">
        <v>578</v>
      </c>
      <c r="I11" s="550" t="s">
        <v>606</v>
      </c>
      <c r="J11" s="550" t="s">
        <v>607</v>
      </c>
      <c r="K11" s="550" t="s">
        <v>608</v>
      </c>
      <c r="L11" s="549">
        <v>9439.7099999999991</v>
      </c>
      <c r="P11"/>
      <c r="R11"/>
    </row>
    <row r="12" spans="1:18" ht="32.25" customHeight="1">
      <c r="A12" s="549">
        <v>2023</v>
      </c>
      <c r="B12" s="550" t="s">
        <v>573</v>
      </c>
      <c r="C12" s="550" t="s">
        <v>574</v>
      </c>
      <c r="D12" s="550" t="s">
        <v>575</v>
      </c>
      <c r="E12" s="550" t="s">
        <v>280</v>
      </c>
      <c r="F12" s="550" t="s">
        <v>576</v>
      </c>
      <c r="G12" s="550" t="s">
        <v>577</v>
      </c>
      <c r="H12" s="550" t="s">
        <v>578</v>
      </c>
      <c r="I12" s="550" t="s">
        <v>609</v>
      </c>
      <c r="J12" s="550" t="s">
        <v>610</v>
      </c>
      <c r="K12" s="550" t="s">
        <v>611</v>
      </c>
      <c r="L12" s="549">
        <v>32637.84</v>
      </c>
      <c r="P12"/>
      <c r="R12"/>
    </row>
    <row r="13" spans="1:18" ht="32.25" customHeight="1">
      <c r="A13" s="549">
        <v>2023</v>
      </c>
      <c r="B13" s="550" t="s">
        <v>573</v>
      </c>
      <c r="C13" s="550" t="s">
        <v>574</v>
      </c>
      <c r="D13" s="550" t="s">
        <v>575</v>
      </c>
      <c r="E13" s="550" t="s">
        <v>280</v>
      </c>
      <c r="F13" s="550" t="s">
        <v>576</v>
      </c>
      <c r="G13" s="550" t="s">
        <v>577</v>
      </c>
      <c r="H13" s="550" t="s">
        <v>578</v>
      </c>
      <c r="I13" s="550" t="s">
        <v>612</v>
      </c>
      <c r="J13" s="550" t="s">
        <v>613</v>
      </c>
      <c r="K13" s="550" t="s">
        <v>614</v>
      </c>
      <c r="L13" s="549">
        <v>12995.96</v>
      </c>
      <c r="P13"/>
      <c r="R13"/>
    </row>
    <row r="14" spans="1:18" ht="32.25" customHeight="1">
      <c r="A14" s="549"/>
      <c r="B14" s="550"/>
      <c r="C14" s="550"/>
      <c r="D14" s="550"/>
      <c r="E14" s="550"/>
      <c r="F14" s="550"/>
      <c r="G14" s="550"/>
      <c r="H14" s="550"/>
      <c r="I14" s="550"/>
      <c r="J14" s="550"/>
      <c r="K14" s="550"/>
      <c r="M14" s="551">
        <f>SUM(L2:L13)</f>
        <v>356984.91000000009</v>
      </c>
      <c r="N14" s="552" t="s">
        <v>615</v>
      </c>
      <c r="P14"/>
      <c r="R14"/>
    </row>
    <row r="15" spans="1:18" ht="32.25" customHeight="1">
      <c r="A15" s="549"/>
      <c r="B15" s="550"/>
      <c r="C15" s="550"/>
      <c r="D15" s="550"/>
      <c r="E15" s="550"/>
      <c r="F15" s="550"/>
      <c r="G15" s="550"/>
      <c r="H15" s="550"/>
      <c r="I15" s="550"/>
      <c r="J15" s="550"/>
      <c r="K15" s="550"/>
      <c r="L15" s="549"/>
      <c r="P15"/>
      <c r="R15"/>
    </row>
    <row r="16" spans="1:18" ht="32.25" customHeight="1">
      <c r="A16" s="549">
        <v>2023</v>
      </c>
      <c r="B16" s="550" t="s">
        <v>573</v>
      </c>
      <c r="C16" s="550" t="s">
        <v>574</v>
      </c>
      <c r="D16" s="550" t="s">
        <v>616</v>
      </c>
      <c r="E16" s="550" t="s">
        <v>276</v>
      </c>
      <c r="F16" s="550" t="s">
        <v>617</v>
      </c>
      <c r="G16" s="550" t="s">
        <v>618</v>
      </c>
      <c r="H16" s="550" t="s">
        <v>619</v>
      </c>
      <c r="I16" s="550" t="s">
        <v>620</v>
      </c>
      <c r="J16" s="550" t="s">
        <v>621</v>
      </c>
      <c r="K16" s="550" t="s">
        <v>622</v>
      </c>
      <c r="L16" s="549">
        <v>433062.44</v>
      </c>
      <c r="P16"/>
      <c r="R16"/>
    </row>
    <row r="17" spans="1:18" ht="32.25" customHeight="1">
      <c r="A17" s="549">
        <v>2023</v>
      </c>
      <c r="B17" s="550" t="s">
        <v>573</v>
      </c>
      <c r="C17" s="550" t="s">
        <v>574</v>
      </c>
      <c r="D17" s="550" t="s">
        <v>575</v>
      </c>
      <c r="E17" s="550" t="s">
        <v>276</v>
      </c>
      <c r="F17" s="550" t="s">
        <v>617</v>
      </c>
      <c r="G17" s="550" t="s">
        <v>618</v>
      </c>
      <c r="H17" s="550" t="s">
        <v>619</v>
      </c>
      <c r="I17" s="550" t="s">
        <v>623</v>
      </c>
      <c r="J17" s="550" t="s">
        <v>624</v>
      </c>
      <c r="K17" s="550" t="s">
        <v>625</v>
      </c>
      <c r="L17" s="549">
        <v>107647.6</v>
      </c>
      <c r="P17"/>
      <c r="R17"/>
    </row>
    <row r="18" spans="1:18" ht="32.25" customHeight="1">
      <c r="A18" s="549">
        <v>2023</v>
      </c>
      <c r="B18" s="550" t="s">
        <v>573</v>
      </c>
      <c r="C18" s="550" t="s">
        <v>574</v>
      </c>
      <c r="D18" s="550" t="s">
        <v>575</v>
      </c>
      <c r="E18" s="550" t="s">
        <v>276</v>
      </c>
      <c r="F18" s="550" t="s">
        <v>617</v>
      </c>
      <c r="G18" s="550" t="s">
        <v>618</v>
      </c>
      <c r="H18" s="550" t="s">
        <v>619</v>
      </c>
      <c r="I18" s="550" t="s">
        <v>626</v>
      </c>
      <c r="J18" s="550" t="s">
        <v>627</v>
      </c>
      <c r="K18" s="550" t="s">
        <v>628</v>
      </c>
      <c r="L18" s="549">
        <v>75000</v>
      </c>
      <c r="P18"/>
      <c r="R18"/>
    </row>
    <row r="19" spans="1:18" ht="32.25" customHeight="1">
      <c r="A19" s="549">
        <v>2023</v>
      </c>
      <c r="B19" s="550" t="s">
        <v>573</v>
      </c>
      <c r="C19" s="550" t="s">
        <v>574</v>
      </c>
      <c r="D19" s="550" t="s">
        <v>575</v>
      </c>
      <c r="E19" s="550" t="s">
        <v>276</v>
      </c>
      <c r="F19" s="550" t="s">
        <v>617</v>
      </c>
      <c r="G19" s="550" t="s">
        <v>618</v>
      </c>
      <c r="H19" s="550" t="s">
        <v>619</v>
      </c>
      <c r="I19" s="550" t="s">
        <v>629</v>
      </c>
      <c r="J19" s="550" t="s">
        <v>630</v>
      </c>
      <c r="K19" s="550" t="s">
        <v>631</v>
      </c>
      <c r="L19" s="549">
        <v>106569.02</v>
      </c>
    </row>
    <row r="20" spans="1:18" ht="32.25" customHeight="1">
      <c r="A20" s="549">
        <v>2023</v>
      </c>
      <c r="B20" s="550" t="s">
        <v>573</v>
      </c>
      <c r="C20" s="550" t="s">
        <v>574</v>
      </c>
      <c r="D20" s="550" t="s">
        <v>575</v>
      </c>
      <c r="E20" s="550" t="s">
        <v>276</v>
      </c>
      <c r="F20" s="550" t="s">
        <v>617</v>
      </c>
      <c r="G20" s="550" t="s">
        <v>618</v>
      </c>
      <c r="H20" s="550" t="s">
        <v>619</v>
      </c>
      <c r="I20" s="550" t="s">
        <v>632</v>
      </c>
      <c r="J20" s="550" t="s">
        <v>633</v>
      </c>
      <c r="K20" s="550" t="s">
        <v>634</v>
      </c>
      <c r="L20" s="549">
        <v>107647.57</v>
      </c>
    </row>
    <row r="21" spans="1:18" ht="32.25" customHeight="1">
      <c r="A21" s="549">
        <v>2023</v>
      </c>
      <c r="B21" s="550" t="s">
        <v>573</v>
      </c>
      <c r="C21" s="550" t="s">
        <v>574</v>
      </c>
      <c r="D21" s="550" t="s">
        <v>575</v>
      </c>
      <c r="E21" s="550" t="s">
        <v>276</v>
      </c>
      <c r="F21" s="550" t="s">
        <v>617</v>
      </c>
      <c r="G21" s="550" t="s">
        <v>618</v>
      </c>
      <c r="H21" s="550" t="s">
        <v>619</v>
      </c>
      <c r="I21" s="550" t="s">
        <v>635</v>
      </c>
      <c r="J21" s="550" t="s">
        <v>636</v>
      </c>
      <c r="K21" s="550" t="s">
        <v>637</v>
      </c>
      <c r="L21" s="549">
        <v>107648.4</v>
      </c>
    </row>
    <row r="22" spans="1:18" ht="32.25" customHeight="1">
      <c r="A22" s="549">
        <v>2023</v>
      </c>
      <c r="B22" s="550" t="s">
        <v>573</v>
      </c>
      <c r="C22" s="550" t="s">
        <v>574</v>
      </c>
      <c r="D22" s="550" t="s">
        <v>575</v>
      </c>
      <c r="E22" s="550" t="s">
        <v>276</v>
      </c>
      <c r="F22" s="550" t="s">
        <v>617</v>
      </c>
      <c r="G22" s="550" t="s">
        <v>618</v>
      </c>
      <c r="H22" s="550" t="s">
        <v>619</v>
      </c>
      <c r="I22" s="550" t="s">
        <v>638</v>
      </c>
      <c r="J22" s="550" t="s">
        <v>639</v>
      </c>
      <c r="K22" s="550" t="s">
        <v>640</v>
      </c>
      <c r="L22" s="549">
        <v>74436.42</v>
      </c>
    </row>
    <row r="23" spans="1:18" ht="32.25" customHeight="1">
      <c r="A23" s="549">
        <v>2023</v>
      </c>
      <c r="B23" s="550" t="s">
        <v>573</v>
      </c>
      <c r="C23" s="550" t="s">
        <v>574</v>
      </c>
      <c r="D23" s="550" t="s">
        <v>575</v>
      </c>
      <c r="E23" s="550" t="s">
        <v>276</v>
      </c>
      <c r="F23" s="550" t="s">
        <v>617</v>
      </c>
      <c r="G23" s="550" t="s">
        <v>618</v>
      </c>
      <c r="H23" s="550" t="s">
        <v>619</v>
      </c>
      <c r="I23" s="550" t="s">
        <v>641</v>
      </c>
      <c r="J23" s="550" t="s">
        <v>642</v>
      </c>
      <c r="K23" s="550" t="s">
        <v>643</v>
      </c>
      <c r="L23" s="549">
        <v>107647.58</v>
      </c>
    </row>
    <row r="24" spans="1:18" ht="32.25" customHeight="1">
      <c r="A24" s="549">
        <v>2023</v>
      </c>
      <c r="B24" s="550" t="s">
        <v>573</v>
      </c>
      <c r="C24" s="550" t="s">
        <v>574</v>
      </c>
      <c r="D24" s="550" t="s">
        <v>575</v>
      </c>
      <c r="E24" s="550" t="s">
        <v>276</v>
      </c>
      <c r="F24" s="550" t="s">
        <v>617</v>
      </c>
      <c r="G24" s="550" t="s">
        <v>618</v>
      </c>
      <c r="H24" s="550" t="s">
        <v>619</v>
      </c>
      <c r="I24" s="550" t="s">
        <v>644</v>
      </c>
      <c r="J24" s="550" t="s">
        <v>645</v>
      </c>
      <c r="K24" s="550" t="s">
        <v>646</v>
      </c>
      <c r="L24" s="549">
        <v>107647.6</v>
      </c>
    </row>
    <row r="25" spans="1:18" ht="32.25" customHeight="1">
      <c r="A25" s="549">
        <v>2023</v>
      </c>
      <c r="B25" s="550" t="s">
        <v>573</v>
      </c>
      <c r="C25" s="550" t="s">
        <v>574</v>
      </c>
      <c r="D25" s="550" t="s">
        <v>575</v>
      </c>
      <c r="E25" s="550" t="s">
        <v>276</v>
      </c>
      <c r="F25" s="550" t="s">
        <v>617</v>
      </c>
      <c r="G25" s="550" t="s">
        <v>618</v>
      </c>
      <c r="H25" s="550" t="s">
        <v>619</v>
      </c>
      <c r="I25" s="550" t="s">
        <v>647</v>
      </c>
      <c r="J25" s="550" t="s">
        <v>648</v>
      </c>
      <c r="K25" s="550" t="s">
        <v>649</v>
      </c>
      <c r="L25" s="549">
        <v>124647.97</v>
      </c>
    </row>
    <row r="26" spans="1:18" ht="32.25" customHeight="1">
      <c r="A26" s="549">
        <v>2023</v>
      </c>
      <c r="B26" s="550" t="s">
        <v>573</v>
      </c>
      <c r="C26" s="550" t="s">
        <v>574</v>
      </c>
      <c r="D26" s="550" t="s">
        <v>575</v>
      </c>
      <c r="E26" s="550" t="s">
        <v>276</v>
      </c>
      <c r="F26" s="550" t="s">
        <v>617</v>
      </c>
      <c r="G26" s="550" t="s">
        <v>618</v>
      </c>
      <c r="H26" s="550" t="s">
        <v>619</v>
      </c>
      <c r="I26" s="550" t="s">
        <v>650</v>
      </c>
      <c r="J26" s="550" t="s">
        <v>651</v>
      </c>
      <c r="K26" s="550" t="s">
        <v>652</v>
      </c>
      <c r="L26" s="549">
        <v>115950.58</v>
      </c>
    </row>
    <row r="27" spans="1:18" ht="32.25" customHeight="1">
      <c r="A27" s="549">
        <v>2023</v>
      </c>
      <c r="B27" s="550" t="s">
        <v>573</v>
      </c>
      <c r="C27" s="550" t="s">
        <v>574</v>
      </c>
      <c r="D27" s="550" t="s">
        <v>575</v>
      </c>
      <c r="E27" s="550" t="s">
        <v>276</v>
      </c>
      <c r="F27" s="550" t="s">
        <v>617</v>
      </c>
      <c r="G27" s="550" t="s">
        <v>618</v>
      </c>
      <c r="H27" s="550" t="s">
        <v>619</v>
      </c>
      <c r="I27" s="550" t="s">
        <v>653</v>
      </c>
      <c r="J27" s="550" t="s">
        <v>654</v>
      </c>
      <c r="K27" s="550" t="s">
        <v>655</v>
      </c>
      <c r="L27" s="549">
        <v>97140.98</v>
      </c>
    </row>
    <row r="28" spans="1:18" ht="32.25" customHeight="1">
      <c r="A28" s="549"/>
      <c r="B28" s="550"/>
      <c r="C28" s="550"/>
      <c r="D28" s="550"/>
      <c r="E28" s="550"/>
      <c r="F28" s="550"/>
      <c r="G28" s="550"/>
      <c r="H28" s="550"/>
      <c r="I28" s="550"/>
      <c r="J28" s="550"/>
      <c r="K28" s="550"/>
      <c r="L28" s="549"/>
      <c r="M28" s="553">
        <f>SUM(L16:L27)</f>
        <v>1565046.1600000004</v>
      </c>
      <c r="N28" s="552" t="s">
        <v>656</v>
      </c>
    </row>
    <row r="29" spans="1:18" ht="32.25" customHeight="1">
      <c r="A29" s="549"/>
      <c r="B29" s="550"/>
      <c r="C29" s="550"/>
      <c r="D29" s="550"/>
      <c r="E29" s="550"/>
      <c r="F29" s="550"/>
      <c r="G29" s="550"/>
      <c r="H29" s="550"/>
      <c r="I29" s="550"/>
      <c r="J29" s="550"/>
      <c r="K29" s="550"/>
      <c r="L29" s="549"/>
    </row>
    <row r="30" spans="1:18" ht="32.25" customHeight="1">
      <c r="A30" s="549">
        <v>2023</v>
      </c>
      <c r="B30" s="550" t="s">
        <v>573</v>
      </c>
      <c r="C30" s="550" t="s">
        <v>574</v>
      </c>
      <c r="D30" s="550" t="s">
        <v>575</v>
      </c>
      <c r="E30" s="550" t="s">
        <v>657</v>
      </c>
      <c r="F30" s="550" t="s">
        <v>658</v>
      </c>
      <c r="G30" s="550" t="s">
        <v>659</v>
      </c>
      <c r="H30" s="550" t="s">
        <v>660</v>
      </c>
      <c r="I30" s="550" t="s">
        <v>661</v>
      </c>
      <c r="J30" s="550" t="s">
        <v>662</v>
      </c>
      <c r="K30" s="550" t="s">
        <v>663</v>
      </c>
      <c r="L30" s="549">
        <v>51472.1</v>
      </c>
    </row>
    <row r="31" spans="1:18" ht="32.25" customHeight="1">
      <c r="A31" s="549">
        <v>2023</v>
      </c>
      <c r="B31" s="550" t="s">
        <v>573</v>
      </c>
      <c r="C31" s="550" t="s">
        <v>574</v>
      </c>
      <c r="D31" s="550" t="s">
        <v>575</v>
      </c>
      <c r="E31" s="550" t="s">
        <v>657</v>
      </c>
      <c r="F31" s="550" t="s">
        <v>658</v>
      </c>
      <c r="G31" s="550" t="s">
        <v>659</v>
      </c>
      <c r="H31" s="550" t="s">
        <v>660</v>
      </c>
      <c r="I31" s="550" t="s">
        <v>664</v>
      </c>
      <c r="J31" s="550" t="s">
        <v>665</v>
      </c>
      <c r="K31" s="550" t="s">
        <v>666</v>
      </c>
      <c r="L31" s="549">
        <v>184899.13</v>
      </c>
    </row>
    <row r="32" spans="1:18" ht="32.25" customHeight="1">
      <c r="A32" s="549">
        <v>2023</v>
      </c>
      <c r="B32" s="550" t="s">
        <v>573</v>
      </c>
      <c r="C32" s="550" t="s">
        <v>574</v>
      </c>
      <c r="D32" s="550" t="s">
        <v>575</v>
      </c>
      <c r="E32" s="550" t="s">
        <v>657</v>
      </c>
      <c r="F32" s="550" t="s">
        <v>658</v>
      </c>
      <c r="G32" s="550" t="s">
        <v>659</v>
      </c>
      <c r="H32" s="550" t="s">
        <v>660</v>
      </c>
      <c r="I32" s="550" t="s">
        <v>667</v>
      </c>
      <c r="J32" s="550" t="s">
        <v>668</v>
      </c>
      <c r="K32" s="550" t="s">
        <v>669</v>
      </c>
      <c r="L32" s="549">
        <v>0</v>
      </c>
    </row>
    <row r="33" spans="1:14" ht="32.25" customHeight="1">
      <c r="A33" s="549">
        <v>2023</v>
      </c>
      <c r="B33" s="550" t="s">
        <v>573</v>
      </c>
      <c r="C33" s="550" t="s">
        <v>574</v>
      </c>
      <c r="D33" s="550" t="s">
        <v>575</v>
      </c>
      <c r="E33" s="550" t="s">
        <v>657</v>
      </c>
      <c r="F33" s="550" t="s">
        <v>658</v>
      </c>
      <c r="G33" s="550" t="s">
        <v>659</v>
      </c>
      <c r="H33" s="550" t="s">
        <v>660</v>
      </c>
      <c r="I33" s="550" t="s">
        <v>670</v>
      </c>
      <c r="J33" s="550" t="s">
        <v>671</v>
      </c>
      <c r="K33" s="550" t="s">
        <v>672</v>
      </c>
      <c r="L33" s="549">
        <v>28575.89</v>
      </c>
    </row>
    <row r="34" spans="1:14" ht="32.25" customHeight="1">
      <c r="A34" s="549">
        <v>2023</v>
      </c>
      <c r="B34" s="550" t="s">
        <v>573</v>
      </c>
      <c r="C34" s="550" t="s">
        <v>574</v>
      </c>
      <c r="D34" s="550" t="s">
        <v>575</v>
      </c>
      <c r="E34" s="550" t="s">
        <v>657</v>
      </c>
      <c r="F34" s="550" t="s">
        <v>658</v>
      </c>
      <c r="G34" s="550" t="s">
        <v>659</v>
      </c>
      <c r="H34" s="550" t="s">
        <v>660</v>
      </c>
      <c r="I34" s="550" t="s">
        <v>673</v>
      </c>
      <c r="J34" s="550" t="s">
        <v>674</v>
      </c>
      <c r="K34" s="550" t="s">
        <v>675</v>
      </c>
      <c r="L34" s="549">
        <v>59991.62</v>
      </c>
    </row>
    <row r="35" spans="1:14" ht="32.25" customHeight="1">
      <c r="A35" s="549"/>
      <c r="B35" s="550"/>
      <c r="C35" s="550"/>
      <c r="D35" s="550"/>
      <c r="E35" s="550"/>
      <c r="F35" s="550"/>
      <c r="G35" s="550"/>
      <c r="H35" s="550"/>
      <c r="I35" s="550"/>
      <c r="J35" s="550"/>
      <c r="K35" s="550"/>
      <c r="L35" s="549"/>
      <c r="M35" s="553">
        <f>SUM(L30:L34)</f>
        <v>324938.74</v>
      </c>
      <c r="N35" s="552" t="s">
        <v>676</v>
      </c>
    </row>
    <row r="36" spans="1:14" ht="32.25" customHeight="1">
      <c r="A36" s="549"/>
      <c r="B36" s="550"/>
      <c r="C36" s="550"/>
      <c r="D36" s="550"/>
      <c r="E36" s="550"/>
      <c r="F36" s="550"/>
      <c r="G36" s="550"/>
      <c r="H36" s="550"/>
      <c r="I36" s="550"/>
      <c r="J36" s="550"/>
      <c r="K36" s="550"/>
      <c r="L36" s="549"/>
    </row>
    <row r="37" spans="1:14" ht="32.25" customHeight="1">
      <c r="A37" s="549">
        <v>2023</v>
      </c>
      <c r="B37" s="550" t="s">
        <v>573</v>
      </c>
      <c r="C37" s="550" t="s">
        <v>574</v>
      </c>
      <c r="D37" s="550" t="s">
        <v>575</v>
      </c>
      <c r="E37" s="550" t="s">
        <v>657</v>
      </c>
      <c r="F37" s="550" t="s">
        <v>658</v>
      </c>
      <c r="G37" s="550" t="s">
        <v>677</v>
      </c>
      <c r="H37" s="550" t="s">
        <v>678</v>
      </c>
      <c r="I37" s="550" t="s">
        <v>679</v>
      </c>
      <c r="J37" s="550" t="s">
        <v>680</v>
      </c>
      <c r="K37" s="550" t="s">
        <v>681</v>
      </c>
      <c r="L37" s="549">
        <v>26065.89</v>
      </c>
    </row>
    <row r="38" spans="1:14" ht="32.25" customHeight="1">
      <c r="A38" s="549">
        <v>2023</v>
      </c>
      <c r="B38" s="550" t="s">
        <v>573</v>
      </c>
      <c r="C38" s="550" t="s">
        <v>574</v>
      </c>
      <c r="D38" s="550" t="s">
        <v>575</v>
      </c>
      <c r="E38" s="550" t="s">
        <v>657</v>
      </c>
      <c r="F38" s="550" t="s">
        <v>658</v>
      </c>
      <c r="G38" s="550" t="s">
        <v>677</v>
      </c>
      <c r="H38" s="550" t="s">
        <v>678</v>
      </c>
      <c r="I38" s="550" t="s">
        <v>682</v>
      </c>
      <c r="J38" s="550" t="s">
        <v>683</v>
      </c>
      <c r="K38" s="550" t="s">
        <v>684</v>
      </c>
      <c r="L38" s="549">
        <v>2793.79</v>
      </c>
    </row>
    <row r="39" spans="1:14" ht="32.25" customHeight="1">
      <c r="A39" s="549">
        <v>2023</v>
      </c>
      <c r="B39" s="550" t="s">
        <v>573</v>
      </c>
      <c r="C39" s="550" t="s">
        <v>574</v>
      </c>
      <c r="D39" s="550" t="s">
        <v>685</v>
      </c>
      <c r="E39" s="550" t="s">
        <v>657</v>
      </c>
      <c r="F39" s="550" t="s">
        <v>658</v>
      </c>
      <c r="G39" s="550" t="s">
        <v>677</v>
      </c>
      <c r="H39" s="550" t="s">
        <v>678</v>
      </c>
      <c r="I39" s="550" t="s">
        <v>686</v>
      </c>
      <c r="J39" s="550" t="s">
        <v>687</v>
      </c>
      <c r="K39" s="550" t="s">
        <v>688</v>
      </c>
      <c r="L39" s="549">
        <v>24797.02</v>
      </c>
    </row>
    <row r="40" spans="1:14" ht="32.25" customHeight="1">
      <c r="A40" s="549">
        <v>2023</v>
      </c>
      <c r="B40" s="550" t="s">
        <v>573</v>
      </c>
      <c r="C40" s="550" t="s">
        <v>574</v>
      </c>
      <c r="D40" s="550" t="s">
        <v>575</v>
      </c>
      <c r="E40" s="550" t="s">
        <v>657</v>
      </c>
      <c r="F40" s="550" t="s">
        <v>658</v>
      </c>
      <c r="G40" s="550" t="s">
        <v>677</v>
      </c>
      <c r="H40" s="550" t="s">
        <v>678</v>
      </c>
      <c r="I40" s="550" t="s">
        <v>689</v>
      </c>
      <c r="J40" s="550" t="s">
        <v>690</v>
      </c>
      <c r="K40" s="550" t="s">
        <v>691</v>
      </c>
      <c r="L40" s="549">
        <v>28063.08</v>
      </c>
    </row>
    <row r="41" spans="1:14" ht="32.25" customHeight="1">
      <c r="A41" s="549">
        <v>2023</v>
      </c>
      <c r="B41" s="550" t="s">
        <v>573</v>
      </c>
      <c r="C41" s="550" t="s">
        <v>574</v>
      </c>
      <c r="D41" s="550" t="s">
        <v>575</v>
      </c>
      <c r="E41" s="550" t="s">
        <v>657</v>
      </c>
      <c r="F41" s="550" t="s">
        <v>658</v>
      </c>
      <c r="G41" s="550" t="s">
        <v>677</v>
      </c>
      <c r="H41" s="550" t="s">
        <v>692</v>
      </c>
      <c r="I41" s="550" t="s">
        <v>693</v>
      </c>
      <c r="J41" s="550" t="s">
        <v>694</v>
      </c>
      <c r="K41" s="550" t="s">
        <v>695</v>
      </c>
      <c r="L41" s="549">
        <v>15357.31</v>
      </c>
    </row>
    <row r="42" spans="1:14" ht="32.25" customHeight="1">
      <c r="A42" s="549">
        <v>2023</v>
      </c>
      <c r="B42" s="550" t="s">
        <v>573</v>
      </c>
      <c r="C42" s="550" t="s">
        <v>574</v>
      </c>
      <c r="D42" s="550" t="s">
        <v>575</v>
      </c>
      <c r="E42" s="550" t="s">
        <v>657</v>
      </c>
      <c r="F42" s="550" t="s">
        <v>658</v>
      </c>
      <c r="G42" s="550" t="s">
        <v>677</v>
      </c>
      <c r="H42" s="550" t="s">
        <v>692</v>
      </c>
      <c r="I42" s="550" t="s">
        <v>696</v>
      </c>
      <c r="J42" s="550" t="s">
        <v>697</v>
      </c>
      <c r="K42" s="550" t="s">
        <v>698</v>
      </c>
      <c r="L42" s="549">
        <v>245870.59</v>
      </c>
    </row>
    <row r="43" spans="1:14" ht="32.25" customHeight="1">
      <c r="A43" s="549">
        <v>2023</v>
      </c>
      <c r="B43" s="550" t="s">
        <v>573</v>
      </c>
      <c r="C43" s="550" t="s">
        <v>574</v>
      </c>
      <c r="D43" s="550" t="s">
        <v>685</v>
      </c>
      <c r="E43" s="550" t="s">
        <v>657</v>
      </c>
      <c r="F43" s="550" t="s">
        <v>658</v>
      </c>
      <c r="G43" s="550" t="s">
        <v>677</v>
      </c>
      <c r="H43" s="550" t="s">
        <v>692</v>
      </c>
      <c r="I43" s="550" t="s">
        <v>696</v>
      </c>
      <c r="J43" s="550" t="s">
        <v>697</v>
      </c>
      <c r="K43" s="550" t="s">
        <v>698</v>
      </c>
      <c r="L43" s="549">
        <v>134170.20000000001</v>
      </c>
    </row>
    <row r="44" spans="1:14" ht="32.25" customHeight="1">
      <c r="A44" s="549">
        <v>2023</v>
      </c>
      <c r="B44" s="550" t="s">
        <v>573</v>
      </c>
      <c r="C44" s="550" t="s">
        <v>574</v>
      </c>
      <c r="D44" s="550" t="s">
        <v>685</v>
      </c>
      <c r="E44" s="550" t="s">
        <v>657</v>
      </c>
      <c r="F44" s="550" t="s">
        <v>658</v>
      </c>
      <c r="G44" s="550" t="s">
        <v>677</v>
      </c>
      <c r="H44" s="550" t="s">
        <v>692</v>
      </c>
      <c r="I44" s="550" t="s">
        <v>609</v>
      </c>
      <c r="J44" s="550" t="s">
        <v>610</v>
      </c>
      <c r="K44" s="550" t="s">
        <v>611</v>
      </c>
      <c r="L44" s="549">
        <v>114619.36</v>
      </c>
    </row>
    <row r="45" spans="1:14" ht="32.25" customHeight="1">
      <c r="A45" s="549">
        <v>2023</v>
      </c>
      <c r="B45" s="550" t="s">
        <v>573</v>
      </c>
      <c r="C45" s="550" t="s">
        <v>574</v>
      </c>
      <c r="D45" s="550" t="s">
        <v>575</v>
      </c>
      <c r="E45" s="550" t="s">
        <v>657</v>
      </c>
      <c r="F45" s="550" t="s">
        <v>658</v>
      </c>
      <c r="G45" s="550" t="s">
        <v>677</v>
      </c>
      <c r="H45" s="550" t="s">
        <v>678</v>
      </c>
      <c r="I45" s="550" t="s">
        <v>699</v>
      </c>
      <c r="J45" s="550" t="s">
        <v>700</v>
      </c>
      <c r="K45" s="550" t="s">
        <v>701</v>
      </c>
      <c r="L45" s="549">
        <v>53580.57</v>
      </c>
    </row>
    <row r="46" spans="1:14" ht="32.25" customHeight="1">
      <c r="A46" s="549">
        <v>2023</v>
      </c>
      <c r="B46" s="550" t="s">
        <v>573</v>
      </c>
      <c r="C46" s="550" t="s">
        <v>574</v>
      </c>
      <c r="D46" s="550" t="s">
        <v>685</v>
      </c>
      <c r="E46" s="550" t="s">
        <v>657</v>
      </c>
      <c r="F46" s="550" t="s">
        <v>658</v>
      </c>
      <c r="G46" s="550" t="s">
        <v>677</v>
      </c>
      <c r="H46" s="550" t="s">
        <v>678</v>
      </c>
      <c r="I46" s="550" t="s">
        <v>588</v>
      </c>
      <c r="J46" s="550" t="s">
        <v>589</v>
      </c>
      <c r="K46" s="550" t="s">
        <v>590</v>
      </c>
      <c r="L46" s="549">
        <v>20145.560000000001</v>
      </c>
    </row>
    <row r="47" spans="1:14" ht="32.25" customHeight="1">
      <c r="A47" s="549">
        <v>2023</v>
      </c>
      <c r="B47" s="550" t="s">
        <v>573</v>
      </c>
      <c r="C47" s="550" t="s">
        <v>574</v>
      </c>
      <c r="D47" s="550" t="s">
        <v>575</v>
      </c>
      <c r="E47" s="550" t="s">
        <v>657</v>
      </c>
      <c r="F47" s="550" t="s">
        <v>658</v>
      </c>
      <c r="G47" s="550" t="s">
        <v>677</v>
      </c>
      <c r="H47" s="550" t="s">
        <v>678</v>
      </c>
      <c r="I47" s="550" t="s">
        <v>603</v>
      </c>
      <c r="J47" s="550" t="s">
        <v>604</v>
      </c>
      <c r="K47" s="550" t="s">
        <v>605</v>
      </c>
      <c r="L47" s="549">
        <v>75568.89</v>
      </c>
    </row>
    <row r="48" spans="1:14" ht="32.25" customHeight="1">
      <c r="A48" s="549">
        <v>2023</v>
      </c>
      <c r="B48" s="550" t="s">
        <v>573</v>
      </c>
      <c r="C48" s="550" t="s">
        <v>574</v>
      </c>
      <c r="D48" s="550" t="s">
        <v>685</v>
      </c>
      <c r="E48" s="550" t="s">
        <v>657</v>
      </c>
      <c r="F48" s="550" t="s">
        <v>658</v>
      </c>
      <c r="G48" s="550" t="s">
        <v>677</v>
      </c>
      <c r="H48" s="550" t="s">
        <v>678</v>
      </c>
      <c r="I48" s="550" t="s">
        <v>702</v>
      </c>
      <c r="J48" s="550" t="s">
        <v>703</v>
      </c>
      <c r="K48" s="550" t="s">
        <v>704</v>
      </c>
      <c r="L48" s="549">
        <v>15220.75</v>
      </c>
    </row>
    <row r="49" spans="1:12" ht="32.25" customHeight="1">
      <c r="A49" s="549">
        <v>2023</v>
      </c>
      <c r="B49" s="550" t="s">
        <v>573</v>
      </c>
      <c r="C49" s="550" t="s">
        <v>574</v>
      </c>
      <c r="D49" s="550" t="s">
        <v>575</v>
      </c>
      <c r="E49" s="550" t="s">
        <v>657</v>
      </c>
      <c r="F49" s="550" t="s">
        <v>658</v>
      </c>
      <c r="G49" s="550" t="s">
        <v>677</v>
      </c>
      <c r="H49" s="550" t="s">
        <v>678</v>
      </c>
      <c r="I49" s="550" t="s">
        <v>705</v>
      </c>
      <c r="J49" s="550" t="s">
        <v>706</v>
      </c>
      <c r="K49" s="550" t="s">
        <v>707</v>
      </c>
      <c r="L49" s="549">
        <v>35095.919999999998</v>
      </c>
    </row>
    <row r="50" spans="1:12" ht="32.25" customHeight="1">
      <c r="A50" s="549">
        <v>2023</v>
      </c>
      <c r="B50" s="550" t="s">
        <v>573</v>
      </c>
      <c r="C50" s="550" t="s">
        <v>574</v>
      </c>
      <c r="D50" s="550" t="s">
        <v>575</v>
      </c>
      <c r="E50" s="550" t="s">
        <v>657</v>
      </c>
      <c r="F50" s="550" t="s">
        <v>658</v>
      </c>
      <c r="G50" s="550" t="s">
        <v>677</v>
      </c>
      <c r="H50" s="550" t="s">
        <v>678</v>
      </c>
      <c r="I50" s="550" t="s">
        <v>708</v>
      </c>
      <c r="J50" s="550" t="s">
        <v>709</v>
      </c>
      <c r="K50" s="550" t="s">
        <v>710</v>
      </c>
      <c r="L50" s="549">
        <v>0</v>
      </c>
    </row>
    <row r="51" spans="1:12" ht="32.25" customHeight="1">
      <c r="A51" s="549">
        <v>2023</v>
      </c>
      <c r="B51" s="550" t="s">
        <v>573</v>
      </c>
      <c r="C51" s="550" t="s">
        <v>574</v>
      </c>
      <c r="D51" s="550" t="s">
        <v>685</v>
      </c>
      <c r="E51" s="550" t="s">
        <v>657</v>
      </c>
      <c r="F51" s="550" t="s">
        <v>658</v>
      </c>
      <c r="G51" s="550" t="s">
        <v>677</v>
      </c>
      <c r="H51" s="550" t="s">
        <v>678</v>
      </c>
      <c r="I51" s="550" t="s">
        <v>708</v>
      </c>
      <c r="J51" s="550" t="s">
        <v>709</v>
      </c>
      <c r="K51" s="550" t="s">
        <v>710</v>
      </c>
      <c r="L51" s="549">
        <v>0</v>
      </c>
    </row>
    <row r="52" spans="1:12" ht="32.25" customHeight="1">
      <c r="A52" s="549">
        <v>2023</v>
      </c>
      <c r="B52" s="550" t="s">
        <v>573</v>
      </c>
      <c r="C52" s="550" t="s">
        <v>574</v>
      </c>
      <c r="D52" s="550" t="s">
        <v>575</v>
      </c>
      <c r="E52" s="550" t="s">
        <v>657</v>
      </c>
      <c r="F52" s="550" t="s">
        <v>658</v>
      </c>
      <c r="G52" s="550" t="s">
        <v>677</v>
      </c>
      <c r="H52" s="550" t="s">
        <v>692</v>
      </c>
      <c r="I52" s="550" t="s">
        <v>711</v>
      </c>
      <c r="J52" s="550" t="s">
        <v>712</v>
      </c>
      <c r="K52" s="550" t="s">
        <v>713</v>
      </c>
      <c r="L52" s="549">
        <v>119404.65</v>
      </c>
    </row>
    <row r="53" spans="1:12" ht="32.25" customHeight="1">
      <c r="A53" s="549">
        <v>2023</v>
      </c>
      <c r="B53" s="550" t="s">
        <v>573</v>
      </c>
      <c r="C53" s="550" t="s">
        <v>574</v>
      </c>
      <c r="D53" s="550" t="s">
        <v>685</v>
      </c>
      <c r="E53" s="550" t="s">
        <v>657</v>
      </c>
      <c r="F53" s="550" t="s">
        <v>658</v>
      </c>
      <c r="G53" s="550" t="s">
        <v>677</v>
      </c>
      <c r="H53" s="550" t="s">
        <v>692</v>
      </c>
      <c r="I53" s="550" t="s">
        <v>714</v>
      </c>
      <c r="J53" s="550" t="s">
        <v>715</v>
      </c>
      <c r="K53" s="550" t="s">
        <v>716</v>
      </c>
      <c r="L53" s="549">
        <v>27568.05</v>
      </c>
    </row>
    <row r="54" spans="1:12" ht="32.25" customHeight="1">
      <c r="A54" s="549">
        <v>2023</v>
      </c>
      <c r="B54" s="550" t="s">
        <v>573</v>
      </c>
      <c r="C54" s="550" t="s">
        <v>574</v>
      </c>
      <c r="D54" s="550" t="s">
        <v>575</v>
      </c>
      <c r="E54" s="550" t="s">
        <v>657</v>
      </c>
      <c r="F54" s="550" t="s">
        <v>658</v>
      </c>
      <c r="G54" s="550" t="s">
        <v>677</v>
      </c>
      <c r="H54" s="550" t="s">
        <v>692</v>
      </c>
      <c r="I54" s="550" t="s">
        <v>661</v>
      </c>
      <c r="J54" s="550" t="s">
        <v>662</v>
      </c>
      <c r="K54" s="550" t="s">
        <v>663</v>
      </c>
      <c r="L54" s="549">
        <v>5553.44</v>
      </c>
    </row>
    <row r="55" spans="1:12" ht="32.25" customHeight="1">
      <c r="A55" s="549">
        <v>2023</v>
      </c>
      <c r="B55" s="550" t="s">
        <v>573</v>
      </c>
      <c r="C55" s="550" t="s">
        <v>574</v>
      </c>
      <c r="D55" s="550" t="s">
        <v>685</v>
      </c>
      <c r="E55" s="550" t="s">
        <v>657</v>
      </c>
      <c r="F55" s="550" t="s">
        <v>658</v>
      </c>
      <c r="G55" s="550" t="s">
        <v>677</v>
      </c>
      <c r="H55" s="550" t="s">
        <v>692</v>
      </c>
      <c r="I55" s="550" t="s">
        <v>594</v>
      </c>
      <c r="J55" s="550" t="s">
        <v>595</v>
      </c>
      <c r="K55" s="550" t="s">
        <v>596</v>
      </c>
      <c r="L55" s="549">
        <v>102158.26</v>
      </c>
    </row>
    <row r="56" spans="1:12" ht="32.25" customHeight="1">
      <c r="A56" s="549">
        <v>2023</v>
      </c>
      <c r="B56" s="550" t="s">
        <v>573</v>
      </c>
      <c r="C56" s="550" t="s">
        <v>574</v>
      </c>
      <c r="D56" s="550" t="s">
        <v>685</v>
      </c>
      <c r="E56" s="550" t="s">
        <v>657</v>
      </c>
      <c r="F56" s="550" t="s">
        <v>658</v>
      </c>
      <c r="G56" s="550" t="s">
        <v>677</v>
      </c>
      <c r="H56" s="550" t="s">
        <v>692</v>
      </c>
      <c r="I56" s="550" t="s">
        <v>612</v>
      </c>
      <c r="J56" s="550" t="s">
        <v>613</v>
      </c>
      <c r="K56" s="550" t="s">
        <v>614</v>
      </c>
      <c r="L56" s="549">
        <v>136408.29</v>
      </c>
    </row>
    <row r="57" spans="1:12" ht="32.25" customHeight="1">
      <c r="A57" s="549">
        <v>2023</v>
      </c>
      <c r="B57" s="550" t="s">
        <v>573</v>
      </c>
      <c r="C57" s="550" t="s">
        <v>574</v>
      </c>
      <c r="D57" s="550" t="s">
        <v>685</v>
      </c>
      <c r="E57" s="550" t="s">
        <v>657</v>
      </c>
      <c r="F57" s="550" t="s">
        <v>658</v>
      </c>
      <c r="G57" s="550" t="s">
        <v>677</v>
      </c>
      <c r="H57" s="550" t="s">
        <v>678</v>
      </c>
      <c r="I57" s="550" t="s">
        <v>717</v>
      </c>
      <c r="J57" s="550" t="s">
        <v>718</v>
      </c>
      <c r="K57" s="550" t="s">
        <v>719</v>
      </c>
      <c r="L57" s="549">
        <v>26361.77</v>
      </c>
    </row>
    <row r="58" spans="1:12" ht="32.25" customHeight="1">
      <c r="A58" s="549">
        <v>2023</v>
      </c>
      <c r="B58" s="550" t="s">
        <v>573</v>
      </c>
      <c r="C58" s="550" t="s">
        <v>574</v>
      </c>
      <c r="D58" s="550" t="s">
        <v>575</v>
      </c>
      <c r="E58" s="550" t="s">
        <v>657</v>
      </c>
      <c r="F58" s="550" t="s">
        <v>658</v>
      </c>
      <c r="G58" s="550" t="s">
        <v>677</v>
      </c>
      <c r="H58" s="550" t="s">
        <v>678</v>
      </c>
      <c r="I58" s="550" t="s">
        <v>720</v>
      </c>
      <c r="J58" s="550" t="s">
        <v>721</v>
      </c>
      <c r="K58" s="550" t="s">
        <v>722</v>
      </c>
      <c r="L58" s="549">
        <v>18912.939999999999</v>
      </c>
    </row>
    <row r="59" spans="1:12" ht="32.25" customHeight="1">
      <c r="A59" s="549">
        <v>2023</v>
      </c>
      <c r="B59" s="550" t="s">
        <v>573</v>
      </c>
      <c r="C59" s="550" t="s">
        <v>574</v>
      </c>
      <c r="D59" s="550" t="s">
        <v>575</v>
      </c>
      <c r="E59" s="550" t="s">
        <v>657</v>
      </c>
      <c r="F59" s="550" t="s">
        <v>658</v>
      </c>
      <c r="G59" s="550" t="s">
        <v>677</v>
      </c>
      <c r="H59" s="550" t="s">
        <v>678</v>
      </c>
      <c r="I59" s="550" t="s">
        <v>723</v>
      </c>
      <c r="J59" s="550" t="s">
        <v>724</v>
      </c>
      <c r="K59" s="550" t="s">
        <v>725</v>
      </c>
      <c r="L59" s="549">
        <v>12426.96</v>
      </c>
    </row>
    <row r="60" spans="1:12" ht="32.25" customHeight="1">
      <c r="A60" s="549">
        <v>2023</v>
      </c>
      <c r="B60" s="550" t="s">
        <v>573</v>
      </c>
      <c r="C60" s="550" t="s">
        <v>574</v>
      </c>
      <c r="D60" s="550" t="s">
        <v>575</v>
      </c>
      <c r="E60" s="550" t="s">
        <v>657</v>
      </c>
      <c r="F60" s="550" t="s">
        <v>658</v>
      </c>
      <c r="G60" s="550" t="s">
        <v>677</v>
      </c>
      <c r="H60" s="550" t="s">
        <v>678</v>
      </c>
      <c r="I60" s="550" t="s">
        <v>726</v>
      </c>
      <c r="J60" s="550" t="s">
        <v>727</v>
      </c>
      <c r="K60" s="550" t="s">
        <v>728</v>
      </c>
      <c r="L60" s="549">
        <v>41684.94</v>
      </c>
    </row>
    <row r="61" spans="1:12" ht="32.25" customHeight="1">
      <c r="A61" s="549">
        <v>2023</v>
      </c>
      <c r="B61" s="550" t="s">
        <v>573</v>
      </c>
      <c r="C61" s="550" t="s">
        <v>574</v>
      </c>
      <c r="D61" s="550" t="s">
        <v>575</v>
      </c>
      <c r="E61" s="550" t="s">
        <v>657</v>
      </c>
      <c r="F61" s="550" t="s">
        <v>658</v>
      </c>
      <c r="G61" s="550" t="s">
        <v>677</v>
      </c>
      <c r="H61" s="550" t="s">
        <v>678</v>
      </c>
      <c r="I61" s="550" t="s">
        <v>600</v>
      </c>
      <c r="J61" s="550" t="s">
        <v>601</v>
      </c>
      <c r="K61" s="550" t="s">
        <v>602</v>
      </c>
      <c r="L61" s="549">
        <v>55775.18</v>
      </c>
    </row>
    <row r="62" spans="1:12" ht="32.25" customHeight="1">
      <c r="A62" s="549">
        <v>2023</v>
      </c>
      <c r="B62" s="550" t="s">
        <v>573</v>
      </c>
      <c r="C62" s="550" t="s">
        <v>574</v>
      </c>
      <c r="D62" s="550" t="s">
        <v>685</v>
      </c>
      <c r="E62" s="550" t="s">
        <v>657</v>
      </c>
      <c r="F62" s="550" t="s">
        <v>658</v>
      </c>
      <c r="G62" s="550" t="s">
        <v>677</v>
      </c>
      <c r="H62" s="550" t="s">
        <v>692</v>
      </c>
      <c r="I62" s="550" t="s">
        <v>729</v>
      </c>
      <c r="J62" s="550" t="s">
        <v>730</v>
      </c>
      <c r="K62" s="550" t="s">
        <v>731</v>
      </c>
      <c r="L62" s="549">
        <v>125578.3</v>
      </c>
    </row>
    <row r="63" spans="1:12" ht="32.25" customHeight="1">
      <c r="A63" s="549">
        <v>2023</v>
      </c>
      <c r="B63" s="550" t="s">
        <v>573</v>
      </c>
      <c r="C63" s="550" t="s">
        <v>574</v>
      </c>
      <c r="D63" s="550" t="s">
        <v>685</v>
      </c>
      <c r="E63" s="550" t="s">
        <v>657</v>
      </c>
      <c r="F63" s="550" t="s">
        <v>658</v>
      </c>
      <c r="G63" s="550" t="s">
        <v>677</v>
      </c>
      <c r="H63" s="550" t="s">
        <v>692</v>
      </c>
      <c r="I63" s="550" t="s">
        <v>579</v>
      </c>
      <c r="J63" s="550" t="s">
        <v>580</v>
      </c>
      <c r="K63" s="550" t="s">
        <v>581</v>
      </c>
      <c r="L63" s="549">
        <v>31812.79</v>
      </c>
    </row>
    <row r="64" spans="1:12" ht="32.25" customHeight="1">
      <c r="A64" s="549">
        <v>2023</v>
      </c>
      <c r="B64" s="550" t="s">
        <v>573</v>
      </c>
      <c r="C64" s="550" t="s">
        <v>574</v>
      </c>
      <c r="D64" s="550" t="s">
        <v>575</v>
      </c>
      <c r="E64" s="550" t="s">
        <v>657</v>
      </c>
      <c r="F64" s="550" t="s">
        <v>658</v>
      </c>
      <c r="G64" s="550" t="s">
        <v>677</v>
      </c>
      <c r="H64" s="550" t="s">
        <v>692</v>
      </c>
      <c r="I64" s="550" t="s">
        <v>732</v>
      </c>
      <c r="J64" s="550" t="s">
        <v>733</v>
      </c>
      <c r="K64" s="550" t="s">
        <v>734</v>
      </c>
      <c r="L64" s="549">
        <v>10270.450000000001</v>
      </c>
    </row>
    <row r="65" spans="1:12" ht="32.25" customHeight="1">
      <c r="A65" s="549">
        <v>2023</v>
      </c>
      <c r="B65" s="550" t="s">
        <v>573</v>
      </c>
      <c r="C65" s="550" t="s">
        <v>574</v>
      </c>
      <c r="D65" s="550" t="s">
        <v>685</v>
      </c>
      <c r="E65" s="550" t="s">
        <v>657</v>
      </c>
      <c r="F65" s="550" t="s">
        <v>658</v>
      </c>
      <c r="G65" s="550" t="s">
        <v>677</v>
      </c>
      <c r="H65" s="550" t="s">
        <v>692</v>
      </c>
      <c r="I65" s="550" t="s">
        <v>735</v>
      </c>
      <c r="J65" s="550" t="s">
        <v>736</v>
      </c>
      <c r="K65" s="550" t="s">
        <v>737</v>
      </c>
      <c r="L65" s="549">
        <v>119951.55</v>
      </c>
    </row>
    <row r="66" spans="1:12" ht="32.25" customHeight="1">
      <c r="A66" s="549">
        <v>2023</v>
      </c>
      <c r="B66" s="550" t="s">
        <v>573</v>
      </c>
      <c r="C66" s="550" t="s">
        <v>574</v>
      </c>
      <c r="D66" s="550" t="s">
        <v>575</v>
      </c>
      <c r="E66" s="550" t="s">
        <v>657</v>
      </c>
      <c r="F66" s="550" t="s">
        <v>658</v>
      </c>
      <c r="G66" s="550" t="s">
        <v>677</v>
      </c>
      <c r="H66" s="550" t="s">
        <v>692</v>
      </c>
      <c r="I66" s="550" t="s">
        <v>738</v>
      </c>
      <c r="J66" s="550" t="s">
        <v>739</v>
      </c>
      <c r="K66" s="550" t="s">
        <v>740</v>
      </c>
      <c r="L66" s="549">
        <v>16324.61</v>
      </c>
    </row>
    <row r="67" spans="1:12" ht="32.25" customHeight="1">
      <c r="A67" s="549">
        <v>2023</v>
      </c>
      <c r="B67" s="550" t="s">
        <v>573</v>
      </c>
      <c r="C67" s="550" t="s">
        <v>574</v>
      </c>
      <c r="D67" s="550" t="s">
        <v>575</v>
      </c>
      <c r="E67" s="550" t="s">
        <v>657</v>
      </c>
      <c r="F67" s="550" t="s">
        <v>658</v>
      </c>
      <c r="G67" s="550" t="s">
        <v>677</v>
      </c>
      <c r="H67" s="550" t="s">
        <v>692</v>
      </c>
      <c r="I67" s="550" t="s">
        <v>594</v>
      </c>
      <c r="J67" s="550" t="s">
        <v>595</v>
      </c>
      <c r="K67" s="550" t="s">
        <v>596</v>
      </c>
      <c r="L67" s="549">
        <v>26071.58</v>
      </c>
    </row>
    <row r="68" spans="1:12" ht="32.25" customHeight="1">
      <c r="A68" s="549">
        <v>2023</v>
      </c>
      <c r="B68" s="550" t="s">
        <v>573</v>
      </c>
      <c r="C68" s="550" t="s">
        <v>574</v>
      </c>
      <c r="D68" s="550" t="s">
        <v>575</v>
      </c>
      <c r="E68" s="550" t="s">
        <v>657</v>
      </c>
      <c r="F68" s="550" t="s">
        <v>658</v>
      </c>
      <c r="G68" s="550" t="s">
        <v>677</v>
      </c>
      <c r="H68" s="550" t="s">
        <v>692</v>
      </c>
      <c r="I68" s="550" t="s">
        <v>741</v>
      </c>
      <c r="J68" s="550" t="s">
        <v>742</v>
      </c>
      <c r="K68" s="550" t="s">
        <v>743</v>
      </c>
      <c r="L68" s="549">
        <v>151501.68</v>
      </c>
    </row>
    <row r="69" spans="1:12" ht="32.25" customHeight="1">
      <c r="A69" s="549">
        <v>2023</v>
      </c>
      <c r="B69" s="550" t="s">
        <v>573</v>
      </c>
      <c r="C69" s="550" t="s">
        <v>574</v>
      </c>
      <c r="D69" s="550" t="s">
        <v>575</v>
      </c>
      <c r="E69" s="550" t="s">
        <v>657</v>
      </c>
      <c r="F69" s="550" t="s">
        <v>658</v>
      </c>
      <c r="G69" s="550" t="s">
        <v>677</v>
      </c>
      <c r="H69" s="550" t="s">
        <v>692</v>
      </c>
      <c r="I69" s="550" t="s">
        <v>744</v>
      </c>
      <c r="J69" s="550" t="s">
        <v>745</v>
      </c>
      <c r="K69" s="550" t="s">
        <v>746</v>
      </c>
      <c r="L69" s="549">
        <v>202094.79</v>
      </c>
    </row>
    <row r="70" spans="1:12" ht="32.25" customHeight="1">
      <c r="A70" s="549">
        <v>2023</v>
      </c>
      <c r="B70" s="550" t="s">
        <v>573</v>
      </c>
      <c r="C70" s="550" t="s">
        <v>574</v>
      </c>
      <c r="D70" s="550" t="s">
        <v>685</v>
      </c>
      <c r="E70" s="550" t="s">
        <v>657</v>
      </c>
      <c r="F70" s="550" t="s">
        <v>658</v>
      </c>
      <c r="G70" s="550" t="s">
        <v>677</v>
      </c>
      <c r="H70" s="550" t="s">
        <v>692</v>
      </c>
      <c r="I70" s="550" t="s">
        <v>747</v>
      </c>
      <c r="J70" s="550" t="s">
        <v>748</v>
      </c>
      <c r="K70" s="550" t="s">
        <v>749</v>
      </c>
      <c r="L70" s="549">
        <v>13559.27</v>
      </c>
    </row>
    <row r="71" spans="1:12" ht="32.25" customHeight="1">
      <c r="A71" s="549">
        <v>2023</v>
      </c>
      <c r="B71" s="550" t="s">
        <v>573</v>
      </c>
      <c r="C71" s="550" t="s">
        <v>574</v>
      </c>
      <c r="D71" s="550" t="s">
        <v>575</v>
      </c>
      <c r="E71" s="550" t="s">
        <v>657</v>
      </c>
      <c r="F71" s="550" t="s">
        <v>658</v>
      </c>
      <c r="G71" s="550" t="s">
        <v>677</v>
      </c>
      <c r="H71" s="550" t="s">
        <v>678</v>
      </c>
      <c r="I71" s="550" t="s">
        <v>750</v>
      </c>
      <c r="J71" s="550" t="s">
        <v>751</v>
      </c>
      <c r="K71" s="550" t="s">
        <v>752</v>
      </c>
      <c r="L71" s="549">
        <v>77065.36</v>
      </c>
    </row>
    <row r="72" spans="1:12" ht="32.25" customHeight="1">
      <c r="A72" s="549">
        <v>2023</v>
      </c>
      <c r="B72" s="550" t="s">
        <v>573</v>
      </c>
      <c r="C72" s="550" t="s">
        <v>574</v>
      </c>
      <c r="D72" s="550" t="s">
        <v>575</v>
      </c>
      <c r="E72" s="550" t="s">
        <v>657</v>
      </c>
      <c r="F72" s="550" t="s">
        <v>658</v>
      </c>
      <c r="G72" s="550" t="s">
        <v>677</v>
      </c>
      <c r="H72" s="550" t="s">
        <v>678</v>
      </c>
      <c r="I72" s="550" t="s">
        <v>753</v>
      </c>
      <c r="J72" s="550" t="s">
        <v>754</v>
      </c>
      <c r="K72" s="550" t="s">
        <v>755</v>
      </c>
      <c r="L72" s="549">
        <v>43289.52</v>
      </c>
    </row>
    <row r="73" spans="1:12" ht="32.25" customHeight="1">
      <c r="A73" s="549">
        <v>2023</v>
      </c>
      <c r="B73" s="550" t="s">
        <v>573</v>
      </c>
      <c r="C73" s="550" t="s">
        <v>574</v>
      </c>
      <c r="D73" s="550" t="s">
        <v>685</v>
      </c>
      <c r="E73" s="550" t="s">
        <v>657</v>
      </c>
      <c r="F73" s="550" t="s">
        <v>658</v>
      </c>
      <c r="G73" s="550" t="s">
        <v>677</v>
      </c>
      <c r="H73" s="550" t="s">
        <v>678</v>
      </c>
      <c r="I73" s="550" t="s">
        <v>756</v>
      </c>
      <c r="J73" s="550" t="s">
        <v>395</v>
      </c>
      <c r="K73" s="550" t="s">
        <v>757</v>
      </c>
      <c r="L73" s="549">
        <v>17274.68</v>
      </c>
    </row>
    <row r="74" spans="1:12" ht="32.25" customHeight="1">
      <c r="A74" s="549">
        <v>2023</v>
      </c>
      <c r="B74" s="550" t="s">
        <v>573</v>
      </c>
      <c r="C74" s="550" t="s">
        <v>574</v>
      </c>
      <c r="D74" s="550" t="s">
        <v>575</v>
      </c>
      <c r="E74" s="550" t="s">
        <v>657</v>
      </c>
      <c r="F74" s="550" t="s">
        <v>658</v>
      </c>
      <c r="G74" s="550" t="s">
        <v>677</v>
      </c>
      <c r="H74" s="550" t="s">
        <v>692</v>
      </c>
      <c r="I74" s="550" t="s">
        <v>758</v>
      </c>
      <c r="J74" s="550" t="s">
        <v>759</v>
      </c>
      <c r="K74" s="550" t="s">
        <v>760</v>
      </c>
      <c r="L74" s="549">
        <v>38734.050000000003</v>
      </c>
    </row>
    <row r="75" spans="1:12" ht="32.25" customHeight="1">
      <c r="A75" s="549">
        <v>2023</v>
      </c>
      <c r="B75" s="550" t="s">
        <v>573</v>
      </c>
      <c r="C75" s="550" t="s">
        <v>574</v>
      </c>
      <c r="D75" s="550" t="s">
        <v>575</v>
      </c>
      <c r="E75" s="550" t="s">
        <v>657</v>
      </c>
      <c r="F75" s="550" t="s">
        <v>658</v>
      </c>
      <c r="G75" s="550" t="s">
        <v>677</v>
      </c>
      <c r="H75" s="550" t="s">
        <v>692</v>
      </c>
      <c r="I75" s="550" t="s">
        <v>761</v>
      </c>
      <c r="J75" s="550" t="s">
        <v>762</v>
      </c>
      <c r="K75" s="550" t="s">
        <v>763</v>
      </c>
      <c r="L75" s="549">
        <v>49895.61</v>
      </c>
    </row>
    <row r="76" spans="1:12" ht="32.25" customHeight="1">
      <c r="A76" s="549">
        <v>2023</v>
      </c>
      <c r="B76" s="550" t="s">
        <v>573</v>
      </c>
      <c r="C76" s="550" t="s">
        <v>574</v>
      </c>
      <c r="D76" s="550" t="s">
        <v>575</v>
      </c>
      <c r="E76" s="550" t="s">
        <v>657</v>
      </c>
      <c r="F76" s="550" t="s">
        <v>658</v>
      </c>
      <c r="G76" s="550" t="s">
        <v>677</v>
      </c>
      <c r="H76" s="550" t="s">
        <v>692</v>
      </c>
      <c r="I76" s="550" t="s">
        <v>582</v>
      </c>
      <c r="J76" s="550" t="s">
        <v>583</v>
      </c>
      <c r="K76" s="550" t="s">
        <v>584</v>
      </c>
      <c r="L76" s="549">
        <v>63696.34</v>
      </c>
    </row>
    <row r="77" spans="1:12" ht="32.25" customHeight="1">
      <c r="A77" s="549">
        <v>2023</v>
      </c>
      <c r="B77" s="550" t="s">
        <v>573</v>
      </c>
      <c r="C77" s="550" t="s">
        <v>574</v>
      </c>
      <c r="D77" s="550" t="s">
        <v>575</v>
      </c>
      <c r="E77" s="550" t="s">
        <v>657</v>
      </c>
      <c r="F77" s="550" t="s">
        <v>658</v>
      </c>
      <c r="G77" s="550" t="s">
        <v>677</v>
      </c>
      <c r="H77" s="550" t="s">
        <v>692</v>
      </c>
      <c r="I77" s="550" t="s">
        <v>764</v>
      </c>
      <c r="J77" s="550" t="s">
        <v>396</v>
      </c>
      <c r="K77" s="550" t="s">
        <v>765</v>
      </c>
      <c r="L77" s="549">
        <v>13525.13</v>
      </c>
    </row>
    <row r="78" spans="1:12" ht="32.25" customHeight="1">
      <c r="A78" s="549">
        <v>2023</v>
      </c>
      <c r="B78" s="550" t="s">
        <v>573</v>
      </c>
      <c r="C78" s="550" t="s">
        <v>574</v>
      </c>
      <c r="D78" s="550" t="s">
        <v>685</v>
      </c>
      <c r="E78" s="550" t="s">
        <v>657</v>
      </c>
      <c r="F78" s="550" t="s">
        <v>658</v>
      </c>
      <c r="G78" s="550" t="s">
        <v>677</v>
      </c>
      <c r="H78" s="550" t="s">
        <v>692</v>
      </c>
      <c r="I78" s="550" t="s">
        <v>766</v>
      </c>
      <c r="J78" s="550" t="s">
        <v>767</v>
      </c>
      <c r="K78" s="550" t="s">
        <v>768</v>
      </c>
      <c r="L78" s="549">
        <v>49125.38</v>
      </c>
    </row>
    <row r="79" spans="1:12" ht="32.25" customHeight="1">
      <c r="A79" s="549">
        <v>2023</v>
      </c>
      <c r="B79" s="550" t="s">
        <v>573</v>
      </c>
      <c r="C79" s="550" t="s">
        <v>574</v>
      </c>
      <c r="D79" s="550" t="s">
        <v>685</v>
      </c>
      <c r="E79" s="550" t="s">
        <v>657</v>
      </c>
      <c r="F79" s="550" t="s">
        <v>658</v>
      </c>
      <c r="G79" s="550" t="s">
        <v>677</v>
      </c>
      <c r="H79" s="550" t="s">
        <v>692</v>
      </c>
      <c r="I79" s="550" t="s">
        <v>600</v>
      </c>
      <c r="J79" s="550" t="s">
        <v>601</v>
      </c>
      <c r="K79" s="550" t="s">
        <v>602</v>
      </c>
      <c r="L79" s="549">
        <v>8216.36</v>
      </c>
    </row>
    <row r="80" spans="1:12" ht="32.25" customHeight="1">
      <c r="A80" s="549">
        <v>2023</v>
      </c>
      <c r="B80" s="550" t="s">
        <v>573</v>
      </c>
      <c r="C80" s="550" t="s">
        <v>574</v>
      </c>
      <c r="D80" s="550" t="s">
        <v>575</v>
      </c>
      <c r="E80" s="550" t="s">
        <v>657</v>
      </c>
      <c r="F80" s="550" t="s">
        <v>658</v>
      </c>
      <c r="G80" s="550" t="s">
        <v>677</v>
      </c>
      <c r="H80" s="550" t="s">
        <v>692</v>
      </c>
      <c r="I80" s="550" t="s">
        <v>702</v>
      </c>
      <c r="J80" s="550" t="s">
        <v>703</v>
      </c>
      <c r="K80" s="550" t="s">
        <v>704</v>
      </c>
      <c r="L80" s="549">
        <v>32950.79</v>
      </c>
    </row>
    <row r="81" spans="1:12" ht="32.25" customHeight="1">
      <c r="A81" s="549">
        <v>2023</v>
      </c>
      <c r="B81" s="550" t="s">
        <v>573</v>
      </c>
      <c r="C81" s="550" t="s">
        <v>574</v>
      </c>
      <c r="D81" s="550" t="s">
        <v>575</v>
      </c>
      <c r="E81" s="550" t="s">
        <v>657</v>
      </c>
      <c r="F81" s="550" t="s">
        <v>658</v>
      </c>
      <c r="G81" s="550" t="s">
        <v>677</v>
      </c>
      <c r="H81" s="550" t="s">
        <v>692</v>
      </c>
      <c r="I81" s="550" t="s">
        <v>769</v>
      </c>
      <c r="J81" s="550" t="s">
        <v>770</v>
      </c>
      <c r="K81" s="550" t="s">
        <v>771</v>
      </c>
      <c r="L81" s="549">
        <v>65833.3</v>
      </c>
    </row>
    <row r="82" spans="1:12" ht="32.25" customHeight="1">
      <c r="A82" s="549">
        <v>2023</v>
      </c>
      <c r="B82" s="550" t="s">
        <v>573</v>
      </c>
      <c r="C82" s="550" t="s">
        <v>574</v>
      </c>
      <c r="D82" s="550" t="s">
        <v>575</v>
      </c>
      <c r="E82" s="550" t="s">
        <v>657</v>
      </c>
      <c r="F82" s="550" t="s">
        <v>658</v>
      </c>
      <c r="G82" s="550" t="s">
        <v>677</v>
      </c>
      <c r="H82" s="550" t="s">
        <v>678</v>
      </c>
      <c r="I82" s="550" t="s">
        <v>582</v>
      </c>
      <c r="J82" s="550" t="s">
        <v>583</v>
      </c>
      <c r="K82" s="550" t="s">
        <v>584</v>
      </c>
      <c r="L82" s="549">
        <v>32482.560000000001</v>
      </c>
    </row>
    <row r="83" spans="1:12" ht="32.25" customHeight="1">
      <c r="A83" s="549">
        <v>2023</v>
      </c>
      <c r="B83" s="550" t="s">
        <v>573</v>
      </c>
      <c r="C83" s="550" t="s">
        <v>574</v>
      </c>
      <c r="D83" s="550" t="s">
        <v>575</v>
      </c>
      <c r="E83" s="550" t="s">
        <v>657</v>
      </c>
      <c r="F83" s="550" t="s">
        <v>658</v>
      </c>
      <c r="G83" s="550" t="s">
        <v>677</v>
      </c>
      <c r="H83" s="550" t="s">
        <v>678</v>
      </c>
      <c r="I83" s="550" t="s">
        <v>758</v>
      </c>
      <c r="J83" s="550" t="s">
        <v>759</v>
      </c>
      <c r="K83" s="550" t="s">
        <v>760</v>
      </c>
      <c r="L83" s="549">
        <v>20018.240000000002</v>
      </c>
    </row>
    <row r="84" spans="1:12" ht="32.25" customHeight="1">
      <c r="A84" s="549">
        <v>2023</v>
      </c>
      <c r="B84" s="550" t="s">
        <v>573</v>
      </c>
      <c r="C84" s="550" t="s">
        <v>574</v>
      </c>
      <c r="D84" s="550" t="s">
        <v>575</v>
      </c>
      <c r="E84" s="550" t="s">
        <v>657</v>
      </c>
      <c r="F84" s="550" t="s">
        <v>658</v>
      </c>
      <c r="G84" s="550" t="s">
        <v>677</v>
      </c>
      <c r="H84" s="550" t="s">
        <v>678</v>
      </c>
      <c r="I84" s="550" t="s">
        <v>772</v>
      </c>
      <c r="J84" s="550" t="s">
        <v>773</v>
      </c>
      <c r="K84" s="550" t="s">
        <v>774</v>
      </c>
      <c r="L84" s="549">
        <v>8671.56</v>
      </c>
    </row>
    <row r="85" spans="1:12" ht="32.25" customHeight="1">
      <c r="A85" s="549">
        <v>2023</v>
      </c>
      <c r="B85" s="550" t="s">
        <v>573</v>
      </c>
      <c r="C85" s="550" t="s">
        <v>574</v>
      </c>
      <c r="D85" s="550" t="s">
        <v>575</v>
      </c>
      <c r="E85" s="550" t="s">
        <v>657</v>
      </c>
      <c r="F85" s="550" t="s">
        <v>658</v>
      </c>
      <c r="G85" s="550" t="s">
        <v>677</v>
      </c>
      <c r="H85" s="550" t="s">
        <v>678</v>
      </c>
      <c r="I85" s="550" t="s">
        <v>735</v>
      </c>
      <c r="J85" s="550" t="s">
        <v>736</v>
      </c>
      <c r="K85" s="550" t="s">
        <v>737</v>
      </c>
      <c r="L85" s="549">
        <v>25948.38</v>
      </c>
    </row>
    <row r="86" spans="1:12" ht="32.25" customHeight="1">
      <c r="A86" s="549">
        <v>2023</v>
      </c>
      <c r="B86" s="550" t="s">
        <v>573</v>
      </c>
      <c r="C86" s="550" t="s">
        <v>574</v>
      </c>
      <c r="D86" s="550" t="s">
        <v>685</v>
      </c>
      <c r="E86" s="550" t="s">
        <v>657</v>
      </c>
      <c r="F86" s="550" t="s">
        <v>658</v>
      </c>
      <c r="G86" s="550" t="s">
        <v>677</v>
      </c>
      <c r="H86" s="550" t="s">
        <v>678</v>
      </c>
      <c r="I86" s="550" t="s">
        <v>766</v>
      </c>
      <c r="J86" s="550" t="s">
        <v>767</v>
      </c>
      <c r="K86" s="550" t="s">
        <v>768</v>
      </c>
      <c r="L86" s="549">
        <v>28864.95</v>
      </c>
    </row>
    <row r="87" spans="1:12" ht="32.25" customHeight="1">
      <c r="A87" s="549">
        <v>2023</v>
      </c>
      <c r="B87" s="550" t="s">
        <v>573</v>
      </c>
      <c r="C87" s="550" t="s">
        <v>574</v>
      </c>
      <c r="D87" s="550" t="s">
        <v>685</v>
      </c>
      <c r="E87" s="550" t="s">
        <v>657</v>
      </c>
      <c r="F87" s="550" t="s">
        <v>658</v>
      </c>
      <c r="G87" s="550" t="s">
        <v>677</v>
      </c>
      <c r="H87" s="550" t="s">
        <v>678</v>
      </c>
      <c r="I87" s="550" t="s">
        <v>600</v>
      </c>
      <c r="J87" s="550" t="s">
        <v>601</v>
      </c>
      <c r="K87" s="550" t="s">
        <v>602</v>
      </c>
      <c r="L87" s="549">
        <v>2981.56</v>
      </c>
    </row>
    <row r="88" spans="1:12" ht="32.25" customHeight="1">
      <c r="A88" s="549">
        <v>2023</v>
      </c>
      <c r="B88" s="550" t="s">
        <v>573</v>
      </c>
      <c r="C88" s="550" t="s">
        <v>574</v>
      </c>
      <c r="D88" s="550" t="s">
        <v>685</v>
      </c>
      <c r="E88" s="550" t="s">
        <v>657</v>
      </c>
      <c r="F88" s="550" t="s">
        <v>658</v>
      </c>
      <c r="G88" s="550" t="s">
        <v>677</v>
      </c>
      <c r="H88" s="550" t="s">
        <v>678</v>
      </c>
      <c r="I88" s="550" t="s">
        <v>775</v>
      </c>
      <c r="J88" s="550" t="s">
        <v>776</v>
      </c>
      <c r="K88" s="550" t="s">
        <v>777</v>
      </c>
      <c r="L88" s="549">
        <v>17354.5</v>
      </c>
    </row>
    <row r="89" spans="1:12" ht="32.25" customHeight="1">
      <c r="A89" s="549">
        <v>2023</v>
      </c>
      <c r="B89" s="550" t="s">
        <v>573</v>
      </c>
      <c r="C89" s="550" t="s">
        <v>574</v>
      </c>
      <c r="D89" s="550" t="s">
        <v>685</v>
      </c>
      <c r="E89" s="550" t="s">
        <v>657</v>
      </c>
      <c r="F89" s="550" t="s">
        <v>658</v>
      </c>
      <c r="G89" s="550" t="s">
        <v>677</v>
      </c>
      <c r="H89" s="550" t="s">
        <v>692</v>
      </c>
      <c r="I89" s="550" t="s">
        <v>664</v>
      </c>
      <c r="J89" s="550" t="s">
        <v>665</v>
      </c>
      <c r="K89" s="550" t="s">
        <v>666</v>
      </c>
      <c r="L89" s="549">
        <v>47087.72</v>
      </c>
    </row>
    <row r="90" spans="1:12" ht="32.25" customHeight="1">
      <c r="A90" s="549">
        <v>2023</v>
      </c>
      <c r="B90" s="550" t="s">
        <v>573</v>
      </c>
      <c r="C90" s="550" t="s">
        <v>574</v>
      </c>
      <c r="D90" s="550" t="s">
        <v>575</v>
      </c>
      <c r="E90" s="550" t="s">
        <v>657</v>
      </c>
      <c r="F90" s="550" t="s">
        <v>658</v>
      </c>
      <c r="G90" s="550" t="s">
        <v>677</v>
      </c>
      <c r="H90" s="550" t="s">
        <v>692</v>
      </c>
      <c r="I90" s="550" t="s">
        <v>720</v>
      </c>
      <c r="J90" s="550" t="s">
        <v>721</v>
      </c>
      <c r="K90" s="550" t="s">
        <v>722</v>
      </c>
      <c r="L90" s="549">
        <v>46379.5</v>
      </c>
    </row>
    <row r="91" spans="1:12" ht="32.25" customHeight="1">
      <c r="A91" s="549">
        <v>2023</v>
      </c>
      <c r="B91" s="550" t="s">
        <v>573</v>
      </c>
      <c r="C91" s="550" t="s">
        <v>574</v>
      </c>
      <c r="D91" s="550" t="s">
        <v>685</v>
      </c>
      <c r="E91" s="550" t="s">
        <v>657</v>
      </c>
      <c r="F91" s="550" t="s">
        <v>658</v>
      </c>
      <c r="G91" s="550" t="s">
        <v>677</v>
      </c>
      <c r="H91" s="550" t="s">
        <v>692</v>
      </c>
      <c r="I91" s="550" t="s">
        <v>778</v>
      </c>
      <c r="J91" s="550" t="s">
        <v>779</v>
      </c>
      <c r="K91" s="550" t="s">
        <v>780</v>
      </c>
      <c r="L91" s="549">
        <v>24916.51</v>
      </c>
    </row>
    <row r="92" spans="1:12" ht="32.25" customHeight="1">
      <c r="A92" s="549">
        <v>2023</v>
      </c>
      <c r="B92" s="550" t="s">
        <v>573</v>
      </c>
      <c r="C92" s="550" t="s">
        <v>574</v>
      </c>
      <c r="D92" s="550" t="s">
        <v>575</v>
      </c>
      <c r="E92" s="550" t="s">
        <v>657</v>
      </c>
      <c r="F92" s="550" t="s">
        <v>658</v>
      </c>
      <c r="G92" s="550" t="s">
        <v>677</v>
      </c>
      <c r="H92" s="550" t="s">
        <v>692</v>
      </c>
      <c r="I92" s="550" t="s">
        <v>781</v>
      </c>
      <c r="J92" s="550" t="s">
        <v>782</v>
      </c>
      <c r="K92" s="550" t="s">
        <v>783</v>
      </c>
      <c r="L92" s="549">
        <v>6372.8</v>
      </c>
    </row>
    <row r="93" spans="1:12" ht="32.25" customHeight="1">
      <c r="A93" s="549">
        <v>2023</v>
      </c>
      <c r="B93" s="550" t="s">
        <v>573</v>
      </c>
      <c r="C93" s="550" t="s">
        <v>574</v>
      </c>
      <c r="D93" s="550" t="s">
        <v>685</v>
      </c>
      <c r="E93" s="550" t="s">
        <v>657</v>
      </c>
      <c r="F93" s="550" t="s">
        <v>658</v>
      </c>
      <c r="G93" s="550" t="s">
        <v>677</v>
      </c>
      <c r="H93" s="550" t="s">
        <v>678</v>
      </c>
      <c r="I93" s="550" t="s">
        <v>696</v>
      </c>
      <c r="J93" s="550" t="s">
        <v>697</v>
      </c>
      <c r="K93" s="550" t="s">
        <v>698</v>
      </c>
      <c r="L93" s="549">
        <v>57076.39</v>
      </c>
    </row>
    <row r="94" spans="1:12" ht="32.25" customHeight="1">
      <c r="A94" s="549">
        <v>2023</v>
      </c>
      <c r="B94" s="550" t="s">
        <v>573</v>
      </c>
      <c r="C94" s="550" t="s">
        <v>574</v>
      </c>
      <c r="D94" s="550" t="s">
        <v>685</v>
      </c>
      <c r="E94" s="550" t="s">
        <v>657</v>
      </c>
      <c r="F94" s="550" t="s">
        <v>658</v>
      </c>
      <c r="G94" s="550" t="s">
        <v>677</v>
      </c>
      <c r="H94" s="550" t="s">
        <v>678</v>
      </c>
      <c r="I94" s="550" t="s">
        <v>612</v>
      </c>
      <c r="J94" s="550" t="s">
        <v>613</v>
      </c>
      <c r="K94" s="550" t="s">
        <v>614</v>
      </c>
      <c r="L94" s="549">
        <v>60324.71</v>
      </c>
    </row>
    <row r="95" spans="1:12" ht="32.25" customHeight="1">
      <c r="A95" s="549">
        <v>2023</v>
      </c>
      <c r="B95" s="550" t="s">
        <v>573</v>
      </c>
      <c r="C95" s="550" t="s">
        <v>574</v>
      </c>
      <c r="D95" s="550" t="s">
        <v>575</v>
      </c>
      <c r="E95" s="550" t="s">
        <v>657</v>
      </c>
      <c r="F95" s="550" t="s">
        <v>658</v>
      </c>
      <c r="G95" s="550" t="s">
        <v>677</v>
      </c>
      <c r="H95" s="550" t="s">
        <v>678</v>
      </c>
      <c r="I95" s="550" t="s">
        <v>693</v>
      </c>
      <c r="J95" s="550" t="s">
        <v>694</v>
      </c>
      <c r="K95" s="550" t="s">
        <v>695</v>
      </c>
      <c r="L95" s="549">
        <v>6213.48</v>
      </c>
    </row>
    <row r="96" spans="1:12" ht="32.25" customHeight="1">
      <c r="A96" s="549">
        <v>2023</v>
      </c>
      <c r="B96" s="550" t="s">
        <v>573</v>
      </c>
      <c r="C96" s="550" t="s">
        <v>574</v>
      </c>
      <c r="D96" s="550" t="s">
        <v>685</v>
      </c>
      <c r="E96" s="550" t="s">
        <v>657</v>
      </c>
      <c r="F96" s="550" t="s">
        <v>658</v>
      </c>
      <c r="G96" s="550" t="s">
        <v>677</v>
      </c>
      <c r="H96" s="550" t="s">
        <v>692</v>
      </c>
      <c r="I96" s="550" t="s">
        <v>588</v>
      </c>
      <c r="J96" s="550" t="s">
        <v>589</v>
      </c>
      <c r="K96" s="550" t="s">
        <v>590</v>
      </c>
      <c r="L96" s="549">
        <v>94738.75</v>
      </c>
    </row>
    <row r="97" spans="1:12" ht="32.25" customHeight="1">
      <c r="A97" s="549">
        <v>2023</v>
      </c>
      <c r="B97" s="550" t="s">
        <v>573</v>
      </c>
      <c r="C97" s="550" t="s">
        <v>574</v>
      </c>
      <c r="D97" s="550" t="s">
        <v>575</v>
      </c>
      <c r="E97" s="550" t="s">
        <v>657</v>
      </c>
      <c r="F97" s="550" t="s">
        <v>658</v>
      </c>
      <c r="G97" s="550" t="s">
        <v>677</v>
      </c>
      <c r="H97" s="550" t="s">
        <v>692</v>
      </c>
      <c r="I97" s="550" t="s">
        <v>708</v>
      </c>
      <c r="J97" s="550" t="s">
        <v>709</v>
      </c>
      <c r="K97" s="550" t="s">
        <v>710</v>
      </c>
      <c r="L97" s="549">
        <v>13149.59</v>
      </c>
    </row>
    <row r="98" spans="1:12" ht="32.25" customHeight="1">
      <c r="A98" s="549">
        <v>2023</v>
      </c>
      <c r="B98" s="550" t="s">
        <v>573</v>
      </c>
      <c r="C98" s="550" t="s">
        <v>574</v>
      </c>
      <c r="D98" s="550" t="s">
        <v>685</v>
      </c>
      <c r="E98" s="550" t="s">
        <v>657</v>
      </c>
      <c r="F98" s="550" t="s">
        <v>658</v>
      </c>
      <c r="G98" s="550" t="s">
        <v>677</v>
      </c>
      <c r="H98" s="550" t="s">
        <v>692</v>
      </c>
      <c r="I98" s="550" t="s">
        <v>784</v>
      </c>
      <c r="J98" s="550" t="s">
        <v>785</v>
      </c>
      <c r="K98" s="550" t="s">
        <v>786</v>
      </c>
      <c r="L98" s="549">
        <v>30424.43</v>
      </c>
    </row>
    <row r="99" spans="1:12" ht="32.25" customHeight="1">
      <c r="A99" s="549">
        <v>2023</v>
      </c>
      <c r="B99" s="550" t="s">
        <v>573</v>
      </c>
      <c r="C99" s="550" t="s">
        <v>574</v>
      </c>
      <c r="D99" s="550" t="s">
        <v>575</v>
      </c>
      <c r="E99" s="550" t="s">
        <v>657</v>
      </c>
      <c r="F99" s="550" t="s">
        <v>658</v>
      </c>
      <c r="G99" s="550" t="s">
        <v>677</v>
      </c>
      <c r="H99" s="550" t="s">
        <v>692</v>
      </c>
      <c r="I99" s="550" t="s">
        <v>603</v>
      </c>
      <c r="J99" s="550" t="s">
        <v>604</v>
      </c>
      <c r="K99" s="550" t="s">
        <v>605</v>
      </c>
      <c r="L99" s="549">
        <v>202444.51</v>
      </c>
    </row>
    <row r="100" spans="1:12" ht="32.25" customHeight="1">
      <c r="A100" s="549">
        <v>2023</v>
      </c>
      <c r="B100" s="550" t="s">
        <v>573</v>
      </c>
      <c r="C100" s="550" t="s">
        <v>574</v>
      </c>
      <c r="D100" s="550" t="s">
        <v>575</v>
      </c>
      <c r="E100" s="550" t="s">
        <v>657</v>
      </c>
      <c r="F100" s="550" t="s">
        <v>658</v>
      </c>
      <c r="G100" s="550" t="s">
        <v>677</v>
      </c>
      <c r="H100" s="550" t="s">
        <v>692</v>
      </c>
      <c r="I100" s="550" t="s">
        <v>787</v>
      </c>
      <c r="J100" s="550" t="s">
        <v>788</v>
      </c>
      <c r="K100" s="550" t="s">
        <v>789</v>
      </c>
      <c r="L100" s="549">
        <v>136440.51</v>
      </c>
    </row>
    <row r="101" spans="1:12" ht="32.25" customHeight="1">
      <c r="A101" s="549">
        <v>2023</v>
      </c>
      <c r="B101" s="550" t="s">
        <v>573</v>
      </c>
      <c r="C101" s="550" t="s">
        <v>574</v>
      </c>
      <c r="D101" s="550" t="s">
        <v>575</v>
      </c>
      <c r="E101" s="550" t="s">
        <v>657</v>
      </c>
      <c r="F101" s="550" t="s">
        <v>658</v>
      </c>
      <c r="G101" s="550" t="s">
        <v>677</v>
      </c>
      <c r="H101" s="550" t="s">
        <v>692</v>
      </c>
      <c r="I101" s="550" t="s">
        <v>778</v>
      </c>
      <c r="J101" s="550" t="s">
        <v>779</v>
      </c>
      <c r="K101" s="550" t="s">
        <v>780</v>
      </c>
      <c r="L101" s="549">
        <v>41558.76</v>
      </c>
    </row>
    <row r="102" spans="1:12" ht="32.25" customHeight="1">
      <c r="A102" s="549">
        <v>2023</v>
      </c>
      <c r="B102" s="550" t="s">
        <v>573</v>
      </c>
      <c r="C102" s="550" t="s">
        <v>574</v>
      </c>
      <c r="D102" s="550" t="s">
        <v>575</v>
      </c>
      <c r="E102" s="550" t="s">
        <v>657</v>
      </c>
      <c r="F102" s="550" t="s">
        <v>658</v>
      </c>
      <c r="G102" s="550" t="s">
        <v>677</v>
      </c>
      <c r="H102" s="550" t="s">
        <v>678</v>
      </c>
      <c r="I102" s="550" t="s">
        <v>761</v>
      </c>
      <c r="J102" s="550" t="s">
        <v>762</v>
      </c>
      <c r="K102" s="550" t="s">
        <v>763</v>
      </c>
      <c r="L102" s="549">
        <v>18828.21</v>
      </c>
    </row>
    <row r="103" spans="1:12" ht="32.25" customHeight="1">
      <c r="A103" s="549">
        <v>2023</v>
      </c>
      <c r="B103" s="550" t="s">
        <v>573</v>
      </c>
      <c r="C103" s="550" t="s">
        <v>574</v>
      </c>
      <c r="D103" s="550" t="s">
        <v>685</v>
      </c>
      <c r="E103" s="550" t="s">
        <v>657</v>
      </c>
      <c r="F103" s="550" t="s">
        <v>658</v>
      </c>
      <c r="G103" s="550" t="s">
        <v>677</v>
      </c>
      <c r="H103" s="550" t="s">
        <v>678</v>
      </c>
      <c r="I103" s="550" t="s">
        <v>790</v>
      </c>
      <c r="J103" s="550" t="s">
        <v>791</v>
      </c>
      <c r="K103" s="550" t="s">
        <v>792</v>
      </c>
      <c r="L103" s="549">
        <v>25957.78</v>
      </c>
    </row>
    <row r="104" spans="1:12" ht="32.25" customHeight="1">
      <c r="A104" s="549">
        <v>2023</v>
      </c>
      <c r="B104" s="550" t="s">
        <v>573</v>
      </c>
      <c r="C104" s="550" t="s">
        <v>574</v>
      </c>
      <c r="D104" s="550" t="s">
        <v>575</v>
      </c>
      <c r="E104" s="550" t="s">
        <v>657</v>
      </c>
      <c r="F104" s="550" t="s">
        <v>658</v>
      </c>
      <c r="G104" s="550" t="s">
        <v>677</v>
      </c>
      <c r="H104" s="550" t="s">
        <v>678</v>
      </c>
      <c r="I104" s="550" t="s">
        <v>711</v>
      </c>
      <c r="J104" s="550" t="s">
        <v>712</v>
      </c>
      <c r="K104" s="550" t="s">
        <v>713</v>
      </c>
      <c r="L104" s="549">
        <v>59204.45</v>
      </c>
    </row>
    <row r="105" spans="1:12" ht="32.25" customHeight="1">
      <c r="A105" s="549">
        <v>2023</v>
      </c>
      <c r="B105" s="550" t="s">
        <v>573</v>
      </c>
      <c r="C105" s="550" t="s">
        <v>574</v>
      </c>
      <c r="D105" s="550" t="s">
        <v>575</v>
      </c>
      <c r="E105" s="550" t="s">
        <v>657</v>
      </c>
      <c r="F105" s="550" t="s">
        <v>658</v>
      </c>
      <c r="G105" s="550" t="s">
        <v>677</v>
      </c>
      <c r="H105" s="550" t="s">
        <v>678</v>
      </c>
      <c r="I105" s="550" t="s">
        <v>686</v>
      </c>
      <c r="J105" s="550" t="s">
        <v>687</v>
      </c>
      <c r="K105" s="550" t="s">
        <v>688</v>
      </c>
      <c r="L105" s="549">
        <v>8938.99</v>
      </c>
    </row>
    <row r="106" spans="1:12" ht="32.25" customHeight="1">
      <c r="A106" s="549">
        <v>2023</v>
      </c>
      <c r="B106" s="550" t="s">
        <v>573</v>
      </c>
      <c r="C106" s="550" t="s">
        <v>574</v>
      </c>
      <c r="D106" s="550" t="s">
        <v>685</v>
      </c>
      <c r="E106" s="550" t="s">
        <v>657</v>
      </c>
      <c r="F106" s="550" t="s">
        <v>658</v>
      </c>
      <c r="G106" s="550" t="s">
        <v>677</v>
      </c>
      <c r="H106" s="550" t="s">
        <v>692</v>
      </c>
      <c r="I106" s="550" t="s">
        <v>708</v>
      </c>
      <c r="J106" s="550" t="s">
        <v>709</v>
      </c>
      <c r="K106" s="550" t="s">
        <v>710</v>
      </c>
      <c r="L106" s="549">
        <v>10310.280000000001</v>
      </c>
    </row>
    <row r="107" spans="1:12" ht="32.25" customHeight="1">
      <c r="A107" s="549">
        <v>2023</v>
      </c>
      <c r="B107" s="550" t="s">
        <v>573</v>
      </c>
      <c r="C107" s="550" t="s">
        <v>574</v>
      </c>
      <c r="D107" s="550" t="s">
        <v>575</v>
      </c>
      <c r="E107" s="550" t="s">
        <v>657</v>
      </c>
      <c r="F107" s="550" t="s">
        <v>658</v>
      </c>
      <c r="G107" s="550" t="s">
        <v>677</v>
      </c>
      <c r="H107" s="550" t="s">
        <v>692</v>
      </c>
      <c r="I107" s="550" t="s">
        <v>699</v>
      </c>
      <c r="J107" s="550" t="s">
        <v>700</v>
      </c>
      <c r="K107" s="550" t="s">
        <v>701</v>
      </c>
      <c r="L107" s="549">
        <v>122930.57</v>
      </c>
    </row>
    <row r="108" spans="1:12" ht="32.25" customHeight="1">
      <c r="A108" s="549">
        <v>2023</v>
      </c>
      <c r="B108" s="550" t="s">
        <v>573</v>
      </c>
      <c r="C108" s="550" t="s">
        <v>574</v>
      </c>
      <c r="D108" s="550" t="s">
        <v>575</v>
      </c>
      <c r="E108" s="550" t="s">
        <v>657</v>
      </c>
      <c r="F108" s="550" t="s">
        <v>658</v>
      </c>
      <c r="G108" s="550" t="s">
        <v>677</v>
      </c>
      <c r="H108" s="550" t="s">
        <v>692</v>
      </c>
      <c r="I108" s="550" t="s">
        <v>793</v>
      </c>
      <c r="J108" s="550" t="s">
        <v>794</v>
      </c>
      <c r="K108" s="550" t="s">
        <v>795</v>
      </c>
      <c r="L108" s="549">
        <v>3960.24</v>
      </c>
    </row>
    <row r="109" spans="1:12" ht="32.25" customHeight="1">
      <c r="A109" s="549">
        <v>2023</v>
      </c>
      <c r="B109" s="550" t="s">
        <v>573</v>
      </c>
      <c r="C109" s="550" t="s">
        <v>574</v>
      </c>
      <c r="D109" s="550" t="s">
        <v>575</v>
      </c>
      <c r="E109" s="550" t="s">
        <v>657</v>
      </c>
      <c r="F109" s="550" t="s">
        <v>658</v>
      </c>
      <c r="G109" s="550" t="s">
        <v>677</v>
      </c>
      <c r="H109" s="550" t="s">
        <v>692</v>
      </c>
      <c r="I109" s="550" t="s">
        <v>606</v>
      </c>
      <c r="J109" s="550" t="s">
        <v>607</v>
      </c>
      <c r="K109" s="550" t="s">
        <v>608</v>
      </c>
      <c r="L109" s="549">
        <v>1155.07</v>
      </c>
    </row>
    <row r="110" spans="1:12" ht="32.25" customHeight="1">
      <c r="A110" s="549">
        <v>2023</v>
      </c>
      <c r="B110" s="550" t="s">
        <v>573</v>
      </c>
      <c r="C110" s="550" t="s">
        <v>574</v>
      </c>
      <c r="D110" s="550" t="s">
        <v>575</v>
      </c>
      <c r="E110" s="550" t="s">
        <v>657</v>
      </c>
      <c r="F110" s="550" t="s">
        <v>658</v>
      </c>
      <c r="G110" s="550" t="s">
        <v>677</v>
      </c>
      <c r="H110" s="550" t="s">
        <v>678</v>
      </c>
      <c r="I110" s="550" t="s">
        <v>591</v>
      </c>
      <c r="J110" s="550" t="s">
        <v>592</v>
      </c>
      <c r="K110" s="550" t="s">
        <v>593</v>
      </c>
      <c r="L110" s="549">
        <v>42163.35</v>
      </c>
    </row>
    <row r="111" spans="1:12" ht="32.25" customHeight="1">
      <c r="A111" s="549">
        <v>2023</v>
      </c>
      <c r="B111" s="550" t="s">
        <v>573</v>
      </c>
      <c r="C111" s="550" t="s">
        <v>574</v>
      </c>
      <c r="D111" s="550" t="s">
        <v>685</v>
      </c>
      <c r="E111" s="550" t="s">
        <v>657</v>
      </c>
      <c r="F111" s="550" t="s">
        <v>658</v>
      </c>
      <c r="G111" s="550" t="s">
        <v>677</v>
      </c>
      <c r="H111" s="550" t="s">
        <v>678</v>
      </c>
      <c r="I111" s="550" t="s">
        <v>729</v>
      </c>
      <c r="J111" s="550" t="s">
        <v>730</v>
      </c>
      <c r="K111" s="550" t="s">
        <v>731</v>
      </c>
      <c r="L111" s="549">
        <v>59545.85</v>
      </c>
    </row>
    <row r="112" spans="1:12" ht="32.25" customHeight="1">
      <c r="A112" s="549">
        <v>2023</v>
      </c>
      <c r="B112" s="550" t="s">
        <v>573</v>
      </c>
      <c r="C112" s="550" t="s">
        <v>574</v>
      </c>
      <c r="D112" s="550" t="s">
        <v>575</v>
      </c>
      <c r="E112" s="550" t="s">
        <v>657</v>
      </c>
      <c r="F112" s="550" t="s">
        <v>658</v>
      </c>
      <c r="G112" s="550" t="s">
        <v>677</v>
      </c>
      <c r="H112" s="550" t="s">
        <v>678</v>
      </c>
      <c r="I112" s="550" t="s">
        <v>732</v>
      </c>
      <c r="J112" s="550" t="s">
        <v>733</v>
      </c>
      <c r="K112" s="550" t="s">
        <v>734</v>
      </c>
      <c r="L112" s="549">
        <v>4870.6400000000003</v>
      </c>
    </row>
    <row r="113" spans="1:12" ht="32.25" customHeight="1">
      <c r="A113" s="549">
        <v>2023</v>
      </c>
      <c r="B113" s="550" t="s">
        <v>573</v>
      </c>
      <c r="C113" s="550" t="s">
        <v>574</v>
      </c>
      <c r="D113" s="550" t="s">
        <v>685</v>
      </c>
      <c r="E113" s="550" t="s">
        <v>657</v>
      </c>
      <c r="F113" s="550" t="s">
        <v>658</v>
      </c>
      <c r="G113" s="550" t="s">
        <v>677</v>
      </c>
      <c r="H113" s="550" t="s">
        <v>678</v>
      </c>
      <c r="I113" s="550" t="s">
        <v>735</v>
      </c>
      <c r="J113" s="550" t="s">
        <v>736</v>
      </c>
      <c r="K113" s="550" t="s">
        <v>737</v>
      </c>
      <c r="L113" s="549">
        <v>58599.7</v>
      </c>
    </row>
    <row r="114" spans="1:12" ht="32.25" customHeight="1">
      <c r="A114" s="549">
        <v>2023</v>
      </c>
      <c r="B114" s="550" t="s">
        <v>573</v>
      </c>
      <c r="C114" s="550" t="s">
        <v>574</v>
      </c>
      <c r="D114" s="550" t="s">
        <v>685</v>
      </c>
      <c r="E114" s="550" t="s">
        <v>657</v>
      </c>
      <c r="F114" s="550" t="s">
        <v>658</v>
      </c>
      <c r="G114" s="550" t="s">
        <v>677</v>
      </c>
      <c r="H114" s="550" t="s">
        <v>692</v>
      </c>
      <c r="I114" s="550" t="s">
        <v>796</v>
      </c>
      <c r="J114" s="550" t="s">
        <v>797</v>
      </c>
      <c r="K114" s="550" t="s">
        <v>798</v>
      </c>
      <c r="L114" s="549">
        <v>261521.44</v>
      </c>
    </row>
    <row r="115" spans="1:12" ht="32.25" customHeight="1">
      <c r="A115" s="549">
        <v>2023</v>
      </c>
      <c r="B115" s="550" t="s">
        <v>573</v>
      </c>
      <c r="C115" s="550" t="s">
        <v>574</v>
      </c>
      <c r="D115" s="550" t="s">
        <v>685</v>
      </c>
      <c r="E115" s="550" t="s">
        <v>657</v>
      </c>
      <c r="F115" s="550" t="s">
        <v>658</v>
      </c>
      <c r="G115" s="550" t="s">
        <v>677</v>
      </c>
      <c r="H115" s="550" t="s">
        <v>692</v>
      </c>
      <c r="I115" s="550" t="s">
        <v>756</v>
      </c>
      <c r="J115" s="550" t="s">
        <v>395</v>
      </c>
      <c r="K115" s="550" t="s">
        <v>757</v>
      </c>
      <c r="L115" s="549">
        <v>36804.550000000003</v>
      </c>
    </row>
    <row r="116" spans="1:12" ht="32.25" customHeight="1">
      <c r="A116" s="549">
        <v>2023</v>
      </c>
      <c r="B116" s="550" t="s">
        <v>573</v>
      </c>
      <c r="C116" s="550" t="s">
        <v>574</v>
      </c>
      <c r="D116" s="550" t="s">
        <v>685</v>
      </c>
      <c r="E116" s="550" t="s">
        <v>657</v>
      </c>
      <c r="F116" s="550" t="s">
        <v>658</v>
      </c>
      <c r="G116" s="550" t="s">
        <v>677</v>
      </c>
      <c r="H116" s="550" t="s">
        <v>692</v>
      </c>
      <c r="I116" s="550" t="s">
        <v>741</v>
      </c>
      <c r="J116" s="550" t="s">
        <v>742</v>
      </c>
      <c r="K116" s="550" t="s">
        <v>743</v>
      </c>
      <c r="L116" s="549">
        <v>392356.17</v>
      </c>
    </row>
    <row r="117" spans="1:12" ht="32.25" customHeight="1">
      <c r="A117" s="549">
        <v>2023</v>
      </c>
      <c r="B117" s="550" t="s">
        <v>573</v>
      </c>
      <c r="C117" s="550" t="s">
        <v>574</v>
      </c>
      <c r="D117" s="550" t="s">
        <v>575</v>
      </c>
      <c r="E117" s="550" t="s">
        <v>657</v>
      </c>
      <c r="F117" s="550" t="s">
        <v>658</v>
      </c>
      <c r="G117" s="550" t="s">
        <v>677</v>
      </c>
      <c r="H117" s="550" t="s">
        <v>692</v>
      </c>
      <c r="I117" s="550" t="s">
        <v>585</v>
      </c>
      <c r="J117" s="550" t="s">
        <v>586</v>
      </c>
      <c r="K117" s="550" t="s">
        <v>587</v>
      </c>
      <c r="L117" s="549">
        <v>36819.99</v>
      </c>
    </row>
    <row r="118" spans="1:12" ht="32.25" customHeight="1">
      <c r="A118" s="549">
        <v>2023</v>
      </c>
      <c r="B118" s="550" t="s">
        <v>573</v>
      </c>
      <c r="C118" s="550" t="s">
        <v>574</v>
      </c>
      <c r="D118" s="550" t="s">
        <v>685</v>
      </c>
      <c r="E118" s="550" t="s">
        <v>657</v>
      </c>
      <c r="F118" s="550" t="s">
        <v>658</v>
      </c>
      <c r="G118" s="550" t="s">
        <v>677</v>
      </c>
      <c r="H118" s="550" t="s">
        <v>692</v>
      </c>
      <c r="I118" s="550" t="s">
        <v>597</v>
      </c>
      <c r="J118" s="550" t="s">
        <v>598</v>
      </c>
      <c r="K118" s="550" t="s">
        <v>599</v>
      </c>
      <c r="L118" s="549">
        <v>64162.69</v>
      </c>
    </row>
    <row r="119" spans="1:12" ht="32.25" customHeight="1">
      <c r="A119" s="549">
        <v>2023</v>
      </c>
      <c r="B119" s="550" t="s">
        <v>573</v>
      </c>
      <c r="C119" s="550" t="s">
        <v>574</v>
      </c>
      <c r="D119" s="550" t="s">
        <v>685</v>
      </c>
      <c r="E119" s="550" t="s">
        <v>657</v>
      </c>
      <c r="F119" s="550" t="s">
        <v>658</v>
      </c>
      <c r="G119" s="550" t="s">
        <v>677</v>
      </c>
      <c r="H119" s="550" t="s">
        <v>692</v>
      </c>
      <c r="I119" s="550" t="s">
        <v>799</v>
      </c>
      <c r="J119" s="550" t="s">
        <v>800</v>
      </c>
      <c r="K119" s="550" t="s">
        <v>801</v>
      </c>
      <c r="L119" s="549">
        <v>50756.39</v>
      </c>
    </row>
    <row r="120" spans="1:12" ht="32.25" customHeight="1">
      <c r="A120" s="549">
        <v>2023</v>
      </c>
      <c r="B120" s="550" t="s">
        <v>573</v>
      </c>
      <c r="C120" s="550" t="s">
        <v>574</v>
      </c>
      <c r="D120" s="550" t="s">
        <v>685</v>
      </c>
      <c r="E120" s="550" t="s">
        <v>657</v>
      </c>
      <c r="F120" s="550" t="s">
        <v>658</v>
      </c>
      <c r="G120" s="550" t="s">
        <v>677</v>
      </c>
      <c r="H120" s="550" t="s">
        <v>692</v>
      </c>
      <c r="I120" s="550" t="s">
        <v>802</v>
      </c>
      <c r="J120" s="550" t="s">
        <v>803</v>
      </c>
      <c r="K120" s="550" t="s">
        <v>804</v>
      </c>
      <c r="L120" s="549">
        <v>11783.99</v>
      </c>
    </row>
    <row r="121" spans="1:12" ht="32.25" customHeight="1">
      <c r="A121" s="549">
        <v>2023</v>
      </c>
      <c r="B121" s="550" t="s">
        <v>573</v>
      </c>
      <c r="C121" s="550" t="s">
        <v>574</v>
      </c>
      <c r="D121" s="550" t="s">
        <v>685</v>
      </c>
      <c r="E121" s="550" t="s">
        <v>657</v>
      </c>
      <c r="F121" s="550" t="s">
        <v>658</v>
      </c>
      <c r="G121" s="550" t="s">
        <v>677</v>
      </c>
      <c r="H121" s="550" t="s">
        <v>692</v>
      </c>
      <c r="I121" s="550" t="s">
        <v>805</v>
      </c>
      <c r="J121" s="550" t="s">
        <v>806</v>
      </c>
      <c r="K121" s="550" t="s">
        <v>807</v>
      </c>
      <c r="L121" s="549">
        <v>21306</v>
      </c>
    </row>
    <row r="122" spans="1:12" ht="32.25" customHeight="1">
      <c r="A122" s="549">
        <v>2023</v>
      </c>
      <c r="B122" s="550" t="s">
        <v>573</v>
      </c>
      <c r="C122" s="550" t="s">
        <v>574</v>
      </c>
      <c r="D122" s="550" t="s">
        <v>575</v>
      </c>
      <c r="E122" s="550" t="s">
        <v>657</v>
      </c>
      <c r="F122" s="550" t="s">
        <v>658</v>
      </c>
      <c r="G122" s="550" t="s">
        <v>677</v>
      </c>
      <c r="H122" s="550" t="s">
        <v>678</v>
      </c>
      <c r="I122" s="550" t="s">
        <v>808</v>
      </c>
      <c r="J122" s="550" t="s">
        <v>809</v>
      </c>
      <c r="K122" s="550" t="s">
        <v>810</v>
      </c>
      <c r="L122" s="549">
        <v>16182.36</v>
      </c>
    </row>
    <row r="123" spans="1:12" ht="32.25" customHeight="1">
      <c r="A123" s="549">
        <v>2023</v>
      </c>
      <c r="B123" s="550" t="s">
        <v>573</v>
      </c>
      <c r="C123" s="550" t="s">
        <v>574</v>
      </c>
      <c r="D123" s="550" t="s">
        <v>685</v>
      </c>
      <c r="E123" s="550" t="s">
        <v>657</v>
      </c>
      <c r="F123" s="550" t="s">
        <v>658</v>
      </c>
      <c r="G123" s="550" t="s">
        <v>677</v>
      </c>
      <c r="H123" s="550" t="s">
        <v>678</v>
      </c>
      <c r="I123" s="550" t="s">
        <v>811</v>
      </c>
      <c r="J123" s="550" t="s">
        <v>812</v>
      </c>
      <c r="K123" s="550" t="s">
        <v>813</v>
      </c>
      <c r="L123" s="549">
        <v>14051.17</v>
      </c>
    </row>
    <row r="124" spans="1:12" ht="32.25" customHeight="1">
      <c r="A124" s="549">
        <v>2023</v>
      </c>
      <c r="B124" s="550" t="s">
        <v>573</v>
      </c>
      <c r="C124" s="550" t="s">
        <v>574</v>
      </c>
      <c r="D124" s="550" t="s">
        <v>575</v>
      </c>
      <c r="E124" s="550" t="s">
        <v>657</v>
      </c>
      <c r="F124" s="550" t="s">
        <v>658</v>
      </c>
      <c r="G124" s="550" t="s">
        <v>677</v>
      </c>
      <c r="H124" s="550" t="s">
        <v>678</v>
      </c>
      <c r="I124" s="550" t="s">
        <v>781</v>
      </c>
      <c r="J124" s="550" t="s">
        <v>782</v>
      </c>
      <c r="K124" s="550" t="s">
        <v>783</v>
      </c>
      <c r="L124" s="549">
        <v>2321.52</v>
      </c>
    </row>
    <row r="125" spans="1:12" ht="32.25" customHeight="1">
      <c r="A125" s="549">
        <v>2023</v>
      </c>
      <c r="B125" s="550" t="s">
        <v>573</v>
      </c>
      <c r="C125" s="550" t="s">
        <v>574</v>
      </c>
      <c r="D125" s="550" t="s">
        <v>685</v>
      </c>
      <c r="E125" s="550" t="s">
        <v>657</v>
      </c>
      <c r="F125" s="550" t="s">
        <v>658</v>
      </c>
      <c r="G125" s="550" t="s">
        <v>677</v>
      </c>
      <c r="H125" s="550" t="s">
        <v>678</v>
      </c>
      <c r="I125" s="550" t="s">
        <v>805</v>
      </c>
      <c r="J125" s="550" t="s">
        <v>806</v>
      </c>
      <c r="K125" s="550" t="s">
        <v>807</v>
      </c>
      <c r="L125" s="549">
        <v>7781.28</v>
      </c>
    </row>
    <row r="126" spans="1:12" ht="32.25" customHeight="1">
      <c r="A126" s="549">
        <v>2023</v>
      </c>
      <c r="B126" s="550" t="s">
        <v>573</v>
      </c>
      <c r="C126" s="550" t="s">
        <v>574</v>
      </c>
      <c r="D126" s="550" t="s">
        <v>575</v>
      </c>
      <c r="E126" s="550" t="s">
        <v>657</v>
      </c>
      <c r="F126" s="550" t="s">
        <v>658</v>
      </c>
      <c r="G126" s="550" t="s">
        <v>677</v>
      </c>
      <c r="H126" s="550" t="s">
        <v>692</v>
      </c>
      <c r="I126" s="550" t="s">
        <v>814</v>
      </c>
      <c r="J126" s="550" t="s">
        <v>815</v>
      </c>
      <c r="K126" s="550" t="s">
        <v>816</v>
      </c>
      <c r="L126" s="549">
        <v>168604.46</v>
      </c>
    </row>
    <row r="127" spans="1:12" ht="32.25" customHeight="1">
      <c r="A127" s="549">
        <v>2023</v>
      </c>
      <c r="B127" s="550" t="s">
        <v>573</v>
      </c>
      <c r="C127" s="550" t="s">
        <v>574</v>
      </c>
      <c r="D127" s="550" t="s">
        <v>685</v>
      </c>
      <c r="E127" s="550" t="s">
        <v>657</v>
      </c>
      <c r="F127" s="550" t="s">
        <v>658</v>
      </c>
      <c r="G127" s="550" t="s">
        <v>677</v>
      </c>
      <c r="H127" s="550" t="s">
        <v>692</v>
      </c>
      <c r="I127" s="550" t="s">
        <v>711</v>
      </c>
      <c r="J127" s="550" t="s">
        <v>712</v>
      </c>
      <c r="K127" s="550" t="s">
        <v>713</v>
      </c>
      <c r="L127" s="549">
        <v>46697.83</v>
      </c>
    </row>
    <row r="128" spans="1:12" ht="32.25" customHeight="1">
      <c r="A128" s="549">
        <v>2023</v>
      </c>
      <c r="B128" s="550" t="s">
        <v>573</v>
      </c>
      <c r="C128" s="550" t="s">
        <v>574</v>
      </c>
      <c r="D128" s="550" t="s">
        <v>685</v>
      </c>
      <c r="E128" s="550" t="s">
        <v>657</v>
      </c>
      <c r="F128" s="550" t="s">
        <v>658</v>
      </c>
      <c r="G128" s="550" t="s">
        <v>677</v>
      </c>
      <c r="H128" s="550" t="s">
        <v>692</v>
      </c>
      <c r="I128" s="550" t="s">
        <v>764</v>
      </c>
      <c r="J128" s="550" t="s">
        <v>396</v>
      </c>
      <c r="K128" s="550" t="s">
        <v>765</v>
      </c>
      <c r="L128" s="549">
        <v>23892.31</v>
      </c>
    </row>
    <row r="129" spans="1:12" ht="32.25" customHeight="1">
      <c r="A129" s="549">
        <v>2023</v>
      </c>
      <c r="B129" s="550" t="s">
        <v>573</v>
      </c>
      <c r="C129" s="550" t="s">
        <v>574</v>
      </c>
      <c r="D129" s="550" t="s">
        <v>575</v>
      </c>
      <c r="E129" s="550" t="s">
        <v>657</v>
      </c>
      <c r="F129" s="550" t="s">
        <v>658</v>
      </c>
      <c r="G129" s="550" t="s">
        <v>677</v>
      </c>
      <c r="H129" s="550" t="s">
        <v>692</v>
      </c>
      <c r="I129" s="550" t="s">
        <v>817</v>
      </c>
      <c r="J129" s="550" t="s">
        <v>818</v>
      </c>
      <c r="K129" s="550" t="s">
        <v>819</v>
      </c>
      <c r="L129" s="549">
        <v>93509.46</v>
      </c>
    </row>
    <row r="130" spans="1:12" ht="32.25" customHeight="1">
      <c r="A130" s="549">
        <v>2023</v>
      </c>
      <c r="B130" s="550" t="s">
        <v>573</v>
      </c>
      <c r="C130" s="550" t="s">
        <v>574</v>
      </c>
      <c r="D130" s="550" t="s">
        <v>685</v>
      </c>
      <c r="E130" s="550" t="s">
        <v>657</v>
      </c>
      <c r="F130" s="550" t="s">
        <v>658</v>
      </c>
      <c r="G130" s="550" t="s">
        <v>677</v>
      </c>
      <c r="H130" s="550" t="s">
        <v>692</v>
      </c>
      <c r="I130" s="550" t="s">
        <v>817</v>
      </c>
      <c r="J130" s="550" t="s">
        <v>818</v>
      </c>
      <c r="K130" s="550" t="s">
        <v>819</v>
      </c>
      <c r="L130" s="549">
        <v>91082.7</v>
      </c>
    </row>
    <row r="131" spans="1:12" ht="32.25" customHeight="1">
      <c r="A131" s="549">
        <v>2023</v>
      </c>
      <c r="B131" s="550" t="s">
        <v>573</v>
      </c>
      <c r="C131" s="550" t="s">
        <v>574</v>
      </c>
      <c r="D131" s="550" t="s">
        <v>575</v>
      </c>
      <c r="E131" s="550" t="s">
        <v>657</v>
      </c>
      <c r="F131" s="550" t="s">
        <v>658</v>
      </c>
      <c r="G131" s="550" t="s">
        <v>677</v>
      </c>
      <c r="H131" s="550" t="s">
        <v>678</v>
      </c>
      <c r="I131" s="550" t="s">
        <v>702</v>
      </c>
      <c r="J131" s="550" t="s">
        <v>703</v>
      </c>
      <c r="K131" s="550" t="s">
        <v>704</v>
      </c>
      <c r="L131" s="549">
        <v>11044.29</v>
      </c>
    </row>
    <row r="132" spans="1:12" ht="32.25" customHeight="1">
      <c r="A132" s="549">
        <v>2023</v>
      </c>
      <c r="B132" s="550" t="s">
        <v>573</v>
      </c>
      <c r="C132" s="550" t="s">
        <v>574</v>
      </c>
      <c r="D132" s="550" t="s">
        <v>685</v>
      </c>
      <c r="E132" s="550" t="s">
        <v>657</v>
      </c>
      <c r="F132" s="550" t="s">
        <v>658</v>
      </c>
      <c r="G132" s="550" t="s">
        <v>677</v>
      </c>
      <c r="H132" s="550" t="s">
        <v>678</v>
      </c>
      <c r="I132" s="550" t="s">
        <v>597</v>
      </c>
      <c r="J132" s="550" t="s">
        <v>598</v>
      </c>
      <c r="K132" s="550" t="s">
        <v>599</v>
      </c>
      <c r="L132" s="549">
        <v>1520.8</v>
      </c>
    </row>
    <row r="133" spans="1:12" ht="32.25" customHeight="1">
      <c r="A133" s="549">
        <v>2023</v>
      </c>
      <c r="B133" s="550" t="s">
        <v>573</v>
      </c>
      <c r="C133" s="550" t="s">
        <v>574</v>
      </c>
      <c r="D133" s="550" t="s">
        <v>685</v>
      </c>
      <c r="E133" s="550" t="s">
        <v>657</v>
      </c>
      <c r="F133" s="550" t="s">
        <v>658</v>
      </c>
      <c r="G133" s="550" t="s">
        <v>677</v>
      </c>
      <c r="H133" s="550" t="s">
        <v>678</v>
      </c>
      <c r="I133" s="550" t="s">
        <v>799</v>
      </c>
      <c r="J133" s="550" t="s">
        <v>800</v>
      </c>
      <c r="K133" s="550" t="s">
        <v>801</v>
      </c>
      <c r="L133" s="549">
        <v>21326.98</v>
      </c>
    </row>
    <row r="134" spans="1:12" ht="32.25" customHeight="1">
      <c r="A134" s="549">
        <v>2023</v>
      </c>
      <c r="B134" s="550" t="s">
        <v>573</v>
      </c>
      <c r="C134" s="550" t="s">
        <v>574</v>
      </c>
      <c r="D134" s="550" t="s">
        <v>575</v>
      </c>
      <c r="E134" s="550" t="s">
        <v>657</v>
      </c>
      <c r="F134" s="550" t="s">
        <v>658</v>
      </c>
      <c r="G134" s="550" t="s">
        <v>677</v>
      </c>
      <c r="H134" s="550" t="s">
        <v>678</v>
      </c>
      <c r="I134" s="550" t="s">
        <v>764</v>
      </c>
      <c r="J134" s="550" t="s">
        <v>396</v>
      </c>
      <c r="K134" s="550" t="s">
        <v>765</v>
      </c>
      <c r="L134" s="549">
        <v>4938.92</v>
      </c>
    </row>
    <row r="135" spans="1:12" ht="32.25" customHeight="1">
      <c r="A135" s="549">
        <v>2023</v>
      </c>
      <c r="B135" s="550" t="s">
        <v>573</v>
      </c>
      <c r="C135" s="550" t="s">
        <v>574</v>
      </c>
      <c r="D135" s="550" t="s">
        <v>575</v>
      </c>
      <c r="E135" s="550" t="s">
        <v>657</v>
      </c>
      <c r="F135" s="550" t="s">
        <v>658</v>
      </c>
      <c r="G135" s="550" t="s">
        <v>677</v>
      </c>
      <c r="H135" s="550" t="s">
        <v>678</v>
      </c>
      <c r="I135" s="550" t="s">
        <v>585</v>
      </c>
      <c r="J135" s="550" t="s">
        <v>586</v>
      </c>
      <c r="K135" s="550" t="s">
        <v>587</v>
      </c>
      <c r="L135" s="549">
        <v>12347.3</v>
      </c>
    </row>
    <row r="136" spans="1:12" ht="32.25" customHeight="1">
      <c r="A136" s="549">
        <v>2023</v>
      </c>
      <c r="B136" s="550" t="s">
        <v>573</v>
      </c>
      <c r="C136" s="550" t="s">
        <v>574</v>
      </c>
      <c r="D136" s="550" t="s">
        <v>575</v>
      </c>
      <c r="E136" s="550" t="s">
        <v>657</v>
      </c>
      <c r="F136" s="550" t="s">
        <v>658</v>
      </c>
      <c r="G136" s="550" t="s">
        <v>677</v>
      </c>
      <c r="H136" s="550" t="s">
        <v>678</v>
      </c>
      <c r="I136" s="550" t="s">
        <v>817</v>
      </c>
      <c r="J136" s="550" t="s">
        <v>818</v>
      </c>
      <c r="K136" s="550" t="s">
        <v>819</v>
      </c>
      <c r="L136" s="549">
        <v>50350.81</v>
      </c>
    </row>
    <row r="137" spans="1:12" ht="32.25" customHeight="1">
      <c r="A137" s="549">
        <v>2023</v>
      </c>
      <c r="B137" s="550" t="s">
        <v>573</v>
      </c>
      <c r="C137" s="550" t="s">
        <v>574</v>
      </c>
      <c r="D137" s="550" t="s">
        <v>575</v>
      </c>
      <c r="E137" s="550" t="s">
        <v>657</v>
      </c>
      <c r="F137" s="550" t="s">
        <v>658</v>
      </c>
      <c r="G137" s="550" t="s">
        <v>677</v>
      </c>
      <c r="H137" s="550" t="s">
        <v>678</v>
      </c>
      <c r="I137" s="550" t="s">
        <v>769</v>
      </c>
      <c r="J137" s="550" t="s">
        <v>770</v>
      </c>
      <c r="K137" s="550" t="s">
        <v>771</v>
      </c>
      <c r="L137" s="549">
        <v>21337.5</v>
      </c>
    </row>
    <row r="138" spans="1:12" ht="32.25" customHeight="1">
      <c r="A138" s="549">
        <v>2023</v>
      </c>
      <c r="B138" s="550" t="s">
        <v>573</v>
      </c>
      <c r="C138" s="550" t="s">
        <v>574</v>
      </c>
      <c r="D138" s="550" t="s">
        <v>685</v>
      </c>
      <c r="E138" s="550" t="s">
        <v>657</v>
      </c>
      <c r="F138" s="550" t="s">
        <v>658</v>
      </c>
      <c r="G138" s="550" t="s">
        <v>677</v>
      </c>
      <c r="H138" s="550" t="s">
        <v>678</v>
      </c>
      <c r="I138" s="550" t="s">
        <v>802</v>
      </c>
      <c r="J138" s="550" t="s">
        <v>803</v>
      </c>
      <c r="K138" s="550" t="s">
        <v>804</v>
      </c>
      <c r="L138" s="549">
        <v>6185.03</v>
      </c>
    </row>
    <row r="139" spans="1:12" ht="32.25" customHeight="1">
      <c r="A139" s="549">
        <v>2023</v>
      </c>
      <c r="B139" s="550" t="s">
        <v>573</v>
      </c>
      <c r="C139" s="550" t="s">
        <v>574</v>
      </c>
      <c r="D139" s="550" t="s">
        <v>685</v>
      </c>
      <c r="E139" s="550" t="s">
        <v>657</v>
      </c>
      <c r="F139" s="550" t="s">
        <v>658</v>
      </c>
      <c r="G139" s="550" t="s">
        <v>677</v>
      </c>
      <c r="H139" s="550" t="s">
        <v>692</v>
      </c>
      <c r="I139" s="550" t="s">
        <v>811</v>
      </c>
      <c r="J139" s="550" t="s">
        <v>812</v>
      </c>
      <c r="K139" s="550" t="s">
        <v>813</v>
      </c>
      <c r="L139" s="549">
        <v>35744.07</v>
      </c>
    </row>
    <row r="140" spans="1:12" ht="32.25" customHeight="1">
      <c r="A140" s="549">
        <v>2023</v>
      </c>
      <c r="B140" s="550" t="s">
        <v>573</v>
      </c>
      <c r="C140" s="550" t="s">
        <v>574</v>
      </c>
      <c r="D140" s="550" t="s">
        <v>575</v>
      </c>
      <c r="E140" s="550" t="s">
        <v>657</v>
      </c>
      <c r="F140" s="550" t="s">
        <v>658</v>
      </c>
      <c r="G140" s="550" t="s">
        <v>677</v>
      </c>
      <c r="H140" s="550" t="s">
        <v>692</v>
      </c>
      <c r="I140" s="550" t="s">
        <v>808</v>
      </c>
      <c r="J140" s="550" t="s">
        <v>809</v>
      </c>
      <c r="K140" s="550" t="s">
        <v>810</v>
      </c>
      <c r="L140" s="549">
        <v>8626.0400000000009</v>
      </c>
    </row>
    <row r="141" spans="1:12" ht="32.25" customHeight="1">
      <c r="A141" s="549">
        <v>2023</v>
      </c>
      <c r="B141" s="550" t="s">
        <v>573</v>
      </c>
      <c r="C141" s="550" t="s">
        <v>574</v>
      </c>
      <c r="D141" s="550" t="s">
        <v>575</v>
      </c>
      <c r="E141" s="550" t="s">
        <v>657</v>
      </c>
      <c r="F141" s="550" t="s">
        <v>658</v>
      </c>
      <c r="G141" s="550" t="s">
        <v>677</v>
      </c>
      <c r="H141" s="550" t="s">
        <v>678</v>
      </c>
      <c r="I141" s="550" t="s">
        <v>606</v>
      </c>
      <c r="J141" s="550" t="s">
        <v>607</v>
      </c>
      <c r="K141" s="550" t="s">
        <v>608</v>
      </c>
      <c r="L141" s="549">
        <v>1906.15</v>
      </c>
    </row>
    <row r="142" spans="1:12" ht="32.25" customHeight="1">
      <c r="A142" s="549">
        <v>2023</v>
      </c>
      <c r="B142" s="550" t="s">
        <v>573</v>
      </c>
      <c r="C142" s="550" t="s">
        <v>574</v>
      </c>
      <c r="D142" s="550" t="s">
        <v>575</v>
      </c>
      <c r="E142" s="550" t="s">
        <v>657</v>
      </c>
      <c r="F142" s="550" t="s">
        <v>658</v>
      </c>
      <c r="G142" s="550" t="s">
        <v>677</v>
      </c>
      <c r="H142" s="550" t="s">
        <v>678</v>
      </c>
      <c r="I142" s="550" t="s">
        <v>696</v>
      </c>
      <c r="J142" s="550" t="s">
        <v>697</v>
      </c>
      <c r="K142" s="550" t="s">
        <v>698</v>
      </c>
      <c r="L142" s="549">
        <v>88041.37</v>
      </c>
    </row>
    <row r="143" spans="1:12" ht="32.25" customHeight="1">
      <c r="A143" s="549">
        <v>2023</v>
      </c>
      <c r="B143" s="550" t="s">
        <v>573</v>
      </c>
      <c r="C143" s="550" t="s">
        <v>574</v>
      </c>
      <c r="D143" s="550" t="s">
        <v>575</v>
      </c>
      <c r="E143" s="550" t="s">
        <v>657</v>
      </c>
      <c r="F143" s="550" t="s">
        <v>658</v>
      </c>
      <c r="G143" s="550" t="s">
        <v>677</v>
      </c>
      <c r="H143" s="550" t="s">
        <v>678</v>
      </c>
      <c r="I143" s="550" t="s">
        <v>793</v>
      </c>
      <c r="J143" s="550" t="s">
        <v>794</v>
      </c>
      <c r="K143" s="550" t="s">
        <v>795</v>
      </c>
      <c r="L143" s="549">
        <v>1820.8</v>
      </c>
    </row>
    <row r="144" spans="1:12" ht="32.25" customHeight="1">
      <c r="A144" s="549">
        <v>2023</v>
      </c>
      <c r="B144" s="550" t="s">
        <v>573</v>
      </c>
      <c r="C144" s="550" t="s">
        <v>574</v>
      </c>
      <c r="D144" s="550" t="s">
        <v>685</v>
      </c>
      <c r="E144" s="550" t="s">
        <v>657</v>
      </c>
      <c r="F144" s="550" t="s">
        <v>658</v>
      </c>
      <c r="G144" s="550" t="s">
        <v>677</v>
      </c>
      <c r="H144" s="550" t="s">
        <v>678</v>
      </c>
      <c r="I144" s="550" t="s">
        <v>778</v>
      </c>
      <c r="J144" s="550" t="s">
        <v>779</v>
      </c>
      <c r="K144" s="550" t="s">
        <v>780</v>
      </c>
      <c r="L144" s="549">
        <v>9109.69</v>
      </c>
    </row>
    <row r="145" spans="1:12" ht="32.25" customHeight="1">
      <c r="A145" s="549">
        <v>2023</v>
      </c>
      <c r="B145" s="550" t="s">
        <v>573</v>
      </c>
      <c r="C145" s="550" t="s">
        <v>574</v>
      </c>
      <c r="D145" s="550" t="s">
        <v>685</v>
      </c>
      <c r="E145" s="550" t="s">
        <v>657</v>
      </c>
      <c r="F145" s="550" t="s">
        <v>658</v>
      </c>
      <c r="G145" s="550" t="s">
        <v>677</v>
      </c>
      <c r="H145" s="550" t="s">
        <v>692</v>
      </c>
      <c r="I145" s="550" t="s">
        <v>820</v>
      </c>
      <c r="J145" s="550" t="s">
        <v>821</v>
      </c>
      <c r="K145" s="550" t="s">
        <v>822</v>
      </c>
      <c r="L145" s="549">
        <v>405884.77</v>
      </c>
    </row>
    <row r="146" spans="1:12" ht="32.25" customHeight="1">
      <c r="A146" s="549">
        <v>2023</v>
      </c>
      <c r="B146" s="550" t="s">
        <v>573</v>
      </c>
      <c r="C146" s="550" t="s">
        <v>574</v>
      </c>
      <c r="D146" s="550" t="s">
        <v>685</v>
      </c>
      <c r="E146" s="550" t="s">
        <v>657</v>
      </c>
      <c r="F146" s="550" t="s">
        <v>658</v>
      </c>
      <c r="G146" s="550" t="s">
        <v>677</v>
      </c>
      <c r="H146" s="550" t="s">
        <v>692</v>
      </c>
      <c r="I146" s="550" t="s">
        <v>823</v>
      </c>
      <c r="J146" s="550" t="s">
        <v>824</v>
      </c>
      <c r="K146" s="550" t="s">
        <v>825</v>
      </c>
      <c r="L146" s="549">
        <v>49127.46</v>
      </c>
    </row>
    <row r="147" spans="1:12" ht="32.25" customHeight="1">
      <c r="A147" s="549">
        <v>2023</v>
      </c>
      <c r="B147" s="550" t="s">
        <v>573</v>
      </c>
      <c r="C147" s="550" t="s">
        <v>574</v>
      </c>
      <c r="D147" s="550" t="s">
        <v>575</v>
      </c>
      <c r="E147" s="550" t="s">
        <v>657</v>
      </c>
      <c r="F147" s="550" t="s">
        <v>658</v>
      </c>
      <c r="G147" s="550" t="s">
        <v>677</v>
      </c>
      <c r="H147" s="550" t="s">
        <v>692</v>
      </c>
      <c r="I147" s="550" t="s">
        <v>753</v>
      </c>
      <c r="J147" s="550" t="s">
        <v>754</v>
      </c>
      <c r="K147" s="550" t="s">
        <v>755</v>
      </c>
      <c r="L147" s="549">
        <v>126528.53</v>
      </c>
    </row>
    <row r="148" spans="1:12" ht="32.25" customHeight="1">
      <c r="A148" s="549">
        <v>2023</v>
      </c>
      <c r="B148" s="550" t="s">
        <v>573</v>
      </c>
      <c r="C148" s="550" t="s">
        <v>574</v>
      </c>
      <c r="D148" s="550" t="s">
        <v>575</v>
      </c>
      <c r="E148" s="550" t="s">
        <v>657</v>
      </c>
      <c r="F148" s="550" t="s">
        <v>658</v>
      </c>
      <c r="G148" s="550" t="s">
        <v>677</v>
      </c>
      <c r="H148" s="550" t="s">
        <v>692</v>
      </c>
      <c r="I148" s="550" t="s">
        <v>750</v>
      </c>
      <c r="J148" s="550" t="s">
        <v>751</v>
      </c>
      <c r="K148" s="550" t="s">
        <v>752</v>
      </c>
      <c r="L148" s="549">
        <v>169698.56</v>
      </c>
    </row>
    <row r="149" spans="1:12" ht="32.25" customHeight="1">
      <c r="A149" s="549">
        <v>2023</v>
      </c>
      <c r="B149" s="550" t="s">
        <v>573</v>
      </c>
      <c r="C149" s="550" t="s">
        <v>574</v>
      </c>
      <c r="D149" s="550" t="s">
        <v>575</v>
      </c>
      <c r="E149" s="550" t="s">
        <v>657</v>
      </c>
      <c r="F149" s="550" t="s">
        <v>658</v>
      </c>
      <c r="G149" s="550" t="s">
        <v>677</v>
      </c>
      <c r="H149" s="550" t="s">
        <v>678</v>
      </c>
      <c r="I149" s="550" t="s">
        <v>814</v>
      </c>
      <c r="J149" s="550" t="s">
        <v>815</v>
      </c>
      <c r="K149" s="550" t="s">
        <v>816</v>
      </c>
      <c r="L149" s="549">
        <v>81640.649999999994</v>
      </c>
    </row>
    <row r="150" spans="1:12" ht="32.25" customHeight="1">
      <c r="A150" s="549">
        <v>2023</v>
      </c>
      <c r="B150" s="550" t="s">
        <v>573</v>
      </c>
      <c r="C150" s="550" t="s">
        <v>574</v>
      </c>
      <c r="D150" s="550" t="s">
        <v>685</v>
      </c>
      <c r="E150" s="550" t="s">
        <v>657</v>
      </c>
      <c r="F150" s="550" t="s">
        <v>658</v>
      </c>
      <c r="G150" s="550" t="s">
        <v>677</v>
      </c>
      <c r="H150" s="550" t="s">
        <v>678</v>
      </c>
      <c r="I150" s="550" t="s">
        <v>714</v>
      </c>
      <c r="J150" s="550" t="s">
        <v>715</v>
      </c>
      <c r="K150" s="550" t="s">
        <v>716</v>
      </c>
      <c r="L150" s="549">
        <v>16085.63</v>
      </c>
    </row>
    <row r="151" spans="1:12" ht="32.25" customHeight="1">
      <c r="A151" s="549">
        <v>2023</v>
      </c>
      <c r="B151" s="550" t="s">
        <v>573</v>
      </c>
      <c r="C151" s="550" t="s">
        <v>574</v>
      </c>
      <c r="D151" s="550" t="s">
        <v>685</v>
      </c>
      <c r="E151" s="550" t="s">
        <v>657</v>
      </c>
      <c r="F151" s="550" t="s">
        <v>658</v>
      </c>
      <c r="G151" s="550" t="s">
        <v>677</v>
      </c>
      <c r="H151" s="550" t="s">
        <v>678</v>
      </c>
      <c r="I151" s="550" t="s">
        <v>796</v>
      </c>
      <c r="J151" s="550" t="s">
        <v>797</v>
      </c>
      <c r="K151" s="550" t="s">
        <v>798</v>
      </c>
      <c r="L151" s="549">
        <v>89884.1</v>
      </c>
    </row>
    <row r="152" spans="1:12" ht="32.25" customHeight="1">
      <c r="A152" s="549">
        <v>2023</v>
      </c>
      <c r="B152" s="550" t="s">
        <v>573</v>
      </c>
      <c r="C152" s="550" t="s">
        <v>574</v>
      </c>
      <c r="D152" s="550" t="s">
        <v>685</v>
      </c>
      <c r="E152" s="550" t="s">
        <v>657</v>
      </c>
      <c r="F152" s="550" t="s">
        <v>658</v>
      </c>
      <c r="G152" s="550" t="s">
        <v>677</v>
      </c>
      <c r="H152" s="550" t="s">
        <v>678</v>
      </c>
      <c r="I152" s="550" t="s">
        <v>823</v>
      </c>
      <c r="J152" s="550" t="s">
        <v>824</v>
      </c>
      <c r="K152" s="550" t="s">
        <v>825</v>
      </c>
      <c r="L152" s="549">
        <v>22208.07</v>
      </c>
    </row>
    <row r="153" spans="1:12" ht="32.25" customHeight="1">
      <c r="A153" s="549">
        <v>2023</v>
      </c>
      <c r="B153" s="550" t="s">
        <v>573</v>
      </c>
      <c r="C153" s="550" t="s">
        <v>574</v>
      </c>
      <c r="D153" s="550" t="s">
        <v>685</v>
      </c>
      <c r="E153" s="550" t="s">
        <v>657</v>
      </c>
      <c r="F153" s="550" t="s">
        <v>658</v>
      </c>
      <c r="G153" s="550" t="s">
        <v>677</v>
      </c>
      <c r="H153" s="550" t="s">
        <v>678</v>
      </c>
      <c r="I153" s="550" t="s">
        <v>820</v>
      </c>
      <c r="J153" s="550" t="s">
        <v>821</v>
      </c>
      <c r="K153" s="550" t="s">
        <v>822</v>
      </c>
      <c r="L153" s="549">
        <v>172793.92</v>
      </c>
    </row>
    <row r="154" spans="1:12" ht="32.25" customHeight="1">
      <c r="A154" s="549">
        <v>2023</v>
      </c>
      <c r="B154" s="550" t="s">
        <v>573</v>
      </c>
      <c r="C154" s="550" t="s">
        <v>574</v>
      </c>
      <c r="D154" s="550" t="s">
        <v>685</v>
      </c>
      <c r="E154" s="550" t="s">
        <v>657</v>
      </c>
      <c r="F154" s="550" t="s">
        <v>658</v>
      </c>
      <c r="G154" s="550" t="s">
        <v>677</v>
      </c>
      <c r="H154" s="550" t="s">
        <v>692</v>
      </c>
      <c r="I154" s="550" t="s">
        <v>775</v>
      </c>
      <c r="J154" s="550" t="s">
        <v>776</v>
      </c>
      <c r="K154" s="550" t="s">
        <v>777</v>
      </c>
      <c r="L154" s="549">
        <v>44814.44</v>
      </c>
    </row>
    <row r="155" spans="1:12" ht="32.25" customHeight="1">
      <c r="A155" s="549">
        <v>2023</v>
      </c>
      <c r="B155" s="550" t="s">
        <v>573</v>
      </c>
      <c r="C155" s="550" t="s">
        <v>574</v>
      </c>
      <c r="D155" s="550" t="s">
        <v>575</v>
      </c>
      <c r="E155" s="550" t="s">
        <v>657</v>
      </c>
      <c r="F155" s="550" t="s">
        <v>658</v>
      </c>
      <c r="G155" s="550" t="s">
        <v>677</v>
      </c>
      <c r="H155" s="550" t="s">
        <v>692</v>
      </c>
      <c r="I155" s="550" t="s">
        <v>591</v>
      </c>
      <c r="J155" s="550" t="s">
        <v>592</v>
      </c>
      <c r="K155" s="550" t="s">
        <v>593</v>
      </c>
      <c r="L155" s="549">
        <v>21878.05</v>
      </c>
    </row>
    <row r="156" spans="1:12" ht="32.25" customHeight="1">
      <c r="A156" s="549">
        <v>2023</v>
      </c>
      <c r="B156" s="550" t="s">
        <v>573</v>
      </c>
      <c r="C156" s="550" t="s">
        <v>574</v>
      </c>
      <c r="D156" s="550" t="s">
        <v>685</v>
      </c>
      <c r="E156" s="550" t="s">
        <v>657</v>
      </c>
      <c r="F156" s="550" t="s">
        <v>658</v>
      </c>
      <c r="G156" s="550" t="s">
        <v>677</v>
      </c>
      <c r="H156" s="550" t="s">
        <v>678</v>
      </c>
      <c r="I156" s="550" t="s">
        <v>711</v>
      </c>
      <c r="J156" s="550" t="s">
        <v>712</v>
      </c>
      <c r="K156" s="550" t="s">
        <v>713</v>
      </c>
      <c r="L156" s="549">
        <v>17707.28</v>
      </c>
    </row>
    <row r="157" spans="1:12" ht="32.25" customHeight="1">
      <c r="A157" s="549">
        <v>2023</v>
      </c>
      <c r="B157" s="550" t="s">
        <v>573</v>
      </c>
      <c r="C157" s="550" t="s">
        <v>574</v>
      </c>
      <c r="D157" s="550" t="s">
        <v>685</v>
      </c>
      <c r="E157" s="550" t="s">
        <v>657</v>
      </c>
      <c r="F157" s="550" t="s">
        <v>658</v>
      </c>
      <c r="G157" s="550" t="s">
        <v>677</v>
      </c>
      <c r="H157" s="550" t="s">
        <v>678</v>
      </c>
      <c r="I157" s="550" t="s">
        <v>784</v>
      </c>
      <c r="J157" s="550" t="s">
        <v>785</v>
      </c>
      <c r="K157" s="550" t="s">
        <v>786</v>
      </c>
      <c r="L157" s="549">
        <v>11448.28</v>
      </c>
    </row>
    <row r="158" spans="1:12" ht="32.25" customHeight="1">
      <c r="A158" s="549">
        <v>2023</v>
      </c>
      <c r="B158" s="550" t="s">
        <v>573</v>
      </c>
      <c r="C158" s="550" t="s">
        <v>574</v>
      </c>
      <c r="D158" s="550" t="s">
        <v>685</v>
      </c>
      <c r="E158" s="550" t="s">
        <v>657</v>
      </c>
      <c r="F158" s="550" t="s">
        <v>658</v>
      </c>
      <c r="G158" s="550" t="s">
        <v>677</v>
      </c>
      <c r="H158" s="550" t="s">
        <v>678</v>
      </c>
      <c r="I158" s="550" t="s">
        <v>579</v>
      </c>
      <c r="J158" s="550" t="s">
        <v>580</v>
      </c>
      <c r="K158" s="550" t="s">
        <v>581</v>
      </c>
      <c r="L158" s="549">
        <v>13673.07</v>
      </c>
    </row>
    <row r="159" spans="1:12" ht="32.25" customHeight="1">
      <c r="A159" s="549">
        <v>2023</v>
      </c>
      <c r="B159" s="550" t="s">
        <v>573</v>
      </c>
      <c r="C159" s="550" t="s">
        <v>574</v>
      </c>
      <c r="D159" s="550" t="s">
        <v>575</v>
      </c>
      <c r="E159" s="550" t="s">
        <v>657</v>
      </c>
      <c r="F159" s="550" t="s">
        <v>658</v>
      </c>
      <c r="G159" s="550" t="s">
        <v>677</v>
      </c>
      <c r="H159" s="550" t="s">
        <v>678</v>
      </c>
      <c r="I159" s="550" t="s">
        <v>787</v>
      </c>
      <c r="J159" s="550" t="s">
        <v>788</v>
      </c>
      <c r="K159" s="550" t="s">
        <v>789</v>
      </c>
      <c r="L159" s="549">
        <v>65190.33</v>
      </c>
    </row>
    <row r="160" spans="1:12" ht="32.25" customHeight="1">
      <c r="A160" s="549">
        <v>2023</v>
      </c>
      <c r="B160" s="550" t="s">
        <v>573</v>
      </c>
      <c r="C160" s="550" t="s">
        <v>574</v>
      </c>
      <c r="D160" s="550" t="s">
        <v>685</v>
      </c>
      <c r="E160" s="550" t="s">
        <v>657</v>
      </c>
      <c r="F160" s="550" t="s">
        <v>658</v>
      </c>
      <c r="G160" s="550" t="s">
        <v>677</v>
      </c>
      <c r="H160" s="550" t="s">
        <v>678</v>
      </c>
      <c r="I160" s="550" t="s">
        <v>817</v>
      </c>
      <c r="J160" s="550" t="s">
        <v>818</v>
      </c>
      <c r="K160" s="550" t="s">
        <v>819</v>
      </c>
      <c r="L160" s="549">
        <v>42205.55</v>
      </c>
    </row>
    <row r="161" spans="1:12" ht="32.25" customHeight="1">
      <c r="A161" s="549">
        <v>2023</v>
      </c>
      <c r="B161" s="550" t="s">
        <v>573</v>
      </c>
      <c r="C161" s="550" t="s">
        <v>574</v>
      </c>
      <c r="D161" s="550" t="s">
        <v>575</v>
      </c>
      <c r="E161" s="550" t="s">
        <v>657</v>
      </c>
      <c r="F161" s="550" t="s">
        <v>658</v>
      </c>
      <c r="G161" s="550" t="s">
        <v>677</v>
      </c>
      <c r="H161" s="550" t="s">
        <v>678</v>
      </c>
      <c r="I161" s="550" t="s">
        <v>778</v>
      </c>
      <c r="J161" s="550" t="s">
        <v>779</v>
      </c>
      <c r="K161" s="550" t="s">
        <v>780</v>
      </c>
      <c r="L161" s="549">
        <v>9486.23</v>
      </c>
    </row>
    <row r="162" spans="1:12" ht="32.25" customHeight="1">
      <c r="A162" s="549">
        <v>2023</v>
      </c>
      <c r="B162" s="550" t="s">
        <v>573</v>
      </c>
      <c r="C162" s="550" t="s">
        <v>574</v>
      </c>
      <c r="D162" s="550" t="s">
        <v>575</v>
      </c>
      <c r="E162" s="550" t="s">
        <v>657</v>
      </c>
      <c r="F162" s="550" t="s">
        <v>658</v>
      </c>
      <c r="G162" s="550" t="s">
        <v>677</v>
      </c>
      <c r="H162" s="550" t="s">
        <v>678</v>
      </c>
      <c r="I162" s="550" t="s">
        <v>744</v>
      </c>
      <c r="J162" s="550" t="s">
        <v>745</v>
      </c>
      <c r="K162" s="550" t="s">
        <v>746</v>
      </c>
      <c r="L162" s="549">
        <v>75235.81</v>
      </c>
    </row>
    <row r="163" spans="1:12" ht="32.25" customHeight="1">
      <c r="A163" s="549">
        <v>2023</v>
      </c>
      <c r="B163" s="550" t="s">
        <v>573</v>
      </c>
      <c r="C163" s="550" t="s">
        <v>574</v>
      </c>
      <c r="D163" s="550" t="s">
        <v>575</v>
      </c>
      <c r="E163" s="550" t="s">
        <v>657</v>
      </c>
      <c r="F163" s="550" t="s">
        <v>658</v>
      </c>
      <c r="G163" s="550" t="s">
        <v>677</v>
      </c>
      <c r="H163" s="550" t="s">
        <v>678</v>
      </c>
      <c r="I163" s="550" t="s">
        <v>664</v>
      </c>
      <c r="J163" s="550" t="s">
        <v>665</v>
      </c>
      <c r="K163" s="550" t="s">
        <v>666</v>
      </c>
      <c r="L163" s="549">
        <v>0</v>
      </c>
    </row>
    <row r="164" spans="1:12" ht="32.25" customHeight="1">
      <c r="A164" s="549">
        <v>2023</v>
      </c>
      <c r="B164" s="550" t="s">
        <v>573</v>
      </c>
      <c r="C164" s="550" t="s">
        <v>574</v>
      </c>
      <c r="D164" s="550" t="s">
        <v>575</v>
      </c>
      <c r="E164" s="550" t="s">
        <v>657</v>
      </c>
      <c r="F164" s="550" t="s">
        <v>658</v>
      </c>
      <c r="G164" s="550" t="s">
        <v>677</v>
      </c>
      <c r="H164" s="550" t="s">
        <v>692</v>
      </c>
      <c r="I164" s="550" t="s">
        <v>726</v>
      </c>
      <c r="J164" s="550" t="s">
        <v>727</v>
      </c>
      <c r="K164" s="550" t="s">
        <v>728</v>
      </c>
      <c r="L164" s="549">
        <v>63989.74</v>
      </c>
    </row>
    <row r="165" spans="1:12" ht="32.25" customHeight="1">
      <c r="A165" s="549">
        <v>2023</v>
      </c>
      <c r="B165" s="550" t="s">
        <v>573</v>
      </c>
      <c r="C165" s="550" t="s">
        <v>574</v>
      </c>
      <c r="D165" s="550" t="s">
        <v>575</v>
      </c>
      <c r="E165" s="550" t="s">
        <v>657</v>
      </c>
      <c r="F165" s="550" t="s">
        <v>658</v>
      </c>
      <c r="G165" s="550" t="s">
        <v>677</v>
      </c>
      <c r="H165" s="550" t="s">
        <v>692</v>
      </c>
      <c r="I165" s="550" t="s">
        <v>600</v>
      </c>
      <c r="J165" s="550" t="s">
        <v>601</v>
      </c>
      <c r="K165" s="550" t="s">
        <v>602</v>
      </c>
      <c r="L165" s="549">
        <v>142762.99</v>
      </c>
    </row>
    <row r="166" spans="1:12" ht="32.25" customHeight="1">
      <c r="A166" s="549">
        <v>2023</v>
      </c>
      <c r="B166" s="550" t="s">
        <v>573</v>
      </c>
      <c r="C166" s="550" t="s">
        <v>574</v>
      </c>
      <c r="D166" s="550" t="s">
        <v>575</v>
      </c>
      <c r="E166" s="550" t="s">
        <v>657</v>
      </c>
      <c r="F166" s="550" t="s">
        <v>658</v>
      </c>
      <c r="G166" s="550" t="s">
        <v>677</v>
      </c>
      <c r="H166" s="550" t="s">
        <v>678</v>
      </c>
      <c r="I166" s="550" t="s">
        <v>661</v>
      </c>
      <c r="J166" s="550" t="s">
        <v>662</v>
      </c>
      <c r="K166" s="550" t="s">
        <v>663</v>
      </c>
      <c r="L166" s="549">
        <v>2685.68</v>
      </c>
    </row>
    <row r="167" spans="1:12" ht="32.25" customHeight="1">
      <c r="A167" s="549">
        <v>2023</v>
      </c>
      <c r="B167" s="550" t="s">
        <v>573</v>
      </c>
      <c r="C167" s="550" t="s">
        <v>574</v>
      </c>
      <c r="D167" s="550" t="s">
        <v>685</v>
      </c>
      <c r="E167" s="550" t="s">
        <v>657</v>
      </c>
      <c r="F167" s="550" t="s">
        <v>658</v>
      </c>
      <c r="G167" s="550" t="s">
        <v>677</v>
      </c>
      <c r="H167" s="550" t="s">
        <v>678</v>
      </c>
      <c r="I167" s="550" t="s">
        <v>594</v>
      </c>
      <c r="J167" s="550" t="s">
        <v>595</v>
      </c>
      <c r="K167" s="550" t="s">
        <v>596</v>
      </c>
      <c r="L167" s="549">
        <v>43830.07</v>
      </c>
    </row>
    <row r="168" spans="1:12" ht="32.25" customHeight="1">
      <c r="A168" s="549">
        <v>2023</v>
      </c>
      <c r="B168" s="550" t="s">
        <v>573</v>
      </c>
      <c r="C168" s="550" t="s">
        <v>574</v>
      </c>
      <c r="D168" s="550" t="s">
        <v>685</v>
      </c>
      <c r="E168" s="550" t="s">
        <v>657</v>
      </c>
      <c r="F168" s="550" t="s">
        <v>658</v>
      </c>
      <c r="G168" s="550" t="s">
        <v>677</v>
      </c>
      <c r="H168" s="550" t="s">
        <v>678</v>
      </c>
      <c r="I168" s="550" t="s">
        <v>741</v>
      </c>
      <c r="J168" s="550" t="s">
        <v>742</v>
      </c>
      <c r="K168" s="550" t="s">
        <v>743</v>
      </c>
      <c r="L168" s="549">
        <v>0</v>
      </c>
    </row>
    <row r="169" spans="1:12" ht="32.25" customHeight="1">
      <c r="A169" s="549">
        <v>2023</v>
      </c>
      <c r="B169" s="550" t="s">
        <v>573</v>
      </c>
      <c r="C169" s="550" t="s">
        <v>574</v>
      </c>
      <c r="D169" s="550" t="s">
        <v>685</v>
      </c>
      <c r="E169" s="550" t="s">
        <v>657</v>
      </c>
      <c r="F169" s="550" t="s">
        <v>658</v>
      </c>
      <c r="G169" s="550" t="s">
        <v>677</v>
      </c>
      <c r="H169" s="550" t="s">
        <v>692</v>
      </c>
      <c r="I169" s="550" t="s">
        <v>686</v>
      </c>
      <c r="J169" s="550" t="s">
        <v>687</v>
      </c>
      <c r="K169" s="550" t="s">
        <v>688</v>
      </c>
      <c r="L169" s="549">
        <v>154557.47</v>
      </c>
    </row>
    <row r="170" spans="1:12" ht="32.25" customHeight="1">
      <c r="A170" s="549">
        <v>2023</v>
      </c>
      <c r="B170" s="550" t="s">
        <v>573</v>
      </c>
      <c r="C170" s="550" t="s">
        <v>574</v>
      </c>
      <c r="D170" s="550" t="s">
        <v>575</v>
      </c>
      <c r="E170" s="550" t="s">
        <v>657</v>
      </c>
      <c r="F170" s="550" t="s">
        <v>658</v>
      </c>
      <c r="G170" s="550" t="s">
        <v>677</v>
      </c>
      <c r="H170" s="550" t="s">
        <v>692</v>
      </c>
      <c r="I170" s="550" t="s">
        <v>735</v>
      </c>
      <c r="J170" s="550" t="s">
        <v>736</v>
      </c>
      <c r="K170" s="550" t="s">
        <v>737</v>
      </c>
      <c r="L170" s="549">
        <v>78714.2</v>
      </c>
    </row>
    <row r="171" spans="1:12" ht="32.25" customHeight="1">
      <c r="A171" s="549">
        <v>2023</v>
      </c>
      <c r="B171" s="550" t="s">
        <v>573</v>
      </c>
      <c r="C171" s="550" t="s">
        <v>574</v>
      </c>
      <c r="D171" s="550" t="s">
        <v>575</v>
      </c>
      <c r="E171" s="550" t="s">
        <v>657</v>
      </c>
      <c r="F171" s="550" t="s">
        <v>658</v>
      </c>
      <c r="G171" s="550" t="s">
        <v>677</v>
      </c>
      <c r="H171" s="550" t="s">
        <v>692</v>
      </c>
      <c r="I171" s="550" t="s">
        <v>772</v>
      </c>
      <c r="J171" s="550" t="s">
        <v>773</v>
      </c>
      <c r="K171" s="550" t="s">
        <v>774</v>
      </c>
      <c r="L171" s="549">
        <v>20000.349999999999</v>
      </c>
    </row>
    <row r="172" spans="1:12" ht="32.25" customHeight="1">
      <c r="A172" s="549">
        <v>2023</v>
      </c>
      <c r="B172" s="550" t="s">
        <v>573</v>
      </c>
      <c r="C172" s="550" t="s">
        <v>574</v>
      </c>
      <c r="D172" s="550" t="s">
        <v>685</v>
      </c>
      <c r="E172" s="550" t="s">
        <v>657</v>
      </c>
      <c r="F172" s="550" t="s">
        <v>658</v>
      </c>
      <c r="G172" s="550" t="s">
        <v>677</v>
      </c>
      <c r="H172" s="550" t="s">
        <v>692</v>
      </c>
      <c r="I172" s="550" t="s">
        <v>702</v>
      </c>
      <c r="J172" s="550" t="s">
        <v>703</v>
      </c>
      <c r="K172" s="550" t="s">
        <v>704</v>
      </c>
      <c r="L172" s="549">
        <v>35204.03</v>
      </c>
    </row>
    <row r="173" spans="1:12" ht="32.25" customHeight="1">
      <c r="A173" s="549">
        <v>2023</v>
      </c>
      <c r="B173" s="550" t="s">
        <v>573</v>
      </c>
      <c r="C173" s="550" t="s">
        <v>574</v>
      </c>
      <c r="D173" s="550" t="s">
        <v>575</v>
      </c>
      <c r="E173" s="550" t="s">
        <v>657</v>
      </c>
      <c r="F173" s="550" t="s">
        <v>658</v>
      </c>
      <c r="G173" s="550" t="s">
        <v>677</v>
      </c>
      <c r="H173" s="550" t="s">
        <v>692</v>
      </c>
      <c r="I173" s="550" t="s">
        <v>705</v>
      </c>
      <c r="J173" s="550" t="s">
        <v>706</v>
      </c>
      <c r="K173" s="550" t="s">
        <v>707</v>
      </c>
      <c r="L173" s="549">
        <v>57389.34</v>
      </c>
    </row>
    <row r="174" spans="1:12" ht="32.25" customHeight="1">
      <c r="A174" s="549">
        <v>2023</v>
      </c>
      <c r="B174" s="550" t="s">
        <v>573</v>
      </c>
      <c r="C174" s="550" t="s">
        <v>574</v>
      </c>
      <c r="D174" s="550" t="s">
        <v>685</v>
      </c>
      <c r="E174" s="550" t="s">
        <v>657</v>
      </c>
      <c r="F174" s="550" t="s">
        <v>658</v>
      </c>
      <c r="G174" s="550" t="s">
        <v>677</v>
      </c>
      <c r="H174" s="550" t="s">
        <v>678</v>
      </c>
      <c r="I174" s="550" t="s">
        <v>747</v>
      </c>
      <c r="J174" s="550" t="s">
        <v>748</v>
      </c>
      <c r="K174" s="550" t="s">
        <v>749</v>
      </c>
      <c r="L174" s="549">
        <v>11362.93</v>
      </c>
    </row>
    <row r="175" spans="1:12" ht="32.25" customHeight="1">
      <c r="A175" s="549">
        <v>2023</v>
      </c>
      <c r="B175" s="550" t="s">
        <v>573</v>
      </c>
      <c r="C175" s="550" t="s">
        <v>574</v>
      </c>
      <c r="D175" s="550" t="s">
        <v>575</v>
      </c>
      <c r="E175" s="550" t="s">
        <v>657</v>
      </c>
      <c r="F175" s="550" t="s">
        <v>658</v>
      </c>
      <c r="G175" s="550" t="s">
        <v>677</v>
      </c>
      <c r="H175" s="550" t="s">
        <v>678</v>
      </c>
      <c r="I175" s="550" t="s">
        <v>594</v>
      </c>
      <c r="J175" s="550" t="s">
        <v>595</v>
      </c>
      <c r="K175" s="550" t="s">
        <v>596</v>
      </c>
      <c r="L175" s="549">
        <v>10082.68</v>
      </c>
    </row>
    <row r="176" spans="1:12" ht="32.25" customHeight="1">
      <c r="A176" s="549">
        <v>2023</v>
      </c>
      <c r="B176" s="550" t="s">
        <v>573</v>
      </c>
      <c r="C176" s="550" t="s">
        <v>574</v>
      </c>
      <c r="D176" s="550" t="s">
        <v>575</v>
      </c>
      <c r="E176" s="550" t="s">
        <v>657</v>
      </c>
      <c r="F176" s="550" t="s">
        <v>658</v>
      </c>
      <c r="G176" s="550" t="s">
        <v>677</v>
      </c>
      <c r="H176" s="550" t="s">
        <v>678</v>
      </c>
      <c r="I176" s="550" t="s">
        <v>738</v>
      </c>
      <c r="J176" s="550" t="s">
        <v>739</v>
      </c>
      <c r="K176" s="550" t="s">
        <v>740</v>
      </c>
      <c r="L176" s="549">
        <v>3396.93</v>
      </c>
    </row>
    <row r="177" spans="1:14" ht="32.25" customHeight="1">
      <c r="A177" s="549">
        <v>2023</v>
      </c>
      <c r="B177" s="550" t="s">
        <v>573</v>
      </c>
      <c r="C177" s="550" t="s">
        <v>574</v>
      </c>
      <c r="D177" s="550" t="s">
        <v>685</v>
      </c>
      <c r="E177" s="550" t="s">
        <v>657</v>
      </c>
      <c r="F177" s="550" t="s">
        <v>658</v>
      </c>
      <c r="G177" s="550" t="s">
        <v>677</v>
      </c>
      <c r="H177" s="550" t="s">
        <v>678</v>
      </c>
      <c r="I177" s="550" t="s">
        <v>609</v>
      </c>
      <c r="J177" s="550" t="s">
        <v>610</v>
      </c>
      <c r="K177" s="550" t="s">
        <v>611</v>
      </c>
      <c r="L177" s="549">
        <v>0</v>
      </c>
    </row>
    <row r="178" spans="1:14" ht="32.25" customHeight="1">
      <c r="A178" s="549">
        <v>2023</v>
      </c>
      <c r="B178" s="550" t="s">
        <v>573</v>
      </c>
      <c r="C178" s="550" t="s">
        <v>574</v>
      </c>
      <c r="D178" s="550" t="s">
        <v>575</v>
      </c>
      <c r="E178" s="550" t="s">
        <v>657</v>
      </c>
      <c r="F178" s="550" t="s">
        <v>658</v>
      </c>
      <c r="G178" s="550" t="s">
        <v>677</v>
      </c>
      <c r="H178" s="550" t="s">
        <v>678</v>
      </c>
      <c r="I178" s="550" t="s">
        <v>741</v>
      </c>
      <c r="J178" s="550" t="s">
        <v>742</v>
      </c>
      <c r="K178" s="550" t="s">
        <v>743</v>
      </c>
      <c r="L178" s="549">
        <v>0</v>
      </c>
    </row>
    <row r="179" spans="1:14" ht="32.25" customHeight="1">
      <c r="A179" s="549">
        <v>2023</v>
      </c>
      <c r="B179" s="550" t="s">
        <v>573</v>
      </c>
      <c r="C179" s="550" t="s">
        <v>574</v>
      </c>
      <c r="D179" s="550" t="s">
        <v>575</v>
      </c>
      <c r="E179" s="550" t="s">
        <v>657</v>
      </c>
      <c r="F179" s="550" t="s">
        <v>658</v>
      </c>
      <c r="G179" s="550" t="s">
        <v>677</v>
      </c>
      <c r="H179" s="550" t="s">
        <v>692</v>
      </c>
      <c r="I179" s="550" t="s">
        <v>679</v>
      </c>
      <c r="J179" s="550" t="s">
        <v>680</v>
      </c>
      <c r="K179" s="550" t="s">
        <v>681</v>
      </c>
      <c r="L179" s="549">
        <v>32967.86</v>
      </c>
    </row>
    <row r="180" spans="1:14" ht="32.25" customHeight="1">
      <c r="A180" s="549">
        <v>2023</v>
      </c>
      <c r="B180" s="550" t="s">
        <v>573</v>
      </c>
      <c r="C180" s="550" t="s">
        <v>574</v>
      </c>
      <c r="D180" s="550" t="s">
        <v>685</v>
      </c>
      <c r="E180" s="550" t="s">
        <v>657</v>
      </c>
      <c r="F180" s="550" t="s">
        <v>658</v>
      </c>
      <c r="G180" s="550" t="s">
        <v>677</v>
      </c>
      <c r="H180" s="550" t="s">
        <v>692</v>
      </c>
      <c r="I180" s="550" t="s">
        <v>790</v>
      </c>
      <c r="J180" s="550" t="s">
        <v>791</v>
      </c>
      <c r="K180" s="550" t="s">
        <v>792</v>
      </c>
      <c r="L180" s="549">
        <v>59471.88</v>
      </c>
    </row>
    <row r="181" spans="1:14" ht="32.25" customHeight="1">
      <c r="A181" s="549">
        <v>2023</v>
      </c>
      <c r="B181" s="550" t="s">
        <v>573</v>
      </c>
      <c r="C181" s="550" t="s">
        <v>574</v>
      </c>
      <c r="D181" s="550" t="s">
        <v>575</v>
      </c>
      <c r="E181" s="550" t="s">
        <v>657</v>
      </c>
      <c r="F181" s="550" t="s">
        <v>658</v>
      </c>
      <c r="G181" s="550" t="s">
        <v>677</v>
      </c>
      <c r="H181" s="550" t="s">
        <v>692</v>
      </c>
      <c r="I181" s="550" t="s">
        <v>689</v>
      </c>
      <c r="J181" s="550" t="s">
        <v>690</v>
      </c>
      <c r="K181" s="550" t="s">
        <v>691</v>
      </c>
      <c r="L181" s="549">
        <v>75665.62</v>
      </c>
    </row>
    <row r="182" spans="1:14" ht="32.25" customHeight="1">
      <c r="A182" s="549">
        <v>2023</v>
      </c>
      <c r="B182" s="550" t="s">
        <v>573</v>
      </c>
      <c r="C182" s="550" t="s">
        <v>574</v>
      </c>
      <c r="D182" s="550" t="s">
        <v>685</v>
      </c>
      <c r="E182" s="550" t="s">
        <v>657</v>
      </c>
      <c r="F182" s="550" t="s">
        <v>658</v>
      </c>
      <c r="G182" s="550" t="s">
        <v>677</v>
      </c>
      <c r="H182" s="550" t="s">
        <v>692</v>
      </c>
      <c r="I182" s="550" t="s">
        <v>717</v>
      </c>
      <c r="J182" s="550" t="s">
        <v>718</v>
      </c>
      <c r="K182" s="550" t="s">
        <v>719</v>
      </c>
      <c r="L182" s="549">
        <v>56313.71</v>
      </c>
    </row>
    <row r="183" spans="1:14" ht="32.25" customHeight="1">
      <c r="A183" s="549">
        <v>2023</v>
      </c>
      <c r="B183" s="550" t="s">
        <v>573</v>
      </c>
      <c r="C183" s="550" t="s">
        <v>574</v>
      </c>
      <c r="D183" s="550" t="s">
        <v>575</v>
      </c>
      <c r="E183" s="550" t="s">
        <v>657</v>
      </c>
      <c r="F183" s="550" t="s">
        <v>658</v>
      </c>
      <c r="G183" s="550" t="s">
        <v>677</v>
      </c>
      <c r="H183" s="550" t="s">
        <v>692</v>
      </c>
      <c r="I183" s="550" t="s">
        <v>682</v>
      </c>
      <c r="J183" s="550" t="s">
        <v>683</v>
      </c>
      <c r="K183" s="550" t="s">
        <v>684</v>
      </c>
      <c r="L183" s="549">
        <v>9048.67</v>
      </c>
    </row>
    <row r="184" spans="1:14" ht="32.25" customHeight="1">
      <c r="A184" s="549">
        <v>2023</v>
      </c>
      <c r="B184" s="550" t="s">
        <v>573</v>
      </c>
      <c r="C184" s="550" t="s">
        <v>574</v>
      </c>
      <c r="D184" s="550" t="s">
        <v>575</v>
      </c>
      <c r="E184" s="550" t="s">
        <v>657</v>
      </c>
      <c r="F184" s="550" t="s">
        <v>658</v>
      </c>
      <c r="G184" s="550" t="s">
        <v>677</v>
      </c>
      <c r="H184" s="550" t="s">
        <v>692</v>
      </c>
      <c r="I184" s="550" t="s">
        <v>686</v>
      </c>
      <c r="J184" s="550" t="s">
        <v>687</v>
      </c>
      <c r="K184" s="550" t="s">
        <v>688</v>
      </c>
      <c r="L184" s="549">
        <v>24091.46</v>
      </c>
    </row>
    <row r="185" spans="1:14" ht="32.25" customHeight="1">
      <c r="A185" s="549">
        <v>2023</v>
      </c>
      <c r="B185" s="550" t="s">
        <v>573</v>
      </c>
      <c r="C185" s="550" t="s">
        <v>574</v>
      </c>
      <c r="D185" s="550" t="s">
        <v>575</v>
      </c>
      <c r="E185" s="550" t="s">
        <v>657</v>
      </c>
      <c r="F185" s="550" t="s">
        <v>658</v>
      </c>
      <c r="G185" s="550" t="s">
        <v>677</v>
      </c>
      <c r="H185" s="550" t="s">
        <v>692</v>
      </c>
      <c r="I185" s="550" t="s">
        <v>723</v>
      </c>
      <c r="J185" s="550" t="s">
        <v>724</v>
      </c>
      <c r="K185" s="550" t="s">
        <v>725</v>
      </c>
      <c r="L185" s="549">
        <v>27243.72</v>
      </c>
    </row>
    <row r="186" spans="1:14" ht="32.25" customHeight="1">
      <c r="M186" s="553">
        <f>SUM(L37:L185)</f>
        <v>7772493.6100000003</v>
      </c>
      <c r="N186" s="552" t="s">
        <v>826</v>
      </c>
    </row>
  </sheetData>
  <autoFilter ref="A1:L1" xr:uid="{02D60A2D-A5C7-4702-AF04-EA4DD113B529}">
    <sortState xmlns:xlrd2="http://schemas.microsoft.com/office/spreadsheetml/2017/richdata2" ref="A2:L179">
      <sortCondition ref="G1"/>
    </sortState>
  </autoFilter>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52E89-956D-4DBF-92D9-96F5D6294FE1}">
  <dimension ref="A1:K22"/>
  <sheetViews>
    <sheetView zoomScale="90" zoomScaleNormal="90" workbookViewId="0">
      <selection activeCell="K10" sqref="K10"/>
    </sheetView>
  </sheetViews>
  <sheetFormatPr defaultColWidth="8.85546875" defaultRowHeight="15"/>
  <cols>
    <col min="1" max="1" width="5" bestFit="1" customWidth="1"/>
    <col min="2" max="2" width="11.140625" customWidth="1"/>
    <col min="3" max="3" width="22.7109375" customWidth="1"/>
    <col min="4" max="4" width="16.28515625" hidden="1" customWidth="1"/>
    <col min="5" max="5" width="13.28515625" customWidth="1"/>
    <col min="6" max="6" width="11.140625" bestFit="1" customWidth="1"/>
    <col min="8" max="8" width="13.7109375" bestFit="1" customWidth="1"/>
    <col min="9" max="9" width="17" customWidth="1"/>
    <col min="10" max="10" width="10.7109375" customWidth="1"/>
    <col min="11" max="11" width="11.7109375" bestFit="1" customWidth="1"/>
  </cols>
  <sheetData>
    <row r="1" spans="1:11">
      <c r="C1" s="305" t="s">
        <v>266</v>
      </c>
      <c r="D1" s="305"/>
    </row>
    <row r="2" spans="1:11">
      <c r="C2" s="416"/>
      <c r="D2" s="416"/>
      <c r="E2" s="305" t="s">
        <v>267</v>
      </c>
    </row>
    <row r="4" spans="1:11">
      <c r="A4" s="305" t="s">
        <v>268</v>
      </c>
      <c r="B4" s="305" t="s">
        <v>269</v>
      </c>
      <c r="C4" s="305" t="s">
        <v>270</v>
      </c>
      <c r="D4" s="305" t="s">
        <v>492</v>
      </c>
      <c r="E4" s="556" t="s">
        <v>560</v>
      </c>
      <c r="F4" s="305" t="s">
        <v>272</v>
      </c>
      <c r="G4" s="305" t="s">
        <v>273</v>
      </c>
      <c r="H4" s="305" t="s">
        <v>274</v>
      </c>
      <c r="I4" s="305" t="s">
        <v>275</v>
      </c>
    </row>
    <row r="5" spans="1:11">
      <c r="A5" s="391" t="s">
        <v>276</v>
      </c>
      <c r="B5" s="391">
        <v>2222</v>
      </c>
      <c r="C5" s="391" t="s">
        <v>277</v>
      </c>
      <c r="D5" s="391">
        <v>79.48</v>
      </c>
      <c r="E5" s="494">
        <v>1269590.470790253</v>
      </c>
      <c r="F5" s="495"/>
      <c r="G5" s="412">
        <f ca="1">'TAP 2222 Model'!I19</f>
        <v>104.08</v>
      </c>
      <c r="H5" s="392">
        <f ca="1">G5*F5</f>
        <v>0</v>
      </c>
      <c r="I5" s="395">
        <f ca="1">H5-E5</f>
        <v>-1269590.470790253</v>
      </c>
      <c r="K5" s="446"/>
    </row>
    <row r="6" spans="1:11">
      <c r="A6" s="391" t="s">
        <v>276</v>
      </c>
      <c r="B6" s="391">
        <v>2271</v>
      </c>
      <c r="C6" s="391" t="s">
        <v>493</v>
      </c>
      <c r="D6" s="391"/>
      <c r="E6" s="494">
        <v>0</v>
      </c>
      <c r="F6" s="495"/>
      <c r="G6" s="394"/>
      <c r="H6" s="392">
        <f>G6*F6</f>
        <v>0</v>
      </c>
      <c r="I6" s="397">
        <f>H6-E6</f>
        <v>0</v>
      </c>
    </row>
    <row r="7" spans="1:11">
      <c r="C7" s="398" t="s">
        <v>279</v>
      </c>
      <c r="D7" s="410"/>
      <c r="E7" s="399">
        <v>1269590.470790253</v>
      </c>
      <c r="F7" s="400"/>
      <c r="G7" s="401"/>
      <c r="H7" s="399">
        <f ca="1">SUM(H5:H6)</f>
        <v>0</v>
      </c>
      <c r="I7" s="402">
        <f ca="1">SUM(I5:I6)</f>
        <v>-1269590.470790253</v>
      </c>
    </row>
    <row r="8" spans="1:11">
      <c r="E8" s="403"/>
      <c r="F8" s="400"/>
      <c r="G8" s="401"/>
      <c r="H8" s="403"/>
      <c r="I8" s="404"/>
    </row>
    <row r="9" spans="1:11">
      <c r="A9" s="305" t="s">
        <v>268</v>
      </c>
      <c r="B9" s="305" t="s">
        <v>269</v>
      </c>
      <c r="C9" s="305" t="s">
        <v>270</v>
      </c>
      <c r="D9" s="305" t="s">
        <v>492</v>
      </c>
      <c r="E9" s="305" t="s">
        <v>274</v>
      </c>
      <c r="F9" s="305"/>
      <c r="G9" s="305" t="s">
        <v>273</v>
      </c>
      <c r="H9" s="305" t="s">
        <v>274</v>
      </c>
      <c r="I9" s="305" t="s">
        <v>275</v>
      </c>
    </row>
    <row r="10" spans="1:11">
      <c r="A10" s="391" t="s">
        <v>280</v>
      </c>
      <c r="B10" s="391">
        <v>2128</v>
      </c>
      <c r="C10" s="391" t="s">
        <v>171</v>
      </c>
      <c r="D10" s="391">
        <v>5.07</v>
      </c>
      <c r="E10" s="494">
        <v>509207.67861277267</v>
      </c>
      <c r="F10" s="495"/>
      <c r="G10" s="394" t="e">
        <f>G16</f>
        <v>#REF!</v>
      </c>
      <c r="H10" s="392" t="e">
        <f t="shared" ref="H10" si="0">G10*F10</f>
        <v>#REF!</v>
      </c>
      <c r="I10" s="397" t="e">
        <f t="shared" ref="I10" si="1">H10-E10</f>
        <v>#REF!</v>
      </c>
    </row>
    <row r="11" spans="1:11">
      <c r="C11" s="398" t="s">
        <v>283</v>
      </c>
      <c r="D11" s="410"/>
      <c r="E11" s="496">
        <v>509207.67861277267</v>
      </c>
      <c r="F11" s="497"/>
      <c r="G11" s="401"/>
      <c r="H11" s="399" t="e">
        <f>SUM(H10:H10)</f>
        <v>#REF!</v>
      </c>
      <c r="I11" s="402" t="e">
        <f>SUM(I10:I10)</f>
        <v>#REF!</v>
      </c>
    </row>
    <row r="12" spans="1:11">
      <c r="E12" s="498"/>
      <c r="F12" s="497"/>
      <c r="G12" s="401"/>
      <c r="H12" s="403"/>
      <c r="I12" s="404"/>
    </row>
    <row r="13" spans="1:11">
      <c r="A13" s="305" t="s">
        <v>268</v>
      </c>
      <c r="B13" s="305" t="s">
        <v>269</v>
      </c>
      <c r="C13" s="305" t="s">
        <v>270</v>
      </c>
      <c r="D13" s="305" t="s">
        <v>492</v>
      </c>
      <c r="E13" s="305" t="s">
        <v>274</v>
      </c>
      <c r="F13" s="305"/>
      <c r="G13" s="305" t="s">
        <v>273</v>
      </c>
      <c r="H13" s="305" t="s">
        <v>274</v>
      </c>
      <c r="I13" s="305" t="s">
        <v>275</v>
      </c>
    </row>
    <row r="14" spans="1:11">
      <c r="A14" s="391" t="s">
        <v>284</v>
      </c>
      <c r="B14" s="391">
        <v>3274</v>
      </c>
      <c r="C14" s="391" t="s">
        <v>494</v>
      </c>
      <c r="D14" s="499" t="e">
        <f>E14/F14</f>
        <v>#DIV/0!</v>
      </c>
      <c r="E14" s="494">
        <v>220504.58499456957</v>
      </c>
      <c r="F14" s="495"/>
      <c r="G14" s="493">
        <f ca="1">'CorpRepPayee 3274 Model'!L36</f>
        <v>98.99</v>
      </c>
      <c r="H14" s="392">
        <f ca="1">G14*F14</f>
        <v>0</v>
      </c>
      <c r="I14" s="395">
        <f ca="1">H14-E14</f>
        <v>-220504.58499456957</v>
      </c>
    </row>
    <row r="15" spans="1:11">
      <c r="A15" s="391" t="s">
        <v>284</v>
      </c>
      <c r="B15" s="391">
        <v>3274</v>
      </c>
      <c r="C15" s="391" t="s">
        <v>495</v>
      </c>
      <c r="D15" s="499">
        <f>'CorpRepPayee 3274 Model'!Q38</f>
        <v>221.26</v>
      </c>
      <c r="E15" s="494">
        <v>199527.62555973724</v>
      </c>
      <c r="F15" s="495"/>
      <c r="G15" s="493">
        <f ca="1">'CorpRepPayee 3274 Model'!Q36</f>
        <v>226.22</v>
      </c>
      <c r="H15" s="392">
        <f ca="1">G15*F15</f>
        <v>0</v>
      </c>
      <c r="I15" s="395">
        <f ca="1">H15-E15</f>
        <v>-199527.62555973724</v>
      </c>
    </row>
    <row r="16" spans="1:11">
      <c r="A16" s="391" t="s">
        <v>284</v>
      </c>
      <c r="B16" s="391">
        <v>3285</v>
      </c>
      <c r="C16" s="391" t="s">
        <v>171</v>
      </c>
      <c r="D16" s="499" t="e">
        <f t="shared" ref="D16:D18" si="2">E16/F16</f>
        <v>#DIV/0!</v>
      </c>
      <c r="E16" s="494">
        <v>19139909.239403807</v>
      </c>
      <c r="F16" s="495"/>
      <c r="G16" s="394" t="e">
        <f>'Day Hab 3291 Add on Rate'!B14</f>
        <v>#REF!</v>
      </c>
      <c r="H16" s="392" t="e">
        <f t="shared" ref="H16:H18" si="3">G16*F16</f>
        <v>#REF!</v>
      </c>
      <c r="I16" s="397" t="e">
        <f>H16-E16</f>
        <v>#REF!</v>
      </c>
    </row>
    <row r="17" spans="1:10">
      <c r="A17" s="391" t="s">
        <v>284</v>
      </c>
      <c r="B17" s="391">
        <v>3285</v>
      </c>
      <c r="C17" s="391" t="s">
        <v>169</v>
      </c>
      <c r="D17" s="499" t="e">
        <f t="shared" si="2"/>
        <v>#DIV/0!</v>
      </c>
      <c r="E17" s="494">
        <v>612222.13414475054</v>
      </c>
      <c r="F17" s="495"/>
      <c r="G17" s="394" t="e">
        <f>'Day Hab 3291 Add on Rate'!C14</f>
        <v>#REF!</v>
      </c>
      <c r="H17" s="392" t="e">
        <f t="shared" si="3"/>
        <v>#REF!</v>
      </c>
      <c r="I17" s="397" t="e">
        <f t="shared" ref="I17:I18" si="4">H17-E17</f>
        <v>#REF!</v>
      </c>
    </row>
    <row r="18" spans="1:10">
      <c r="A18" s="391" t="s">
        <v>284</v>
      </c>
      <c r="B18" s="391">
        <v>3285</v>
      </c>
      <c r="C18" s="391" t="s">
        <v>170</v>
      </c>
      <c r="D18" s="499" t="e">
        <f t="shared" si="2"/>
        <v>#DIV/0!</v>
      </c>
      <c r="E18" s="494">
        <v>180160.60856422974</v>
      </c>
      <c r="F18" s="495"/>
      <c r="G18" s="394" t="e">
        <f>'Day Hab 3291 Add on Rate'!D14</f>
        <v>#REF!</v>
      </c>
      <c r="H18" s="392" t="e">
        <f t="shared" si="3"/>
        <v>#REF!</v>
      </c>
      <c r="I18" s="397" t="e">
        <f t="shared" si="4"/>
        <v>#REF!</v>
      </c>
    </row>
    <row r="19" spans="1:10">
      <c r="C19" s="398" t="s">
        <v>286</v>
      </c>
      <c r="D19" s="410"/>
      <c r="E19" s="496">
        <f>SUM(E14:E18)</f>
        <v>20352324.192667093</v>
      </c>
      <c r="F19" s="497"/>
      <c r="G19" s="401"/>
      <c r="H19" s="399" t="e">
        <f ca="1">SUM(H14:H18)</f>
        <v>#REF!</v>
      </c>
      <c r="I19" s="402" t="e">
        <f ca="1">SUM(I14:I18)</f>
        <v>#REF!</v>
      </c>
    </row>
    <row r="20" spans="1:10">
      <c r="E20" s="403"/>
      <c r="F20" s="400"/>
      <c r="G20" s="401"/>
      <c r="H20" s="403"/>
      <c r="I20" s="404"/>
    </row>
    <row r="21" spans="1:10" ht="15.75" thickBot="1">
      <c r="E21" s="406"/>
      <c r="F21" s="407"/>
      <c r="G21" s="408"/>
      <c r="H21" s="406"/>
      <c r="I21" s="409"/>
    </row>
    <row r="22" spans="1:10" ht="15.75" thickTop="1">
      <c r="C22" s="410" t="s">
        <v>126</v>
      </c>
      <c r="D22" s="410"/>
      <c r="E22" s="402">
        <f>E7+E11+E19</f>
        <v>22131122.342070118</v>
      </c>
      <c r="F22" s="404"/>
      <c r="G22" s="404"/>
      <c r="H22" s="402" t="e">
        <f ca="1">H7+H11+H19</f>
        <v>#REF!</v>
      </c>
      <c r="I22" s="402" t="e">
        <f ca="1">I7+I11+I19</f>
        <v>#REF!</v>
      </c>
      <c r="J22" s="411" t="e">
        <f ca="1">(H22-E22)/E22</f>
        <v>#REF!</v>
      </c>
    </row>
  </sheetData>
  <pageMargins left="0.25" right="0.25"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I26"/>
  <sheetViews>
    <sheetView topLeftCell="BG1" workbookViewId="0">
      <selection activeCell="BK22" sqref="BK22"/>
    </sheetView>
  </sheetViews>
  <sheetFormatPr defaultRowHeight="12.75"/>
  <cols>
    <col min="1" max="1" width="38.42578125" style="149" customWidth="1"/>
    <col min="2" max="2" width="12.85546875" style="154" customWidth="1"/>
    <col min="3" max="82" width="7.7109375" style="149" customWidth="1"/>
    <col min="83" max="256" width="8.85546875" style="149"/>
    <col min="257" max="257" width="38.42578125" style="149" customWidth="1"/>
    <col min="258" max="258" width="12.85546875" style="149" customWidth="1"/>
    <col min="259" max="338" width="7.7109375" style="149" customWidth="1"/>
    <col min="339" max="512" width="8.85546875" style="149"/>
    <col min="513" max="513" width="38.42578125" style="149" customWidth="1"/>
    <col min="514" max="514" width="12.85546875" style="149" customWidth="1"/>
    <col min="515" max="594" width="7.7109375" style="149" customWidth="1"/>
    <col min="595" max="768" width="8.85546875" style="149"/>
    <col min="769" max="769" width="38.42578125" style="149" customWidth="1"/>
    <col min="770" max="770" width="12.85546875" style="149" customWidth="1"/>
    <col min="771" max="850" width="7.7109375" style="149" customWidth="1"/>
    <col min="851" max="1024" width="8.85546875" style="149"/>
    <col min="1025" max="1025" width="38.42578125" style="149" customWidth="1"/>
    <col min="1026" max="1026" width="12.85546875" style="149" customWidth="1"/>
    <col min="1027" max="1106" width="7.7109375" style="149" customWidth="1"/>
    <col min="1107" max="1280" width="8.85546875" style="149"/>
    <col min="1281" max="1281" width="38.42578125" style="149" customWidth="1"/>
    <col min="1282" max="1282" width="12.85546875" style="149" customWidth="1"/>
    <col min="1283" max="1362" width="7.7109375" style="149" customWidth="1"/>
    <col min="1363" max="1536" width="8.85546875" style="149"/>
    <col min="1537" max="1537" width="38.42578125" style="149" customWidth="1"/>
    <col min="1538" max="1538" width="12.85546875" style="149" customWidth="1"/>
    <col min="1539" max="1618" width="7.7109375" style="149" customWidth="1"/>
    <col min="1619" max="1792" width="8.85546875" style="149"/>
    <col min="1793" max="1793" width="38.42578125" style="149" customWidth="1"/>
    <col min="1794" max="1794" width="12.85546875" style="149" customWidth="1"/>
    <col min="1795" max="1874" width="7.7109375" style="149" customWidth="1"/>
    <col min="1875" max="2048" width="8.85546875" style="149"/>
    <col min="2049" max="2049" width="38.42578125" style="149" customWidth="1"/>
    <col min="2050" max="2050" width="12.85546875" style="149" customWidth="1"/>
    <col min="2051" max="2130" width="7.7109375" style="149" customWidth="1"/>
    <col min="2131" max="2304" width="8.85546875" style="149"/>
    <col min="2305" max="2305" width="38.42578125" style="149" customWidth="1"/>
    <col min="2306" max="2306" width="12.85546875" style="149" customWidth="1"/>
    <col min="2307" max="2386" width="7.7109375" style="149" customWidth="1"/>
    <col min="2387" max="2560" width="8.85546875" style="149"/>
    <col min="2561" max="2561" width="38.42578125" style="149" customWidth="1"/>
    <col min="2562" max="2562" width="12.85546875" style="149" customWidth="1"/>
    <col min="2563" max="2642" width="7.7109375" style="149" customWidth="1"/>
    <col min="2643" max="2816" width="8.85546875" style="149"/>
    <col min="2817" max="2817" width="38.42578125" style="149" customWidth="1"/>
    <col min="2818" max="2818" width="12.85546875" style="149" customWidth="1"/>
    <col min="2819" max="2898" width="7.7109375" style="149" customWidth="1"/>
    <col min="2899" max="3072" width="8.85546875" style="149"/>
    <col min="3073" max="3073" width="38.42578125" style="149" customWidth="1"/>
    <col min="3074" max="3074" width="12.85546875" style="149" customWidth="1"/>
    <col min="3075" max="3154" width="7.7109375" style="149" customWidth="1"/>
    <col min="3155" max="3328" width="8.85546875" style="149"/>
    <col min="3329" max="3329" width="38.42578125" style="149" customWidth="1"/>
    <col min="3330" max="3330" width="12.85546875" style="149" customWidth="1"/>
    <col min="3331" max="3410" width="7.7109375" style="149" customWidth="1"/>
    <col min="3411" max="3584" width="8.85546875" style="149"/>
    <col min="3585" max="3585" width="38.42578125" style="149" customWidth="1"/>
    <col min="3586" max="3586" width="12.85546875" style="149" customWidth="1"/>
    <col min="3587" max="3666" width="7.7109375" style="149" customWidth="1"/>
    <col min="3667" max="3840" width="8.85546875" style="149"/>
    <col min="3841" max="3841" width="38.42578125" style="149" customWidth="1"/>
    <col min="3842" max="3842" width="12.85546875" style="149" customWidth="1"/>
    <col min="3843" max="3922" width="7.7109375" style="149" customWidth="1"/>
    <col min="3923" max="4096" width="8.85546875" style="149"/>
    <col min="4097" max="4097" width="38.42578125" style="149" customWidth="1"/>
    <col min="4098" max="4098" width="12.85546875" style="149" customWidth="1"/>
    <col min="4099" max="4178" width="7.7109375" style="149" customWidth="1"/>
    <col min="4179" max="4352" width="8.85546875" style="149"/>
    <col min="4353" max="4353" width="38.42578125" style="149" customWidth="1"/>
    <col min="4354" max="4354" width="12.85546875" style="149" customWidth="1"/>
    <col min="4355" max="4434" width="7.7109375" style="149" customWidth="1"/>
    <col min="4435" max="4608" width="8.85546875" style="149"/>
    <col min="4609" max="4609" width="38.42578125" style="149" customWidth="1"/>
    <col min="4610" max="4610" width="12.85546875" style="149" customWidth="1"/>
    <col min="4611" max="4690" width="7.7109375" style="149" customWidth="1"/>
    <col min="4691" max="4864" width="8.85546875" style="149"/>
    <col min="4865" max="4865" width="38.42578125" style="149" customWidth="1"/>
    <col min="4866" max="4866" width="12.85546875" style="149" customWidth="1"/>
    <col min="4867" max="4946" width="7.7109375" style="149" customWidth="1"/>
    <col min="4947" max="5120" width="8.85546875" style="149"/>
    <col min="5121" max="5121" width="38.42578125" style="149" customWidth="1"/>
    <col min="5122" max="5122" width="12.85546875" style="149" customWidth="1"/>
    <col min="5123" max="5202" width="7.7109375" style="149" customWidth="1"/>
    <col min="5203" max="5376" width="8.85546875" style="149"/>
    <col min="5377" max="5377" width="38.42578125" style="149" customWidth="1"/>
    <col min="5378" max="5378" width="12.85546875" style="149" customWidth="1"/>
    <col min="5379" max="5458" width="7.7109375" style="149" customWidth="1"/>
    <col min="5459" max="5632" width="8.85546875" style="149"/>
    <col min="5633" max="5633" width="38.42578125" style="149" customWidth="1"/>
    <col min="5634" max="5634" width="12.85546875" style="149" customWidth="1"/>
    <col min="5635" max="5714" width="7.7109375" style="149" customWidth="1"/>
    <col min="5715" max="5888" width="8.85546875" style="149"/>
    <col min="5889" max="5889" width="38.42578125" style="149" customWidth="1"/>
    <col min="5890" max="5890" width="12.85546875" style="149" customWidth="1"/>
    <col min="5891" max="5970" width="7.7109375" style="149" customWidth="1"/>
    <col min="5971" max="6144" width="8.85546875" style="149"/>
    <col min="6145" max="6145" width="38.42578125" style="149" customWidth="1"/>
    <col min="6146" max="6146" width="12.85546875" style="149" customWidth="1"/>
    <col min="6147" max="6226" width="7.7109375" style="149" customWidth="1"/>
    <col min="6227" max="6400" width="8.85546875" style="149"/>
    <col min="6401" max="6401" width="38.42578125" style="149" customWidth="1"/>
    <col min="6402" max="6402" width="12.85546875" style="149" customWidth="1"/>
    <col min="6403" max="6482" width="7.7109375" style="149" customWidth="1"/>
    <col min="6483" max="6656" width="8.85546875" style="149"/>
    <col min="6657" max="6657" width="38.42578125" style="149" customWidth="1"/>
    <col min="6658" max="6658" width="12.85546875" style="149" customWidth="1"/>
    <col min="6659" max="6738" width="7.7109375" style="149" customWidth="1"/>
    <col min="6739" max="6912" width="8.85546875" style="149"/>
    <col min="6913" max="6913" width="38.42578125" style="149" customWidth="1"/>
    <col min="6914" max="6914" width="12.85546875" style="149" customWidth="1"/>
    <col min="6915" max="6994" width="7.7109375" style="149" customWidth="1"/>
    <col min="6995" max="7168" width="8.85546875" style="149"/>
    <col min="7169" max="7169" width="38.42578125" style="149" customWidth="1"/>
    <col min="7170" max="7170" width="12.85546875" style="149" customWidth="1"/>
    <col min="7171" max="7250" width="7.7109375" style="149" customWidth="1"/>
    <col min="7251" max="7424" width="8.85546875" style="149"/>
    <col min="7425" max="7425" width="38.42578125" style="149" customWidth="1"/>
    <col min="7426" max="7426" width="12.85546875" style="149" customWidth="1"/>
    <col min="7427" max="7506" width="7.7109375" style="149" customWidth="1"/>
    <col min="7507" max="7680" width="8.85546875" style="149"/>
    <col min="7681" max="7681" width="38.42578125" style="149" customWidth="1"/>
    <col min="7682" max="7682" width="12.85546875" style="149" customWidth="1"/>
    <col min="7683" max="7762" width="7.7109375" style="149" customWidth="1"/>
    <col min="7763" max="7936" width="8.85546875" style="149"/>
    <col min="7937" max="7937" width="38.42578125" style="149" customWidth="1"/>
    <col min="7938" max="7938" width="12.85546875" style="149" customWidth="1"/>
    <col min="7939" max="8018" width="7.7109375" style="149" customWidth="1"/>
    <col min="8019" max="8192" width="8.85546875" style="149"/>
    <col min="8193" max="8193" width="38.42578125" style="149" customWidth="1"/>
    <col min="8194" max="8194" width="12.85546875" style="149" customWidth="1"/>
    <col min="8195" max="8274" width="7.7109375" style="149" customWidth="1"/>
    <col min="8275" max="8448" width="8.85546875" style="149"/>
    <col min="8449" max="8449" width="38.42578125" style="149" customWidth="1"/>
    <col min="8450" max="8450" width="12.85546875" style="149" customWidth="1"/>
    <col min="8451" max="8530" width="7.7109375" style="149" customWidth="1"/>
    <col min="8531" max="8704" width="8.85546875" style="149"/>
    <col min="8705" max="8705" width="38.42578125" style="149" customWidth="1"/>
    <col min="8706" max="8706" width="12.85546875" style="149" customWidth="1"/>
    <col min="8707" max="8786" width="7.7109375" style="149" customWidth="1"/>
    <col min="8787" max="8960" width="8.85546875" style="149"/>
    <col min="8961" max="8961" width="38.42578125" style="149" customWidth="1"/>
    <col min="8962" max="8962" width="12.85546875" style="149" customWidth="1"/>
    <col min="8963" max="9042" width="7.7109375" style="149" customWidth="1"/>
    <col min="9043" max="9216" width="8.85546875" style="149"/>
    <col min="9217" max="9217" width="38.42578125" style="149" customWidth="1"/>
    <col min="9218" max="9218" width="12.85546875" style="149" customWidth="1"/>
    <col min="9219" max="9298" width="7.7109375" style="149" customWidth="1"/>
    <col min="9299" max="9472" width="8.85546875" style="149"/>
    <col min="9473" max="9473" width="38.42578125" style="149" customWidth="1"/>
    <col min="9474" max="9474" width="12.85546875" style="149" customWidth="1"/>
    <col min="9475" max="9554" width="7.7109375" style="149" customWidth="1"/>
    <col min="9555" max="9728" width="8.85546875" style="149"/>
    <col min="9729" max="9729" width="38.42578125" style="149" customWidth="1"/>
    <col min="9730" max="9730" width="12.85546875" style="149" customWidth="1"/>
    <col min="9731" max="9810" width="7.7109375" style="149" customWidth="1"/>
    <col min="9811" max="9984" width="8.85546875" style="149"/>
    <col min="9985" max="9985" width="38.42578125" style="149" customWidth="1"/>
    <col min="9986" max="9986" width="12.85546875" style="149" customWidth="1"/>
    <col min="9987" max="10066" width="7.7109375" style="149" customWidth="1"/>
    <col min="10067" max="10240" width="8.85546875" style="149"/>
    <col min="10241" max="10241" width="38.42578125" style="149" customWidth="1"/>
    <col min="10242" max="10242" width="12.85546875" style="149" customWidth="1"/>
    <col min="10243" max="10322" width="7.7109375" style="149" customWidth="1"/>
    <col min="10323" max="10496" width="8.85546875" style="149"/>
    <col min="10497" max="10497" width="38.42578125" style="149" customWidth="1"/>
    <col min="10498" max="10498" width="12.85546875" style="149" customWidth="1"/>
    <col min="10499" max="10578" width="7.7109375" style="149" customWidth="1"/>
    <col min="10579" max="10752" width="8.85546875" style="149"/>
    <col min="10753" max="10753" width="38.42578125" style="149" customWidth="1"/>
    <col min="10754" max="10754" width="12.85546875" style="149" customWidth="1"/>
    <col min="10755" max="10834" width="7.7109375" style="149" customWidth="1"/>
    <col min="10835" max="11008" width="8.85546875" style="149"/>
    <col min="11009" max="11009" width="38.42578125" style="149" customWidth="1"/>
    <col min="11010" max="11010" width="12.85546875" style="149" customWidth="1"/>
    <col min="11011" max="11090" width="7.7109375" style="149" customWidth="1"/>
    <col min="11091" max="11264" width="8.85546875" style="149"/>
    <col min="11265" max="11265" width="38.42578125" style="149" customWidth="1"/>
    <col min="11266" max="11266" width="12.85546875" style="149" customWidth="1"/>
    <col min="11267" max="11346" width="7.7109375" style="149" customWidth="1"/>
    <col min="11347" max="11520" width="8.85546875" style="149"/>
    <col min="11521" max="11521" width="38.42578125" style="149" customWidth="1"/>
    <col min="11522" max="11522" width="12.85546875" style="149" customWidth="1"/>
    <col min="11523" max="11602" width="7.7109375" style="149" customWidth="1"/>
    <col min="11603" max="11776" width="8.85546875" style="149"/>
    <col min="11777" max="11777" width="38.42578125" style="149" customWidth="1"/>
    <col min="11778" max="11778" width="12.85546875" style="149" customWidth="1"/>
    <col min="11779" max="11858" width="7.7109375" style="149" customWidth="1"/>
    <col min="11859" max="12032" width="8.85546875" style="149"/>
    <col min="12033" max="12033" width="38.42578125" style="149" customWidth="1"/>
    <col min="12034" max="12034" width="12.85546875" style="149" customWidth="1"/>
    <col min="12035" max="12114" width="7.7109375" style="149" customWidth="1"/>
    <col min="12115" max="12288" width="8.85546875" style="149"/>
    <col min="12289" max="12289" width="38.42578125" style="149" customWidth="1"/>
    <col min="12290" max="12290" width="12.85546875" style="149" customWidth="1"/>
    <col min="12291" max="12370" width="7.7109375" style="149" customWidth="1"/>
    <col min="12371" max="12544" width="8.85546875" style="149"/>
    <col min="12545" max="12545" width="38.42578125" style="149" customWidth="1"/>
    <col min="12546" max="12546" width="12.85546875" style="149" customWidth="1"/>
    <col min="12547" max="12626" width="7.7109375" style="149" customWidth="1"/>
    <col min="12627" max="12800" width="8.85546875" style="149"/>
    <col min="12801" max="12801" width="38.42578125" style="149" customWidth="1"/>
    <col min="12802" max="12802" width="12.85546875" style="149" customWidth="1"/>
    <col min="12803" max="12882" width="7.7109375" style="149" customWidth="1"/>
    <col min="12883" max="13056" width="8.85546875" style="149"/>
    <col min="13057" max="13057" width="38.42578125" style="149" customWidth="1"/>
    <col min="13058" max="13058" width="12.85546875" style="149" customWidth="1"/>
    <col min="13059" max="13138" width="7.7109375" style="149" customWidth="1"/>
    <col min="13139" max="13312" width="8.85546875" style="149"/>
    <col min="13313" max="13313" width="38.42578125" style="149" customWidth="1"/>
    <col min="13314" max="13314" width="12.85546875" style="149" customWidth="1"/>
    <col min="13315" max="13394" width="7.7109375" style="149" customWidth="1"/>
    <col min="13395" max="13568" width="8.85546875" style="149"/>
    <col min="13569" max="13569" width="38.42578125" style="149" customWidth="1"/>
    <col min="13570" max="13570" width="12.85546875" style="149" customWidth="1"/>
    <col min="13571" max="13650" width="7.7109375" style="149" customWidth="1"/>
    <col min="13651" max="13824" width="8.85546875" style="149"/>
    <col min="13825" max="13825" width="38.42578125" style="149" customWidth="1"/>
    <col min="13826" max="13826" width="12.85546875" style="149" customWidth="1"/>
    <col min="13827" max="13906" width="7.7109375" style="149" customWidth="1"/>
    <col min="13907" max="14080" width="8.85546875" style="149"/>
    <col min="14081" max="14081" width="38.42578125" style="149" customWidth="1"/>
    <col min="14082" max="14082" width="12.85546875" style="149" customWidth="1"/>
    <col min="14083" max="14162" width="7.7109375" style="149" customWidth="1"/>
    <col min="14163" max="14336" width="8.85546875" style="149"/>
    <col min="14337" max="14337" width="38.42578125" style="149" customWidth="1"/>
    <col min="14338" max="14338" width="12.85546875" style="149" customWidth="1"/>
    <col min="14339" max="14418" width="7.7109375" style="149" customWidth="1"/>
    <col min="14419" max="14592" width="8.85546875" style="149"/>
    <col min="14593" max="14593" width="38.42578125" style="149" customWidth="1"/>
    <col min="14594" max="14594" width="12.85546875" style="149" customWidth="1"/>
    <col min="14595" max="14674" width="7.7109375" style="149" customWidth="1"/>
    <col min="14675" max="14848" width="8.85546875" style="149"/>
    <col min="14849" max="14849" width="38.42578125" style="149" customWidth="1"/>
    <col min="14850" max="14850" width="12.85546875" style="149" customWidth="1"/>
    <col min="14851" max="14930" width="7.7109375" style="149" customWidth="1"/>
    <col min="14931" max="15104" width="8.85546875" style="149"/>
    <col min="15105" max="15105" width="38.42578125" style="149" customWidth="1"/>
    <col min="15106" max="15106" width="12.85546875" style="149" customWidth="1"/>
    <col min="15107" max="15186" width="7.7109375" style="149" customWidth="1"/>
    <col min="15187" max="15360" width="8.85546875" style="149"/>
    <col min="15361" max="15361" width="38.42578125" style="149" customWidth="1"/>
    <col min="15362" max="15362" width="12.85546875" style="149" customWidth="1"/>
    <col min="15363" max="15442" width="7.7109375" style="149" customWidth="1"/>
    <col min="15443" max="15616" width="8.85546875" style="149"/>
    <col min="15617" max="15617" width="38.42578125" style="149" customWidth="1"/>
    <col min="15618" max="15618" width="12.85546875" style="149" customWidth="1"/>
    <col min="15619" max="15698" width="7.7109375" style="149" customWidth="1"/>
    <col min="15699" max="15872" width="8.85546875" style="149"/>
    <col min="15873" max="15873" width="38.42578125" style="149" customWidth="1"/>
    <col min="15874" max="15874" width="12.85546875" style="149" customWidth="1"/>
    <col min="15875" max="15954" width="7.7109375" style="149" customWidth="1"/>
    <col min="15955" max="16128" width="8.85546875" style="149"/>
    <col min="16129" max="16129" width="38.42578125" style="149" customWidth="1"/>
    <col min="16130" max="16130" width="12.85546875" style="149" customWidth="1"/>
    <col min="16131" max="16210" width="7.7109375" style="149" customWidth="1"/>
    <col min="16211" max="16384" width="8.85546875" style="149"/>
  </cols>
  <sheetData>
    <row r="1" spans="1:87" ht="18">
      <c r="A1" s="147" t="s">
        <v>4</v>
      </c>
      <c r="B1" s="148"/>
    </row>
    <row r="2" spans="1:87" ht="15.75">
      <c r="A2" s="150" t="s">
        <v>173</v>
      </c>
      <c r="B2" s="151"/>
    </row>
    <row r="3" spans="1:87" ht="15.75" thickBot="1">
      <c r="A3" s="152" t="s">
        <v>5</v>
      </c>
      <c r="B3" s="153"/>
    </row>
    <row r="6" spans="1:87">
      <c r="BM6" s="155" t="s">
        <v>154</v>
      </c>
      <c r="BN6" s="155" t="s">
        <v>154</v>
      </c>
      <c r="BO6" s="155" t="s">
        <v>154</v>
      </c>
      <c r="BP6" s="155" t="s">
        <v>154</v>
      </c>
      <c r="BQ6" s="156" t="s">
        <v>155</v>
      </c>
      <c r="BR6" s="156" t="s">
        <v>155</v>
      </c>
      <c r="BS6" s="156" t="s">
        <v>155</v>
      </c>
      <c r="BT6" s="156" t="s">
        <v>155</v>
      </c>
      <c r="BU6" s="157" t="s">
        <v>174</v>
      </c>
      <c r="BV6" s="157" t="s">
        <v>174</v>
      </c>
      <c r="BW6" s="157" t="s">
        <v>174</v>
      </c>
      <c r="BX6" s="157" t="s">
        <v>174</v>
      </c>
      <c r="BY6" s="158" t="s">
        <v>175</v>
      </c>
      <c r="BZ6" s="158" t="s">
        <v>175</v>
      </c>
      <c r="CA6" s="158" t="s">
        <v>175</v>
      </c>
      <c r="CB6" s="158" t="s">
        <v>175</v>
      </c>
    </row>
    <row r="7" spans="1:87" s="154" customFormat="1">
      <c r="B7" s="154" t="s">
        <v>6</v>
      </c>
      <c r="C7" s="159" t="s">
        <v>7</v>
      </c>
      <c r="D7" s="159" t="s">
        <v>8</v>
      </c>
      <c r="E7" s="159" t="s">
        <v>9</v>
      </c>
      <c r="F7" s="159" t="s">
        <v>10</v>
      </c>
      <c r="G7" s="159" t="s">
        <v>11</v>
      </c>
      <c r="H7" s="159" t="s">
        <v>12</v>
      </c>
      <c r="I7" s="159" t="s">
        <v>13</v>
      </c>
      <c r="J7" s="159" t="s">
        <v>14</v>
      </c>
      <c r="K7" s="159" t="s">
        <v>15</v>
      </c>
      <c r="L7" s="159" t="s">
        <v>16</v>
      </c>
      <c r="M7" s="159" t="s">
        <v>17</v>
      </c>
      <c r="N7" s="159" t="s">
        <v>18</v>
      </c>
      <c r="O7" s="159" t="s">
        <v>19</v>
      </c>
      <c r="P7" s="159" t="s">
        <v>20</v>
      </c>
      <c r="Q7" s="159" t="s">
        <v>21</v>
      </c>
      <c r="R7" s="159" t="s">
        <v>22</v>
      </c>
      <c r="S7" s="159" t="s">
        <v>23</v>
      </c>
      <c r="T7" s="159" t="s">
        <v>24</v>
      </c>
      <c r="U7" s="159" t="s">
        <v>25</v>
      </c>
      <c r="V7" s="159" t="s">
        <v>26</v>
      </c>
      <c r="W7" s="159" t="s">
        <v>27</v>
      </c>
      <c r="X7" s="159" t="s">
        <v>28</v>
      </c>
      <c r="Y7" s="159" t="s">
        <v>29</v>
      </c>
      <c r="Z7" s="159" t="s">
        <v>30</v>
      </c>
      <c r="AA7" s="159" t="s">
        <v>31</v>
      </c>
      <c r="AB7" s="159" t="s">
        <v>32</v>
      </c>
      <c r="AC7" s="159" t="s">
        <v>33</v>
      </c>
      <c r="AD7" s="159" t="s">
        <v>34</v>
      </c>
      <c r="AE7" s="159" t="s">
        <v>35</v>
      </c>
      <c r="AF7" s="159" t="s">
        <v>36</v>
      </c>
      <c r="AG7" s="159" t="s">
        <v>37</v>
      </c>
      <c r="AH7" s="159" t="s">
        <v>38</v>
      </c>
      <c r="AI7" s="159" t="s">
        <v>39</v>
      </c>
      <c r="AJ7" s="159" t="s">
        <v>40</v>
      </c>
      <c r="AK7" s="159" t="s">
        <v>41</v>
      </c>
      <c r="AL7" s="159" t="s">
        <v>42</v>
      </c>
      <c r="AM7" s="159" t="s">
        <v>43</v>
      </c>
      <c r="AN7" s="159" t="s">
        <v>44</v>
      </c>
      <c r="AO7" s="159" t="s">
        <v>45</v>
      </c>
      <c r="AP7" s="159" t="s">
        <v>46</v>
      </c>
      <c r="AQ7" s="159" t="s">
        <v>47</v>
      </c>
      <c r="AR7" s="159" t="s">
        <v>48</v>
      </c>
      <c r="AS7" s="159" t="s">
        <v>49</v>
      </c>
      <c r="AT7" s="159" t="s">
        <v>50</v>
      </c>
      <c r="AU7" s="154" t="s">
        <v>51</v>
      </c>
      <c r="AV7" s="154" t="s">
        <v>52</v>
      </c>
      <c r="AW7" s="154" t="s">
        <v>53</v>
      </c>
      <c r="AX7" s="154" t="s">
        <v>54</v>
      </c>
      <c r="AY7" s="154" t="s">
        <v>55</v>
      </c>
      <c r="AZ7" s="154" t="s">
        <v>56</v>
      </c>
      <c r="BA7" s="154" t="s">
        <v>57</v>
      </c>
      <c r="BB7" s="154" t="s">
        <v>58</v>
      </c>
      <c r="BC7" s="154" t="s">
        <v>59</v>
      </c>
      <c r="BD7" s="154" t="s">
        <v>60</v>
      </c>
      <c r="BE7" s="154" t="s">
        <v>61</v>
      </c>
      <c r="BF7" s="154" t="s">
        <v>62</v>
      </c>
      <c r="BG7" s="154" t="s">
        <v>63</v>
      </c>
      <c r="BH7" s="154" t="s">
        <v>64</v>
      </c>
      <c r="BI7" s="154" t="s">
        <v>65</v>
      </c>
      <c r="BJ7" s="154" t="s">
        <v>66</v>
      </c>
      <c r="BK7" s="154" t="s">
        <v>67</v>
      </c>
      <c r="BL7" s="154" t="s">
        <v>68</v>
      </c>
      <c r="BM7" s="154" t="s">
        <v>69</v>
      </c>
      <c r="BN7" s="154" t="s">
        <v>70</v>
      </c>
      <c r="BO7" s="154" t="s">
        <v>71</v>
      </c>
      <c r="BP7" s="154" t="s">
        <v>72</v>
      </c>
      <c r="BQ7" s="154" t="s">
        <v>73</v>
      </c>
      <c r="BR7" s="154" t="s">
        <v>74</v>
      </c>
      <c r="BS7" s="154" t="s">
        <v>75</v>
      </c>
      <c r="BT7" s="154" t="s">
        <v>76</v>
      </c>
      <c r="BU7" s="154" t="s">
        <v>77</v>
      </c>
      <c r="BV7" s="154" t="s">
        <v>78</v>
      </c>
      <c r="BW7" s="154" t="s">
        <v>176</v>
      </c>
      <c r="BX7" s="154" t="s">
        <v>177</v>
      </c>
      <c r="BY7" s="154" t="s">
        <v>178</v>
      </c>
      <c r="BZ7" s="154" t="s">
        <v>179</v>
      </c>
      <c r="CA7" s="154" t="s">
        <v>180</v>
      </c>
      <c r="CB7" s="154" t="s">
        <v>181</v>
      </c>
      <c r="CC7" s="154" t="s">
        <v>182</v>
      </c>
      <c r="CD7" s="154" t="s">
        <v>183</v>
      </c>
      <c r="CE7" s="154" t="s">
        <v>184</v>
      </c>
      <c r="CF7" s="154" t="s">
        <v>185</v>
      </c>
      <c r="CG7" s="154" t="s">
        <v>186</v>
      </c>
      <c r="CH7" s="154" t="s">
        <v>187</v>
      </c>
      <c r="CI7" s="154" t="s">
        <v>79</v>
      </c>
    </row>
    <row r="8" spans="1:87" ht="13.5" thickBot="1">
      <c r="A8" s="154" t="s">
        <v>80</v>
      </c>
      <c r="B8" s="154" t="s">
        <v>81</v>
      </c>
      <c r="C8" s="160">
        <v>2.0343964480826999</v>
      </c>
      <c r="D8" s="160">
        <v>2.05943632395637</v>
      </c>
      <c r="E8" s="160">
        <v>2.0644664349199</v>
      </c>
      <c r="F8" s="160">
        <v>2.0865413060551998</v>
      </c>
      <c r="G8" s="160">
        <v>2.1041383265898301</v>
      </c>
      <c r="H8" s="160">
        <v>2.1144127778695201</v>
      </c>
      <c r="I8" s="160">
        <v>2.1507704710507598</v>
      </c>
      <c r="J8" s="160">
        <v>2.1697119451171401</v>
      </c>
      <c r="K8" s="160">
        <v>2.18694695083656</v>
      </c>
      <c r="L8" s="160">
        <v>2.2122122749579498</v>
      </c>
      <c r="M8" s="160">
        <v>2.23480678878395</v>
      </c>
      <c r="N8" s="160">
        <v>2.2202677130356299</v>
      </c>
      <c r="O8" s="160">
        <v>2.23175261179881</v>
      </c>
      <c r="P8" s="160">
        <v>2.2580164013091002</v>
      </c>
      <c r="Q8" s="160">
        <v>2.2753709772035502</v>
      </c>
      <c r="R8" s="160">
        <v>2.30194291888919</v>
      </c>
      <c r="S8" s="160">
        <v>2.3192533891099099</v>
      </c>
      <c r="T8" s="160">
        <v>2.3629433902934598</v>
      </c>
      <c r="U8" s="160">
        <v>2.4039288645996799</v>
      </c>
      <c r="V8" s="160">
        <v>2.3508177475344398</v>
      </c>
      <c r="W8" s="160">
        <v>2.3395569969345802</v>
      </c>
      <c r="X8" s="160">
        <v>2.34609570313232</v>
      </c>
      <c r="Y8" s="160">
        <v>2.3657863595331099</v>
      </c>
      <c r="Z8" s="160">
        <v>2.3805218237276899</v>
      </c>
      <c r="AA8" s="160">
        <v>2.3783358335942402</v>
      </c>
      <c r="AB8" s="160">
        <v>2.3830414859475502</v>
      </c>
      <c r="AC8" s="160">
        <v>2.3975323184108199</v>
      </c>
      <c r="AD8" s="160">
        <v>2.4214524193269198</v>
      </c>
      <c r="AE8" s="160">
        <v>2.4313760255508901</v>
      </c>
      <c r="AF8" s="160">
        <v>2.4766460484572002</v>
      </c>
      <c r="AG8" s="160">
        <v>2.4881988275326701</v>
      </c>
      <c r="AH8" s="160">
        <v>2.4967467306687299</v>
      </c>
      <c r="AI8" s="160">
        <v>2.5126682010265902</v>
      </c>
      <c r="AJ8" s="160">
        <v>2.5190165748075999</v>
      </c>
      <c r="AK8" s="160">
        <v>2.52926548445051</v>
      </c>
      <c r="AL8" s="160">
        <v>2.5498254535670202</v>
      </c>
      <c r="AM8" s="160">
        <v>2.5565788634062199</v>
      </c>
      <c r="AN8" s="160">
        <v>2.5541938570175202</v>
      </c>
      <c r="AO8" s="160">
        <v>2.5733736468802801</v>
      </c>
      <c r="AP8" s="160">
        <v>2.5879825683785702</v>
      </c>
      <c r="AQ8" s="160">
        <v>2.5968750678528201</v>
      </c>
      <c r="AR8" s="160">
        <v>2.60749339976029</v>
      </c>
      <c r="AS8" s="160">
        <v>2.61387953217735</v>
      </c>
      <c r="AT8" s="160">
        <v>2.6160583623265499</v>
      </c>
      <c r="AU8" s="149">
        <v>2.61118766519375</v>
      </c>
      <c r="AV8" s="149">
        <v>2.6220108220798601</v>
      </c>
      <c r="AW8" s="149">
        <v>2.6188417055922</v>
      </c>
      <c r="AX8" s="149">
        <v>2.6260990473395398</v>
      </c>
      <c r="AY8" s="149">
        <v>2.6201146582822998</v>
      </c>
      <c r="AZ8" s="149">
        <v>2.6412696718547601</v>
      </c>
      <c r="BA8" s="149">
        <v>2.6622794798761902</v>
      </c>
      <c r="BB8" s="149">
        <v>2.6769828092859602</v>
      </c>
      <c r="BC8" s="149">
        <v>2.69301979781623</v>
      </c>
      <c r="BD8" s="149">
        <v>2.6949351579636902</v>
      </c>
      <c r="BE8" s="149">
        <v>2.7072510455133001</v>
      </c>
      <c r="BF8" s="149">
        <v>2.7194666205217501</v>
      </c>
      <c r="BG8" s="149">
        <v>2.7583872583557998</v>
      </c>
      <c r="BH8" s="149">
        <v>2.7712174411052799</v>
      </c>
      <c r="BI8" s="149">
        <v>2.7767772539950299</v>
      </c>
      <c r="BJ8" s="149">
        <v>2.7900362938944698</v>
      </c>
      <c r="BK8" s="149">
        <v>2.79504989885013</v>
      </c>
      <c r="BL8" s="149">
        <v>2.8124753429938698</v>
      </c>
      <c r="BM8" s="149">
        <v>2.8258429652208199</v>
      </c>
      <c r="BN8" s="149">
        <v>2.84827109602332</v>
      </c>
      <c r="BO8" s="149">
        <v>2.8648096227990201</v>
      </c>
      <c r="BP8" s="149">
        <v>2.87366388911181</v>
      </c>
      <c r="BQ8" s="149">
        <v>2.8888357489521002</v>
      </c>
      <c r="BR8" s="149">
        <v>2.8975460997816902</v>
      </c>
      <c r="BS8" s="149">
        <v>2.9097169947994401</v>
      </c>
      <c r="BT8" s="149">
        <v>2.9296333194362298</v>
      </c>
      <c r="BU8" s="149">
        <v>2.94689616214067</v>
      </c>
      <c r="BV8" s="149">
        <v>2.9583483780456699</v>
      </c>
      <c r="BW8" s="149">
        <v>2.9813259042976701</v>
      </c>
      <c r="BX8" s="149">
        <v>3.0046912726057902</v>
      </c>
      <c r="BY8" s="149">
        <v>3.0255581522131298</v>
      </c>
      <c r="BZ8" s="149">
        <v>3.04587440346724</v>
      </c>
      <c r="CA8" s="149">
        <v>3.0658590818670399</v>
      </c>
      <c r="CB8" s="149">
        <v>3.0832941540272398</v>
      </c>
      <c r="CC8" s="149">
        <v>3.1029951080744298</v>
      </c>
      <c r="CD8" s="149">
        <v>3.1221931367125899</v>
      </c>
      <c r="CE8" s="149">
        <v>3.1400314557673501</v>
      </c>
      <c r="CF8" s="149">
        <v>3.1597078634776099</v>
      </c>
      <c r="CG8" s="149">
        <v>3.1784171022252501</v>
      </c>
      <c r="CH8" s="149">
        <v>3.1965028368224302</v>
      </c>
    </row>
    <row r="9" spans="1:87" ht="13.5" thickBot="1">
      <c r="A9" s="154" t="s">
        <v>82</v>
      </c>
      <c r="B9" s="154" t="s">
        <v>83</v>
      </c>
      <c r="C9" s="160">
        <v>2.0343964480826999</v>
      </c>
      <c r="D9" s="160">
        <v>2.05943632395637</v>
      </c>
      <c r="E9" s="160">
        <v>2.0644664349199</v>
      </c>
      <c r="F9" s="160">
        <v>2.0865413060551998</v>
      </c>
      <c r="G9" s="160">
        <v>2.1041383265898301</v>
      </c>
      <c r="H9" s="160">
        <v>2.1144127778695201</v>
      </c>
      <c r="I9" s="160">
        <v>2.1507704710507598</v>
      </c>
      <c r="J9" s="160">
        <v>2.1697119451171401</v>
      </c>
      <c r="K9" s="160">
        <v>2.18694695083656</v>
      </c>
      <c r="L9" s="160">
        <v>2.2122122749579498</v>
      </c>
      <c r="M9" s="160">
        <v>2.23480678878395</v>
      </c>
      <c r="N9" s="160">
        <v>2.2202677130356299</v>
      </c>
      <c r="O9" s="160">
        <v>2.23175261179881</v>
      </c>
      <c r="P9" s="160">
        <v>2.2580164013091002</v>
      </c>
      <c r="Q9" s="160">
        <v>2.2753709772035502</v>
      </c>
      <c r="R9" s="160">
        <v>2.30194291888919</v>
      </c>
      <c r="S9" s="160">
        <v>2.3192533891099099</v>
      </c>
      <c r="T9" s="160">
        <v>2.3629433902934598</v>
      </c>
      <c r="U9" s="160">
        <v>2.4039288645996799</v>
      </c>
      <c r="V9" s="160">
        <v>2.3508177475344398</v>
      </c>
      <c r="W9" s="160">
        <v>2.3395569969345802</v>
      </c>
      <c r="X9" s="160">
        <v>2.34609570313232</v>
      </c>
      <c r="Y9" s="160">
        <v>2.3657863595331099</v>
      </c>
      <c r="Z9" s="160">
        <v>2.3805218237276899</v>
      </c>
      <c r="AA9" s="160">
        <v>2.3783358335942402</v>
      </c>
      <c r="AB9" s="160">
        <v>2.3830414859475502</v>
      </c>
      <c r="AC9" s="160">
        <v>2.3975323184108199</v>
      </c>
      <c r="AD9" s="160">
        <v>2.4214524193269198</v>
      </c>
      <c r="AE9" s="160">
        <v>2.4313760255508901</v>
      </c>
      <c r="AF9" s="160">
        <v>2.4766460484572002</v>
      </c>
      <c r="AG9" s="160">
        <v>2.4881988275326701</v>
      </c>
      <c r="AH9" s="160">
        <v>2.4967467306687299</v>
      </c>
      <c r="AI9" s="160">
        <v>2.5126682010265902</v>
      </c>
      <c r="AJ9" s="160">
        <v>2.5190165748075999</v>
      </c>
      <c r="AK9" s="160">
        <v>2.52926548445051</v>
      </c>
      <c r="AL9" s="160">
        <v>2.5498254535670202</v>
      </c>
      <c r="AM9" s="160">
        <v>2.5565788634062199</v>
      </c>
      <c r="AN9" s="160">
        <v>2.5541938570175202</v>
      </c>
      <c r="AO9" s="160">
        <v>2.5733736468802801</v>
      </c>
      <c r="AP9" s="160">
        <v>2.5879825683785702</v>
      </c>
      <c r="AQ9" s="160">
        <v>2.5968750678528201</v>
      </c>
      <c r="AR9" s="160">
        <v>2.60749339976029</v>
      </c>
      <c r="AS9" s="160">
        <v>2.61387953217735</v>
      </c>
      <c r="AT9" s="160">
        <v>2.6160583623265499</v>
      </c>
      <c r="AU9" s="149">
        <v>2.61118766519375</v>
      </c>
      <c r="AV9" s="149">
        <v>2.6220108220798601</v>
      </c>
      <c r="AW9" s="149">
        <v>2.6188417055922</v>
      </c>
      <c r="AX9" s="149">
        <v>2.6260990473395398</v>
      </c>
      <c r="AY9" s="149">
        <v>2.6201146582822998</v>
      </c>
      <c r="AZ9" s="149">
        <v>2.6412696718547601</v>
      </c>
      <c r="BA9" s="149">
        <v>2.6622794798761902</v>
      </c>
      <c r="BB9" s="149">
        <v>2.6769828092859602</v>
      </c>
      <c r="BC9" s="149">
        <v>2.69301979781623</v>
      </c>
      <c r="BD9" s="149">
        <v>2.6949351579636902</v>
      </c>
      <c r="BE9" s="149">
        <v>2.7072510455133001</v>
      </c>
      <c r="BF9" s="149">
        <v>2.7194666205217501</v>
      </c>
      <c r="BG9" s="149">
        <v>2.7583872583557998</v>
      </c>
      <c r="BH9" s="149">
        <v>2.7712174411052799</v>
      </c>
      <c r="BI9" s="149">
        <v>2.7767772539950299</v>
      </c>
      <c r="BJ9" s="149">
        <v>2.7900362938944698</v>
      </c>
      <c r="BK9" s="149">
        <v>2.79504989885013</v>
      </c>
      <c r="BL9" s="149">
        <v>2.8124753429938698</v>
      </c>
      <c r="BM9" s="149">
        <v>2.8258429652208199</v>
      </c>
      <c r="BN9" s="149">
        <v>2.84582069929911</v>
      </c>
      <c r="BO9" s="149">
        <v>2.86055636092141</v>
      </c>
      <c r="BP9" s="161">
        <v>2.86714152292299</v>
      </c>
      <c r="BQ9" s="162">
        <v>2.87979046783079</v>
      </c>
      <c r="BR9" s="163">
        <v>2.8862359962744399</v>
      </c>
      <c r="BS9" s="163">
        <v>2.8952255447313102</v>
      </c>
      <c r="BT9" s="163">
        <v>2.9114792295702099</v>
      </c>
      <c r="BU9" s="163">
        <v>2.92478764045907</v>
      </c>
      <c r="BV9" s="163">
        <v>2.9313520578905301</v>
      </c>
      <c r="BW9" s="163">
        <v>2.9488666202170299</v>
      </c>
      <c r="BX9" s="164">
        <v>2.9672225449874401</v>
      </c>
      <c r="BY9" s="149">
        <v>2.9827762298190601</v>
      </c>
      <c r="BZ9" s="149">
        <v>2.9973649977235501</v>
      </c>
      <c r="CA9" s="149">
        <v>3.01160898598325</v>
      </c>
      <c r="CB9" s="149">
        <v>3.0243751954104701</v>
      </c>
      <c r="CC9" s="149">
        <v>3.0393168799481201</v>
      </c>
      <c r="CD9" s="149">
        <v>3.0546372008786999</v>
      </c>
      <c r="CE9" s="149">
        <v>3.0677758980614298</v>
      </c>
      <c r="CF9" s="149">
        <v>3.08286200226184</v>
      </c>
      <c r="CG9" s="149">
        <v>3.09713585293321</v>
      </c>
      <c r="CH9" s="149">
        <v>3.1105686621575002</v>
      </c>
    </row>
    <row r="10" spans="1:87">
      <c r="A10" s="154" t="s">
        <v>84</v>
      </c>
      <c r="B10" s="154" t="s">
        <v>85</v>
      </c>
      <c r="C10" s="160">
        <v>2.0343964480826999</v>
      </c>
      <c r="D10" s="160">
        <v>2.05943632395637</v>
      </c>
      <c r="E10" s="160">
        <v>2.0644664349199</v>
      </c>
      <c r="F10" s="160">
        <v>2.0865413060551998</v>
      </c>
      <c r="G10" s="160">
        <v>2.1041383265898301</v>
      </c>
      <c r="H10" s="160">
        <v>2.1144127778695201</v>
      </c>
      <c r="I10" s="160">
        <v>2.1507704710507598</v>
      </c>
      <c r="J10" s="160">
        <v>2.1697119451171401</v>
      </c>
      <c r="K10" s="160">
        <v>2.18694695083656</v>
      </c>
      <c r="L10" s="160">
        <v>2.2122122749579498</v>
      </c>
      <c r="M10" s="160">
        <v>2.23480678878395</v>
      </c>
      <c r="N10" s="160">
        <v>2.2202677130356299</v>
      </c>
      <c r="O10" s="160">
        <v>2.23175261179881</v>
      </c>
      <c r="P10" s="160">
        <v>2.2580164013091002</v>
      </c>
      <c r="Q10" s="160">
        <v>2.2753709772035502</v>
      </c>
      <c r="R10" s="160">
        <v>2.30194291888919</v>
      </c>
      <c r="S10" s="160">
        <v>2.3192533891099099</v>
      </c>
      <c r="T10" s="160">
        <v>2.3629433902934598</v>
      </c>
      <c r="U10" s="160">
        <v>2.4039288645996799</v>
      </c>
      <c r="V10" s="160">
        <v>2.3508177475344398</v>
      </c>
      <c r="W10" s="160">
        <v>2.3395569969345802</v>
      </c>
      <c r="X10" s="160">
        <v>2.34609570313232</v>
      </c>
      <c r="Y10" s="160">
        <v>2.3657863595331099</v>
      </c>
      <c r="Z10" s="160">
        <v>2.3805218237276899</v>
      </c>
      <c r="AA10" s="160">
        <v>2.3783358335942402</v>
      </c>
      <c r="AB10" s="160">
        <v>2.3830414859475502</v>
      </c>
      <c r="AC10" s="160">
        <v>2.3975323184108199</v>
      </c>
      <c r="AD10" s="160">
        <v>2.4214524193269198</v>
      </c>
      <c r="AE10" s="160">
        <v>2.4313760255508901</v>
      </c>
      <c r="AF10" s="160">
        <v>2.4766460484572002</v>
      </c>
      <c r="AG10" s="160">
        <v>2.4881988275326701</v>
      </c>
      <c r="AH10" s="160">
        <v>2.4967467306687299</v>
      </c>
      <c r="AI10" s="160">
        <v>2.5126682010265902</v>
      </c>
      <c r="AJ10" s="160">
        <v>2.5190165748075999</v>
      </c>
      <c r="AK10" s="160">
        <v>2.52926548445051</v>
      </c>
      <c r="AL10" s="160">
        <v>2.5498254535670202</v>
      </c>
      <c r="AM10" s="160">
        <v>2.5565788634062199</v>
      </c>
      <c r="AN10" s="160">
        <v>2.5541938570175202</v>
      </c>
      <c r="AO10" s="160">
        <v>2.5733736468802801</v>
      </c>
      <c r="AP10" s="160">
        <v>2.5879825683785702</v>
      </c>
      <c r="AQ10" s="160">
        <v>2.5968750678528201</v>
      </c>
      <c r="AR10" s="160">
        <v>2.60749339976029</v>
      </c>
      <c r="AS10" s="160">
        <v>2.61387953217735</v>
      </c>
      <c r="AT10" s="160">
        <v>2.6160583623265499</v>
      </c>
      <c r="AU10" s="149">
        <v>2.61118766519375</v>
      </c>
      <c r="AV10" s="149">
        <v>2.6220108220798601</v>
      </c>
      <c r="AW10" s="149">
        <v>2.6188417055922</v>
      </c>
      <c r="AX10" s="149">
        <v>2.6260990473395398</v>
      </c>
      <c r="AY10" s="149">
        <v>2.6201146582822998</v>
      </c>
      <c r="AZ10" s="149">
        <v>2.6412696718547601</v>
      </c>
      <c r="BA10" s="149">
        <v>2.6622794798761902</v>
      </c>
      <c r="BB10" s="149">
        <v>2.6769828092859602</v>
      </c>
      <c r="BC10" s="149">
        <v>2.69301979781623</v>
      </c>
      <c r="BD10" s="149">
        <v>2.6949351579636902</v>
      </c>
      <c r="BE10" s="149">
        <v>2.7072510455133001</v>
      </c>
      <c r="BF10" s="149">
        <v>2.7194666205217501</v>
      </c>
      <c r="BG10" s="149">
        <v>2.7583872583557998</v>
      </c>
      <c r="BH10" s="149">
        <v>2.7712174411052799</v>
      </c>
      <c r="BI10" s="149">
        <v>2.7767772539950299</v>
      </c>
      <c r="BJ10" s="149">
        <v>2.7900362938944698</v>
      </c>
      <c r="BK10" s="149">
        <v>2.79504989885013</v>
      </c>
      <c r="BL10" s="149">
        <v>2.8124753429938698</v>
      </c>
      <c r="BM10" s="149">
        <v>2.8258429652208199</v>
      </c>
      <c r="BN10" s="149">
        <v>2.8508726138222098</v>
      </c>
      <c r="BO10" s="149">
        <v>2.8707703287451301</v>
      </c>
      <c r="BP10" s="149">
        <v>2.8838742724040798</v>
      </c>
      <c r="BQ10" s="149">
        <v>2.9041973957490499</v>
      </c>
      <c r="BR10" s="149">
        <v>2.9181801842111201</v>
      </c>
      <c r="BS10" s="149">
        <v>2.9363927339244902</v>
      </c>
      <c r="BT10" s="149">
        <v>2.96289077167628</v>
      </c>
      <c r="BU10" s="149">
        <v>2.9870211065969401</v>
      </c>
      <c r="BV10" s="149">
        <v>3.0057565286188099</v>
      </c>
      <c r="BW10" s="149">
        <v>3.0365761747820499</v>
      </c>
      <c r="BX10" s="149">
        <v>3.0681959808882899</v>
      </c>
      <c r="BY10" s="149">
        <v>3.0977145098143102</v>
      </c>
      <c r="BZ10" s="149">
        <v>3.1270435262635901</v>
      </c>
      <c r="CA10" s="149">
        <v>3.1563342945986901</v>
      </c>
      <c r="CB10" s="149">
        <v>3.1831997293388401</v>
      </c>
      <c r="CC10" s="149">
        <v>3.2125565050276701</v>
      </c>
      <c r="CD10" s="149">
        <v>3.2415902186312202</v>
      </c>
      <c r="CE10" s="149">
        <v>3.2694429238234299</v>
      </c>
      <c r="CF10" s="149">
        <v>3.2994498764972602</v>
      </c>
      <c r="CG10" s="149">
        <v>3.3287005383778001</v>
      </c>
      <c r="CH10" s="149">
        <v>3.3574479886706499</v>
      </c>
    </row>
    <row r="12" spans="1:87">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row>
    <row r="13" spans="1:87">
      <c r="C13" s="165"/>
      <c r="D13" s="165"/>
      <c r="E13" s="165"/>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5"/>
      <c r="AL13" s="165"/>
      <c r="AM13" s="165"/>
      <c r="AN13" s="165"/>
      <c r="AO13" s="165"/>
      <c r="AP13" s="165"/>
      <c r="AQ13" s="165"/>
      <c r="AR13" s="165"/>
      <c r="AS13" s="165"/>
      <c r="AT13" s="165"/>
    </row>
    <row r="15" spans="1:87">
      <c r="BO15" s="166" t="s">
        <v>3</v>
      </c>
      <c r="BP15" s="167"/>
      <c r="BQ15" s="167"/>
      <c r="BR15" s="168" t="s">
        <v>188</v>
      </c>
      <c r="BS15" s="169"/>
      <c r="BT15" s="169"/>
      <c r="BU15" s="169"/>
      <c r="BV15" s="169"/>
      <c r="BW15" s="169"/>
      <c r="BX15" s="167"/>
      <c r="BY15" s="167"/>
      <c r="BZ15" s="167"/>
    </row>
    <row r="16" spans="1:87">
      <c r="BO16" s="170"/>
      <c r="BP16" s="171"/>
      <c r="BQ16" s="171"/>
      <c r="BR16" s="171"/>
      <c r="BS16" s="171"/>
      <c r="BT16" s="171"/>
      <c r="BU16" s="171"/>
      <c r="BV16" s="171"/>
      <c r="BW16" s="171"/>
      <c r="BX16" s="171"/>
      <c r="BY16" s="171"/>
      <c r="BZ16" s="172"/>
    </row>
    <row r="17" spans="67:78">
      <c r="BO17" s="173"/>
      <c r="BP17" s="174" t="s">
        <v>86</v>
      </c>
      <c r="BQ17" s="167" t="s">
        <v>189</v>
      </c>
      <c r="BR17" s="167"/>
      <c r="BS17" s="167"/>
      <c r="BT17" s="167"/>
      <c r="BU17" s="167"/>
      <c r="BV17" s="167"/>
      <c r="BW17" s="167"/>
      <c r="BX17" s="167"/>
      <c r="BY17" s="167"/>
      <c r="BZ17" s="175"/>
    </row>
    <row r="18" spans="67:78">
      <c r="BO18" s="173"/>
      <c r="BP18" s="167"/>
      <c r="BQ18" s="159" t="str">
        <f>BP7</f>
        <v>2020Q2</v>
      </c>
      <c r="BR18" s="167"/>
      <c r="BS18" s="167"/>
      <c r="BT18" s="167"/>
      <c r="BU18" s="167"/>
      <c r="BV18" s="167"/>
      <c r="BW18" s="167"/>
      <c r="BX18" s="167"/>
      <c r="BY18" s="167"/>
      <c r="BZ18" s="176" t="s">
        <v>87</v>
      </c>
    </row>
    <row r="19" spans="67:78">
      <c r="BO19" s="173"/>
      <c r="BP19" s="167"/>
      <c r="BQ19" s="177">
        <f>BP9</f>
        <v>2.86714152292299</v>
      </c>
      <c r="BR19" s="178"/>
      <c r="BS19" s="167"/>
      <c r="BT19" s="167"/>
      <c r="BU19" s="167"/>
      <c r="BV19" s="167"/>
      <c r="BW19" s="167"/>
      <c r="BX19" s="167"/>
      <c r="BY19" s="167"/>
      <c r="BZ19" s="179">
        <f>BQ19</f>
        <v>2.86714152292299</v>
      </c>
    </row>
    <row r="20" spans="67:78">
      <c r="BO20" s="173"/>
      <c r="BP20" s="167"/>
      <c r="BQ20" s="167"/>
      <c r="BR20" s="167"/>
      <c r="BS20" s="167"/>
      <c r="BT20" s="167"/>
      <c r="BU20" s="167"/>
      <c r="BV20" s="167"/>
      <c r="BW20" s="167"/>
      <c r="BX20" s="167"/>
      <c r="BY20" s="167"/>
      <c r="BZ20" s="180"/>
    </row>
    <row r="21" spans="67:78">
      <c r="BO21" s="949" t="s">
        <v>88</v>
      </c>
      <c r="BP21" s="950"/>
      <c r="BQ21" s="950"/>
      <c r="BR21" s="167" t="s">
        <v>190</v>
      </c>
      <c r="BS21" s="167"/>
      <c r="BT21" s="167"/>
      <c r="BU21" s="167"/>
      <c r="BV21" s="167"/>
      <c r="BW21" s="167"/>
      <c r="BX21" s="167"/>
      <c r="BY21" s="167"/>
      <c r="BZ21" s="180"/>
    </row>
    <row r="22" spans="67:78">
      <c r="BO22" s="173"/>
      <c r="BP22" s="167"/>
      <c r="BQ22" s="154" t="str">
        <f>BQ7</f>
        <v>2020Q3</v>
      </c>
      <c r="BR22" s="154" t="str">
        <f t="shared" ref="BR22:BX22" si="0">BR7</f>
        <v>2020Q4</v>
      </c>
      <c r="BS22" s="154" t="str">
        <f t="shared" si="0"/>
        <v>2021Q1</v>
      </c>
      <c r="BT22" s="154" t="str">
        <f t="shared" si="0"/>
        <v>2021Q2</v>
      </c>
      <c r="BU22" s="154" t="str">
        <f t="shared" si="0"/>
        <v>2021Q3</v>
      </c>
      <c r="BV22" s="154" t="str">
        <f t="shared" si="0"/>
        <v>2021Q4</v>
      </c>
      <c r="BW22" s="154" t="str">
        <f t="shared" si="0"/>
        <v>2022Q1</v>
      </c>
      <c r="BX22" s="154" t="str">
        <f t="shared" si="0"/>
        <v>2022Q2</v>
      </c>
      <c r="BY22" s="167"/>
      <c r="BZ22" s="180"/>
    </row>
    <row r="23" spans="67:78">
      <c r="BO23" s="173"/>
      <c r="BP23" s="167"/>
      <c r="BQ23" s="160">
        <f>BQ9</f>
        <v>2.87979046783079</v>
      </c>
      <c r="BR23" s="160">
        <f t="shared" ref="BR23:BX23" si="1">BR9</f>
        <v>2.8862359962744399</v>
      </c>
      <c r="BS23" s="160">
        <f t="shared" si="1"/>
        <v>2.8952255447313102</v>
      </c>
      <c r="BT23" s="160">
        <f t="shared" si="1"/>
        <v>2.9114792295702099</v>
      </c>
      <c r="BU23" s="160">
        <f t="shared" si="1"/>
        <v>2.92478764045907</v>
      </c>
      <c r="BV23" s="160">
        <f t="shared" si="1"/>
        <v>2.9313520578905301</v>
      </c>
      <c r="BW23" s="160">
        <f t="shared" si="1"/>
        <v>2.9488666202170299</v>
      </c>
      <c r="BX23" s="160">
        <f t="shared" si="1"/>
        <v>2.9672225449874401</v>
      </c>
      <c r="BY23" s="167"/>
      <c r="BZ23" s="179">
        <f>AVERAGE(BQ23:BX23)</f>
        <v>2.9181200127451019</v>
      </c>
    </row>
    <row r="24" spans="67:78">
      <c r="BO24" s="173"/>
      <c r="BP24" s="167"/>
      <c r="BQ24" s="167"/>
      <c r="BR24" s="167"/>
      <c r="BS24" s="167"/>
      <c r="BT24" s="167"/>
      <c r="BU24" s="167"/>
      <c r="BV24" s="167"/>
      <c r="BW24" s="167"/>
      <c r="BX24" s="167"/>
      <c r="BY24" s="167"/>
      <c r="BZ24" s="180"/>
    </row>
    <row r="25" spans="67:78">
      <c r="BO25" s="173"/>
      <c r="BP25" s="167"/>
      <c r="BQ25" s="167"/>
      <c r="BR25" s="167"/>
      <c r="BS25" s="167"/>
      <c r="BT25" s="167"/>
      <c r="BU25" s="167"/>
      <c r="BV25" s="167"/>
      <c r="BW25" s="167"/>
      <c r="BX25" s="167"/>
      <c r="BY25" s="181" t="s">
        <v>89</v>
      </c>
      <c r="BZ25" s="182">
        <f>(BZ23-BZ19)/BZ19</f>
        <v>1.7780248869661817E-2</v>
      </c>
    </row>
    <row r="26" spans="67:78">
      <c r="BO26" s="183"/>
      <c r="BP26" s="184"/>
      <c r="BQ26" s="184"/>
      <c r="BR26" s="184"/>
      <c r="BS26" s="184"/>
      <c r="BT26" s="184"/>
      <c r="BU26" s="184"/>
      <c r="BV26" s="184"/>
      <c r="BW26" s="184"/>
      <c r="BX26" s="184"/>
      <c r="BY26" s="184"/>
      <c r="BZ26" s="185"/>
    </row>
  </sheetData>
  <mergeCells count="1">
    <mergeCell ref="BO21:BQ21"/>
  </mergeCells>
  <pageMargins left="0.25" right="0.25" top="1" bottom="1" header="0.5" footer="0.5"/>
  <pageSetup orientation="landscape"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3"/>
  <sheetViews>
    <sheetView workbookViewId="0">
      <selection activeCell="J23" sqref="A1:J23"/>
    </sheetView>
  </sheetViews>
  <sheetFormatPr defaultColWidth="8.85546875" defaultRowHeight="15"/>
  <cols>
    <col min="1" max="1" width="5" bestFit="1" customWidth="1"/>
    <col min="2" max="2" width="5.28515625" bestFit="1" customWidth="1"/>
    <col min="3" max="3" width="13.5703125" customWidth="1"/>
    <col min="4" max="4" width="14.7109375" bestFit="1" customWidth="1"/>
    <col min="5" max="5" width="12.5703125" bestFit="1" customWidth="1"/>
    <col min="7" max="7" width="13.7109375" bestFit="1" customWidth="1"/>
    <col min="8" max="8" width="12.42578125" bestFit="1" customWidth="1"/>
    <col min="10" max="10" width="12" bestFit="1" customWidth="1"/>
  </cols>
  <sheetData>
    <row r="1" spans="1:10">
      <c r="C1" s="305" t="s">
        <v>266</v>
      </c>
    </row>
    <row r="2" spans="1:10">
      <c r="C2" s="305"/>
      <c r="D2" s="305" t="s">
        <v>267</v>
      </c>
    </row>
    <row r="4" spans="1:10">
      <c r="A4" s="305" t="s">
        <v>268</v>
      </c>
      <c r="B4" s="305" t="s">
        <v>269</v>
      </c>
      <c r="C4" s="305" t="s">
        <v>270</v>
      </c>
      <c r="D4" s="305" t="s">
        <v>271</v>
      </c>
      <c r="E4" s="305" t="s">
        <v>272</v>
      </c>
      <c r="F4" s="305" t="s">
        <v>273</v>
      </c>
      <c r="G4" s="305" t="s">
        <v>274</v>
      </c>
      <c r="H4" s="305" t="s">
        <v>275</v>
      </c>
    </row>
    <row r="5" spans="1:10">
      <c r="A5" s="391" t="s">
        <v>276</v>
      </c>
      <c r="B5" s="391">
        <v>2222</v>
      </c>
      <c r="C5" s="391" t="s">
        <v>277</v>
      </c>
      <c r="D5" s="392">
        <v>1019581</v>
      </c>
      <c r="E5" s="393">
        <v>12880</v>
      </c>
      <c r="F5" s="394">
        <f>'[27]TAP 2222 Model'!J24</f>
        <v>79.438766632703278</v>
      </c>
      <c r="G5" s="392">
        <f>F5*E5</f>
        <v>1023171.3142292182</v>
      </c>
      <c r="H5" s="395">
        <f>G5-D5</f>
        <v>3590.3142292181728</v>
      </c>
      <c r="J5" s="396"/>
    </row>
    <row r="6" spans="1:10">
      <c r="A6" s="391" t="s">
        <v>276</v>
      </c>
      <c r="B6" s="391">
        <v>2225</v>
      </c>
      <c r="C6" s="391" t="s">
        <v>278</v>
      </c>
      <c r="D6" s="392">
        <v>51433</v>
      </c>
      <c r="E6" s="393">
        <v>11692</v>
      </c>
      <c r="F6" s="394">
        <v>5.07</v>
      </c>
      <c r="G6" s="392">
        <f>F6*E6</f>
        <v>59278.44</v>
      </c>
      <c r="H6" s="397">
        <f>G6-D6</f>
        <v>7845.4400000000023</v>
      </c>
    </row>
    <row r="7" spans="1:10">
      <c r="C7" s="398" t="s">
        <v>279</v>
      </c>
      <c r="D7" s="399">
        <f>SUM(D5:D6)</f>
        <v>1071014</v>
      </c>
      <c r="E7" s="400"/>
      <c r="F7" s="401"/>
      <c r="G7" s="399">
        <f>SUM(G5:G6)</f>
        <v>1082449.7542292182</v>
      </c>
      <c r="H7" s="402">
        <f>SUM(H5:H6)</f>
        <v>11435.754229218175</v>
      </c>
    </row>
    <row r="8" spans="1:10">
      <c r="D8" s="403"/>
      <c r="E8" s="400"/>
      <c r="F8" s="401"/>
      <c r="G8" s="403"/>
      <c r="H8" s="404"/>
    </row>
    <row r="9" spans="1:10">
      <c r="A9" s="305" t="s">
        <v>268</v>
      </c>
      <c r="B9" s="305" t="s">
        <v>269</v>
      </c>
      <c r="C9" s="305" t="s">
        <v>270</v>
      </c>
      <c r="D9" s="305" t="s">
        <v>271</v>
      </c>
      <c r="E9" s="305" t="s">
        <v>272</v>
      </c>
      <c r="F9" s="305" t="s">
        <v>273</v>
      </c>
      <c r="G9" s="305" t="s">
        <v>274</v>
      </c>
      <c r="H9" s="305" t="s">
        <v>275</v>
      </c>
    </row>
    <row r="10" spans="1:10">
      <c r="A10" s="391" t="s">
        <v>280</v>
      </c>
      <c r="B10" s="391"/>
      <c r="C10" s="391" t="s">
        <v>281</v>
      </c>
      <c r="D10" s="392">
        <v>103147.2</v>
      </c>
      <c r="E10" s="393">
        <v>24807</v>
      </c>
      <c r="F10" s="394">
        <f>F16</f>
        <v>5.07</v>
      </c>
      <c r="G10" s="392">
        <f t="shared" ref="G10:G11" si="0">F10*E10</f>
        <v>125771.49</v>
      </c>
      <c r="H10" s="397">
        <f t="shared" ref="H10:H11" si="1">G10-D10</f>
        <v>22624.290000000008</v>
      </c>
    </row>
    <row r="11" spans="1:10">
      <c r="A11" s="391" t="s">
        <v>280</v>
      </c>
      <c r="B11" s="391"/>
      <c r="C11" s="391" t="s">
        <v>282</v>
      </c>
      <c r="D11" s="392">
        <v>414153.84</v>
      </c>
      <c r="E11" s="393">
        <v>88962</v>
      </c>
      <c r="F11" s="394">
        <f>F17</f>
        <v>5.07</v>
      </c>
      <c r="G11" s="392">
        <f t="shared" si="0"/>
        <v>451037.34</v>
      </c>
      <c r="H11" s="397">
        <f t="shared" si="1"/>
        <v>36883.5</v>
      </c>
    </row>
    <row r="12" spans="1:10">
      <c r="C12" s="398" t="s">
        <v>283</v>
      </c>
      <c r="D12" s="399">
        <f>SUM(D10:D11)</f>
        <v>517301.04000000004</v>
      </c>
      <c r="E12" s="400"/>
      <c r="F12" s="401"/>
      <c r="G12" s="399">
        <f>SUM(G10:G11)</f>
        <v>576808.83000000007</v>
      </c>
      <c r="H12" s="402">
        <f>SUM(H10:H11)</f>
        <v>59507.790000000008</v>
      </c>
    </row>
    <row r="13" spans="1:10">
      <c r="D13" s="403"/>
      <c r="E13" s="400"/>
      <c r="F13" s="401"/>
      <c r="G13" s="403"/>
      <c r="H13" s="404"/>
    </row>
    <row r="14" spans="1:10">
      <c r="A14" s="305" t="s">
        <v>268</v>
      </c>
      <c r="B14" s="305" t="s">
        <v>269</v>
      </c>
      <c r="C14" s="305" t="s">
        <v>270</v>
      </c>
      <c r="D14" s="305" t="s">
        <v>271</v>
      </c>
      <c r="E14" s="305" t="s">
        <v>272</v>
      </c>
      <c r="F14" s="305" t="s">
        <v>273</v>
      </c>
      <c r="G14" s="305" t="s">
        <v>274</v>
      </c>
      <c r="H14" s="305" t="s">
        <v>275</v>
      </c>
    </row>
    <row r="15" spans="1:10">
      <c r="A15" s="391" t="s">
        <v>284</v>
      </c>
      <c r="B15" s="391">
        <v>3274</v>
      </c>
      <c r="C15" s="391" t="s">
        <v>285</v>
      </c>
      <c r="D15" s="392">
        <f>38553+143736+27672+63538+10190</f>
        <v>283689</v>
      </c>
      <c r="E15" s="393"/>
      <c r="F15" s="405">
        <f>AVERAGE('[27]CorpRepPayee 3274 Models'!K27,'[27]CorpRepPayee 3274 Models'!P27,'[27]CorpRepPayee 3274 Models'!U27)</f>
        <v>0.14462493022511588</v>
      </c>
      <c r="G15" s="392">
        <f>D15*(F15+1)</f>
        <v>324717.50183063291</v>
      </c>
      <c r="H15" s="395">
        <f>G15-D15</f>
        <v>41028.501830632915</v>
      </c>
    </row>
    <row r="16" spans="1:10">
      <c r="A16" s="391" t="s">
        <v>284</v>
      </c>
      <c r="B16" s="391">
        <v>3285</v>
      </c>
      <c r="C16" s="391" t="s">
        <v>281</v>
      </c>
      <c r="D16" s="392">
        <v>12552347</v>
      </c>
      <c r="E16" s="393">
        <v>3017391</v>
      </c>
      <c r="F16" s="394">
        <f>F6</f>
        <v>5.07</v>
      </c>
      <c r="G16" s="392">
        <f t="shared" ref="G16:G19" si="2">F16*E16</f>
        <v>15298172.370000001</v>
      </c>
      <c r="H16" s="397">
        <f>G16-D16</f>
        <v>2745825.370000001</v>
      </c>
    </row>
    <row r="17" spans="1:9">
      <c r="A17" s="391" t="s">
        <v>284</v>
      </c>
      <c r="B17" s="391">
        <v>3285</v>
      </c>
      <c r="C17" s="391" t="s">
        <v>282</v>
      </c>
      <c r="D17" s="392">
        <v>19438291</v>
      </c>
      <c r="E17" s="393">
        <v>4171307</v>
      </c>
      <c r="F17" s="394">
        <f>F6</f>
        <v>5.07</v>
      </c>
      <c r="G17" s="392">
        <f>F17*E17</f>
        <v>21148526.490000002</v>
      </c>
      <c r="H17" s="397">
        <f>G17-D17</f>
        <v>1710235.4900000021</v>
      </c>
    </row>
    <row r="18" spans="1:9">
      <c r="A18" s="391" t="s">
        <v>284</v>
      </c>
      <c r="B18" s="391">
        <v>3285</v>
      </c>
      <c r="C18" s="391" t="s">
        <v>169</v>
      </c>
      <c r="D18" s="392">
        <v>1825264</v>
      </c>
      <c r="E18" s="393">
        <v>185683</v>
      </c>
      <c r="F18" s="394">
        <v>10.050000000000001</v>
      </c>
      <c r="G18" s="392">
        <f t="shared" si="2"/>
        <v>1866114.1500000001</v>
      </c>
      <c r="H18" s="395">
        <f t="shared" ref="H18:H19" si="3">G18-D18</f>
        <v>40850.15000000014</v>
      </c>
    </row>
    <row r="19" spans="1:9">
      <c r="A19" s="391" t="s">
        <v>284</v>
      </c>
      <c r="B19" s="391">
        <v>3285</v>
      </c>
      <c r="C19" s="391" t="s">
        <v>170</v>
      </c>
      <c r="D19" s="392">
        <v>494072</v>
      </c>
      <c r="E19" s="393">
        <v>41449</v>
      </c>
      <c r="F19" s="394">
        <v>15.19</v>
      </c>
      <c r="G19" s="392">
        <f t="shared" si="2"/>
        <v>629610.30999999994</v>
      </c>
      <c r="H19" s="397">
        <f t="shared" si="3"/>
        <v>135538.30999999994</v>
      </c>
    </row>
    <row r="20" spans="1:9">
      <c r="C20" s="398" t="s">
        <v>286</v>
      </c>
      <c r="D20" s="399">
        <f>SUM(D15:D19)</f>
        <v>34593663</v>
      </c>
      <c r="E20" s="400"/>
      <c r="F20" s="401"/>
      <c r="G20" s="399">
        <f>SUM(G15:G19)</f>
        <v>39267140.821830638</v>
      </c>
      <c r="H20" s="402">
        <f>SUM(H15:H19)</f>
        <v>4673477.8218306359</v>
      </c>
    </row>
    <row r="21" spans="1:9">
      <c r="D21" s="403"/>
      <c r="E21" s="400"/>
      <c r="F21" s="401"/>
      <c r="G21" s="403"/>
      <c r="H21" s="404"/>
    </row>
    <row r="22" spans="1:9" ht="15.75" thickBot="1">
      <c r="D22" s="406"/>
      <c r="E22" s="407"/>
      <c r="F22" s="408"/>
      <c r="G22" s="406"/>
      <c r="H22" s="409"/>
    </row>
    <row r="23" spans="1:9" ht="15.75" thickTop="1">
      <c r="C23" s="410" t="s">
        <v>126</v>
      </c>
      <c r="D23" s="402">
        <f>D7+D12+D20</f>
        <v>36181978.039999999</v>
      </c>
      <c r="E23" s="404"/>
      <c r="F23" s="404"/>
      <c r="G23" s="402">
        <f t="shared" ref="G23" si="4">G7+G12+G20</f>
        <v>40926399.406059854</v>
      </c>
      <c r="H23" s="402">
        <f>H7+H12+H20</f>
        <v>4744421.3660598537</v>
      </c>
      <c r="I23" s="411">
        <f>(G23-D23)/D23</f>
        <v>0.13112664434251739</v>
      </c>
    </row>
  </sheetData>
  <pageMargins left="0.25" right="0.25"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S23"/>
  <sheetViews>
    <sheetView zoomScale="90" zoomScaleNormal="90" workbookViewId="0">
      <selection activeCell="N41" sqref="N41"/>
    </sheetView>
  </sheetViews>
  <sheetFormatPr defaultColWidth="8.85546875" defaultRowHeight="15"/>
  <cols>
    <col min="1" max="1" width="5" bestFit="1" customWidth="1"/>
    <col min="2" max="2" width="5.28515625" bestFit="1" customWidth="1"/>
    <col min="3" max="3" width="13.5703125" customWidth="1"/>
    <col min="4" max="4" width="13.28515625" bestFit="1" customWidth="1"/>
    <col min="5" max="5" width="11.140625" bestFit="1" customWidth="1"/>
    <col min="7" max="7" width="13.7109375" bestFit="1" customWidth="1"/>
    <col min="8" max="8" width="12.42578125" bestFit="1" customWidth="1"/>
    <col min="9" max="9" width="7.7109375" bestFit="1" customWidth="1"/>
    <col min="10" max="10" width="5" bestFit="1" customWidth="1"/>
    <col min="11" max="11" width="5.28515625" bestFit="1" customWidth="1"/>
    <col min="12" max="12" width="8.7109375" customWidth="1"/>
    <col min="13" max="13" width="13.28515625" bestFit="1" customWidth="1"/>
    <col min="14" max="14" width="13.140625" bestFit="1" customWidth="1"/>
    <col min="15" max="15" width="9" bestFit="1" customWidth="1"/>
    <col min="16" max="16" width="13.7109375" bestFit="1" customWidth="1"/>
    <col min="17" max="17" width="12.28515625" bestFit="1" customWidth="1"/>
    <col min="18" max="18" width="7.7109375" bestFit="1" customWidth="1"/>
  </cols>
  <sheetData>
    <row r="1" spans="1:19">
      <c r="C1" s="305" t="s">
        <v>266</v>
      </c>
      <c r="J1" s="417"/>
      <c r="K1" s="417"/>
      <c r="L1" s="418" t="s">
        <v>266</v>
      </c>
      <c r="M1" s="417"/>
      <c r="N1" s="417"/>
      <c r="O1" s="417"/>
      <c r="P1" s="417"/>
      <c r="Q1" s="417"/>
      <c r="R1" s="417"/>
    </row>
    <row r="2" spans="1:19">
      <c r="C2" s="416" t="s">
        <v>290</v>
      </c>
      <c r="D2" s="305" t="s">
        <v>267</v>
      </c>
      <c r="J2" s="417"/>
      <c r="K2" s="417"/>
      <c r="L2" s="418"/>
      <c r="M2" s="418" t="s">
        <v>267</v>
      </c>
      <c r="N2" s="419" t="s">
        <v>291</v>
      </c>
      <c r="O2" s="417"/>
      <c r="P2" s="417"/>
      <c r="Q2" s="417"/>
      <c r="R2" s="417"/>
    </row>
    <row r="3" spans="1:19">
      <c r="J3" s="417"/>
      <c r="K3" s="417"/>
      <c r="L3" s="417"/>
      <c r="M3" s="417"/>
      <c r="N3" s="417"/>
      <c r="O3" s="417"/>
      <c r="P3" s="417"/>
      <c r="Q3" s="417"/>
      <c r="R3" s="417"/>
    </row>
    <row r="4" spans="1:19">
      <c r="A4" s="305" t="s">
        <v>268</v>
      </c>
      <c r="B4" s="305" t="s">
        <v>269</v>
      </c>
      <c r="C4" s="305" t="s">
        <v>270</v>
      </c>
      <c r="D4" s="305" t="s">
        <v>271</v>
      </c>
      <c r="E4" s="305" t="s">
        <v>272</v>
      </c>
      <c r="F4" s="305" t="s">
        <v>273</v>
      </c>
      <c r="G4" s="305" t="s">
        <v>274</v>
      </c>
      <c r="H4" s="305" t="s">
        <v>275</v>
      </c>
      <c r="J4" s="418" t="s">
        <v>268</v>
      </c>
      <c r="K4" s="418" t="s">
        <v>269</v>
      </c>
      <c r="L4" s="418" t="s">
        <v>270</v>
      </c>
      <c r="M4" s="418" t="s">
        <v>271</v>
      </c>
      <c r="N4" s="418" t="s">
        <v>272</v>
      </c>
      <c r="O4" s="418" t="s">
        <v>273</v>
      </c>
      <c r="P4" s="418" t="s">
        <v>274</v>
      </c>
      <c r="Q4" s="418" t="s">
        <v>275</v>
      </c>
      <c r="R4" s="417"/>
    </row>
    <row r="5" spans="1:19">
      <c r="A5" s="391" t="s">
        <v>276</v>
      </c>
      <c r="B5" s="391">
        <v>2222</v>
      </c>
      <c r="C5" s="391" t="s">
        <v>277</v>
      </c>
      <c r="D5" s="392">
        <v>1019581</v>
      </c>
      <c r="E5" s="393">
        <v>12880</v>
      </c>
      <c r="F5" s="412">
        <f>'2222 Model current'!I24</f>
        <v>79.480496086263301</v>
      </c>
      <c r="G5" s="392">
        <f>F5*E5</f>
        <v>1023708.7895910713</v>
      </c>
      <c r="H5" s="395">
        <f>G5-D5</f>
        <v>4127.7895910713123</v>
      </c>
      <c r="J5" s="420" t="s">
        <v>276</v>
      </c>
      <c r="K5" s="420">
        <v>2222</v>
      </c>
      <c r="L5" s="420" t="s">
        <v>277</v>
      </c>
      <c r="M5" s="421">
        <v>1019581</v>
      </c>
      <c r="N5" s="422">
        <v>12880</v>
      </c>
      <c r="O5" s="423">
        <f>'Fiscal Impact'!F5</f>
        <v>79.438766632703278</v>
      </c>
      <c r="P5" s="421">
        <f>'Fiscal Impact'!G5</f>
        <v>1023171.3142292182</v>
      </c>
      <c r="Q5" s="421">
        <f>'Fiscal Impact'!H5</f>
        <v>3590.3142292181728</v>
      </c>
      <c r="R5" s="417"/>
      <c r="S5" s="396"/>
    </row>
    <row r="6" spans="1:19">
      <c r="A6" s="391" t="s">
        <v>276</v>
      </c>
      <c r="B6" s="391">
        <v>2225</v>
      </c>
      <c r="C6" s="391" t="s">
        <v>278</v>
      </c>
      <c r="D6" s="392">
        <v>51433</v>
      </c>
      <c r="E6" s="393">
        <v>11692</v>
      </c>
      <c r="F6" s="394">
        <f>'3285 Add on current'!B15</f>
        <v>5.0793852741767527</v>
      </c>
      <c r="G6" s="392">
        <f>F6*E6</f>
        <v>59388.17262567459</v>
      </c>
      <c r="H6" s="397">
        <f>G6-D6</f>
        <v>7955.1726256745897</v>
      </c>
      <c r="J6" s="420" t="s">
        <v>276</v>
      </c>
      <c r="K6" s="420">
        <v>2225</v>
      </c>
      <c r="L6" s="420" t="s">
        <v>278</v>
      </c>
      <c r="M6" s="421">
        <v>51433</v>
      </c>
      <c r="N6" s="422">
        <v>11692</v>
      </c>
      <c r="O6" s="423">
        <v>5.07</v>
      </c>
      <c r="P6" s="421">
        <f>O6*N6</f>
        <v>59278.44</v>
      </c>
      <c r="Q6" s="424">
        <f>P6-M6</f>
        <v>7845.4400000000023</v>
      </c>
      <c r="R6" s="417"/>
    </row>
    <row r="7" spans="1:19">
      <c r="C7" s="398" t="s">
        <v>279</v>
      </c>
      <c r="D7" s="399">
        <f>SUM(D5:D6)</f>
        <v>1071014</v>
      </c>
      <c r="E7" s="400"/>
      <c r="F7" s="401"/>
      <c r="G7" s="399">
        <f>SUM(G5:G6)</f>
        <v>1083096.9622167458</v>
      </c>
      <c r="H7" s="402">
        <f>SUM(H5:H6)</f>
        <v>12082.962216745902</v>
      </c>
      <c r="J7" s="417"/>
      <c r="K7" s="417"/>
      <c r="L7" s="425" t="s">
        <v>279</v>
      </c>
      <c r="M7" s="426">
        <f>SUM(M5:M6)</f>
        <v>1071014</v>
      </c>
      <c r="N7" s="427"/>
      <c r="O7" s="428"/>
      <c r="P7" s="426">
        <f>SUM(P5:P6)</f>
        <v>1082449.7542292182</v>
      </c>
      <c r="Q7" s="429">
        <f>SUM(Q5:Q6)</f>
        <v>11435.754229218175</v>
      </c>
      <c r="R7" s="417"/>
    </row>
    <row r="8" spans="1:19">
      <c r="D8" s="403"/>
      <c r="E8" s="400"/>
      <c r="F8" s="401"/>
      <c r="G8" s="403"/>
      <c r="H8" s="404"/>
      <c r="J8" s="417"/>
      <c r="K8" s="417"/>
      <c r="L8" s="417"/>
      <c r="M8" s="430"/>
      <c r="N8" s="427"/>
      <c r="O8" s="428"/>
      <c r="P8" s="430"/>
      <c r="Q8" s="431"/>
      <c r="R8" s="417"/>
    </row>
    <row r="9" spans="1:19">
      <c r="A9" s="305" t="s">
        <v>268</v>
      </c>
      <c r="B9" s="305" t="s">
        <v>269</v>
      </c>
      <c r="C9" s="305" t="s">
        <v>270</v>
      </c>
      <c r="D9" s="305" t="s">
        <v>271</v>
      </c>
      <c r="E9" s="305" t="s">
        <v>272</v>
      </c>
      <c r="F9" s="305" t="s">
        <v>273</v>
      </c>
      <c r="G9" s="305" t="s">
        <v>274</v>
      </c>
      <c r="H9" s="305" t="s">
        <v>275</v>
      </c>
      <c r="J9" s="418" t="s">
        <v>268</v>
      </c>
      <c r="K9" s="418" t="s">
        <v>269</v>
      </c>
      <c r="L9" s="418" t="s">
        <v>270</v>
      </c>
      <c r="M9" s="418" t="s">
        <v>271</v>
      </c>
      <c r="N9" s="418" t="s">
        <v>272</v>
      </c>
      <c r="O9" s="418" t="s">
        <v>273</v>
      </c>
      <c r="P9" s="418" t="s">
        <v>274</v>
      </c>
      <c r="Q9" s="418" t="s">
        <v>275</v>
      </c>
      <c r="R9" s="417"/>
    </row>
    <row r="10" spans="1:19">
      <c r="A10" s="391" t="s">
        <v>280</v>
      </c>
      <c r="B10" s="391"/>
      <c r="C10" s="391" t="s">
        <v>281</v>
      </c>
      <c r="D10" s="392">
        <v>103147.2</v>
      </c>
      <c r="E10" s="393">
        <v>24807</v>
      </c>
      <c r="F10" s="394">
        <f>F16</f>
        <v>5.0793852741767527</v>
      </c>
      <c r="G10" s="392">
        <f t="shared" ref="G10:G11" si="0">F10*E10</f>
        <v>126004.3104965027</v>
      </c>
      <c r="H10" s="397">
        <f t="shared" ref="H10:H11" si="1">G10-D10</f>
        <v>22857.110496502704</v>
      </c>
      <c r="J10" s="420" t="s">
        <v>280</v>
      </c>
      <c r="K10" s="420"/>
      <c r="L10" s="420" t="s">
        <v>281</v>
      </c>
      <c r="M10" s="421">
        <v>103147.2</v>
      </c>
      <c r="N10" s="422">
        <v>24807</v>
      </c>
      <c r="O10" s="423">
        <f>O16</f>
        <v>5.07</v>
      </c>
      <c r="P10" s="421">
        <f t="shared" ref="P10:P11" si="2">O10*N10</f>
        <v>125771.49</v>
      </c>
      <c r="Q10" s="424">
        <f t="shared" ref="Q10:Q11" si="3">P10-M10</f>
        <v>22624.290000000008</v>
      </c>
      <c r="R10" s="417"/>
    </row>
    <row r="11" spans="1:19">
      <c r="A11" s="391" t="s">
        <v>280</v>
      </c>
      <c r="B11" s="391"/>
      <c r="C11" s="391" t="s">
        <v>282</v>
      </c>
      <c r="D11" s="392">
        <v>414153.84</v>
      </c>
      <c r="E11" s="393">
        <v>88962</v>
      </c>
      <c r="F11" s="394">
        <f>F17</f>
        <v>5.0793852741767527</v>
      </c>
      <c r="G11" s="392">
        <f t="shared" si="0"/>
        <v>451872.27276131226</v>
      </c>
      <c r="H11" s="397">
        <f t="shared" si="1"/>
        <v>37718.43276131223</v>
      </c>
      <c r="J11" s="420" t="s">
        <v>280</v>
      </c>
      <c r="K11" s="420"/>
      <c r="L11" s="420" t="s">
        <v>282</v>
      </c>
      <c r="M11" s="421">
        <v>414153.84</v>
      </c>
      <c r="N11" s="422">
        <v>88962</v>
      </c>
      <c r="O11" s="423">
        <f>O17</f>
        <v>5.07</v>
      </c>
      <c r="P11" s="421">
        <f t="shared" si="2"/>
        <v>451037.34</v>
      </c>
      <c r="Q11" s="424">
        <f t="shared" si="3"/>
        <v>36883.5</v>
      </c>
      <c r="R11" s="417"/>
    </row>
    <row r="12" spans="1:19">
      <c r="C12" s="398" t="s">
        <v>283</v>
      </c>
      <c r="D12" s="399">
        <f>SUM(D10:D11)</f>
        <v>517301.04000000004</v>
      </c>
      <c r="E12" s="400"/>
      <c r="F12" s="401"/>
      <c r="G12" s="399">
        <f>SUM(G10:G11)</f>
        <v>577876.58325781499</v>
      </c>
      <c r="H12" s="402">
        <f>SUM(H10:H11)</f>
        <v>60575.543257814934</v>
      </c>
      <c r="J12" s="417"/>
      <c r="K12" s="417"/>
      <c r="L12" s="425" t="s">
        <v>283</v>
      </c>
      <c r="M12" s="426">
        <f>SUM(M10:M11)</f>
        <v>517301.04000000004</v>
      </c>
      <c r="N12" s="427"/>
      <c r="O12" s="428"/>
      <c r="P12" s="426">
        <f>SUM(P10:P11)</f>
        <v>576808.83000000007</v>
      </c>
      <c r="Q12" s="429">
        <f>SUM(Q10:Q11)</f>
        <v>59507.790000000008</v>
      </c>
      <c r="R12" s="417"/>
    </row>
    <row r="13" spans="1:19">
      <c r="D13" s="403"/>
      <c r="E13" s="400"/>
      <c r="F13" s="401"/>
      <c r="G13" s="403"/>
      <c r="H13" s="404"/>
      <c r="J13" s="417"/>
      <c r="K13" s="417"/>
      <c r="L13" s="417"/>
      <c r="M13" s="430"/>
      <c r="N13" s="427"/>
      <c r="O13" s="428"/>
      <c r="P13" s="430"/>
      <c r="Q13" s="431"/>
      <c r="R13" s="417"/>
    </row>
    <row r="14" spans="1:19">
      <c r="A14" s="305" t="s">
        <v>268</v>
      </c>
      <c r="B14" s="305" t="s">
        <v>269</v>
      </c>
      <c r="C14" s="305" t="s">
        <v>270</v>
      </c>
      <c r="D14" s="305" t="s">
        <v>271</v>
      </c>
      <c r="E14" s="305" t="s">
        <v>272</v>
      </c>
      <c r="F14" s="305" t="s">
        <v>273</v>
      </c>
      <c r="G14" s="305" t="s">
        <v>274</v>
      </c>
      <c r="H14" s="305" t="s">
        <v>275</v>
      </c>
      <c r="J14" s="418" t="s">
        <v>268</v>
      </c>
      <c r="K14" s="418" t="s">
        <v>269</v>
      </c>
      <c r="L14" s="418" t="s">
        <v>270</v>
      </c>
      <c r="M14" s="418" t="s">
        <v>271</v>
      </c>
      <c r="N14" s="418" t="s">
        <v>272</v>
      </c>
      <c r="O14" s="418" t="s">
        <v>273</v>
      </c>
      <c r="P14" s="418" t="s">
        <v>274</v>
      </c>
      <c r="Q14" s="418" t="s">
        <v>275</v>
      </c>
      <c r="R14" s="417"/>
    </row>
    <row r="15" spans="1:19">
      <c r="A15" s="391" t="s">
        <v>284</v>
      </c>
      <c r="B15" s="391">
        <v>3274</v>
      </c>
      <c r="C15" s="391" t="s">
        <v>285</v>
      </c>
      <c r="D15" s="392">
        <f>38553+143736+27672+63538+10190</f>
        <v>283689</v>
      </c>
      <c r="E15" s="393"/>
      <c r="F15" s="405">
        <f>'3274 Model current'!L50</f>
        <v>0.14538048807104295</v>
      </c>
      <c r="G15" s="392">
        <f>D15*(F15+1)</f>
        <v>324931.8452803861</v>
      </c>
      <c r="H15" s="395">
        <f>G15-D15</f>
        <v>41242.8452803861</v>
      </c>
      <c r="J15" s="420" t="s">
        <v>284</v>
      </c>
      <c r="K15" s="420">
        <v>3274</v>
      </c>
      <c r="L15" s="420" t="s">
        <v>285</v>
      </c>
      <c r="M15" s="421">
        <f>38553+143736+27672+63538+10190</f>
        <v>283689</v>
      </c>
      <c r="N15" s="422"/>
      <c r="O15" s="432">
        <f>'Fiscal Impact'!F15</f>
        <v>0.14462493022511588</v>
      </c>
      <c r="P15" s="421">
        <f>M15*(O15+1)</f>
        <v>324717.50183063291</v>
      </c>
      <c r="Q15" s="433">
        <f>P15-M15</f>
        <v>41028.501830632915</v>
      </c>
      <c r="R15" s="417"/>
    </row>
    <row r="16" spans="1:19">
      <c r="A16" s="391" t="s">
        <v>284</v>
      </c>
      <c r="B16" s="391">
        <v>3285</v>
      </c>
      <c r="C16" s="391" t="s">
        <v>281</v>
      </c>
      <c r="D16" s="392">
        <v>12552347</v>
      </c>
      <c r="E16" s="393">
        <v>3017391</v>
      </c>
      <c r="F16" s="394">
        <f>F6</f>
        <v>5.0793852741767527</v>
      </c>
      <c r="G16" s="392">
        <f t="shared" ref="G16:G19" si="4">F16*E16</f>
        <v>15326491.411833465</v>
      </c>
      <c r="H16" s="397">
        <f>G16-D16</f>
        <v>2774144.4118334651</v>
      </c>
      <c r="J16" s="420" t="s">
        <v>284</v>
      </c>
      <c r="K16" s="420">
        <v>3285</v>
      </c>
      <c r="L16" s="420" t="s">
        <v>281</v>
      </c>
      <c r="M16" s="421">
        <v>12552347</v>
      </c>
      <c r="N16" s="422">
        <v>3017391</v>
      </c>
      <c r="O16" s="423">
        <f>O6</f>
        <v>5.07</v>
      </c>
      <c r="P16" s="421">
        <f t="shared" ref="P16:P19" si="5">O16*N16</f>
        <v>15298172.370000001</v>
      </c>
      <c r="Q16" s="424">
        <f>P16-M16</f>
        <v>2745825.370000001</v>
      </c>
      <c r="R16" s="417"/>
    </row>
    <row r="17" spans="1:18">
      <c r="A17" s="391" t="s">
        <v>284</v>
      </c>
      <c r="B17" s="391">
        <v>3285</v>
      </c>
      <c r="C17" s="391" t="s">
        <v>282</v>
      </c>
      <c r="D17" s="392">
        <v>19438291</v>
      </c>
      <c r="E17" s="393">
        <v>4171307</v>
      </c>
      <c r="F17" s="394">
        <f>F6</f>
        <v>5.0793852741767527</v>
      </c>
      <c r="G17" s="392">
        <f>F17*E17</f>
        <v>21187675.349870406</v>
      </c>
      <c r="H17" s="397">
        <f>G17-D17</f>
        <v>1749384.3498704061</v>
      </c>
      <c r="J17" s="420" t="s">
        <v>284</v>
      </c>
      <c r="K17" s="420">
        <v>3285</v>
      </c>
      <c r="L17" s="420" t="s">
        <v>282</v>
      </c>
      <c r="M17" s="421">
        <v>19438291</v>
      </c>
      <c r="N17" s="422">
        <v>4171307</v>
      </c>
      <c r="O17" s="423">
        <f>O6</f>
        <v>5.07</v>
      </c>
      <c r="P17" s="421">
        <f>O17*N17</f>
        <v>21148526.490000002</v>
      </c>
      <c r="Q17" s="424">
        <f>P17-M17</f>
        <v>1710235.4900000021</v>
      </c>
      <c r="R17" s="417"/>
    </row>
    <row r="18" spans="1:18">
      <c r="A18" s="391" t="s">
        <v>284</v>
      </c>
      <c r="B18" s="391">
        <v>3285</v>
      </c>
      <c r="C18" s="391" t="s">
        <v>169</v>
      </c>
      <c r="D18" s="392">
        <v>1825264</v>
      </c>
      <c r="E18" s="393">
        <v>185683</v>
      </c>
      <c r="F18" s="394">
        <f>'3285 Add on current'!C15</f>
        <v>10.049198142791889</v>
      </c>
      <c r="G18" s="392">
        <f t="shared" si="4"/>
        <v>1865965.2587480263</v>
      </c>
      <c r="H18" s="395">
        <f t="shared" ref="H18:H19" si="6">G18-D18</f>
        <v>40701.258748026332</v>
      </c>
      <c r="J18" s="420" t="s">
        <v>284</v>
      </c>
      <c r="K18" s="420">
        <v>3285</v>
      </c>
      <c r="L18" s="420" t="s">
        <v>169</v>
      </c>
      <c r="M18" s="421">
        <v>1825264</v>
      </c>
      <c r="N18" s="422">
        <v>185683</v>
      </c>
      <c r="O18" s="423">
        <v>10.050000000000001</v>
      </c>
      <c r="P18" s="421">
        <f t="shared" si="5"/>
        <v>1866114.1500000001</v>
      </c>
      <c r="Q18" s="433">
        <f t="shared" ref="Q18:Q19" si="7">P18-M18</f>
        <v>40850.15000000014</v>
      </c>
      <c r="R18" s="417"/>
    </row>
    <row r="19" spans="1:18">
      <c r="A19" s="391" t="s">
        <v>284</v>
      </c>
      <c r="B19" s="391">
        <v>3285</v>
      </c>
      <c r="C19" s="391" t="s">
        <v>170</v>
      </c>
      <c r="D19" s="392">
        <v>494072</v>
      </c>
      <c r="E19" s="393">
        <v>41449</v>
      </c>
      <c r="F19" s="394">
        <f>'3285 Add on current'!D15</f>
        <v>15.200072713334135</v>
      </c>
      <c r="G19" s="392">
        <f t="shared" si="4"/>
        <v>630027.81389498652</v>
      </c>
      <c r="H19" s="397">
        <f t="shared" si="6"/>
        <v>135955.81389498652</v>
      </c>
      <c r="J19" s="420" t="s">
        <v>284</v>
      </c>
      <c r="K19" s="420">
        <v>3285</v>
      </c>
      <c r="L19" s="420" t="s">
        <v>170</v>
      </c>
      <c r="M19" s="421">
        <v>494072</v>
      </c>
      <c r="N19" s="422">
        <v>41449</v>
      </c>
      <c r="O19" s="423">
        <v>15.19</v>
      </c>
      <c r="P19" s="421">
        <f t="shared" si="5"/>
        <v>629610.30999999994</v>
      </c>
      <c r="Q19" s="424">
        <f t="shared" si="7"/>
        <v>135538.30999999994</v>
      </c>
      <c r="R19" s="417"/>
    </row>
    <row r="20" spans="1:18">
      <c r="C20" s="398" t="s">
        <v>286</v>
      </c>
      <c r="D20" s="399">
        <f>SUM(D15:D19)</f>
        <v>34593663</v>
      </c>
      <c r="E20" s="400"/>
      <c r="F20" s="401"/>
      <c r="G20" s="399">
        <f>SUM(G15:G19)</f>
        <v>39335091.67962727</v>
      </c>
      <c r="H20" s="402">
        <f>SUM(H15:H19)</f>
        <v>4741428.6796272704</v>
      </c>
      <c r="J20" s="417"/>
      <c r="K20" s="417"/>
      <c r="L20" s="425" t="s">
        <v>286</v>
      </c>
      <c r="M20" s="426">
        <f>SUM(M15:M19)</f>
        <v>34593663</v>
      </c>
      <c r="N20" s="427"/>
      <c r="O20" s="428"/>
      <c r="P20" s="426">
        <f>SUM(P15:P19)</f>
        <v>39267140.821830638</v>
      </c>
      <c r="Q20" s="429">
        <f>SUM(Q15:Q19)</f>
        <v>4673477.8218306359</v>
      </c>
      <c r="R20" s="417"/>
    </row>
    <row r="21" spans="1:18">
      <c r="D21" s="403"/>
      <c r="E21" s="400"/>
      <c r="F21" s="401"/>
      <c r="G21" s="403"/>
      <c r="H21" s="404"/>
      <c r="J21" s="417"/>
      <c r="K21" s="417"/>
      <c r="L21" s="417"/>
      <c r="M21" s="430"/>
      <c r="N21" s="427"/>
      <c r="O21" s="428"/>
      <c r="P21" s="430"/>
      <c r="Q21" s="431"/>
      <c r="R21" s="417"/>
    </row>
    <row r="22" spans="1:18" ht="15.75" thickBot="1">
      <c r="D22" s="406"/>
      <c r="E22" s="407"/>
      <c r="F22" s="408"/>
      <c r="G22" s="406"/>
      <c r="H22" s="409"/>
      <c r="J22" s="417"/>
      <c r="K22" s="417"/>
      <c r="L22" s="417"/>
      <c r="M22" s="434"/>
      <c r="N22" s="435"/>
      <c r="O22" s="436"/>
      <c r="P22" s="434"/>
      <c r="Q22" s="437"/>
      <c r="R22" s="417"/>
    </row>
    <row r="23" spans="1:18" ht="15.75" thickTop="1">
      <c r="C23" s="410" t="s">
        <v>126</v>
      </c>
      <c r="D23" s="402">
        <f>D7+D12+D20</f>
        <v>36181978.039999999</v>
      </c>
      <c r="E23" s="404"/>
      <c r="F23" s="404"/>
      <c r="G23" s="402">
        <f t="shared" ref="G23" si="8">G7+G12+G20</f>
        <v>40996065.225101829</v>
      </c>
      <c r="H23" s="402">
        <f>H7+H12+H20</f>
        <v>4814087.1851018313</v>
      </c>
      <c r="I23" s="411">
        <f>(G23-D23)/D23</f>
        <v>0.13305207304530856</v>
      </c>
      <c r="J23" s="417"/>
      <c r="K23" s="417"/>
      <c r="L23" s="438" t="s">
        <v>126</v>
      </c>
      <c r="M23" s="429">
        <f>M7+M12+M20</f>
        <v>36181978.039999999</v>
      </c>
      <c r="N23" s="431"/>
      <c r="O23" s="431"/>
      <c r="P23" s="429">
        <f t="shared" ref="P23" si="9">P7+P12+P20</f>
        <v>40926399.406059854</v>
      </c>
      <c r="Q23" s="429">
        <f>Q7+Q12+Q20</f>
        <v>4744421.3660598537</v>
      </c>
      <c r="R23" s="439">
        <f>(P23-M23)/M23</f>
        <v>0.13112664434251739</v>
      </c>
    </row>
  </sheetData>
  <pageMargins left="0.25" right="0.25"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Z54"/>
  <sheetViews>
    <sheetView tabSelected="1" workbookViewId="0">
      <selection activeCell="O16" sqref="O16"/>
    </sheetView>
  </sheetViews>
  <sheetFormatPr defaultColWidth="9.140625" defaultRowHeight="15" customHeight="1"/>
  <cols>
    <col min="1" max="1" width="2.85546875" style="1" customWidth="1"/>
    <col min="2" max="2" width="4.28515625" style="1" customWidth="1"/>
    <col min="3" max="3" width="4.140625" style="1" customWidth="1"/>
    <col min="4" max="4" width="27.28515625" style="1" customWidth="1"/>
    <col min="5" max="5" width="11.42578125" style="1" customWidth="1"/>
    <col min="6" max="6" width="10.85546875" style="51" customWidth="1"/>
    <col min="7" max="7" width="8.85546875" style="1" customWidth="1"/>
    <col min="8" max="8" width="1.7109375" style="1" customWidth="1"/>
    <col min="9" max="9" width="18" style="1" customWidth="1"/>
    <col min="10" max="10" width="9.7109375" style="1" customWidth="1"/>
    <col min="11" max="11" width="8.7109375" style="51" customWidth="1"/>
    <col min="12" max="12" width="9.85546875" style="1" customWidth="1"/>
    <col min="13" max="13" width="1.7109375" style="1" customWidth="1"/>
    <col min="14" max="14" width="18" style="1" customWidth="1"/>
    <col min="15" max="15" width="9.7109375" style="1" customWidth="1"/>
    <col min="16" max="16" width="11.28515625" style="51" customWidth="1"/>
    <col min="17" max="17" width="9.85546875" style="1" customWidth="1"/>
    <col min="18" max="18" width="3.140625" style="1" customWidth="1"/>
    <col min="19" max="19" width="29.7109375" style="70" hidden="1" customWidth="1"/>
    <col min="20" max="20" width="7.5703125" style="70" hidden="1" customWidth="1"/>
    <col min="21" max="21" width="3.85546875" style="70" hidden="1" customWidth="1"/>
    <col min="22" max="22" width="10.28515625" style="70" hidden="1" customWidth="1"/>
    <col min="23" max="16384" width="9.140625" style="1"/>
  </cols>
  <sheetData>
    <row r="1" spans="4:24" ht="15" customHeight="1">
      <c r="D1" s="853" t="s">
        <v>202</v>
      </c>
      <c r="E1" s="854"/>
      <c r="F1" s="854"/>
      <c r="G1" s="854"/>
      <c r="H1" s="854"/>
      <c r="I1" s="854"/>
      <c r="J1" s="855"/>
    </row>
    <row r="2" spans="4:24" ht="15" customHeight="1" thickBot="1">
      <c r="D2" s="856" t="s">
        <v>92</v>
      </c>
      <c r="E2" s="857"/>
      <c r="F2" s="857"/>
      <c r="G2" s="857"/>
      <c r="H2" s="857"/>
      <c r="I2" s="857"/>
      <c r="J2" s="858"/>
    </row>
    <row r="3" spans="4:24" ht="15" customHeight="1" thickBot="1">
      <c r="D3" s="369" t="s">
        <v>97</v>
      </c>
      <c r="E3" s="370"/>
      <c r="F3" s="371" t="s">
        <v>0</v>
      </c>
      <c r="G3" s="372"/>
      <c r="H3" s="372"/>
      <c r="I3" s="372"/>
      <c r="J3" s="373"/>
      <c r="N3" s="701"/>
      <c r="O3"/>
      <c r="P3"/>
      <c r="Q3"/>
      <c r="R3"/>
      <c r="S3"/>
      <c r="T3"/>
      <c r="U3"/>
      <c r="V3"/>
      <c r="W3"/>
      <c r="X3"/>
    </row>
    <row r="4" spans="4:24" ht="15" customHeight="1">
      <c r="D4" s="2" t="str">
        <f>[23]BelowTheLine!S5</f>
        <v>Management</v>
      </c>
      <c r="E4" s="483">
        <f>'M2024 BLS '!C22</f>
        <v>81486.911999999997</v>
      </c>
      <c r="F4" s="2" t="s">
        <v>922</v>
      </c>
      <c r="G4" s="78"/>
      <c r="H4" s="78"/>
      <c r="I4" s="78"/>
      <c r="J4" s="671"/>
      <c r="N4"/>
      <c r="O4"/>
      <c r="P4"/>
      <c r="Q4"/>
      <c r="R4"/>
      <c r="S4"/>
      <c r="T4"/>
      <c r="U4"/>
      <c r="V4"/>
      <c r="W4"/>
      <c r="X4"/>
    </row>
    <row r="5" spans="4:24" ht="15" customHeight="1">
      <c r="D5" s="2" t="s">
        <v>194</v>
      </c>
      <c r="E5" s="483">
        <f>'M2024 BLS '!C8</f>
        <v>56388.633600000001</v>
      </c>
      <c r="F5" s="2" t="s">
        <v>922</v>
      </c>
      <c r="G5" s="78"/>
      <c r="H5" s="78"/>
      <c r="I5" s="78"/>
      <c r="J5" s="671"/>
      <c r="N5"/>
      <c r="O5"/>
      <c r="P5"/>
      <c r="Q5"/>
      <c r="R5"/>
      <c r="S5"/>
      <c r="T5"/>
      <c r="U5"/>
      <c r="V5"/>
      <c r="W5"/>
      <c r="X5"/>
    </row>
    <row r="6" spans="4:24" ht="15" customHeight="1" thickBot="1">
      <c r="D6" s="4" t="str">
        <f>[23]BelowTheLine!S7</f>
        <v>Support</v>
      </c>
      <c r="E6" s="795">
        <f>'M2024 BLS '!C6</f>
        <v>46842.432000000008</v>
      </c>
      <c r="F6" s="2" t="s">
        <v>922</v>
      </c>
      <c r="G6" s="78"/>
      <c r="H6" s="78"/>
      <c r="I6" s="78"/>
      <c r="J6" s="671"/>
      <c r="N6"/>
      <c r="O6"/>
      <c r="P6"/>
      <c r="Q6"/>
      <c r="R6"/>
      <c r="S6"/>
      <c r="T6"/>
      <c r="U6"/>
      <c r="V6"/>
      <c r="W6"/>
      <c r="X6"/>
    </row>
    <row r="7" spans="4:24" ht="15" customHeight="1" thickBot="1">
      <c r="D7" s="362" t="s">
        <v>159</v>
      </c>
      <c r="E7" s="363"/>
      <c r="F7" s="371" t="s">
        <v>0</v>
      </c>
      <c r="G7" s="365"/>
      <c r="H7" s="365"/>
      <c r="I7" s="365"/>
      <c r="J7" s="366"/>
      <c r="N7"/>
      <c r="O7"/>
      <c r="P7"/>
      <c r="Q7"/>
      <c r="R7"/>
      <c r="S7"/>
      <c r="T7"/>
      <c r="U7"/>
      <c r="V7"/>
      <c r="W7"/>
      <c r="X7"/>
    </row>
    <row r="8" spans="4:24" ht="15" customHeight="1">
      <c r="D8" s="2" t="str">
        <f>D4</f>
        <v>Management</v>
      </c>
      <c r="E8" s="93">
        <v>0.05</v>
      </c>
      <c r="F8" s="2" t="s">
        <v>151</v>
      </c>
      <c r="G8" s="78"/>
      <c r="H8" s="78"/>
      <c r="I8" s="78"/>
      <c r="J8" s="671"/>
    </row>
    <row r="9" spans="4:24" ht="15" customHeight="1">
      <c r="D9" s="2" t="str">
        <f>D5</f>
        <v>Direct Care III</v>
      </c>
      <c r="E9" s="93">
        <v>0.75</v>
      </c>
      <c r="F9" s="2" t="s">
        <v>151</v>
      </c>
      <c r="G9" s="78"/>
      <c r="H9" s="78"/>
      <c r="I9" s="78"/>
      <c r="J9" s="671"/>
    </row>
    <row r="10" spans="4:24" ht="15" customHeight="1" thickBot="1">
      <c r="D10" s="4" t="str">
        <f>D6</f>
        <v>Support</v>
      </c>
      <c r="E10" s="109">
        <v>0.2</v>
      </c>
      <c r="F10" s="2" t="s">
        <v>151</v>
      </c>
      <c r="G10" s="78"/>
      <c r="H10" s="78"/>
      <c r="I10" s="78"/>
      <c r="J10" s="671"/>
    </row>
    <row r="11" spans="4:24" ht="15" customHeight="1" thickBot="1">
      <c r="D11" s="367" t="s">
        <v>107</v>
      </c>
      <c r="E11" s="368"/>
      <c r="F11" s="371" t="s">
        <v>0</v>
      </c>
      <c r="G11" s="365"/>
      <c r="H11" s="365"/>
      <c r="I11" s="365"/>
      <c r="J11" s="366"/>
    </row>
    <row r="12" spans="4:24" ht="15" customHeight="1">
      <c r="D12" s="5" t="s">
        <v>109</v>
      </c>
      <c r="E12" s="483">
        <f>4025*(1+2.31%)*(1+2.58%)</f>
        <v>4224.2213195000004</v>
      </c>
      <c r="F12" s="702" t="s">
        <v>921</v>
      </c>
      <c r="G12" s="703"/>
      <c r="H12" s="703"/>
      <c r="I12" s="703"/>
      <c r="J12" s="704"/>
      <c r="N12" s="146"/>
    </row>
    <row r="13" spans="4:24" ht="12" customHeight="1">
      <c r="D13" s="490" t="s">
        <v>110</v>
      </c>
      <c r="E13" s="491">
        <f>'M2024 BLS '!C40</f>
        <v>0.24970000000000001</v>
      </c>
      <c r="F13" s="849" t="s">
        <v>920</v>
      </c>
      <c r="G13" s="705"/>
      <c r="H13" s="705"/>
      <c r="I13" s="705"/>
      <c r="J13" s="706"/>
      <c r="N13" s="471"/>
      <c r="O13" s="471"/>
    </row>
    <row r="14" spans="4:24" ht="15" customHeight="1">
      <c r="D14" s="125" t="s">
        <v>111</v>
      </c>
      <c r="E14" s="542">
        <f ca="1">E50</f>
        <v>3.7259246189648318</v>
      </c>
      <c r="F14" s="702" t="s">
        <v>902</v>
      </c>
      <c r="G14" s="703"/>
      <c r="H14" s="703"/>
      <c r="I14" s="703"/>
      <c r="J14" s="704"/>
      <c r="N14" s="479"/>
      <c r="O14" s="479"/>
    </row>
    <row r="15" spans="4:24" ht="15" customHeight="1" thickBot="1">
      <c r="D15" s="2" t="s">
        <v>112</v>
      </c>
      <c r="E15" s="122">
        <f>'M2024 BLS '!C43</f>
        <v>0.12</v>
      </c>
      <c r="F15" s="707" t="s">
        <v>335</v>
      </c>
      <c r="G15" s="708"/>
      <c r="H15" s="708"/>
      <c r="I15" s="708"/>
      <c r="J15" s="709"/>
      <c r="N15" s="479"/>
      <c r="O15" s="481"/>
    </row>
    <row r="16" spans="4:24" ht="15" customHeight="1" thickBot="1">
      <c r="D16" s="360" t="s">
        <v>469</v>
      </c>
      <c r="E16" s="361">
        <f>'Fall CAF 2025'!CT28</f>
        <v>2.9959041375791508E-2</v>
      </c>
      <c r="F16" s="129" t="s">
        <v>919</v>
      </c>
      <c r="G16" s="633"/>
      <c r="H16" s="633"/>
      <c r="I16" s="633"/>
      <c r="J16" s="634"/>
      <c r="N16" s="146"/>
    </row>
    <row r="18" spans="2:26" ht="18" customHeight="1" thickBot="1"/>
    <row r="19" spans="2:26" ht="15" customHeight="1" thickBot="1">
      <c r="B19" s="69"/>
      <c r="D19" s="859" t="s">
        <v>153</v>
      </c>
      <c r="E19" s="860"/>
      <c r="F19" s="860"/>
      <c r="G19" s="861"/>
      <c r="I19" s="862" t="s">
        <v>90</v>
      </c>
      <c r="J19" s="863"/>
      <c r="K19" s="863"/>
      <c r="L19" s="864"/>
      <c r="N19" s="867" t="s">
        <v>90</v>
      </c>
      <c r="O19" s="868"/>
      <c r="P19" s="868"/>
      <c r="Q19" s="869"/>
      <c r="S19" s="870" t="s">
        <v>91</v>
      </c>
      <c r="T19" s="871"/>
      <c r="U19" s="871"/>
      <c r="V19" s="872"/>
    </row>
    <row r="20" spans="2:26" ht="15" customHeight="1" thickBot="1">
      <c r="B20" s="69"/>
      <c r="D20" s="859" t="s">
        <v>93</v>
      </c>
      <c r="E20" s="860"/>
      <c r="F20" s="860"/>
      <c r="G20" s="861"/>
      <c r="I20" s="862" t="s">
        <v>94</v>
      </c>
      <c r="J20" s="863"/>
      <c r="K20" s="863"/>
      <c r="L20" s="864"/>
      <c r="N20" s="867" t="s">
        <v>95</v>
      </c>
      <c r="O20" s="868"/>
      <c r="P20" s="868"/>
      <c r="Q20" s="869"/>
      <c r="S20" s="870" t="s">
        <v>96</v>
      </c>
      <c r="T20" s="871"/>
      <c r="U20" s="871"/>
      <c r="V20" s="872"/>
    </row>
    <row r="21" spans="2:26" ht="15" customHeight="1">
      <c r="B21" s="71"/>
      <c r="D21" s="72"/>
      <c r="E21" s="865" t="s">
        <v>98</v>
      </c>
      <c r="F21" s="865"/>
      <c r="G21" s="73">
        <v>106</v>
      </c>
      <c r="I21" s="72"/>
      <c r="J21" s="865" t="s">
        <v>98</v>
      </c>
      <c r="K21" s="865"/>
      <c r="L21" s="73">
        <v>75</v>
      </c>
      <c r="N21" s="72"/>
      <c r="O21" s="865" t="s">
        <v>98</v>
      </c>
      <c r="P21" s="865"/>
      <c r="Q21" s="73">
        <v>32</v>
      </c>
      <c r="S21" s="74" t="s">
        <v>92</v>
      </c>
      <c r="T21" s="866" t="s">
        <v>99</v>
      </c>
      <c r="U21" s="866"/>
      <c r="V21" s="75">
        <v>13</v>
      </c>
    </row>
    <row r="22" spans="2:26" ht="15" customHeight="1">
      <c r="B22" s="78"/>
      <c r="D22" s="79" t="s">
        <v>100</v>
      </c>
      <c r="E22" s="80" t="s">
        <v>1</v>
      </c>
      <c r="F22" s="80" t="s">
        <v>101</v>
      </c>
      <c r="G22" s="81" t="s">
        <v>102</v>
      </c>
      <c r="I22" s="79" t="s">
        <v>100</v>
      </c>
      <c r="J22" s="80" t="s">
        <v>1</v>
      </c>
      <c r="K22" s="80" t="s">
        <v>101</v>
      </c>
      <c r="L22" s="81" t="s">
        <v>102</v>
      </c>
      <c r="N22" s="79" t="s">
        <v>100</v>
      </c>
      <c r="O22" s="80" t="s">
        <v>1</v>
      </c>
      <c r="P22" s="80" t="s">
        <v>101</v>
      </c>
      <c r="Q22" s="81" t="s">
        <v>102</v>
      </c>
      <c r="S22" s="82" t="s">
        <v>100</v>
      </c>
      <c r="T22" s="83" t="s">
        <v>1</v>
      </c>
      <c r="U22" s="83" t="s">
        <v>101</v>
      </c>
      <c r="V22" s="84" t="s">
        <v>102</v>
      </c>
    </row>
    <row r="23" spans="2:26" ht="15" customHeight="1">
      <c r="B23" s="78"/>
      <c r="D23" s="3" t="str">
        <f t="shared" ref="D23:E25" si="0">D4</f>
        <v>Management</v>
      </c>
      <c r="E23" s="85">
        <f t="shared" si="0"/>
        <v>81486.911999999997</v>
      </c>
      <c r="F23" s="86">
        <v>0.05</v>
      </c>
      <c r="G23" s="87">
        <f>E23*F23</f>
        <v>4074.3456000000001</v>
      </c>
      <c r="I23" s="3" t="str">
        <f>D23</f>
        <v>Management</v>
      </c>
      <c r="J23" s="796">
        <f>E4</f>
        <v>81486.911999999997</v>
      </c>
      <c r="K23" s="86">
        <v>0.05</v>
      </c>
      <c r="L23" s="87">
        <f>J23*K23</f>
        <v>4074.3456000000001</v>
      </c>
      <c r="N23" s="2" t="str">
        <f t="shared" ref="N23:O25" si="1">D4</f>
        <v>Management</v>
      </c>
      <c r="O23" s="85">
        <f t="shared" si="1"/>
        <v>81486.911999999997</v>
      </c>
      <c r="P23" s="86">
        <v>0.05</v>
      </c>
      <c r="Q23" s="87">
        <f>O23*P23</f>
        <v>4074.3456000000001</v>
      </c>
      <c r="S23" s="88" t="str">
        <f>I23</f>
        <v>Management</v>
      </c>
      <c r="T23" s="89">
        <f>J23</f>
        <v>81486.911999999997</v>
      </c>
      <c r="U23" s="90">
        <v>0.05</v>
      </c>
      <c r="V23" s="91">
        <f>T23*U23</f>
        <v>4074.3456000000001</v>
      </c>
    </row>
    <row r="24" spans="2:26" ht="15" customHeight="1">
      <c r="B24" s="78"/>
      <c r="D24" s="3" t="str">
        <f t="shared" si="0"/>
        <v>Direct Care III</v>
      </c>
      <c r="E24" s="85">
        <f t="shared" si="0"/>
        <v>56388.633600000001</v>
      </c>
      <c r="F24" s="86">
        <f>E9</f>
        <v>0.75</v>
      </c>
      <c r="G24" s="87">
        <f>E24*F24</f>
        <v>42291.475200000001</v>
      </c>
      <c r="I24" s="3" t="str">
        <f t="shared" ref="I24:I25" si="2">D24</f>
        <v>Direct Care III</v>
      </c>
      <c r="J24" s="796">
        <f>E5</f>
        <v>56388.633600000001</v>
      </c>
      <c r="K24" s="86">
        <f t="shared" ref="K24:K25" si="3">F24</f>
        <v>0.75</v>
      </c>
      <c r="L24" s="87">
        <f>J24*K24</f>
        <v>42291.475200000001</v>
      </c>
      <c r="N24" s="2" t="str">
        <f t="shared" si="1"/>
        <v>Direct Care III</v>
      </c>
      <c r="O24" s="85">
        <f t="shared" si="1"/>
        <v>56388.633600000001</v>
      </c>
      <c r="P24" s="86">
        <f t="shared" ref="P24:P25" si="4">K24</f>
        <v>0.75</v>
      </c>
      <c r="Q24" s="87">
        <f>O24*P24</f>
        <v>42291.475200000001</v>
      </c>
      <c r="S24" s="88" t="str">
        <f t="shared" ref="S24:S25" si="5">I24</f>
        <v>Direct Care III</v>
      </c>
      <c r="T24" s="89">
        <f>J24</f>
        <v>56388.633600000001</v>
      </c>
      <c r="U24" s="90">
        <v>0.75</v>
      </c>
      <c r="V24" s="91">
        <f>T24*U24</f>
        <v>42291.475200000001</v>
      </c>
    </row>
    <row r="25" spans="2:26" ht="15" customHeight="1">
      <c r="B25" s="78"/>
      <c r="D25" s="3" t="str">
        <f t="shared" si="0"/>
        <v>Support</v>
      </c>
      <c r="E25" s="85">
        <f t="shared" si="0"/>
        <v>46842.432000000008</v>
      </c>
      <c r="F25" s="86">
        <f>E10</f>
        <v>0.2</v>
      </c>
      <c r="G25" s="87">
        <f>E25*F25</f>
        <v>9368.4864000000016</v>
      </c>
      <c r="I25" s="3" t="str">
        <f t="shared" si="2"/>
        <v>Support</v>
      </c>
      <c r="J25" s="796">
        <f>E6</f>
        <v>46842.432000000008</v>
      </c>
      <c r="K25" s="86">
        <f t="shared" si="3"/>
        <v>0.2</v>
      </c>
      <c r="L25" s="87">
        <f>J25*K25</f>
        <v>9368.4864000000016</v>
      </c>
      <c r="N25" s="4" t="str">
        <f t="shared" si="1"/>
        <v>Support</v>
      </c>
      <c r="O25" s="85">
        <f t="shared" si="1"/>
        <v>46842.432000000008</v>
      </c>
      <c r="P25" s="86">
        <f t="shared" si="4"/>
        <v>0.2</v>
      </c>
      <c r="Q25" s="87">
        <f>O25*P25</f>
        <v>9368.4864000000016</v>
      </c>
      <c r="S25" s="88" t="str">
        <f t="shared" si="5"/>
        <v>Support</v>
      </c>
      <c r="T25" s="89">
        <f>J25</f>
        <v>46842.432000000008</v>
      </c>
      <c r="U25" s="90">
        <v>0.2</v>
      </c>
      <c r="V25" s="91">
        <f>T25*U25</f>
        <v>9368.4864000000016</v>
      </c>
      <c r="Z25" s="471"/>
    </row>
    <row r="26" spans="2:26" ht="15" customHeight="1">
      <c r="B26" s="78"/>
      <c r="D26" s="94" t="s">
        <v>105</v>
      </c>
      <c r="E26" s="95"/>
      <c r="F26" s="96">
        <f>SUM(F23:F25)</f>
        <v>1</v>
      </c>
      <c r="G26" s="97">
        <f>SUM(G23:G25)</f>
        <v>55734.307200000003</v>
      </c>
      <c r="I26" s="94" t="s">
        <v>105</v>
      </c>
      <c r="J26" s="95"/>
      <c r="K26" s="96">
        <f>SUM(K23:K25)</f>
        <v>1</v>
      </c>
      <c r="L26" s="97">
        <f>SUM(L23:L25)</f>
        <v>55734.307200000003</v>
      </c>
      <c r="N26" s="94" t="s">
        <v>105</v>
      </c>
      <c r="O26" s="95"/>
      <c r="P26" s="96">
        <f>SUM(P23:P25)</f>
        <v>1</v>
      </c>
      <c r="Q26" s="97">
        <f>SUM(Q23:Q25)</f>
        <v>55734.307200000003</v>
      </c>
      <c r="S26" s="98" t="s">
        <v>105</v>
      </c>
      <c r="T26" s="99"/>
      <c r="U26" s="100">
        <f>SUM(U23:U25)</f>
        <v>1</v>
      </c>
      <c r="V26" s="101">
        <f>SUM(V23:V25)</f>
        <v>55734.307200000003</v>
      </c>
      <c r="Z26" s="471"/>
    </row>
    <row r="27" spans="2:26" ht="15" customHeight="1">
      <c r="B27" s="78"/>
      <c r="D27" s="110" t="s">
        <v>106</v>
      </c>
      <c r="E27" s="111">
        <f>E13</f>
        <v>0.24970000000000001</v>
      </c>
      <c r="F27" s="112"/>
      <c r="G27" s="87">
        <f>E27*G26</f>
        <v>13916.856507840001</v>
      </c>
      <c r="I27" s="110" t="s">
        <v>106</v>
      </c>
      <c r="J27" s="111">
        <f>E13</f>
        <v>0.24970000000000001</v>
      </c>
      <c r="K27" s="112"/>
      <c r="L27" s="87">
        <f>J27*L26</f>
        <v>13916.856507840001</v>
      </c>
      <c r="N27" s="110" t="s">
        <v>106</v>
      </c>
      <c r="O27" s="111">
        <f>E13</f>
        <v>0.24970000000000001</v>
      </c>
      <c r="P27" s="112"/>
      <c r="Q27" s="87">
        <f>O27*Q26</f>
        <v>13916.856507840001</v>
      </c>
      <c r="S27" s="113" t="s">
        <v>106</v>
      </c>
      <c r="T27" s="114">
        <f>E13</f>
        <v>0.24970000000000001</v>
      </c>
      <c r="U27" s="106"/>
      <c r="V27" s="91">
        <f>T27*V26</f>
        <v>13916.856507840001</v>
      </c>
    </row>
    <row r="28" spans="2:26" ht="15" customHeight="1" thickBot="1">
      <c r="B28" s="78"/>
      <c r="D28" s="442" t="s">
        <v>108</v>
      </c>
      <c r="E28" s="443"/>
      <c r="F28" s="444"/>
      <c r="G28" s="445">
        <f>SUM(G26:G27)</f>
        <v>69651.163707840009</v>
      </c>
      <c r="I28" s="442" t="s">
        <v>108</v>
      </c>
      <c r="J28" s="443"/>
      <c r="K28" s="444"/>
      <c r="L28" s="445">
        <f>SUM(L26:L27)</f>
        <v>69651.163707840009</v>
      </c>
      <c r="N28" s="442" t="s">
        <v>108</v>
      </c>
      <c r="O28" s="443"/>
      <c r="P28" s="444"/>
      <c r="Q28" s="445">
        <f>SUM(Q26:Q27)</f>
        <v>69651.163707840009</v>
      </c>
      <c r="S28" s="98" t="s">
        <v>108</v>
      </c>
      <c r="T28" s="99"/>
      <c r="U28" s="116"/>
      <c r="V28" s="101">
        <f>SUM(V26:V27)</f>
        <v>69651.163707840009</v>
      </c>
    </row>
    <row r="29" spans="2:26" ht="15" customHeight="1" thickTop="1">
      <c r="B29" s="78" t="s">
        <v>168</v>
      </c>
      <c r="D29" s="110" t="str">
        <f>D12</f>
        <v>Occupancy</v>
      </c>
      <c r="E29" s="121"/>
      <c r="F29" s="482"/>
      <c r="G29" s="87">
        <f>E12*F26</f>
        <v>4224.2213195000004</v>
      </c>
      <c r="I29" s="110" t="str">
        <f>D12</f>
        <v>Occupancy</v>
      </c>
      <c r="J29" s="121"/>
      <c r="K29" s="117"/>
      <c r="L29" s="87">
        <f>K26*E12</f>
        <v>4224.2213195000004</v>
      </c>
      <c r="N29" s="110" t="str">
        <f>D12</f>
        <v>Occupancy</v>
      </c>
      <c r="O29" s="121"/>
      <c r="P29" s="117"/>
      <c r="Q29" s="87">
        <f>E12*P26</f>
        <v>4224.2213195000004</v>
      </c>
      <c r="S29" s="113" t="str">
        <f>I29</f>
        <v>Occupancy</v>
      </c>
      <c r="T29" s="107"/>
      <c r="U29" s="119"/>
      <c r="V29" s="91">
        <f>U26*E12</f>
        <v>4224.2213195000004</v>
      </c>
    </row>
    <row r="30" spans="2:26" ht="15" customHeight="1">
      <c r="B30" s="78"/>
      <c r="D30" s="110" t="str">
        <f>D14</f>
        <v>Other Program Expenses Per client</v>
      </c>
      <c r="E30" s="123"/>
      <c r="F30" s="316">
        <f ca="1">E14</f>
        <v>3.7259246189648318</v>
      </c>
      <c r="G30" s="87">
        <f ca="1">F30*G21*12</f>
        <v>4739.3761153232663</v>
      </c>
      <c r="I30" s="110" t="str">
        <f>D14</f>
        <v>Other Program Expenses Per client</v>
      </c>
      <c r="J30" s="123"/>
      <c r="K30" s="316">
        <f ca="1">E14</f>
        <v>3.7259246189648318</v>
      </c>
      <c r="L30" s="87">
        <f ca="1">K30*L21*12</f>
        <v>3353.3321570683488</v>
      </c>
      <c r="N30" s="110" t="str">
        <f>D14</f>
        <v>Other Program Expenses Per client</v>
      </c>
      <c r="O30" s="123"/>
      <c r="P30" s="316">
        <f ca="1">E14</f>
        <v>3.7259246189648318</v>
      </c>
      <c r="Q30" s="87">
        <f ca="1">P30*Q21*12</f>
        <v>1430.7550536824954</v>
      </c>
      <c r="S30" s="113" t="str">
        <f>I30</f>
        <v>Other Program Expenses Per client</v>
      </c>
      <c r="T30" s="89"/>
      <c r="U30" s="119"/>
      <c r="V30" s="124">
        <f ca="1">E14*V21*12</f>
        <v>581.24424055851375</v>
      </c>
    </row>
    <row r="31" spans="2:26" ht="15" customHeight="1">
      <c r="B31" s="78"/>
      <c r="D31" s="94" t="s">
        <v>113</v>
      </c>
      <c r="E31" s="95"/>
      <c r="F31" s="127"/>
      <c r="G31" s="97">
        <f ca="1">SUM(G28:G30)</f>
        <v>78614.761142663265</v>
      </c>
      <c r="I31" s="94" t="s">
        <v>113</v>
      </c>
      <c r="J31" s="95"/>
      <c r="K31" s="127"/>
      <c r="L31" s="97">
        <f ca="1">SUM(L28:L30)</f>
        <v>77228.71718440835</v>
      </c>
      <c r="N31" s="94" t="s">
        <v>113</v>
      </c>
      <c r="O31" s="95"/>
      <c r="P31" s="127"/>
      <c r="Q31" s="97">
        <f ca="1">SUM(Q28:Q30)</f>
        <v>75306.140081022502</v>
      </c>
      <c r="S31" s="98" t="s">
        <v>113</v>
      </c>
      <c r="T31" s="99"/>
      <c r="U31" s="99"/>
      <c r="V31" s="101">
        <f ca="1">SUM(V28:V30)</f>
        <v>74456.629267898519</v>
      </c>
    </row>
    <row r="32" spans="2:26" ht="15" customHeight="1">
      <c r="B32" s="78"/>
      <c r="D32" s="110" t="s">
        <v>112</v>
      </c>
      <c r="E32" s="111">
        <f>E15</f>
        <v>0.12</v>
      </c>
      <c r="F32" s="112"/>
      <c r="G32" s="87">
        <f ca="1">E32*G31</f>
        <v>9433.7713371195914</v>
      </c>
      <c r="I32" s="110" t="s">
        <v>112</v>
      </c>
      <c r="J32" s="111">
        <f>E15</f>
        <v>0.12</v>
      </c>
      <c r="K32" s="112"/>
      <c r="L32" s="87">
        <f ca="1">J32*L31</f>
        <v>9267.4460621290018</v>
      </c>
      <c r="N32" s="110" t="s">
        <v>112</v>
      </c>
      <c r="O32" s="111">
        <f>E15</f>
        <v>0.12</v>
      </c>
      <c r="P32" s="112"/>
      <c r="Q32" s="87">
        <f ca="1">O32*Q31</f>
        <v>9036.736809722699</v>
      </c>
      <c r="S32" s="113" t="s">
        <v>112</v>
      </c>
      <c r="T32" s="114">
        <f>E15</f>
        <v>0.12</v>
      </c>
      <c r="U32" s="106"/>
      <c r="V32" s="91">
        <f ca="1">T32*V31</f>
        <v>8934.7955121478226</v>
      </c>
    </row>
    <row r="33" spans="2:22" ht="15" customHeight="1" thickBot="1">
      <c r="B33" s="78"/>
      <c r="D33" s="130" t="s">
        <v>115</v>
      </c>
      <c r="E33" s="131"/>
      <c r="F33" s="132"/>
      <c r="G33" s="133">
        <f ca="1">SUM(G31:G32)</f>
        <v>88048.532479782851</v>
      </c>
      <c r="I33" s="130" t="s">
        <v>115</v>
      </c>
      <c r="J33" s="131"/>
      <c r="K33" s="132"/>
      <c r="L33" s="133">
        <f ca="1">SUM(L31:L32)</f>
        <v>86496.163246537355</v>
      </c>
      <c r="N33" s="130" t="s">
        <v>115</v>
      </c>
      <c r="O33" s="131"/>
      <c r="P33" s="132"/>
      <c r="Q33" s="133">
        <f ca="1">SUM(Q31:Q32)</f>
        <v>84342.876890745203</v>
      </c>
      <c r="S33" s="134" t="s">
        <v>115</v>
      </c>
      <c r="T33" s="135"/>
      <c r="U33" s="135"/>
      <c r="V33" s="136">
        <f ca="1">SUM(V31:V32)</f>
        <v>83391.424780046334</v>
      </c>
    </row>
    <row r="34" spans="2:22" ht="15" customHeight="1" thickTop="1" thickBot="1">
      <c r="D34" s="110" t="s">
        <v>89</v>
      </c>
      <c r="E34" s="111">
        <f>E16</f>
        <v>2.9959041375791508E-2</v>
      </c>
      <c r="F34" s="112"/>
      <c r="G34" s="313">
        <f ca="1">G33*(E34)</f>
        <v>2637.8496276395367</v>
      </c>
      <c r="I34" s="110" t="s">
        <v>89</v>
      </c>
      <c r="J34" s="111">
        <f>E16</f>
        <v>2.9959041375791508E-2</v>
      </c>
      <c r="K34" s="112"/>
      <c r="L34" s="313">
        <f ca="1">L33*J34</f>
        <v>2591.3421335502294</v>
      </c>
      <c r="N34" s="110" t="s">
        <v>89</v>
      </c>
      <c r="O34" s="111">
        <f>E16</f>
        <v>2.9959041375791508E-2</v>
      </c>
      <c r="P34" s="112"/>
      <c r="Q34" s="313">
        <f ca="1">Q33*O34</f>
        <v>2526.8317385231248</v>
      </c>
      <c r="S34" s="113" t="s">
        <v>89</v>
      </c>
      <c r="T34" s="114" t="e">
        <f>#REF!</f>
        <v>#REF!</v>
      </c>
      <c r="U34" s="106"/>
      <c r="V34" s="137" t="e">
        <f ca="1">V33+(V33*T34)</f>
        <v>#REF!</v>
      </c>
    </row>
    <row r="35" spans="2:22" ht="15" customHeight="1" thickTop="1" thickBot="1">
      <c r="D35" s="110" t="s">
        <v>126</v>
      </c>
      <c r="E35" s="111"/>
      <c r="F35" s="112"/>
      <c r="G35" s="312">
        <f ca="1">G34+G33</f>
        <v>90686.382107422382</v>
      </c>
      <c r="I35" s="110" t="s">
        <v>126</v>
      </c>
      <c r="J35" s="111"/>
      <c r="K35" s="112"/>
      <c r="L35" s="312">
        <f ca="1">L34+L33</f>
        <v>89087.50538008759</v>
      </c>
      <c r="N35" s="110" t="s">
        <v>126</v>
      </c>
      <c r="O35" s="111"/>
      <c r="P35" s="112"/>
      <c r="Q35" s="312">
        <f ca="1">Q34+Q33</f>
        <v>86869.708629268323</v>
      </c>
      <c r="S35" s="142" t="s">
        <v>116</v>
      </c>
      <c r="T35" s="143"/>
      <c r="U35" s="144"/>
      <c r="V35" s="145" t="e">
        <f ca="1">V34/V21/12</f>
        <v>#REF!</v>
      </c>
    </row>
    <row r="36" spans="2:22" ht="15" customHeight="1" thickBot="1">
      <c r="D36" s="138" t="s">
        <v>116</v>
      </c>
      <c r="E36" s="139"/>
      <c r="F36" s="140"/>
      <c r="G36" s="141">
        <f ca="1">ROUND(G35/G21/12,2)</f>
        <v>71.290000000000006</v>
      </c>
      <c r="I36" s="138" t="s">
        <v>116</v>
      </c>
      <c r="J36" s="139"/>
      <c r="K36" s="140"/>
      <c r="L36" s="141">
        <f ca="1">ROUND(L35/L21/12,2)</f>
        <v>98.99</v>
      </c>
      <c r="N36" s="138" t="s">
        <v>116</v>
      </c>
      <c r="O36" s="139"/>
      <c r="P36" s="140"/>
      <c r="Q36" s="141">
        <f ca="1">ROUND(Q35/Q21/12,2)</f>
        <v>226.22</v>
      </c>
    </row>
    <row r="37" spans="2:22" ht="15" customHeight="1">
      <c r="S37" s="1"/>
      <c r="T37" s="1"/>
      <c r="U37" s="1"/>
      <c r="V37" s="1"/>
    </row>
    <row r="38" spans="2:22" ht="15" customHeight="1">
      <c r="D38" s="1" t="s">
        <v>287</v>
      </c>
      <c r="G38" s="1">
        <v>64.8</v>
      </c>
      <c r="K38" s="1"/>
      <c r="L38" s="51">
        <v>91.16</v>
      </c>
      <c r="P38" s="1"/>
      <c r="Q38" s="1">
        <v>221.26</v>
      </c>
      <c r="S38" s="1"/>
      <c r="T38" s="1"/>
      <c r="U38" s="1"/>
      <c r="V38" s="1"/>
    </row>
    <row r="39" spans="2:22" ht="15" customHeight="1">
      <c r="G39" s="413">
        <f ca="1">(G36-G38)/G38</f>
        <v>0.10015432098765446</v>
      </c>
      <c r="K39" s="1"/>
      <c r="L39" s="414">
        <f ca="1">(L36-L38)/L38</f>
        <v>8.589293549802543E-2</v>
      </c>
      <c r="P39" s="1"/>
      <c r="Q39" s="413">
        <f ca="1">(Q36-Q38)/Q38</f>
        <v>2.2417065895326802E-2</v>
      </c>
      <c r="S39" s="1"/>
      <c r="T39" s="1"/>
      <c r="U39" s="1"/>
      <c r="V39" s="1"/>
    </row>
    <row r="40" spans="2:22" ht="15" customHeight="1">
      <c r="K40" s="1"/>
      <c r="L40" s="51"/>
      <c r="P40" s="1"/>
      <c r="S40" s="1"/>
      <c r="T40" s="1"/>
      <c r="U40" s="1"/>
      <c r="V40" s="1"/>
    </row>
    <row r="41" spans="2:22" ht="15" customHeight="1">
      <c r="K41" s="1"/>
      <c r="L41" s="415"/>
      <c r="P41" s="1"/>
      <c r="S41" s="1"/>
      <c r="T41" s="1"/>
      <c r="U41" s="1"/>
      <c r="V41" s="1"/>
    </row>
    <row r="42" spans="2:22" ht="15" customHeight="1">
      <c r="K42" s="1"/>
      <c r="L42" s="51"/>
      <c r="P42" s="1"/>
      <c r="S42" s="1"/>
      <c r="T42" s="1"/>
      <c r="U42" s="1"/>
      <c r="V42" s="1"/>
    </row>
    <row r="43" spans="2:22" ht="15" customHeight="1">
      <c r="K43" s="1"/>
      <c r="L43" s="51"/>
      <c r="P43" s="1"/>
      <c r="S43" s="1"/>
      <c r="T43" s="1"/>
      <c r="U43" s="1"/>
      <c r="V43" s="1"/>
    </row>
    <row r="44" spans="2:22" ht="15" customHeight="1">
      <c r="K44" s="1"/>
      <c r="L44" s="51"/>
      <c r="P44" s="1"/>
      <c r="S44" s="1"/>
      <c r="T44" s="1"/>
      <c r="U44" s="1"/>
      <c r="V44" s="1"/>
    </row>
    <row r="45" spans="2:22" ht="15.75" customHeight="1">
      <c r="K45" s="1"/>
      <c r="L45" s="51"/>
      <c r="P45" s="1"/>
      <c r="S45" s="1"/>
      <c r="T45" s="1"/>
      <c r="U45" s="1"/>
      <c r="V45" s="1"/>
    </row>
    <row r="46" spans="2:22" ht="15" hidden="1" customHeight="1" thickBot="1">
      <c r="K46" s="1"/>
      <c r="L46" s="51"/>
      <c r="P46" s="1"/>
      <c r="S46" s="1"/>
      <c r="T46" s="1"/>
      <c r="U46" s="1"/>
      <c r="V46" s="1"/>
    </row>
    <row r="47" spans="2:22" ht="15" hidden="1" customHeight="1" thickBot="1">
      <c r="D47" s="850" t="s">
        <v>885</v>
      </c>
      <c r="E47" s="851"/>
      <c r="F47" s="852"/>
      <c r="K47" s="1"/>
      <c r="L47" s="51"/>
      <c r="P47" s="1"/>
      <c r="S47" s="1"/>
      <c r="T47" s="1"/>
      <c r="U47" s="1"/>
      <c r="V47" s="1"/>
    </row>
    <row r="48" spans="2:22" ht="15" hidden="1" customHeight="1" thickBot="1">
      <c r="D48" s="635" t="s">
        <v>107</v>
      </c>
      <c r="E48" s="635" t="s">
        <v>886</v>
      </c>
      <c r="F48" s="635" t="s">
        <v>887</v>
      </c>
      <c r="K48" s="1"/>
      <c r="L48" s="51"/>
      <c r="P48" s="1"/>
      <c r="S48" s="1"/>
      <c r="T48" s="1"/>
      <c r="U48" s="1"/>
      <c r="V48" s="1"/>
    </row>
    <row r="49" spans="4:22" ht="15" hidden="1" customHeight="1">
      <c r="D49" s="636" t="s">
        <v>109</v>
      </c>
      <c r="E49" s="637">
        <f ca="1">'3274 Below the line'!E5</f>
        <v>3739.4164119956558</v>
      </c>
      <c r="F49" s="638">
        <f>4117.9775*(1+2.58%)</f>
        <v>4224.2213195000004</v>
      </c>
      <c r="K49" s="1"/>
      <c r="L49" s="51"/>
      <c r="P49" s="1"/>
      <c r="S49" s="1"/>
      <c r="T49" s="1"/>
      <c r="U49" s="1"/>
      <c r="V49" s="1"/>
    </row>
    <row r="50" spans="4:22" ht="15" hidden="1" customHeight="1" thickBot="1">
      <c r="D50" s="639" t="s">
        <v>111</v>
      </c>
      <c r="E50" s="640">
        <f ca="1">'3274 Below the line'!AQ5/G21/12</f>
        <v>3.7259246189648318</v>
      </c>
      <c r="F50" s="641">
        <f>0.895031993425122*(1+2.58%)</f>
        <v>0.9181238188554901</v>
      </c>
      <c r="K50" s="1"/>
      <c r="L50" s="51"/>
      <c r="P50" s="1"/>
      <c r="S50" s="1"/>
      <c r="T50" s="1"/>
      <c r="U50" s="1"/>
      <c r="V50" s="1"/>
    </row>
    <row r="51" spans="4:22" ht="15" hidden="1" customHeight="1">
      <c r="P51" s="1"/>
      <c r="S51" s="1"/>
      <c r="T51" s="1"/>
      <c r="U51" s="1"/>
      <c r="V51" s="1"/>
    </row>
    <row r="52" spans="4:22" ht="15" hidden="1" customHeight="1">
      <c r="E52" s="146">
        <f ca="1">'3274 Below the line'!AQ5</f>
        <v>4739.3761153232663</v>
      </c>
      <c r="P52" s="1"/>
      <c r="S52" s="1"/>
      <c r="T52" s="1"/>
      <c r="U52" s="1"/>
      <c r="V52" s="1"/>
    </row>
    <row r="53" spans="4:22" ht="15" hidden="1" customHeight="1">
      <c r="P53" s="1"/>
      <c r="S53" s="1"/>
      <c r="T53" s="1"/>
      <c r="U53" s="1"/>
      <c r="V53" s="1"/>
    </row>
    <row r="54" spans="4:22" ht="15" customHeight="1">
      <c r="P54" s="1"/>
      <c r="S54" s="1"/>
      <c r="T54" s="1"/>
      <c r="U54" s="1"/>
      <c r="V54" s="1"/>
    </row>
  </sheetData>
  <mergeCells count="15">
    <mergeCell ref="O21:P21"/>
    <mergeCell ref="T21:U21"/>
    <mergeCell ref="N19:Q19"/>
    <mergeCell ref="S19:V19"/>
    <mergeCell ref="D20:G20"/>
    <mergeCell ref="I20:L20"/>
    <mergeCell ref="N20:Q20"/>
    <mergeCell ref="S20:V20"/>
    <mergeCell ref="D47:F47"/>
    <mergeCell ref="D1:J1"/>
    <mergeCell ref="D2:J2"/>
    <mergeCell ref="D19:G19"/>
    <mergeCell ref="I19:L19"/>
    <mergeCell ref="E21:F21"/>
    <mergeCell ref="J21:K21"/>
  </mergeCells>
  <pageMargins left="0.25" right="0.25" top="0.75" bottom="0.75" header="0.3" footer="0.3"/>
  <pageSetup scale="87"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2FD98-84D0-4D7F-81CE-F777098B44E1}">
  <dimension ref="B2:H34"/>
  <sheetViews>
    <sheetView workbookViewId="0">
      <selection activeCell="CP71" sqref="CP71"/>
    </sheetView>
  </sheetViews>
  <sheetFormatPr defaultRowHeight="15"/>
  <cols>
    <col min="2" max="2" width="30.140625" bestFit="1" customWidth="1"/>
    <col min="3" max="6" width="15.85546875" bestFit="1" customWidth="1"/>
    <col min="7" max="7" width="15.85546875" customWidth="1"/>
    <col min="8" max="8" width="6.85546875" customWidth="1"/>
  </cols>
  <sheetData>
    <row r="2" spans="2:8" ht="30.95" customHeight="1">
      <c r="C2" s="880" t="s">
        <v>862</v>
      </c>
      <c r="D2" s="880"/>
      <c r="E2" s="881" t="s">
        <v>863</v>
      </c>
      <c r="F2" s="881"/>
      <c r="G2" s="623"/>
    </row>
    <row r="3" spans="2:8">
      <c r="B3" s="624" t="s">
        <v>864</v>
      </c>
      <c r="C3" s="625" t="s">
        <v>257</v>
      </c>
      <c r="D3" s="625" t="s">
        <v>865</v>
      </c>
      <c r="E3" s="625" t="s">
        <v>257</v>
      </c>
      <c r="F3" s="625" t="s">
        <v>865</v>
      </c>
      <c r="G3" s="625"/>
      <c r="H3" s="625" t="s">
        <v>866</v>
      </c>
    </row>
    <row r="4" spans="2:8">
      <c r="B4" s="391" t="s">
        <v>171</v>
      </c>
      <c r="C4" s="394">
        <v>20</v>
      </c>
      <c r="D4" s="626">
        <v>41600</v>
      </c>
      <c r="E4" s="394">
        <f>'M2024 BLS '!C5</f>
        <v>22.520400000000002</v>
      </c>
      <c r="F4" s="626">
        <f>E4*2080</f>
        <v>46842.432000000008</v>
      </c>
      <c r="G4" s="626"/>
      <c r="H4" s="627">
        <f t="shared" ref="H4:H16" si="0">(F4-D4)/D4</f>
        <v>0.12602000000000019</v>
      </c>
    </row>
    <row r="5" spans="2:8">
      <c r="B5" s="391" t="s">
        <v>194</v>
      </c>
      <c r="C5" s="394">
        <v>25.580080000000002</v>
      </c>
      <c r="D5" s="626">
        <v>53206.566400000003</v>
      </c>
      <c r="E5" s="394">
        <f>'M2024 BLS '!C7</f>
        <v>27.109919999999999</v>
      </c>
      <c r="F5" s="626">
        <f t="shared" ref="F5:F14" si="1">E5*2080</f>
        <v>56388.633600000001</v>
      </c>
      <c r="G5" s="626"/>
      <c r="H5" s="627">
        <f t="shared" si="0"/>
        <v>5.980591147486633E-2</v>
      </c>
    </row>
    <row r="6" spans="2:8">
      <c r="B6" s="391" t="s">
        <v>867</v>
      </c>
      <c r="C6" s="394">
        <v>19.121599999999997</v>
      </c>
      <c r="D6" s="626">
        <v>39772.927999999993</v>
      </c>
      <c r="E6" s="394">
        <f>'M2024 BLS '!C9</f>
        <v>22.0016</v>
      </c>
      <c r="F6" s="626">
        <f t="shared" si="1"/>
        <v>45763.328000000001</v>
      </c>
      <c r="G6" s="626"/>
      <c r="H6" s="627">
        <f t="shared" si="0"/>
        <v>0.15061501129612609</v>
      </c>
    </row>
    <row r="7" spans="2:8">
      <c r="B7" s="391" t="s">
        <v>868</v>
      </c>
      <c r="C7" s="394">
        <v>28.180799999999998</v>
      </c>
      <c r="D7" s="626">
        <v>58616.063999999998</v>
      </c>
      <c r="E7" s="394">
        <f>'M2024 BLS '!C11</f>
        <v>31.989000000000004</v>
      </c>
      <c r="F7" s="626">
        <f t="shared" si="1"/>
        <v>66537.12000000001</v>
      </c>
      <c r="G7" s="626"/>
      <c r="H7" s="627">
        <f t="shared" si="0"/>
        <v>0.13513455970022162</v>
      </c>
    </row>
    <row r="8" spans="2:8">
      <c r="B8" s="391" t="s">
        <v>869</v>
      </c>
      <c r="C8" s="394">
        <v>30.9283</v>
      </c>
      <c r="D8" s="626">
        <v>64330.864000000001</v>
      </c>
      <c r="E8" s="394">
        <f>'M2024 BLS '!C13</f>
        <v>36.1419</v>
      </c>
      <c r="F8" s="626">
        <f t="shared" si="1"/>
        <v>75175.152000000002</v>
      </c>
      <c r="G8" s="626"/>
      <c r="H8" s="627">
        <f t="shared" si="0"/>
        <v>0.16857053248966158</v>
      </c>
    </row>
    <row r="9" spans="2:8">
      <c r="B9" s="391" t="s">
        <v>870</v>
      </c>
      <c r="C9" s="394">
        <v>38.753100000000003</v>
      </c>
      <c r="D9" s="626">
        <v>80606.448000000004</v>
      </c>
      <c r="E9" s="394">
        <f>'M2024 BLS '!C17</f>
        <v>40.468299999999999</v>
      </c>
      <c r="F9" s="626">
        <f t="shared" si="1"/>
        <v>84174.063999999998</v>
      </c>
      <c r="G9" s="626"/>
      <c r="H9" s="627">
        <f t="shared" si="0"/>
        <v>4.425968503164901E-2</v>
      </c>
    </row>
    <row r="10" spans="2:8">
      <c r="B10" s="391" t="s">
        <v>871</v>
      </c>
      <c r="C10" s="394">
        <v>38.180400000000006</v>
      </c>
      <c r="D10" s="626">
        <v>79415.232000000018</v>
      </c>
      <c r="E10" s="394">
        <f>'M2024 BLS '!C21</f>
        <v>39.176400000000001</v>
      </c>
      <c r="F10" s="626">
        <f t="shared" si="1"/>
        <v>81486.911999999997</v>
      </c>
      <c r="G10" s="626"/>
      <c r="H10" s="627">
        <f t="shared" si="0"/>
        <v>2.6086683219662166E-2</v>
      </c>
    </row>
    <row r="11" spans="2:8">
      <c r="B11" s="391" t="s">
        <v>872</v>
      </c>
      <c r="C11" s="394">
        <v>48.742200000000004</v>
      </c>
      <c r="D11" s="626">
        <v>101383.77600000001</v>
      </c>
      <c r="E11" s="394">
        <f>'M2024 BLS '!C27</f>
        <v>49.999748760000003</v>
      </c>
      <c r="F11" s="626">
        <f t="shared" si="1"/>
        <v>103999.4774208</v>
      </c>
      <c r="G11" s="626"/>
      <c r="H11" s="627">
        <f t="shared" si="0"/>
        <v>2.5799999999999889E-2</v>
      </c>
    </row>
    <row r="12" spans="2:8">
      <c r="B12" s="391" t="s">
        <v>169</v>
      </c>
      <c r="C12" s="394">
        <v>31.575200000000002</v>
      </c>
      <c r="D12" s="626">
        <v>65676.416000000012</v>
      </c>
      <c r="E12" s="394">
        <f>'M2024 BLS '!C15</f>
        <v>37.066800000000001</v>
      </c>
      <c r="F12" s="626">
        <f t="shared" si="1"/>
        <v>77098.944000000003</v>
      </c>
      <c r="G12" s="626"/>
      <c r="H12" s="627">
        <f t="shared" si="0"/>
        <v>0.17392130532823211</v>
      </c>
    </row>
    <row r="13" spans="2:8">
      <c r="B13" s="391" t="s">
        <v>873</v>
      </c>
      <c r="C13" s="394">
        <v>49.162799999999997</v>
      </c>
      <c r="D13" s="626">
        <v>102258.624</v>
      </c>
      <c r="E13" s="394">
        <f>'M2024 BLS '!C31</f>
        <v>50.818000000000005</v>
      </c>
      <c r="F13" s="626">
        <f t="shared" si="1"/>
        <v>105701.44000000002</v>
      </c>
      <c r="G13" s="626"/>
      <c r="H13" s="627">
        <f t="shared" si="0"/>
        <v>3.3667732513201244E-2</v>
      </c>
    </row>
    <row r="14" spans="2:8">
      <c r="B14" s="391" t="s">
        <v>874</v>
      </c>
      <c r="C14" s="394">
        <v>65.162400000000005</v>
      </c>
      <c r="D14" s="626">
        <v>135537.79200000002</v>
      </c>
      <c r="E14" s="394">
        <f>'M2024 BLS '!C33</f>
        <v>68.006</v>
      </c>
      <c r="F14" s="626">
        <f t="shared" si="1"/>
        <v>141452.48000000001</v>
      </c>
      <c r="G14" s="626"/>
      <c r="H14" s="627">
        <f t="shared" si="0"/>
        <v>4.3638662787128732E-2</v>
      </c>
    </row>
    <row r="15" spans="2:8">
      <c r="B15" s="628" t="s">
        <v>875</v>
      </c>
      <c r="C15" s="629">
        <v>95.604807692307688</v>
      </c>
      <c r="D15" s="629">
        <v>198858</v>
      </c>
      <c r="E15" s="629">
        <f>F15/2080</f>
        <v>129.38461538461539</v>
      </c>
      <c r="F15" s="629">
        <f>'M2024 BLS '!C46</f>
        <v>269120</v>
      </c>
      <c r="G15" s="629"/>
      <c r="H15" s="627">
        <f t="shared" si="0"/>
        <v>0.35332750002514357</v>
      </c>
    </row>
    <row r="16" spans="2:8">
      <c r="B16" s="628" t="s">
        <v>876</v>
      </c>
      <c r="C16" s="629">
        <v>36.556730769230768</v>
      </c>
      <c r="D16" s="629">
        <v>76038</v>
      </c>
      <c r="E16" s="629">
        <f>F16/2080</f>
        <v>49.999748760000003</v>
      </c>
      <c r="F16" s="629">
        <f>'M2024 BLS '!C28</f>
        <v>103999.4774208</v>
      </c>
      <c r="G16" s="629"/>
      <c r="H16" s="627">
        <f t="shared" si="0"/>
        <v>0.36773031143375684</v>
      </c>
    </row>
    <row r="20" spans="2:7" ht="18.75">
      <c r="B20" s="882" t="s">
        <v>877</v>
      </c>
      <c r="C20" s="882"/>
      <c r="D20" s="882"/>
      <c r="E20" s="882"/>
      <c r="F20" s="882"/>
      <c r="G20" s="630"/>
    </row>
    <row r="21" spans="2:7" ht="60">
      <c r="B21" s="624" t="s">
        <v>864</v>
      </c>
      <c r="C21" s="624" t="s">
        <v>878</v>
      </c>
      <c r="D21" s="631" t="s">
        <v>879</v>
      </c>
      <c r="E21" s="624" t="s">
        <v>880</v>
      </c>
      <c r="F21" s="625" t="s">
        <v>881</v>
      </c>
      <c r="G21" s="625" t="s">
        <v>882</v>
      </c>
    </row>
    <row r="22" spans="2:7">
      <c r="B22" s="391" t="s">
        <v>171</v>
      </c>
      <c r="C22" s="394">
        <v>32198.400000000001</v>
      </c>
      <c r="D22" s="629">
        <v>34927.359999999993</v>
      </c>
      <c r="E22" s="632">
        <v>39521.664000000004</v>
      </c>
      <c r="F22" s="394">
        <v>41600</v>
      </c>
      <c r="G22" s="394">
        <v>46842.432000000008</v>
      </c>
    </row>
    <row r="23" spans="2:7">
      <c r="B23" s="391" t="s">
        <v>194</v>
      </c>
      <c r="C23" s="394">
        <v>41516.800000000003</v>
      </c>
      <c r="D23" s="629">
        <v>45210.880000000005</v>
      </c>
      <c r="E23" s="632">
        <v>50421.529600000002</v>
      </c>
      <c r="F23" s="394">
        <v>53206.566400000003</v>
      </c>
      <c r="G23" s="394">
        <v>56388.633600000001</v>
      </c>
    </row>
    <row r="24" spans="2:7">
      <c r="B24" s="391" t="s">
        <v>867</v>
      </c>
      <c r="C24" s="394">
        <v>32302.399999999998</v>
      </c>
      <c r="D24" s="629">
        <v>35900.800000000003</v>
      </c>
      <c r="E24" s="632">
        <v>37457.471999999994</v>
      </c>
      <c r="F24" s="394">
        <v>39772.927999999993</v>
      </c>
      <c r="G24" s="394">
        <v>45763.328000000001</v>
      </c>
    </row>
    <row r="25" spans="2:7">
      <c r="B25" s="391" t="s">
        <v>868</v>
      </c>
      <c r="C25" s="394">
        <v>43971.200000000004</v>
      </c>
      <c r="D25" s="629">
        <v>45375.199999999997</v>
      </c>
      <c r="E25" s="632">
        <v>50728.703999999998</v>
      </c>
      <c r="F25" s="394">
        <v>58616.063999999998</v>
      </c>
      <c r="G25" s="394">
        <v>66537.12000000001</v>
      </c>
    </row>
    <row r="26" spans="2:7">
      <c r="B26" s="391" t="s">
        <v>869</v>
      </c>
      <c r="C26" s="394">
        <v>52665.599999999999</v>
      </c>
      <c r="D26" s="629">
        <v>54412.800000000003</v>
      </c>
      <c r="E26" s="632">
        <v>63584.56</v>
      </c>
      <c r="F26" s="394">
        <v>64330.864000000001</v>
      </c>
      <c r="G26" s="394">
        <v>75175.152000000002</v>
      </c>
    </row>
    <row r="27" spans="2:7">
      <c r="B27" s="391" t="s">
        <v>870</v>
      </c>
      <c r="C27" s="394">
        <v>60923.199999999997</v>
      </c>
      <c r="D27" s="629">
        <v>63627.199999999997</v>
      </c>
      <c r="E27" s="632">
        <v>73170.656000000003</v>
      </c>
      <c r="F27" s="394">
        <v>80606.448000000004</v>
      </c>
      <c r="G27" s="394">
        <v>84174.063999999998</v>
      </c>
    </row>
    <row r="28" spans="2:7">
      <c r="B28" s="391" t="s">
        <v>871</v>
      </c>
      <c r="C28" s="394">
        <v>55812.745044719995</v>
      </c>
      <c r="D28" s="629">
        <v>69600</v>
      </c>
      <c r="E28" s="632">
        <v>72974.720000000001</v>
      </c>
      <c r="F28" s="394">
        <v>79415.232000000018</v>
      </c>
      <c r="G28" s="394">
        <v>81486.911999999997</v>
      </c>
    </row>
    <row r="29" spans="2:7">
      <c r="B29" s="391" t="s">
        <v>872</v>
      </c>
      <c r="C29" s="394">
        <v>83324.800000000003</v>
      </c>
      <c r="D29" s="629">
        <v>84385.600000000006</v>
      </c>
      <c r="E29" s="632">
        <v>89712.895999999993</v>
      </c>
      <c r="F29" s="394">
        <v>101383.77600000001</v>
      </c>
      <c r="G29" s="394">
        <v>101806.432</v>
      </c>
    </row>
    <row r="30" spans="2:7">
      <c r="B30" s="391" t="s">
        <v>169</v>
      </c>
      <c r="C30" s="394">
        <v>57449.599999999999</v>
      </c>
      <c r="D30" s="629">
        <v>59904</v>
      </c>
      <c r="E30" s="632">
        <v>60494.720000000001</v>
      </c>
      <c r="F30" s="394">
        <v>65676.416000000012</v>
      </c>
      <c r="G30" s="394">
        <v>77098.944000000003</v>
      </c>
    </row>
    <row r="31" spans="2:7">
      <c r="B31" s="391" t="s">
        <v>883</v>
      </c>
      <c r="C31" s="394">
        <v>86860.800000000003</v>
      </c>
      <c r="D31" s="629">
        <v>90292.799999999988</v>
      </c>
      <c r="E31" s="632">
        <v>97987.135999999999</v>
      </c>
      <c r="F31" s="394">
        <v>102258.624</v>
      </c>
      <c r="G31" s="394">
        <v>105701.44000000002</v>
      </c>
    </row>
    <row r="32" spans="2:7">
      <c r="B32" s="391" t="s">
        <v>884</v>
      </c>
      <c r="C32" s="394">
        <v>119412.79999999999</v>
      </c>
      <c r="D32" s="629">
        <v>123968</v>
      </c>
      <c r="E32" s="632">
        <v>128978.304</v>
      </c>
      <c r="F32" s="394">
        <v>135537.79200000002</v>
      </c>
      <c r="G32" s="394">
        <v>141452.48000000001</v>
      </c>
    </row>
    <row r="33" spans="2:7">
      <c r="B33" s="391" t="s">
        <v>875</v>
      </c>
      <c r="C33" s="629">
        <v>198858</v>
      </c>
      <c r="D33" s="629">
        <v>198858</v>
      </c>
      <c r="E33" s="628"/>
      <c r="F33" s="394">
        <v>198858</v>
      </c>
      <c r="G33" s="394">
        <v>269120</v>
      </c>
    </row>
    <row r="34" spans="2:7">
      <c r="B34" s="391" t="s">
        <v>876</v>
      </c>
      <c r="C34" s="629">
        <v>76038</v>
      </c>
      <c r="D34" s="629">
        <v>76038</v>
      </c>
      <c r="E34" s="628"/>
      <c r="F34" s="394">
        <v>76038</v>
      </c>
      <c r="G34" s="394">
        <v>101806.432</v>
      </c>
    </row>
  </sheetData>
  <mergeCells count="3">
    <mergeCell ref="C2:D2"/>
    <mergeCell ref="E2:F2"/>
    <mergeCell ref="B20:F20"/>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5E238-C724-49DA-BC9F-8163F02E522B}">
  <sheetPr>
    <pageSetUpPr fitToPage="1"/>
  </sheetPr>
  <dimension ref="B1:F57"/>
  <sheetViews>
    <sheetView showGridLines="0" zoomScale="55" zoomScaleNormal="55" workbookViewId="0">
      <selection activeCell="I25" sqref="I25"/>
    </sheetView>
  </sheetViews>
  <sheetFormatPr defaultRowHeight="26.25"/>
  <cols>
    <col min="1" max="1" width="5.28515625" style="502" customWidth="1"/>
    <col min="2" max="2" width="75.140625" style="502" customWidth="1"/>
    <col min="3" max="3" width="24.5703125" style="502" customWidth="1"/>
    <col min="4" max="4" width="68.28515625" style="502" customWidth="1"/>
    <col min="5" max="5" width="66" style="504" customWidth="1"/>
    <col min="6" max="6" width="44" style="504" customWidth="1"/>
    <col min="7" max="230" width="9.140625" style="502"/>
    <col min="231" max="231" width="5.28515625" style="502" customWidth="1"/>
    <col min="232" max="232" width="55.42578125" style="502" customWidth="1"/>
    <col min="233" max="233" width="23" style="502" customWidth="1"/>
    <col min="234" max="235" width="0" style="502" hidden="1" customWidth="1"/>
    <col min="236" max="236" width="58.5703125" style="502" customWidth="1"/>
    <col min="237" max="237" width="59.28515625" style="502" customWidth="1"/>
    <col min="238" max="241" width="0" style="502" hidden="1" customWidth="1"/>
    <col min="242" max="486" width="9.140625" style="502"/>
    <col min="487" max="487" width="5.28515625" style="502" customWidth="1"/>
    <col min="488" max="488" width="55.42578125" style="502" customWidth="1"/>
    <col min="489" max="489" width="23" style="502" customWidth="1"/>
    <col min="490" max="491" width="0" style="502" hidden="1" customWidth="1"/>
    <col min="492" max="492" width="58.5703125" style="502" customWidth="1"/>
    <col min="493" max="493" width="59.28515625" style="502" customWidth="1"/>
    <col min="494" max="497" width="0" style="502" hidden="1" customWidth="1"/>
    <col min="498" max="742" width="9.140625" style="502"/>
    <col min="743" max="743" width="5.28515625" style="502" customWidth="1"/>
    <col min="744" max="744" width="55.42578125" style="502" customWidth="1"/>
    <col min="745" max="745" width="23" style="502" customWidth="1"/>
    <col min="746" max="747" width="0" style="502" hidden="1" customWidth="1"/>
    <col min="748" max="748" width="58.5703125" style="502" customWidth="1"/>
    <col min="749" max="749" width="59.28515625" style="502" customWidth="1"/>
    <col min="750" max="753" width="0" style="502" hidden="1" customWidth="1"/>
    <col min="754" max="998" width="9.140625" style="502"/>
    <col min="999" max="999" width="5.28515625" style="502" customWidth="1"/>
    <col min="1000" max="1000" width="55.42578125" style="502" customWidth="1"/>
    <col min="1001" max="1001" width="23" style="502" customWidth="1"/>
    <col min="1002" max="1003" width="0" style="502" hidden="1" customWidth="1"/>
    <col min="1004" max="1004" width="58.5703125" style="502" customWidth="1"/>
    <col min="1005" max="1005" width="59.28515625" style="502" customWidth="1"/>
    <col min="1006" max="1009" width="0" style="502" hidden="1" customWidth="1"/>
    <col min="1010" max="1254" width="9.140625" style="502"/>
    <col min="1255" max="1255" width="5.28515625" style="502" customWidth="1"/>
    <col min="1256" max="1256" width="55.42578125" style="502" customWidth="1"/>
    <col min="1257" max="1257" width="23" style="502" customWidth="1"/>
    <col min="1258" max="1259" width="0" style="502" hidden="1" customWidth="1"/>
    <col min="1260" max="1260" width="58.5703125" style="502" customWidth="1"/>
    <col min="1261" max="1261" width="59.28515625" style="502" customWidth="1"/>
    <col min="1262" max="1265" width="0" style="502" hidden="1" customWidth="1"/>
    <col min="1266" max="1510" width="9.140625" style="502"/>
    <col min="1511" max="1511" width="5.28515625" style="502" customWidth="1"/>
    <col min="1512" max="1512" width="55.42578125" style="502" customWidth="1"/>
    <col min="1513" max="1513" width="23" style="502" customWidth="1"/>
    <col min="1514" max="1515" width="0" style="502" hidden="1" customWidth="1"/>
    <col min="1516" max="1516" width="58.5703125" style="502" customWidth="1"/>
    <col min="1517" max="1517" width="59.28515625" style="502" customWidth="1"/>
    <col min="1518" max="1521" width="0" style="502" hidden="1" customWidth="1"/>
    <col min="1522" max="1766" width="9.140625" style="502"/>
    <col min="1767" max="1767" width="5.28515625" style="502" customWidth="1"/>
    <col min="1768" max="1768" width="55.42578125" style="502" customWidth="1"/>
    <col min="1769" max="1769" width="23" style="502" customWidth="1"/>
    <col min="1770" max="1771" width="0" style="502" hidden="1" customWidth="1"/>
    <col min="1772" max="1772" width="58.5703125" style="502" customWidth="1"/>
    <col min="1773" max="1773" width="59.28515625" style="502" customWidth="1"/>
    <col min="1774" max="1777" width="0" style="502" hidden="1" customWidth="1"/>
    <col min="1778" max="2022" width="9.140625" style="502"/>
    <col min="2023" max="2023" width="5.28515625" style="502" customWidth="1"/>
    <col min="2024" max="2024" width="55.42578125" style="502" customWidth="1"/>
    <col min="2025" max="2025" width="23" style="502" customWidth="1"/>
    <col min="2026" max="2027" width="0" style="502" hidden="1" customWidth="1"/>
    <col min="2028" max="2028" width="58.5703125" style="502" customWidth="1"/>
    <col min="2029" max="2029" width="59.28515625" style="502" customWidth="1"/>
    <col min="2030" max="2033" width="0" style="502" hidden="1" customWidth="1"/>
    <col min="2034" max="2278" width="9.140625" style="502"/>
    <col min="2279" max="2279" width="5.28515625" style="502" customWidth="1"/>
    <col min="2280" max="2280" width="55.42578125" style="502" customWidth="1"/>
    <col min="2281" max="2281" width="23" style="502" customWidth="1"/>
    <col min="2282" max="2283" width="0" style="502" hidden="1" customWidth="1"/>
    <col min="2284" max="2284" width="58.5703125" style="502" customWidth="1"/>
    <col min="2285" max="2285" width="59.28515625" style="502" customWidth="1"/>
    <col min="2286" max="2289" width="0" style="502" hidden="1" customWidth="1"/>
    <col min="2290" max="2534" width="9.140625" style="502"/>
    <col min="2535" max="2535" width="5.28515625" style="502" customWidth="1"/>
    <col min="2536" max="2536" width="55.42578125" style="502" customWidth="1"/>
    <col min="2537" max="2537" width="23" style="502" customWidth="1"/>
    <col min="2538" max="2539" width="0" style="502" hidden="1" customWidth="1"/>
    <col min="2540" max="2540" width="58.5703125" style="502" customWidth="1"/>
    <col min="2541" max="2541" width="59.28515625" style="502" customWidth="1"/>
    <col min="2542" max="2545" width="0" style="502" hidden="1" customWidth="1"/>
    <col min="2546" max="2790" width="9.140625" style="502"/>
    <col min="2791" max="2791" width="5.28515625" style="502" customWidth="1"/>
    <col min="2792" max="2792" width="55.42578125" style="502" customWidth="1"/>
    <col min="2793" max="2793" width="23" style="502" customWidth="1"/>
    <col min="2794" max="2795" width="0" style="502" hidden="1" customWidth="1"/>
    <col min="2796" max="2796" width="58.5703125" style="502" customWidth="1"/>
    <col min="2797" max="2797" width="59.28515625" style="502" customWidth="1"/>
    <col min="2798" max="2801" width="0" style="502" hidden="1" customWidth="1"/>
    <col min="2802" max="3046" width="9.140625" style="502"/>
    <col min="3047" max="3047" width="5.28515625" style="502" customWidth="1"/>
    <col min="3048" max="3048" width="55.42578125" style="502" customWidth="1"/>
    <col min="3049" max="3049" width="23" style="502" customWidth="1"/>
    <col min="3050" max="3051" width="0" style="502" hidden="1" customWidth="1"/>
    <col min="3052" max="3052" width="58.5703125" style="502" customWidth="1"/>
    <col min="3053" max="3053" width="59.28515625" style="502" customWidth="1"/>
    <col min="3054" max="3057" width="0" style="502" hidden="1" customWidth="1"/>
    <col min="3058" max="3302" width="9.140625" style="502"/>
    <col min="3303" max="3303" width="5.28515625" style="502" customWidth="1"/>
    <col min="3304" max="3304" width="55.42578125" style="502" customWidth="1"/>
    <col min="3305" max="3305" width="23" style="502" customWidth="1"/>
    <col min="3306" max="3307" width="0" style="502" hidden="1" customWidth="1"/>
    <col min="3308" max="3308" width="58.5703125" style="502" customWidth="1"/>
    <col min="3309" max="3309" width="59.28515625" style="502" customWidth="1"/>
    <col min="3310" max="3313" width="0" style="502" hidden="1" customWidth="1"/>
    <col min="3314" max="3558" width="9.140625" style="502"/>
    <col min="3559" max="3559" width="5.28515625" style="502" customWidth="1"/>
    <col min="3560" max="3560" width="55.42578125" style="502" customWidth="1"/>
    <col min="3561" max="3561" width="23" style="502" customWidth="1"/>
    <col min="3562" max="3563" width="0" style="502" hidden="1" customWidth="1"/>
    <col min="3564" max="3564" width="58.5703125" style="502" customWidth="1"/>
    <col min="3565" max="3565" width="59.28515625" style="502" customWidth="1"/>
    <col min="3566" max="3569" width="0" style="502" hidden="1" customWidth="1"/>
    <col min="3570" max="3814" width="9.140625" style="502"/>
    <col min="3815" max="3815" width="5.28515625" style="502" customWidth="1"/>
    <col min="3816" max="3816" width="55.42578125" style="502" customWidth="1"/>
    <col min="3817" max="3817" width="23" style="502" customWidth="1"/>
    <col min="3818" max="3819" width="0" style="502" hidden="1" customWidth="1"/>
    <col min="3820" max="3820" width="58.5703125" style="502" customWidth="1"/>
    <col min="3821" max="3821" width="59.28515625" style="502" customWidth="1"/>
    <col min="3822" max="3825" width="0" style="502" hidden="1" customWidth="1"/>
    <col min="3826" max="4070" width="9.140625" style="502"/>
    <col min="4071" max="4071" width="5.28515625" style="502" customWidth="1"/>
    <col min="4072" max="4072" width="55.42578125" style="502" customWidth="1"/>
    <col min="4073" max="4073" width="23" style="502" customWidth="1"/>
    <col min="4074" max="4075" width="0" style="502" hidden="1" customWidth="1"/>
    <col min="4076" max="4076" width="58.5703125" style="502" customWidth="1"/>
    <col min="4077" max="4077" width="59.28515625" style="502" customWidth="1"/>
    <col min="4078" max="4081" width="0" style="502" hidden="1" customWidth="1"/>
    <col min="4082" max="4326" width="9.140625" style="502"/>
    <col min="4327" max="4327" width="5.28515625" style="502" customWidth="1"/>
    <col min="4328" max="4328" width="55.42578125" style="502" customWidth="1"/>
    <col min="4329" max="4329" width="23" style="502" customWidth="1"/>
    <col min="4330" max="4331" width="0" style="502" hidden="1" customWidth="1"/>
    <col min="4332" max="4332" width="58.5703125" style="502" customWidth="1"/>
    <col min="4333" max="4333" width="59.28515625" style="502" customWidth="1"/>
    <col min="4334" max="4337" width="0" style="502" hidden="1" customWidth="1"/>
    <col min="4338" max="4582" width="9.140625" style="502"/>
    <col min="4583" max="4583" width="5.28515625" style="502" customWidth="1"/>
    <col min="4584" max="4584" width="55.42578125" style="502" customWidth="1"/>
    <col min="4585" max="4585" width="23" style="502" customWidth="1"/>
    <col min="4586" max="4587" width="0" style="502" hidden="1" customWidth="1"/>
    <col min="4588" max="4588" width="58.5703125" style="502" customWidth="1"/>
    <col min="4589" max="4589" width="59.28515625" style="502" customWidth="1"/>
    <col min="4590" max="4593" width="0" style="502" hidden="1" customWidth="1"/>
    <col min="4594" max="4838" width="9.140625" style="502"/>
    <col min="4839" max="4839" width="5.28515625" style="502" customWidth="1"/>
    <col min="4840" max="4840" width="55.42578125" style="502" customWidth="1"/>
    <col min="4841" max="4841" width="23" style="502" customWidth="1"/>
    <col min="4842" max="4843" width="0" style="502" hidden="1" customWidth="1"/>
    <col min="4844" max="4844" width="58.5703125" style="502" customWidth="1"/>
    <col min="4845" max="4845" width="59.28515625" style="502" customWidth="1"/>
    <col min="4846" max="4849" width="0" style="502" hidden="1" customWidth="1"/>
    <col min="4850" max="5094" width="9.140625" style="502"/>
    <col min="5095" max="5095" width="5.28515625" style="502" customWidth="1"/>
    <col min="5096" max="5096" width="55.42578125" style="502" customWidth="1"/>
    <col min="5097" max="5097" width="23" style="502" customWidth="1"/>
    <col min="5098" max="5099" width="0" style="502" hidden="1" customWidth="1"/>
    <col min="5100" max="5100" width="58.5703125" style="502" customWidth="1"/>
    <col min="5101" max="5101" width="59.28515625" style="502" customWidth="1"/>
    <col min="5102" max="5105" width="0" style="502" hidden="1" customWidth="1"/>
    <col min="5106" max="5350" width="9.140625" style="502"/>
    <col min="5351" max="5351" width="5.28515625" style="502" customWidth="1"/>
    <col min="5352" max="5352" width="55.42578125" style="502" customWidth="1"/>
    <col min="5353" max="5353" width="23" style="502" customWidth="1"/>
    <col min="5354" max="5355" width="0" style="502" hidden="1" customWidth="1"/>
    <col min="5356" max="5356" width="58.5703125" style="502" customWidth="1"/>
    <col min="5357" max="5357" width="59.28515625" style="502" customWidth="1"/>
    <col min="5358" max="5361" width="0" style="502" hidden="1" customWidth="1"/>
    <col min="5362" max="5606" width="9.140625" style="502"/>
    <col min="5607" max="5607" width="5.28515625" style="502" customWidth="1"/>
    <col min="5608" max="5608" width="55.42578125" style="502" customWidth="1"/>
    <col min="5609" max="5609" width="23" style="502" customWidth="1"/>
    <col min="5610" max="5611" width="0" style="502" hidden="1" customWidth="1"/>
    <col min="5612" max="5612" width="58.5703125" style="502" customWidth="1"/>
    <col min="5613" max="5613" width="59.28515625" style="502" customWidth="1"/>
    <col min="5614" max="5617" width="0" style="502" hidden="1" customWidth="1"/>
    <col min="5618" max="5862" width="9.140625" style="502"/>
    <col min="5863" max="5863" width="5.28515625" style="502" customWidth="1"/>
    <col min="5864" max="5864" width="55.42578125" style="502" customWidth="1"/>
    <col min="5865" max="5865" width="23" style="502" customWidth="1"/>
    <col min="5866" max="5867" width="0" style="502" hidden="1" customWidth="1"/>
    <col min="5868" max="5868" width="58.5703125" style="502" customWidth="1"/>
    <col min="5869" max="5869" width="59.28515625" style="502" customWidth="1"/>
    <col min="5870" max="5873" width="0" style="502" hidden="1" customWidth="1"/>
    <col min="5874" max="6118" width="9.140625" style="502"/>
    <col min="6119" max="6119" width="5.28515625" style="502" customWidth="1"/>
    <col min="6120" max="6120" width="55.42578125" style="502" customWidth="1"/>
    <col min="6121" max="6121" width="23" style="502" customWidth="1"/>
    <col min="6122" max="6123" width="0" style="502" hidden="1" customWidth="1"/>
    <col min="6124" max="6124" width="58.5703125" style="502" customWidth="1"/>
    <col min="6125" max="6125" width="59.28515625" style="502" customWidth="1"/>
    <col min="6126" max="6129" width="0" style="502" hidden="1" customWidth="1"/>
    <col min="6130" max="6374" width="9.140625" style="502"/>
    <col min="6375" max="6375" width="5.28515625" style="502" customWidth="1"/>
    <col min="6376" max="6376" width="55.42578125" style="502" customWidth="1"/>
    <col min="6377" max="6377" width="23" style="502" customWidth="1"/>
    <col min="6378" max="6379" width="0" style="502" hidden="1" customWidth="1"/>
    <col min="6380" max="6380" width="58.5703125" style="502" customWidth="1"/>
    <col min="6381" max="6381" width="59.28515625" style="502" customWidth="1"/>
    <col min="6382" max="6385" width="0" style="502" hidden="1" customWidth="1"/>
    <col min="6386" max="6630" width="9.140625" style="502"/>
    <col min="6631" max="6631" width="5.28515625" style="502" customWidth="1"/>
    <col min="6632" max="6632" width="55.42578125" style="502" customWidth="1"/>
    <col min="6633" max="6633" width="23" style="502" customWidth="1"/>
    <col min="6634" max="6635" width="0" style="502" hidden="1" customWidth="1"/>
    <col min="6636" max="6636" width="58.5703125" style="502" customWidth="1"/>
    <col min="6637" max="6637" width="59.28515625" style="502" customWidth="1"/>
    <col min="6638" max="6641" width="0" style="502" hidden="1" customWidth="1"/>
    <col min="6642" max="6886" width="9.140625" style="502"/>
    <col min="6887" max="6887" width="5.28515625" style="502" customWidth="1"/>
    <col min="6888" max="6888" width="55.42578125" style="502" customWidth="1"/>
    <col min="6889" max="6889" width="23" style="502" customWidth="1"/>
    <col min="6890" max="6891" width="0" style="502" hidden="1" customWidth="1"/>
    <col min="6892" max="6892" width="58.5703125" style="502" customWidth="1"/>
    <col min="6893" max="6893" width="59.28515625" style="502" customWidth="1"/>
    <col min="6894" max="6897" width="0" style="502" hidden="1" customWidth="1"/>
    <col min="6898" max="7142" width="9.140625" style="502"/>
    <col min="7143" max="7143" width="5.28515625" style="502" customWidth="1"/>
    <col min="7144" max="7144" width="55.42578125" style="502" customWidth="1"/>
    <col min="7145" max="7145" width="23" style="502" customWidth="1"/>
    <col min="7146" max="7147" width="0" style="502" hidden="1" customWidth="1"/>
    <col min="7148" max="7148" width="58.5703125" style="502" customWidth="1"/>
    <col min="7149" max="7149" width="59.28515625" style="502" customWidth="1"/>
    <col min="7150" max="7153" width="0" style="502" hidden="1" customWidth="1"/>
    <col min="7154" max="7398" width="9.140625" style="502"/>
    <col min="7399" max="7399" width="5.28515625" style="502" customWidth="1"/>
    <col min="7400" max="7400" width="55.42578125" style="502" customWidth="1"/>
    <col min="7401" max="7401" width="23" style="502" customWidth="1"/>
    <col min="7402" max="7403" width="0" style="502" hidden="1" customWidth="1"/>
    <col min="7404" max="7404" width="58.5703125" style="502" customWidth="1"/>
    <col min="7405" max="7405" width="59.28515625" style="502" customWidth="1"/>
    <col min="7406" max="7409" width="0" style="502" hidden="1" customWidth="1"/>
    <col min="7410" max="7654" width="9.140625" style="502"/>
    <col min="7655" max="7655" width="5.28515625" style="502" customWidth="1"/>
    <col min="7656" max="7656" width="55.42578125" style="502" customWidth="1"/>
    <col min="7657" max="7657" width="23" style="502" customWidth="1"/>
    <col min="7658" max="7659" width="0" style="502" hidden="1" customWidth="1"/>
    <col min="7660" max="7660" width="58.5703125" style="502" customWidth="1"/>
    <col min="7661" max="7661" width="59.28515625" style="502" customWidth="1"/>
    <col min="7662" max="7665" width="0" style="502" hidden="1" customWidth="1"/>
    <col min="7666" max="7910" width="9.140625" style="502"/>
    <col min="7911" max="7911" width="5.28515625" style="502" customWidth="1"/>
    <col min="7912" max="7912" width="55.42578125" style="502" customWidth="1"/>
    <col min="7913" max="7913" width="23" style="502" customWidth="1"/>
    <col min="7914" max="7915" width="0" style="502" hidden="1" customWidth="1"/>
    <col min="7916" max="7916" width="58.5703125" style="502" customWidth="1"/>
    <col min="7917" max="7917" width="59.28515625" style="502" customWidth="1"/>
    <col min="7918" max="7921" width="0" style="502" hidden="1" customWidth="1"/>
    <col min="7922" max="8166" width="9.140625" style="502"/>
    <col min="8167" max="8167" width="5.28515625" style="502" customWidth="1"/>
    <col min="8168" max="8168" width="55.42578125" style="502" customWidth="1"/>
    <col min="8169" max="8169" width="23" style="502" customWidth="1"/>
    <col min="8170" max="8171" width="0" style="502" hidden="1" customWidth="1"/>
    <col min="8172" max="8172" width="58.5703125" style="502" customWidth="1"/>
    <col min="8173" max="8173" width="59.28515625" style="502" customWidth="1"/>
    <col min="8174" max="8177" width="0" style="502" hidden="1" customWidth="1"/>
    <col min="8178" max="8422" width="9.140625" style="502"/>
    <col min="8423" max="8423" width="5.28515625" style="502" customWidth="1"/>
    <col min="8424" max="8424" width="55.42578125" style="502" customWidth="1"/>
    <col min="8425" max="8425" width="23" style="502" customWidth="1"/>
    <col min="8426" max="8427" width="0" style="502" hidden="1" customWidth="1"/>
    <col min="8428" max="8428" width="58.5703125" style="502" customWidth="1"/>
    <col min="8429" max="8429" width="59.28515625" style="502" customWidth="1"/>
    <col min="8430" max="8433" width="0" style="502" hidden="1" customWidth="1"/>
    <col min="8434" max="8678" width="9.140625" style="502"/>
    <col min="8679" max="8679" width="5.28515625" style="502" customWidth="1"/>
    <col min="8680" max="8680" width="55.42578125" style="502" customWidth="1"/>
    <col min="8681" max="8681" width="23" style="502" customWidth="1"/>
    <col min="8682" max="8683" width="0" style="502" hidden="1" customWidth="1"/>
    <col min="8684" max="8684" width="58.5703125" style="502" customWidth="1"/>
    <col min="8685" max="8685" width="59.28515625" style="502" customWidth="1"/>
    <col min="8686" max="8689" width="0" style="502" hidden="1" customWidth="1"/>
    <col min="8690" max="8934" width="9.140625" style="502"/>
    <col min="8935" max="8935" width="5.28515625" style="502" customWidth="1"/>
    <col min="8936" max="8936" width="55.42578125" style="502" customWidth="1"/>
    <col min="8937" max="8937" width="23" style="502" customWidth="1"/>
    <col min="8938" max="8939" width="0" style="502" hidden="1" customWidth="1"/>
    <col min="8940" max="8940" width="58.5703125" style="502" customWidth="1"/>
    <col min="8941" max="8941" width="59.28515625" style="502" customWidth="1"/>
    <col min="8942" max="8945" width="0" style="502" hidden="1" customWidth="1"/>
    <col min="8946" max="9190" width="9.140625" style="502"/>
    <col min="9191" max="9191" width="5.28515625" style="502" customWidth="1"/>
    <col min="9192" max="9192" width="55.42578125" style="502" customWidth="1"/>
    <col min="9193" max="9193" width="23" style="502" customWidth="1"/>
    <col min="9194" max="9195" width="0" style="502" hidden="1" customWidth="1"/>
    <col min="9196" max="9196" width="58.5703125" style="502" customWidth="1"/>
    <col min="9197" max="9197" width="59.28515625" style="502" customWidth="1"/>
    <col min="9198" max="9201" width="0" style="502" hidden="1" customWidth="1"/>
    <col min="9202" max="9446" width="9.140625" style="502"/>
    <col min="9447" max="9447" width="5.28515625" style="502" customWidth="1"/>
    <col min="9448" max="9448" width="55.42578125" style="502" customWidth="1"/>
    <col min="9449" max="9449" width="23" style="502" customWidth="1"/>
    <col min="9450" max="9451" width="0" style="502" hidden="1" customWidth="1"/>
    <col min="9452" max="9452" width="58.5703125" style="502" customWidth="1"/>
    <col min="9453" max="9453" width="59.28515625" style="502" customWidth="1"/>
    <col min="9454" max="9457" width="0" style="502" hidden="1" customWidth="1"/>
    <col min="9458" max="9702" width="9.140625" style="502"/>
    <col min="9703" max="9703" width="5.28515625" style="502" customWidth="1"/>
    <col min="9704" max="9704" width="55.42578125" style="502" customWidth="1"/>
    <col min="9705" max="9705" width="23" style="502" customWidth="1"/>
    <col min="9706" max="9707" width="0" style="502" hidden="1" customWidth="1"/>
    <col min="9708" max="9708" width="58.5703125" style="502" customWidth="1"/>
    <col min="9709" max="9709" width="59.28515625" style="502" customWidth="1"/>
    <col min="9710" max="9713" width="0" style="502" hidden="1" customWidth="1"/>
    <col min="9714" max="9958" width="9.140625" style="502"/>
    <col min="9959" max="9959" width="5.28515625" style="502" customWidth="1"/>
    <col min="9960" max="9960" width="55.42578125" style="502" customWidth="1"/>
    <col min="9961" max="9961" width="23" style="502" customWidth="1"/>
    <col min="9962" max="9963" width="0" style="502" hidden="1" customWidth="1"/>
    <col min="9964" max="9964" width="58.5703125" style="502" customWidth="1"/>
    <col min="9965" max="9965" width="59.28515625" style="502" customWidth="1"/>
    <col min="9966" max="9969" width="0" style="502" hidden="1" customWidth="1"/>
    <col min="9970" max="10214" width="9.140625" style="502"/>
    <col min="10215" max="10215" width="5.28515625" style="502" customWidth="1"/>
    <col min="10216" max="10216" width="55.42578125" style="502" customWidth="1"/>
    <col min="10217" max="10217" width="23" style="502" customWidth="1"/>
    <col min="10218" max="10219" width="0" style="502" hidden="1" customWidth="1"/>
    <col min="10220" max="10220" width="58.5703125" style="502" customWidth="1"/>
    <col min="10221" max="10221" width="59.28515625" style="502" customWidth="1"/>
    <col min="10222" max="10225" width="0" style="502" hidden="1" customWidth="1"/>
    <col min="10226" max="10470" width="9.140625" style="502"/>
    <col min="10471" max="10471" width="5.28515625" style="502" customWidth="1"/>
    <col min="10472" max="10472" width="55.42578125" style="502" customWidth="1"/>
    <col min="10473" max="10473" width="23" style="502" customWidth="1"/>
    <col min="10474" max="10475" width="0" style="502" hidden="1" customWidth="1"/>
    <col min="10476" max="10476" width="58.5703125" style="502" customWidth="1"/>
    <col min="10477" max="10477" width="59.28515625" style="502" customWidth="1"/>
    <col min="10478" max="10481" width="0" style="502" hidden="1" customWidth="1"/>
    <col min="10482" max="10726" width="9.140625" style="502"/>
    <col min="10727" max="10727" width="5.28515625" style="502" customWidth="1"/>
    <col min="10728" max="10728" width="55.42578125" style="502" customWidth="1"/>
    <col min="10729" max="10729" width="23" style="502" customWidth="1"/>
    <col min="10730" max="10731" width="0" style="502" hidden="1" customWidth="1"/>
    <col min="10732" max="10732" width="58.5703125" style="502" customWidth="1"/>
    <col min="10733" max="10733" width="59.28515625" style="502" customWidth="1"/>
    <col min="10734" max="10737" width="0" style="502" hidden="1" customWidth="1"/>
    <col min="10738" max="10982" width="9.140625" style="502"/>
    <col min="10983" max="10983" width="5.28515625" style="502" customWidth="1"/>
    <col min="10984" max="10984" width="55.42578125" style="502" customWidth="1"/>
    <col min="10985" max="10985" width="23" style="502" customWidth="1"/>
    <col min="10986" max="10987" width="0" style="502" hidden="1" customWidth="1"/>
    <col min="10988" max="10988" width="58.5703125" style="502" customWidth="1"/>
    <col min="10989" max="10989" width="59.28515625" style="502" customWidth="1"/>
    <col min="10990" max="10993" width="0" style="502" hidden="1" customWidth="1"/>
    <col min="10994" max="11238" width="9.140625" style="502"/>
    <col min="11239" max="11239" width="5.28515625" style="502" customWidth="1"/>
    <col min="11240" max="11240" width="55.42578125" style="502" customWidth="1"/>
    <col min="11241" max="11241" width="23" style="502" customWidth="1"/>
    <col min="11242" max="11243" width="0" style="502" hidden="1" customWidth="1"/>
    <col min="11244" max="11244" width="58.5703125" style="502" customWidth="1"/>
    <col min="11245" max="11245" width="59.28515625" style="502" customWidth="1"/>
    <col min="11246" max="11249" width="0" style="502" hidden="1" customWidth="1"/>
    <col min="11250" max="11494" width="9.140625" style="502"/>
    <col min="11495" max="11495" width="5.28515625" style="502" customWidth="1"/>
    <col min="11496" max="11496" width="55.42578125" style="502" customWidth="1"/>
    <col min="11497" max="11497" width="23" style="502" customWidth="1"/>
    <col min="11498" max="11499" width="0" style="502" hidden="1" customWidth="1"/>
    <col min="11500" max="11500" width="58.5703125" style="502" customWidth="1"/>
    <col min="11501" max="11501" width="59.28515625" style="502" customWidth="1"/>
    <col min="11502" max="11505" width="0" style="502" hidden="1" customWidth="1"/>
    <col min="11506" max="11750" width="9.140625" style="502"/>
    <col min="11751" max="11751" width="5.28515625" style="502" customWidth="1"/>
    <col min="11752" max="11752" width="55.42578125" style="502" customWidth="1"/>
    <col min="11753" max="11753" width="23" style="502" customWidth="1"/>
    <col min="11754" max="11755" width="0" style="502" hidden="1" customWidth="1"/>
    <col min="11756" max="11756" width="58.5703125" style="502" customWidth="1"/>
    <col min="11757" max="11757" width="59.28515625" style="502" customWidth="1"/>
    <col min="11758" max="11761" width="0" style="502" hidden="1" customWidth="1"/>
    <col min="11762" max="12006" width="9.140625" style="502"/>
    <col min="12007" max="12007" width="5.28515625" style="502" customWidth="1"/>
    <col min="12008" max="12008" width="55.42578125" style="502" customWidth="1"/>
    <col min="12009" max="12009" width="23" style="502" customWidth="1"/>
    <col min="12010" max="12011" width="0" style="502" hidden="1" customWidth="1"/>
    <col min="12012" max="12012" width="58.5703125" style="502" customWidth="1"/>
    <col min="12013" max="12013" width="59.28515625" style="502" customWidth="1"/>
    <col min="12014" max="12017" width="0" style="502" hidden="1" customWidth="1"/>
    <col min="12018" max="12262" width="9.140625" style="502"/>
    <col min="12263" max="12263" width="5.28515625" style="502" customWidth="1"/>
    <col min="12264" max="12264" width="55.42578125" style="502" customWidth="1"/>
    <col min="12265" max="12265" width="23" style="502" customWidth="1"/>
    <col min="12266" max="12267" width="0" style="502" hidden="1" customWidth="1"/>
    <col min="12268" max="12268" width="58.5703125" style="502" customWidth="1"/>
    <col min="12269" max="12269" width="59.28515625" style="502" customWidth="1"/>
    <col min="12270" max="12273" width="0" style="502" hidden="1" customWidth="1"/>
    <col min="12274" max="12518" width="9.140625" style="502"/>
    <col min="12519" max="12519" width="5.28515625" style="502" customWidth="1"/>
    <col min="12520" max="12520" width="55.42578125" style="502" customWidth="1"/>
    <col min="12521" max="12521" width="23" style="502" customWidth="1"/>
    <col min="12522" max="12523" width="0" style="502" hidden="1" customWidth="1"/>
    <col min="12524" max="12524" width="58.5703125" style="502" customWidth="1"/>
    <col min="12525" max="12525" width="59.28515625" style="502" customWidth="1"/>
    <col min="12526" max="12529" width="0" style="502" hidden="1" customWidth="1"/>
    <col min="12530" max="12774" width="9.140625" style="502"/>
    <col min="12775" max="12775" width="5.28515625" style="502" customWidth="1"/>
    <col min="12776" max="12776" width="55.42578125" style="502" customWidth="1"/>
    <col min="12777" max="12777" width="23" style="502" customWidth="1"/>
    <col min="12778" max="12779" width="0" style="502" hidden="1" customWidth="1"/>
    <col min="12780" max="12780" width="58.5703125" style="502" customWidth="1"/>
    <col min="12781" max="12781" width="59.28515625" style="502" customWidth="1"/>
    <col min="12782" max="12785" width="0" style="502" hidden="1" customWidth="1"/>
    <col min="12786" max="13030" width="9.140625" style="502"/>
    <col min="13031" max="13031" width="5.28515625" style="502" customWidth="1"/>
    <col min="13032" max="13032" width="55.42578125" style="502" customWidth="1"/>
    <col min="13033" max="13033" width="23" style="502" customWidth="1"/>
    <col min="13034" max="13035" width="0" style="502" hidden="1" customWidth="1"/>
    <col min="13036" max="13036" width="58.5703125" style="502" customWidth="1"/>
    <col min="13037" max="13037" width="59.28515625" style="502" customWidth="1"/>
    <col min="13038" max="13041" width="0" style="502" hidden="1" customWidth="1"/>
    <col min="13042" max="13286" width="9.140625" style="502"/>
    <col min="13287" max="13287" width="5.28515625" style="502" customWidth="1"/>
    <col min="13288" max="13288" width="55.42578125" style="502" customWidth="1"/>
    <col min="13289" max="13289" width="23" style="502" customWidth="1"/>
    <col min="13290" max="13291" width="0" style="502" hidden="1" customWidth="1"/>
    <col min="13292" max="13292" width="58.5703125" style="502" customWidth="1"/>
    <col min="13293" max="13293" width="59.28515625" style="502" customWidth="1"/>
    <col min="13294" max="13297" width="0" style="502" hidden="1" customWidth="1"/>
    <col min="13298" max="13542" width="9.140625" style="502"/>
    <col min="13543" max="13543" width="5.28515625" style="502" customWidth="1"/>
    <col min="13544" max="13544" width="55.42578125" style="502" customWidth="1"/>
    <col min="13545" max="13545" width="23" style="502" customWidth="1"/>
    <col min="13546" max="13547" width="0" style="502" hidden="1" customWidth="1"/>
    <col min="13548" max="13548" width="58.5703125" style="502" customWidth="1"/>
    <col min="13549" max="13549" width="59.28515625" style="502" customWidth="1"/>
    <col min="13550" max="13553" width="0" style="502" hidden="1" customWidth="1"/>
    <col min="13554" max="13798" width="9.140625" style="502"/>
    <col min="13799" max="13799" width="5.28515625" style="502" customWidth="1"/>
    <col min="13800" max="13800" width="55.42578125" style="502" customWidth="1"/>
    <col min="13801" max="13801" width="23" style="502" customWidth="1"/>
    <col min="13802" max="13803" width="0" style="502" hidden="1" customWidth="1"/>
    <col min="13804" max="13804" width="58.5703125" style="502" customWidth="1"/>
    <col min="13805" max="13805" width="59.28515625" style="502" customWidth="1"/>
    <col min="13806" max="13809" width="0" style="502" hidden="1" customWidth="1"/>
    <col min="13810" max="14054" width="9.140625" style="502"/>
    <col min="14055" max="14055" width="5.28515625" style="502" customWidth="1"/>
    <col min="14056" max="14056" width="55.42578125" style="502" customWidth="1"/>
    <col min="14057" max="14057" width="23" style="502" customWidth="1"/>
    <col min="14058" max="14059" width="0" style="502" hidden="1" customWidth="1"/>
    <col min="14060" max="14060" width="58.5703125" style="502" customWidth="1"/>
    <col min="14061" max="14061" width="59.28515625" style="502" customWidth="1"/>
    <col min="14062" max="14065" width="0" style="502" hidden="1" customWidth="1"/>
    <col min="14066" max="14310" width="9.140625" style="502"/>
    <col min="14311" max="14311" width="5.28515625" style="502" customWidth="1"/>
    <col min="14312" max="14312" width="55.42578125" style="502" customWidth="1"/>
    <col min="14313" max="14313" width="23" style="502" customWidth="1"/>
    <col min="14314" max="14315" width="0" style="502" hidden="1" customWidth="1"/>
    <col min="14316" max="14316" width="58.5703125" style="502" customWidth="1"/>
    <col min="14317" max="14317" width="59.28515625" style="502" customWidth="1"/>
    <col min="14318" max="14321" width="0" style="502" hidden="1" customWidth="1"/>
    <col min="14322" max="14566" width="9.140625" style="502"/>
    <col min="14567" max="14567" width="5.28515625" style="502" customWidth="1"/>
    <col min="14568" max="14568" width="55.42578125" style="502" customWidth="1"/>
    <col min="14569" max="14569" width="23" style="502" customWidth="1"/>
    <col min="14570" max="14571" width="0" style="502" hidden="1" customWidth="1"/>
    <col min="14572" max="14572" width="58.5703125" style="502" customWidth="1"/>
    <col min="14573" max="14573" width="59.28515625" style="502" customWidth="1"/>
    <col min="14574" max="14577" width="0" style="502" hidden="1" customWidth="1"/>
    <col min="14578" max="14822" width="9.140625" style="502"/>
    <col min="14823" max="14823" width="5.28515625" style="502" customWidth="1"/>
    <col min="14824" max="14824" width="55.42578125" style="502" customWidth="1"/>
    <col min="14825" max="14825" width="23" style="502" customWidth="1"/>
    <col min="14826" max="14827" width="0" style="502" hidden="1" customWidth="1"/>
    <col min="14828" max="14828" width="58.5703125" style="502" customWidth="1"/>
    <col min="14829" max="14829" width="59.28515625" style="502" customWidth="1"/>
    <col min="14830" max="14833" width="0" style="502" hidden="1" customWidth="1"/>
    <col min="14834" max="15078" width="9.140625" style="502"/>
    <col min="15079" max="15079" width="5.28515625" style="502" customWidth="1"/>
    <col min="15080" max="15080" width="55.42578125" style="502" customWidth="1"/>
    <col min="15081" max="15081" width="23" style="502" customWidth="1"/>
    <col min="15082" max="15083" width="0" style="502" hidden="1" customWidth="1"/>
    <col min="15084" max="15084" width="58.5703125" style="502" customWidth="1"/>
    <col min="15085" max="15085" width="59.28515625" style="502" customWidth="1"/>
    <col min="15086" max="15089" width="0" style="502" hidden="1" customWidth="1"/>
    <col min="15090" max="15334" width="9.140625" style="502"/>
    <col min="15335" max="15335" width="5.28515625" style="502" customWidth="1"/>
    <col min="15336" max="15336" width="55.42578125" style="502" customWidth="1"/>
    <col min="15337" max="15337" width="23" style="502" customWidth="1"/>
    <col min="15338" max="15339" width="0" style="502" hidden="1" customWidth="1"/>
    <col min="15340" max="15340" width="58.5703125" style="502" customWidth="1"/>
    <col min="15341" max="15341" width="59.28515625" style="502" customWidth="1"/>
    <col min="15342" max="15345" width="0" style="502" hidden="1" customWidth="1"/>
    <col min="15346" max="15590" width="9.140625" style="502"/>
    <col min="15591" max="15591" width="5.28515625" style="502" customWidth="1"/>
    <col min="15592" max="15592" width="55.42578125" style="502" customWidth="1"/>
    <col min="15593" max="15593" width="23" style="502" customWidth="1"/>
    <col min="15594" max="15595" width="0" style="502" hidden="1" customWidth="1"/>
    <col min="15596" max="15596" width="58.5703125" style="502" customWidth="1"/>
    <col min="15597" max="15597" width="59.28515625" style="502" customWidth="1"/>
    <col min="15598" max="15601" width="0" style="502" hidden="1" customWidth="1"/>
    <col min="15602" max="15846" width="9.140625" style="502"/>
    <col min="15847" max="15847" width="5.28515625" style="502" customWidth="1"/>
    <col min="15848" max="15848" width="55.42578125" style="502" customWidth="1"/>
    <col min="15849" max="15849" width="23" style="502" customWidth="1"/>
    <col min="15850" max="15851" width="0" style="502" hidden="1" customWidth="1"/>
    <col min="15852" max="15852" width="58.5703125" style="502" customWidth="1"/>
    <col min="15853" max="15853" width="59.28515625" style="502" customWidth="1"/>
    <col min="15854" max="15857" width="0" style="502" hidden="1" customWidth="1"/>
    <col min="15858" max="16102" width="9.140625" style="502"/>
    <col min="16103" max="16103" width="5.28515625" style="502" customWidth="1"/>
    <col min="16104" max="16104" width="55.42578125" style="502" customWidth="1"/>
    <col min="16105" max="16105" width="23" style="502" customWidth="1"/>
    <col min="16106" max="16107" width="0" style="502" hidden="1" customWidth="1"/>
    <col min="16108" max="16108" width="58.5703125" style="502" customWidth="1"/>
    <col min="16109" max="16109" width="59.28515625" style="502" customWidth="1"/>
    <col min="16110" max="16113" width="0" style="502" hidden="1" customWidth="1"/>
    <col min="16114" max="16357" width="9.140625" style="502"/>
    <col min="16358" max="16384" width="8.42578125" style="502" customWidth="1"/>
  </cols>
  <sheetData>
    <row r="1" spans="2:6">
      <c r="C1" s="503" t="s">
        <v>292</v>
      </c>
    </row>
    <row r="2" spans="2:6">
      <c r="C2" s="505">
        <v>44682</v>
      </c>
    </row>
    <row r="3" spans="2:6">
      <c r="B3" s="506"/>
      <c r="C3" s="507" t="s">
        <v>293</v>
      </c>
    </row>
    <row r="4" spans="2:6" ht="24.95" customHeight="1" thickBot="1">
      <c r="B4" s="508" t="s">
        <v>100</v>
      </c>
      <c r="C4" s="509" t="s">
        <v>496</v>
      </c>
      <c r="D4" s="508" t="s">
        <v>294</v>
      </c>
      <c r="E4" s="510" t="s">
        <v>295</v>
      </c>
      <c r="F4" s="510" t="s">
        <v>470</v>
      </c>
    </row>
    <row r="5" spans="2:6" ht="39.950000000000003" customHeight="1">
      <c r="B5" s="511" t="s">
        <v>296</v>
      </c>
      <c r="C5" s="512">
        <v>20</v>
      </c>
      <c r="D5" s="885" t="s">
        <v>297</v>
      </c>
      <c r="E5" s="883" t="s">
        <v>298</v>
      </c>
      <c r="F5" s="883" t="s">
        <v>497</v>
      </c>
    </row>
    <row r="6" spans="2:6" ht="42.6" customHeight="1" thickBot="1">
      <c r="B6" s="513" t="s">
        <v>299</v>
      </c>
      <c r="C6" s="514">
        <f>C5*2080</f>
        <v>41600</v>
      </c>
      <c r="D6" s="886"/>
      <c r="E6" s="884"/>
      <c r="F6" s="884"/>
    </row>
    <row r="7" spans="2:6">
      <c r="B7" s="515" t="s">
        <v>300</v>
      </c>
      <c r="C7" s="512">
        <f>'[25]DC  CNA  DC III'!I19</f>
        <v>25.580080000000002</v>
      </c>
      <c r="D7" s="516" t="s">
        <v>301</v>
      </c>
      <c r="E7" s="883" t="s">
        <v>302</v>
      </c>
      <c r="F7" s="883" t="s">
        <v>498</v>
      </c>
    </row>
    <row r="8" spans="2:6" ht="46.5" customHeight="1" thickBot="1">
      <c r="B8" s="517" t="s">
        <v>303</v>
      </c>
      <c r="C8" s="518">
        <f>C7*2080</f>
        <v>53206.566400000003</v>
      </c>
      <c r="D8" s="504" t="s">
        <v>499</v>
      </c>
      <c r="E8" s="887"/>
      <c r="F8" s="887"/>
    </row>
    <row r="9" spans="2:6" ht="26.1" customHeight="1">
      <c r="B9" s="515" t="s">
        <v>304</v>
      </c>
      <c r="C9" s="512">
        <v>20</v>
      </c>
      <c r="D9" s="516"/>
      <c r="E9" s="883" t="s">
        <v>305</v>
      </c>
      <c r="F9" s="883" t="s">
        <v>471</v>
      </c>
    </row>
    <row r="10" spans="2:6" ht="27" thickBot="1">
      <c r="B10" s="519" t="s">
        <v>306</v>
      </c>
      <c r="C10" s="514">
        <f>20*2080</f>
        <v>41600</v>
      </c>
      <c r="D10" s="520"/>
      <c r="E10" s="884"/>
      <c r="F10" s="884"/>
    </row>
    <row r="11" spans="2:6">
      <c r="B11" s="515" t="s">
        <v>307</v>
      </c>
      <c r="C11" s="512">
        <f>'[25]Case Social Worker.Manager'!J4</f>
        <v>28.180799999999998</v>
      </c>
      <c r="D11" s="516" t="s">
        <v>308</v>
      </c>
      <c r="E11" s="883" t="s">
        <v>309</v>
      </c>
      <c r="F11" s="883" t="s">
        <v>472</v>
      </c>
    </row>
    <row r="12" spans="2:6" ht="27" thickBot="1">
      <c r="B12" s="517" t="s">
        <v>310</v>
      </c>
      <c r="C12" s="518">
        <f>C11*2080</f>
        <v>58616.063999999998</v>
      </c>
      <c r="D12" s="502" t="s">
        <v>311</v>
      </c>
      <c r="E12" s="887"/>
      <c r="F12" s="887"/>
    </row>
    <row r="13" spans="2:6" ht="52.5">
      <c r="B13" s="521" t="s">
        <v>312</v>
      </c>
      <c r="C13" s="512">
        <f>'[25]Case Social Worker.Manager'!J11</f>
        <v>30.9283</v>
      </c>
      <c r="D13" s="516" t="s">
        <v>313</v>
      </c>
      <c r="E13" s="883" t="s">
        <v>314</v>
      </c>
      <c r="F13" s="883" t="s">
        <v>500</v>
      </c>
    </row>
    <row r="14" spans="2:6" ht="53.25" thickBot="1">
      <c r="B14" s="522" t="s">
        <v>315</v>
      </c>
      <c r="C14" s="514">
        <f>C13*2080</f>
        <v>64330.864000000001</v>
      </c>
      <c r="D14" s="520" t="s">
        <v>316</v>
      </c>
      <c r="E14" s="884"/>
      <c r="F14" s="884"/>
    </row>
    <row r="15" spans="2:6">
      <c r="B15" s="515" t="s">
        <v>325</v>
      </c>
      <c r="C15" s="512">
        <f>[25]Nursing!J2</f>
        <v>31.575200000000002</v>
      </c>
      <c r="D15" s="516"/>
      <c r="E15" s="883" t="s">
        <v>326</v>
      </c>
      <c r="F15" s="883" t="s">
        <v>473</v>
      </c>
    </row>
    <row r="16" spans="2:6" ht="27" thickBot="1">
      <c r="B16" s="519" t="s">
        <v>327</v>
      </c>
      <c r="C16" s="514">
        <f>C15*2080</f>
        <v>65676.416000000012</v>
      </c>
      <c r="D16" s="520" t="s">
        <v>501</v>
      </c>
      <c r="E16" s="884"/>
      <c r="F16" s="884"/>
    </row>
    <row r="17" spans="2:6">
      <c r="B17" s="515" t="s">
        <v>317</v>
      </c>
      <c r="C17" s="512">
        <f>[25]Clinical!J6</f>
        <v>38.753100000000003</v>
      </c>
      <c r="D17" s="516" t="s">
        <v>318</v>
      </c>
      <c r="E17" s="883" t="s">
        <v>319</v>
      </c>
      <c r="F17" s="883" t="s">
        <v>502</v>
      </c>
    </row>
    <row r="18" spans="2:6" ht="27" thickBot="1">
      <c r="B18" s="519" t="s">
        <v>320</v>
      </c>
      <c r="C18" s="514">
        <f>C17*2080</f>
        <v>80606.448000000004</v>
      </c>
      <c r="D18" s="520"/>
      <c r="E18" s="884"/>
      <c r="F18" s="884"/>
    </row>
    <row r="19" spans="2:6">
      <c r="B19" s="515" t="s">
        <v>474</v>
      </c>
      <c r="C19" s="523">
        <f>[25]Therapies!M2</f>
        <v>32.740400000000001</v>
      </c>
      <c r="D19" s="516"/>
      <c r="E19" s="883" t="s">
        <v>475</v>
      </c>
      <c r="F19" s="883" t="s">
        <v>476</v>
      </c>
    </row>
    <row r="20" spans="2:6" ht="27" thickBot="1">
      <c r="B20" s="519" t="s">
        <v>477</v>
      </c>
      <c r="C20" s="514">
        <f>C19*2080</f>
        <v>68100.032000000007</v>
      </c>
      <c r="D20" s="520"/>
      <c r="E20" s="884"/>
      <c r="F20" s="884"/>
    </row>
    <row r="21" spans="2:6">
      <c r="B21" s="517" t="s">
        <v>321</v>
      </c>
      <c r="C21" s="524">
        <f>[25]Management!J2</f>
        <v>38.180400000000006</v>
      </c>
      <c r="D21" s="502" t="s">
        <v>478</v>
      </c>
      <c r="E21" s="883" t="s">
        <v>322</v>
      </c>
      <c r="F21" s="888" t="s">
        <v>479</v>
      </c>
    </row>
    <row r="22" spans="2:6" ht="27" thickBot="1">
      <c r="B22" s="519" t="s">
        <v>323</v>
      </c>
      <c r="C22" s="514">
        <f>C21*2080</f>
        <v>79415.232000000018</v>
      </c>
      <c r="D22" s="520" t="s">
        <v>480</v>
      </c>
      <c r="E22" s="884"/>
      <c r="F22" s="889"/>
    </row>
    <row r="23" spans="2:6" ht="39.950000000000003" customHeight="1">
      <c r="B23" s="525" t="s">
        <v>503</v>
      </c>
      <c r="C23" s="524">
        <f>[25]Therapies!M8</f>
        <v>38.017499999999998</v>
      </c>
      <c r="D23" s="502" t="s">
        <v>481</v>
      </c>
      <c r="E23" s="883" t="s">
        <v>314</v>
      </c>
      <c r="F23" s="883" t="s">
        <v>504</v>
      </c>
    </row>
    <row r="24" spans="2:6" ht="39.950000000000003" customHeight="1" thickBot="1">
      <c r="B24" s="513" t="s">
        <v>505</v>
      </c>
      <c r="C24" s="514">
        <f>C23*2080</f>
        <v>79076.399999999994</v>
      </c>
      <c r="D24" s="520"/>
      <c r="E24" s="884"/>
      <c r="F24" s="884"/>
    </row>
    <row r="25" spans="2:6">
      <c r="B25" s="517" t="s">
        <v>482</v>
      </c>
      <c r="C25" s="524">
        <f>[25]Therapies!M14</f>
        <v>41.25168</v>
      </c>
      <c r="D25" s="502" t="s">
        <v>483</v>
      </c>
      <c r="E25" s="883" t="s">
        <v>314</v>
      </c>
      <c r="F25" s="883" t="s">
        <v>484</v>
      </c>
    </row>
    <row r="26" spans="2:6" ht="27" thickBot="1">
      <c r="B26" s="519" t="s">
        <v>485</v>
      </c>
      <c r="C26" s="518">
        <f>C25*2080</f>
        <v>85803.494399999996</v>
      </c>
      <c r="E26" s="884"/>
      <c r="F26" s="884"/>
    </row>
    <row r="27" spans="2:6">
      <c r="B27" s="515" t="s">
        <v>486</v>
      </c>
      <c r="C27" s="512">
        <f>[25]Clinical!J12</f>
        <v>48.742200000000004</v>
      </c>
      <c r="D27" s="890" t="s">
        <v>506</v>
      </c>
      <c r="E27" s="883" t="s">
        <v>324</v>
      </c>
      <c r="F27" s="883" t="s">
        <v>507</v>
      </c>
    </row>
    <row r="28" spans="2:6" ht="49.5" customHeight="1" thickBot="1">
      <c r="B28" s="519" t="s">
        <v>487</v>
      </c>
      <c r="C28" s="514">
        <f>C27*2080</f>
        <v>101383.77600000001</v>
      </c>
      <c r="D28" s="891"/>
      <c r="E28" s="884"/>
      <c r="F28" s="884"/>
    </row>
    <row r="29" spans="2:6">
      <c r="B29" s="511" t="s">
        <v>508</v>
      </c>
      <c r="C29" s="512">
        <f>[25]Therapies!M18</f>
        <v>42.756720000000001</v>
      </c>
      <c r="D29" s="516"/>
      <c r="E29" s="883" t="s">
        <v>314</v>
      </c>
      <c r="F29" s="883" t="s">
        <v>509</v>
      </c>
    </row>
    <row r="30" spans="2:6" ht="27" thickBot="1">
      <c r="B30" s="513" t="s">
        <v>510</v>
      </c>
      <c r="C30" s="514">
        <f>C29*2080</f>
        <v>88933.977599999998</v>
      </c>
      <c r="D30" s="520"/>
      <c r="E30" s="884"/>
      <c r="F30" s="884"/>
    </row>
    <row r="31" spans="2:6">
      <c r="B31" s="515" t="s">
        <v>328</v>
      </c>
      <c r="C31" s="512">
        <f>[25]Nursing!J6</f>
        <v>49.162799999999997</v>
      </c>
      <c r="D31" s="516"/>
      <c r="E31" s="883" t="s">
        <v>329</v>
      </c>
      <c r="F31" s="883" t="s">
        <v>488</v>
      </c>
    </row>
    <row r="32" spans="2:6" ht="53.25" customHeight="1" thickBot="1">
      <c r="B32" s="519" t="s">
        <v>330</v>
      </c>
      <c r="C32" s="514">
        <f>C31*2080</f>
        <v>102258.624</v>
      </c>
      <c r="D32" s="520"/>
      <c r="E32" s="884"/>
      <c r="F32" s="884"/>
    </row>
    <row r="33" spans="2:6">
      <c r="B33" s="515" t="s">
        <v>331</v>
      </c>
      <c r="C33" s="512">
        <f>[25]Nursing!J11</f>
        <v>65.162400000000005</v>
      </c>
      <c r="D33" s="516"/>
      <c r="E33" s="883" t="s">
        <v>332</v>
      </c>
      <c r="F33" s="883" t="s">
        <v>489</v>
      </c>
    </row>
    <row r="34" spans="2:6" ht="27" thickBot="1">
      <c r="B34" s="519" t="s">
        <v>333</v>
      </c>
      <c r="C34" s="514">
        <f>C33*2080</f>
        <v>135537.79200000002</v>
      </c>
      <c r="D34" s="520"/>
      <c r="E34" s="884"/>
      <c r="F34" s="884"/>
    </row>
    <row r="36" spans="2:6" ht="52.5">
      <c r="B36" s="526" t="s">
        <v>511</v>
      </c>
      <c r="C36" s="518">
        <f>C6</f>
        <v>41600</v>
      </c>
    </row>
    <row r="37" spans="2:6">
      <c r="C37" s="527"/>
    </row>
    <row r="38" spans="2:6">
      <c r="B38" s="528" t="s">
        <v>512</v>
      </c>
      <c r="C38" s="529">
        <f>25.38%+2%</f>
        <v>0.27379999999999999</v>
      </c>
      <c r="D38" s="502" t="s">
        <v>513</v>
      </c>
    </row>
    <row r="39" spans="2:6" ht="34.35" customHeight="1">
      <c r="B39" s="528"/>
      <c r="C39" s="527"/>
      <c r="D39" s="892" t="s">
        <v>514</v>
      </c>
      <c r="E39" s="892"/>
      <c r="F39" s="502"/>
    </row>
    <row r="40" spans="2:6">
      <c r="C40" s="527"/>
    </row>
    <row r="41" spans="2:6">
      <c r="B41" s="528" t="s">
        <v>334</v>
      </c>
      <c r="C41" s="530">
        <v>0.12</v>
      </c>
      <c r="D41" s="502" t="s">
        <v>335</v>
      </c>
    </row>
    <row r="42" spans="2:6">
      <c r="B42" s="528"/>
      <c r="C42" s="531"/>
    </row>
    <row r="43" spans="2:6">
      <c r="B43" s="893" t="s">
        <v>515</v>
      </c>
      <c r="C43" s="893"/>
      <c r="D43" s="893"/>
    </row>
    <row r="44" spans="2:6">
      <c r="B44" s="532" t="s">
        <v>516</v>
      </c>
      <c r="C44" s="518">
        <v>247470</v>
      </c>
      <c r="D44" s="502" t="s">
        <v>517</v>
      </c>
    </row>
    <row r="45" spans="2:6">
      <c r="B45" s="528" t="s">
        <v>490</v>
      </c>
      <c r="C45" s="518">
        <v>252850</v>
      </c>
      <c r="D45" s="502" t="s">
        <v>518</v>
      </c>
    </row>
    <row r="46" spans="2:6">
      <c r="B46" s="528" t="s">
        <v>519</v>
      </c>
      <c r="C46" s="518">
        <f>'[25]M2022 53_PCT'!N33</f>
        <v>135424.64000000001</v>
      </c>
      <c r="D46" s="502" t="s">
        <v>520</v>
      </c>
    </row>
    <row r="47" spans="2:6">
      <c r="B47" s="528" t="s">
        <v>521</v>
      </c>
      <c r="C47" s="533">
        <f>C6</f>
        <v>41600</v>
      </c>
      <c r="D47" s="502" t="s">
        <v>192</v>
      </c>
    </row>
    <row r="48" spans="2:6">
      <c r="B48" s="528" t="s">
        <v>522</v>
      </c>
      <c r="C48" s="533">
        <f>AVERAGE(C6,C8)</f>
        <v>47403.283200000005</v>
      </c>
      <c r="D48" s="502" t="s">
        <v>523</v>
      </c>
    </row>
    <row r="49" spans="2:6">
      <c r="B49" s="528" t="s">
        <v>524</v>
      </c>
      <c r="C49" s="518">
        <f>C8</f>
        <v>53206.566400000003</v>
      </c>
      <c r="D49" s="502" t="s">
        <v>525</v>
      </c>
    </row>
    <row r="50" spans="2:6">
      <c r="B50" s="528" t="s">
        <v>526</v>
      </c>
      <c r="C50" s="518">
        <f>'[25]M2022 53_PCT'!N34</f>
        <v>40890.303999999996</v>
      </c>
      <c r="D50" s="502" t="s">
        <v>527</v>
      </c>
    </row>
    <row r="51" spans="2:6">
      <c r="B51" s="528" t="s">
        <v>528</v>
      </c>
      <c r="C51" s="533">
        <f>'[25]M2022 53_PCT'!N37</f>
        <v>50652.160000000003</v>
      </c>
      <c r="D51" s="502" t="s">
        <v>529</v>
      </c>
    </row>
    <row r="52" spans="2:6">
      <c r="B52" s="528" t="s">
        <v>530</v>
      </c>
      <c r="C52" s="533">
        <f>AVERAGE('[25]M2022 53_PCT'!N35,'[25]M2022 53_PCT'!N36)</f>
        <v>57014.464000000007</v>
      </c>
      <c r="D52" s="502" t="s">
        <v>531</v>
      </c>
    </row>
    <row r="53" spans="2:6">
      <c r="B53" s="528"/>
      <c r="C53" s="533"/>
    </row>
    <row r="54" spans="2:6">
      <c r="B54" s="528"/>
      <c r="C54" s="533"/>
    </row>
    <row r="55" spans="2:6">
      <c r="B55" s="894" t="s">
        <v>532</v>
      </c>
      <c r="C55" s="894"/>
      <c r="D55" s="894"/>
      <c r="E55" s="894"/>
      <c r="F55" s="894"/>
    </row>
    <row r="56" spans="2:6">
      <c r="B56" s="534" t="s">
        <v>533</v>
      </c>
      <c r="C56" s="502" t="s">
        <v>534</v>
      </c>
    </row>
    <row r="57" spans="2:6" ht="66.599999999999994" customHeight="1">
      <c r="B57" s="535" t="s">
        <v>535</v>
      </c>
      <c r="C57" s="892" t="s">
        <v>536</v>
      </c>
      <c r="D57" s="892"/>
      <c r="E57" s="892"/>
      <c r="F57" s="892"/>
    </row>
  </sheetData>
  <mergeCells count="36">
    <mergeCell ref="D39:E39"/>
    <mergeCell ref="B43:D43"/>
    <mergeCell ref="B55:F55"/>
    <mergeCell ref="C57:F57"/>
    <mergeCell ref="E29:E30"/>
    <mergeCell ref="F29:F30"/>
    <mergeCell ref="E31:E32"/>
    <mergeCell ref="F31:F32"/>
    <mergeCell ref="E33:E34"/>
    <mergeCell ref="F33:F34"/>
    <mergeCell ref="E23:E24"/>
    <mergeCell ref="F23:F24"/>
    <mergeCell ref="E25:E26"/>
    <mergeCell ref="F25:F26"/>
    <mergeCell ref="D27:D28"/>
    <mergeCell ref="E27:E28"/>
    <mergeCell ref="F27:F28"/>
    <mergeCell ref="E17:E18"/>
    <mergeCell ref="F17:F18"/>
    <mergeCell ref="E19:E20"/>
    <mergeCell ref="F19:F20"/>
    <mergeCell ref="E21:E22"/>
    <mergeCell ref="F21:F22"/>
    <mergeCell ref="E11:E12"/>
    <mergeCell ref="F11:F12"/>
    <mergeCell ref="E13:E14"/>
    <mergeCell ref="F13:F14"/>
    <mergeCell ref="E15:E16"/>
    <mergeCell ref="F15:F16"/>
    <mergeCell ref="E9:E10"/>
    <mergeCell ref="F9:F10"/>
    <mergeCell ref="D5:D6"/>
    <mergeCell ref="E5:E6"/>
    <mergeCell ref="F5:F6"/>
    <mergeCell ref="E7:E8"/>
    <mergeCell ref="F7:F8"/>
  </mergeCells>
  <pageMargins left="0.7" right="0.7" top="0.75" bottom="0.75" header="0.3" footer="0.3"/>
  <pageSetup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V63"/>
  <sheetViews>
    <sheetView topLeftCell="A4" workbookViewId="0">
      <selection activeCell="O30" sqref="O30"/>
    </sheetView>
  </sheetViews>
  <sheetFormatPr defaultColWidth="9.140625" defaultRowHeight="15" customHeight="1"/>
  <cols>
    <col min="1" max="1" width="2.85546875" style="1" customWidth="1"/>
    <col min="2" max="2" width="4.28515625" style="1" customWidth="1"/>
    <col min="3" max="3" width="4.140625" style="1" customWidth="1"/>
    <col min="4" max="4" width="20.28515625" style="1" customWidth="1"/>
    <col min="5" max="5" width="8.85546875" style="1" customWidth="1"/>
    <col min="6" max="6" width="8.7109375" style="51" customWidth="1"/>
    <col min="7" max="7" width="8.85546875" style="1" customWidth="1"/>
    <col min="8" max="8" width="1.7109375" style="1" customWidth="1"/>
    <col min="9" max="9" width="18" style="1" customWidth="1"/>
    <col min="10" max="10" width="9.7109375" style="1" customWidth="1"/>
    <col min="11" max="11" width="8.7109375" style="51" customWidth="1"/>
    <col min="12" max="12" width="9.85546875" style="1" customWidth="1"/>
    <col min="13" max="13" width="1.7109375" style="1" customWidth="1"/>
    <col min="14" max="14" width="18" style="1" customWidth="1"/>
    <col min="15" max="15" width="9.7109375" style="1" customWidth="1"/>
    <col min="16" max="16" width="8.7109375" style="51" customWidth="1"/>
    <col min="17" max="17" width="9.85546875" style="1" customWidth="1"/>
    <col min="18" max="18" width="3.140625" style="1" customWidth="1"/>
    <col min="19" max="19" width="29.7109375" style="70" hidden="1" customWidth="1"/>
    <col min="20" max="20" width="7.5703125" style="70" hidden="1" customWidth="1"/>
    <col min="21" max="21" width="3.85546875" style="70" hidden="1" customWidth="1"/>
    <col min="22" max="22" width="10.28515625" style="70" hidden="1" customWidth="1"/>
    <col min="23" max="16384" width="9.140625" style="1"/>
  </cols>
  <sheetData>
    <row r="1" spans="4:10" ht="15" customHeight="1">
      <c r="D1" s="853" t="s">
        <v>202</v>
      </c>
      <c r="E1" s="854"/>
      <c r="F1" s="854"/>
      <c r="G1" s="854"/>
      <c r="H1" s="854"/>
      <c r="I1" s="854"/>
      <c r="J1" s="855"/>
    </row>
    <row r="2" spans="4:10" ht="15" customHeight="1" thickBot="1">
      <c r="D2" s="856" t="s">
        <v>92</v>
      </c>
      <c r="E2" s="857"/>
      <c r="F2" s="857"/>
      <c r="G2" s="857"/>
      <c r="H2" s="857"/>
      <c r="I2" s="857"/>
      <c r="J2" s="858"/>
    </row>
    <row r="3" spans="4:10" ht="15" customHeight="1" thickBot="1">
      <c r="D3" s="369" t="s">
        <v>97</v>
      </c>
      <c r="E3" s="370"/>
      <c r="F3" s="371" t="s">
        <v>0</v>
      </c>
      <c r="G3" s="372"/>
      <c r="H3" s="372"/>
      <c r="I3" s="372"/>
      <c r="J3" s="373"/>
    </row>
    <row r="4" spans="4:10" ht="15" customHeight="1">
      <c r="D4" s="2" t="str">
        <f>[23]BelowTheLine!S5</f>
        <v>Management</v>
      </c>
      <c r="E4" s="76">
        <f>48076.1875119252*(2.62%+1)</f>
        <v>49335.78362473764</v>
      </c>
      <c r="F4" s="898" t="s">
        <v>248</v>
      </c>
      <c r="G4" s="899"/>
      <c r="H4" s="899"/>
      <c r="I4" s="899"/>
      <c r="J4" s="900"/>
    </row>
    <row r="5" spans="4:10" ht="15" customHeight="1">
      <c r="D5" s="2" t="s">
        <v>194</v>
      </c>
      <c r="E5" s="76">
        <v>41516.800000000003</v>
      </c>
      <c r="F5" s="901" t="s">
        <v>172</v>
      </c>
      <c r="G5" s="902"/>
      <c r="H5" s="902"/>
      <c r="I5" s="902"/>
      <c r="J5" s="903"/>
    </row>
    <row r="6" spans="4:10" ht="15" customHeight="1" thickBot="1">
      <c r="D6" s="4" t="str">
        <f>[23]BelowTheLine!S7</f>
        <v>Support</v>
      </c>
      <c r="E6" s="92">
        <v>32198.400000000001</v>
      </c>
      <c r="F6" s="898" t="s">
        <v>103</v>
      </c>
      <c r="G6" s="899"/>
      <c r="H6" s="899"/>
      <c r="I6" s="899"/>
      <c r="J6" s="900"/>
    </row>
    <row r="7" spans="4:10" ht="15" customHeight="1" thickBot="1">
      <c r="D7" s="362" t="s">
        <v>159</v>
      </c>
      <c r="E7" s="363"/>
      <c r="F7" s="371" t="s">
        <v>0</v>
      </c>
      <c r="G7" s="365"/>
      <c r="H7" s="365"/>
      <c r="I7" s="365"/>
      <c r="J7" s="366"/>
    </row>
    <row r="8" spans="4:10" ht="15" customHeight="1">
      <c r="D8" s="2" t="str">
        <f>D4</f>
        <v>Management</v>
      </c>
      <c r="E8" s="93">
        <v>0.05</v>
      </c>
      <c r="F8" s="898" t="s">
        <v>151</v>
      </c>
      <c r="G8" s="899"/>
      <c r="H8" s="899"/>
      <c r="I8" s="899"/>
      <c r="J8" s="900"/>
    </row>
    <row r="9" spans="4:10" ht="15" customHeight="1">
      <c r="D9" s="2" t="str">
        <f>D5</f>
        <v>Direct Care III</v>
      </c>
      <c r="E9" s="93">
        <v>0.75</v>
      </c>
      <c r="F9" s="898" t="s">
        <v>151</v>
      </c>
      <c r="G9" s="899"/>
      <c r="H9" s="899"/>
      <c r="I9" s="899"/>
      <c r="J9" s="900"/>
    </row>
    <row r="10" spans="4:10" ht="15" customHeight="1" thickBot="1">
      <c r="D10" s="4" t="str">
        <f>D6</f>
        <v>Support</v>
      </c>
      <c r="E10" s="109">
        <v>0.2</v>
      </c>
      <c r="F10" s="898" t="s">
        <v>151</v>
      </c>
      <c r="G10" s="899"/>
      <c r="H10" s="899"/>
      <c r="I10" s="899"/>
      <c r="J10" s="900"/>
    </row>
    <row r="11" spans="4:10" ht="15" customHeight="1" thickBot="1">
      <c r="D11" s="367" t="s">
        <v>107</v>
      </c>
      <c r="E11" s="368"/>
      <c r="F11" s="371" t="s">
        <v>0</v>
      </c>
      <c r="G11" s="365"/>
      <c r="H11" s="365"/>
      <c r="I11" s="365"/>
      <c r="J11" s="366"/>
    </row>
    <row r="12" spans="4:10" ht="15" customHeight="1">
      <c r="D12" s="5" t="s">
        <v>165</v>
      </c>
      <c r="E12" s="374">
        <v>3.7000000000000002E-3</v>
      </c>
      <c r="F12" s="898" t="s">
        <v>259</v>
      </c>
      <c r="G12" s="899"/>
      <c r="H12" s="899"/>
      <c r="I12" s="899"/>
      <c r="J12" s="900"/>
    </row>
    <row r="13" spans="4:10" ht="15" customHeight="1">
      <c r="D13" s="5" t="s">
        <v>109</v>
      </c>
      <c r="E13" s="76">
        <f>2557.41979107041*(1+2.62%)</f>
        <v>2624.4241895964551</v>
      </c>
      <c r="F13" s="898" t="s">
        <v>250</v>
      </c>
      <c r="G13" s="899"/>
      <c r="H13" s="899"/>
      <c r="I13" s="899"/>
      <c r="J13" s="900"/>
    </row>
    <row r="14" spans="4:10" ht="15" customHeight="1">
      <c r="D14" s="2" t="s">
        <v>110</v>
      </c>
      <c r="E14" s="122">
        <v>0.224</v>
      </c>
      <c r="F14" s="898" t="s">
        <v>251</v>
      </c>
      <c r="G14" s="899"/>
      <c r="H14" s="899"/>
      <c r="I14" s="899"/>
      <c r="J14" s="900"/>
    </row>
    <row r="15" spans="4:10" ht="15" customHeight="1">
      <c r="D15" s="125" t="s">
        <v>111</v>
      </c>
      <c r="E15" s="126">
        <v>4.1399999999999997</v>
      </c>
      <c r="F15" s="904" t="s">
        <v>255</v>
      </c>
      <c r="G15" s="905"/>
      <c r="H15" s="905"/>
      <c r="I15" s="905"/>
      <c r="J15" s="906"/>
    </row>
    <row r="16" spans="4:10" ht="15" customHeight="1" thickBot="1">
      <c r="D16" s="2" t="s">
        <v>112</v>
      </c>
      <c r="E16" s="122">
        <v>0.1056</v>
      </c>
      <c r="F16" s="904" t="s">
        <v>254</v>
      </c>
      <c r="G16" s="905"/>
      <c r="H16" s="905"/>
      <c r="I16" s="905"/>
      <c r="J16" s="906"/>
    </row>
    <row r="17" spans="2:22" ht="15" hidden="1" customHeight="1" thickBot="1">
      <c r="D17" s="2" t="s">
        <v>114</v>
      </c>
      <c r="E17" s="128">
        <v>2.6200000000000001E-2</v>
      </c>
      <c r="F17" s="898" t="s">
        <v>158</v>
      </c>
      <c r="G17" s="899"/>
      <c r="H17" s="899"/>
      <c r="I17" s="899"/>
      <c r="J17" s="900"/>
    </row>
    <row r="18" spans="2:22" ht="15" customHeight="1" thickBot="1">
      <c r="D18" s="360" t="s">
        <v>167</v>
      </c>
      <c r="E18" s="361">
        <f>'CAF 2019 Fall'!BZ25</f>
        <v>1.7780248869661817E-2</v>
      </c>
      <c r="F18" s="364" t="s">
        <v>191</v>
      </c>
      <c r="G18" s="365"/>
      <c r="H18" s="365"/>
      <c r="I18" s="365"/>
      <c r="J18" s="366"/>
    </row>
    <row r="20" spans="2:22" ht="18" customHeight="1" thickBot="1"/>
    <row r="21" spans="2:22" ht="15" customHeight="1" thickBot="1">
      <c r="B21" s="69"/>
      <c r="D21" s="859" t="s">
        <v>153</v>
      </c>
      <c r="E21" s="860"/>
      <c r="F21" s="860"/>
      <c r="G21" s="861"/>
      <c r="I21" s="862" t="s">
        <v>90</v>
      </c>
      <c r="J21" s="863"/>
      <c r="K21" s="863"/>
      <c r="L21" s="864"/>
      <c r="N21" s="867" t="s">
        <v>90</v>
      </c>
      <c r="O21" s="868"/>
      <c r="P21" s="868"/>
      <c r="Q21" s="869"/>
      <c r="S21" s="870" t="s">
        <v>91</v>
      </c>
      <c r="T21" s="871"/>
      <c r="U21" s="871"/>
      <c r="V21" s="872"/>
    </row>
    <row r="22" spans="2:22" ht="15" customHeight="1" thickBot="1">
      <c r="B22" s="69"/>
      <c r="D22" s="859" t="s">
        <v>93</v>
      </c>
      <c r="E22" s="860"/>
      <c r="F22" s="860"/>
      <c r="G22" s="861"/>
      <c r="I22" s="862" t="s">
        <v>94</v>
      </c>
      <c r="J22" s="863"/>
      <c r="K22" s="863"/>
      <c r="L22" s="864"/>
      <c r="N22" s="867" t="s">
        <v>95</v>
      </c>
      <c r="O22" s="868"/>
      <c r="P22" s="868"/>
      <c r="Q22" s="869"/>
      <c r="S22" s="870" t="s">
        <v>96</v>
      </c>
      <c r="T22" s="871"/>
      <c r="U22" s="871"/>
      <c r="V22" s="872"/>
    </row>
    <row r="23" spans="2:22" ht="15" customHeight="1">
      <c r="B23" s="71"/>
      <c r="D23" s="72"/>
      <c r="E23" s="865" t="s">
        <v>98</v>
      </c>
      <c r="F23" s="865"/>
      <c r="G23" s="73">
        <v>106</v>
      </c>
      <c r="I23" s="72"/>
      <c r="J23" s="865" t="s">
        <v>98</v>
      </c>
      <c r="K23" s="865"/>
      <c r="L23" s="73">
        <v>75</v>
      </c>
      <c r="N23" s="72"/>
      <c r="O23" s="865" t="s">
        <v>98</v>
      </c>
      <c r="P23" s="865"/>
      <c r="Q23" s="73">
        <v>32</v>
      </c>
      <c r="S23" s="74" t="s">
        <v>92</v>
      </c>
      <c r="T23" s="866" t="s">
        <v>99</v>
      </c>
      <c r="U23" s="866"/>
      <c r="V23" s="75">
        <v>13</v>
      </c>
    </row>
    <row r="24" spans="2:22" ht="15" customHeight="1">
      <c r="B24" s="78"/>
      <c r="D24" s="79" t="s">
        <v>100</v>
      </c>
      <c r="E24" s="80" t="s">
        <v>1</v>
      </c>
      <c r="F24" s="80" t="s">
        <v>101</v>
      </c>
      <c r="G24" s="81" t="s">
        <v>102</v>
      </c>
      <c r="I24" s="79" t="s">
        <v>100</v>
      </c>
      <c r="J24" s="80" t="s">
        <v>1</v>
      </c>
      <c r="K24" s="80" t="s">
        <v>101</v>
      </c>
      <c r="L24" s="81" t="s">
        <v>102</v>
      </c>
      <c r="N24" s="79" t="s">
        <v>100</v>
      </c>
      <c r="O24" s="80" t="s">
        <v>1</v>
      </c>
      <c r="P24" s="80" t="s">
        <v>101</v>
      </c>
      <c r="Q24" s="81" t="s">
        <v>102</v>
      </c>
      <c r="S24" s="82" t="s">
        <v>100</v>
      </c>
      <c r="T24" s="83" t="s">
        <v>1</v>
      </c>
      <c r="U24" s="83" t="s">
        <v>101</v>
      </c>
      <c r="V24" s="84" t="s">
        <v>102</v>
      </c>
    </row>
    <row r="25" spans="2:22" ht="15" customHeight="1">
      <c r="B25" s="78"/>
      <c r="D25" s="3" t="str">
        <f t="shared" ref="D25:E27" si="0">D4</f>
        <v>Management</v>
      </c>
      <c r="E25" s="85">
        <f t="shared" si="0"/>
        <v>49335.78362473764</v>
      </c>
      <c r="F25" s="86">
        <v>0.05</v>
      </c>
      <c r="G25" s="87">
        <f>E25*F25</f>
        <v>2466.7891812368821</v>
      </c>
      <c r="I25" s="3" t="str">
        <f>D25</f>
        <v>Management</v>
      </c>
      <c r="J25" s="85">
        <f>E25</f>
        <v>49335.78362473764</v>
      </c>
      <c r="K25" s="86">
        <v>0.05</v>
      </c>
      <c r="L25" s="87">
        <f>J25*K25</f>
        <v>2466.7891812368821</v>
      </c>
      <c r="N25" s="2" t="str">
        <f t="shared" ref="N25:O27" si="1">D4</f>
        <v>Management</v>
      </c>
      <c r="O25" s="85">
        <f t="shared" si="1"/>
        <v>49335.78362473764</v>
      </c>
      <c r="P25" s="86">
        <v>0.05</v>
      </c>
      <c r="Q25" s="87">
        <f>O25*P25</f>
        <v>2466.7891812368821</v>
      </c>
      <c r="S25" s="88" t="str">
        <f>I25</f>
        <v>Management</v>
      </c>
      <c r="T25" s="89">
        <f>J25</f>
        <v>49335.78362473764</v>
      </c>
      <c r="U25" s="90">
        <v>0.05</v>
      </c>
      <c r="V25" s="91">
        <f>T25*U25</f>
        <v>2466.7891812368821</v>
      </c>
    </row>
    <row r="26" spans="2:22" ht="15" customHeight="1">
      <c r="B26" s="78"/>
      <c r="D26" s="3" t="str">
        <f t="shared" si="0"/>
        <v>Direct Care III</v>
      </c>
      <c r="E26" s="85">
        <f t="shared" si="0"/>
        <v>41516.800000000003</v>
      </c>
      <c r="F26" s="86">
        <f>E9</f>
        <v>0.75</v>
      </c>
      <c r="G26" s="87">
        <f>E26*F26</f>
        <v>31137.600000000002</v>
      </c>
      <c r="I26" s="3" t="str">
        <f t="shared" ref="I26:I27" si="2">D26</f>
        <v>Direct Care III</v>
      </c>
      <c r="J26" s="85">
        <f>E5</f>
        <v>41516.800000000003</v>
      </c>
      <c r="K26" s="86">
        <f t="shared" ref="K26:K27" si="3">F26</f>
        <v>0.75</v>
      </c>
      <c r="L26" s="87">
        <f>J26*K26</f>
        <v>31137.600000000002</v>
      </c>
      <c r="N26" s="2" t="str">
        <f t="shared" si="1"/>
        <v>Direct Care III</v>
      </c>
      <c r="O26" s="85">
        <f t="shared" si="1"/>
        <v>41516.800000000003</v>
      </c>
      <c r="P26" s="86">
        <f t="shared" ref="P26:P27" si="4">K26</f>
        <v>0.75</v>
      </c>
      <c r="Q26" s="87">
        <f>O26*P26</f>
        <v>31137.600000000002</v>
      </c>
      <c r="S26" s="88" t="str">
        <f t="shared" ref="S26:S27" si="5">I26</f>
        <v>Direct Care III</v>
      </c>
      <c r="T26" s="89">
        <f>J26</f>
        <v>41516.800000000003</v>
      </c>
      <c r="U26" s="90">
        <v>0.75</v>
      </c>
      <c r="V26" s="91">
        <f>T26*U26</f>
        <v>31137.600000000002</v>
      </c>
    </row>
    <row r="27" spans="2:22" ht="15" customHeight="1">
      <c r="B27" s="78"/>
      <c r="D27" s="3" t="str">
        <f t="shared" si="0"/>
        <v>Support</v>
      </c>
      <c r="E27" s="85">
        <f t="shared" si="0"/>
        <v>32198.400000000001</v>
      </c>
      <c r="F27" s="86">
        <f>E10</f>
        <v>0.2</v>
      </c>
      <c r="G27" s="87">
        <f>E27*F27</f>
        <v>6439.68</v>
      </c>
      <c r="I27" s="3" t="str">
        <f t="shared" si="2"/>
        <v>Support</v>
      </c>
      <c r="J27" s="85">
        <f>E6</f>
        <v>32198.400000000001</v>
      </c>
      <c r="K27" s="86">
        <f t="shared" si="3"/>
        <v>0.2</v>
      </c>
      <c r="L27" s="87">
        <f>J27*K27</f>
        <v>6439.68</v>
      </c>
      <c r="N27" s="4" t="str">
        <f t="shared" si="1"/>
        <v>Support</v>
      </c>
      <c r="O27" s="85">
        <f t="shared" si="1"/>
        <v>32198.400000000001</v>
      </c>
      <c r="P27" s="86">
        <f t="shared" si="4"/>
        <v>0.2</v>
      </c>
      <c r="Q27" s="87">
        <f>O27*P27</f>
        <v>6439.68</v>
      </c>
      <c r="S27" s="88" t="str">
        <f t="shared" si="5"/>
        <v>Support</v>
      </c>
      <c r="T27" s="89">
        <f>J27</f>
        <v>32198.400000000001</v>
      </c>
      <c r="U27" s="90">
        <v>0.2</v>
      </c>
      <c r="V27" s="91">
        <f>T27*U27</f>
        <v>6439.68</v>
      </c>
    </row>
    <row r="28" spans="2:22" ht="15" customHeight="1">
      <c r="B28" s="78"/>
      <c r="D28" s="94" t="s">
        <v>105</v>
      </c>
      <c r="E28" s="95"/>
      <c r="F28" s="96">
        <f>SUM(F25:F27)</f>
        <v>1</v>
      </c>
      <c r="G28" s="97">
        <f>SUM(G25:G27)</f>
        <v>40044.069181236882</v>
      </c>
      <c r="I28" s="94" t="s">
        <v>105</v>
      </c>
      <c r="J28" s="95"/>
      <c r="K28" s="96">
        <f>SUM(K25:K27)</f>
        <v>1</v>
      </c>
      <c r="L28" s="97">
        <f>SUM(L25:L27)</f>
        <v>40044.069181236882</v>
      </c>
      <c r="N28" s="94" t="s">
        <v>105</v>
      </c>
      <c r="O28" s="95"/>
      <c r="P28" s="96">
        <f>SUM(P25:P27)</f>
        <v>1</v>
      </c>
      <c r="Q28" s="97">
        <f>SUM(Q25:Q27)</f>
        <v>40044.069181236882</v>
      </c>
      <c r="S28" s="98" t="s">
        <v>105</v>
      </c>
      <c r="T28" s="99"/>
      <c r="U28" s="100">
        <f>SUM(U25:U27)</f>
        <v>1</v>
      </c>
      <c r="V28" s="101">
        <f>SUM(V25:V27)</f>
        <v>40044.069181236882</v>
      </c>
    </row>
    <row r="29" spans="2:22" ht="15" customHeight="1">
      <c r="B29" s="78"/>
      <c r="D29" s="102"/>
      <c r="E29" s="103"/>
      <c r="F29" s="104"/>
      <c r="G29" s="87"/>
      <c r="I29" s="102"/>
      <c r="J29" s="103"/>
      <c r="K29" s="104"/>
      <c r="L29" s="87"/>
      <c r="N29" s="102"/>
      <c r="O29" s="103"/>
      <c r="P29" s="104"/>
      <c r="Q29" s="87"/>
      <c r="S29" s="105"/>
      <c r="T29" s="106"/>
      <c r="U29" s="107"/>
      <c r="V29" s="108"/>
    </row>
    <row r="30" spans="2:22" ht="15" customHeight="1">
      <c r="B30" s="78"/>
      <c r="D30" s="110" t="s">
        <v>106</v>
      </c>
      <c r="E30" s="111">
        <f>E14</f>
        <v>0.224</v>
      </c>
      <c r="F30" s="112"/>
      <c r="G30" s="87">
        <f>E30*G28</f>
        <v>8969.8714965970612</v>
      </c>
      <c r="I30" s="110" t="s">
        <v>106</v>
      </c>
      <c r="J30" s="111">
        <f>E14</f>
        <v>0.224</v>
      </c>
      <c r="K30" s="112"/>
      <c r="L30" s="87">
        <f>J30*L28</f>
        <v>8969.8714965970612</v>
      </c>
      <c r="N30" s="110" t="s">
        <v>106</v>
      </c>
      <c r="O30" s="111">
        <f>E14</f>
        <v>0.224</v>
      </c>
      <c r="P30" s="112"/>
      <c r="Q30" s="87">
        <f>O30*Q28</f>
        <v>8969.8714965970612</v>
      </c>
      <c r="S30" s="113" t="s">
        <v>106</v>
      </c>
      <c r="T30" s="114">
        <f>E14</f>
        <v>0.224</v>
      </c>
      <c r="U30" s="106"/>
      <c r="V30" s="91">
        <f>T30*V28</f>
        <v>8969.8714965970612</v>
      </c>
    </row>
    <row r="31" spans="2:22" ht="15" customHeight="1">
      <c r="B31" s="78"/>
      <c r="D31" s="94" t="s">
        <v>108</v>
      </c>
      <c r="E31" s="95"/>
      <c r="F31" s="115"/>
      <c r="G31" s="97">
        <f>SUM(G28:G30)</f>
        <v>49013.940677833947</v>
      </c>
      <c r="I31" s="94" t="s">
        <v>108</v>
      </c>
      <c r="J31" s="95"/>
      <c r="K31" s="115"/>
      <c r="L31" s="97">
        <f>SUM(L28:L30)</f>
        <v>49013.940677833947</v>
      </c>
      <c r="N31" s="94" t="s">
        <v>108</v>
      </c>
      <c r="O31" s="95"/>
      <c r="P31" s="115"/>
      <c r="Q31" s="97">
        <f>SUM(Q28:Q30)</f>
        <v>49013.940677833947</v>
      </c>
      <c r="S31" s="98" t="s">
        <v>108</v>
      </c>
      <c r="T31" s="99"/>
      <c r="U31" s="116"/>
      <c r="V31" s="101">
        <f>SUM(V28:V30)</f>
        <v>49013.940677833947</v>
      </c>
    </row>
    <row r="32" spans="2:22" ht="15" customHeight="1">
      <c r="B32" s="78"/>
      <c r="D32" s="102" t="str">
        <f>D12</f>
        <v>PFMLA</v>
      </c>
      <c r="E32" s="319">
        <f>E12</f>
        <v>3.7000000000000002E-3</v>
      </c>
      <c r="F32" s="117"/>
      <c r="G32" s="118">
        <f>G28*E32</f>
        <v>148.16305597057647</v>
      </c>
      <c r="I32" s="102" t="str">
        <f>D12</f>
        <v>PFMLA</v>
      </c>
      <c r="J32" s="319">
        <f>E12</f>
        <v>3.7000000000000002E-3</v>
      </c>
      <c r="K32" s="117"/>
      <c r="L32" s="118">
        <f>L28*J32</f>
        <v>148.16305597057647</v>
      </c>
      <c r="N32" s="102" t="str">
        <f>D12</f>
        <v>PFMLA</v>
      </c>
      <c r="O32" s="319">
        <f>E12</f>
        <v>3.7000000000000002E-3</v>
      </c>
      <c r="P32" s="117"/>
      <c r="Q32" s="118">
        <f>O32*Q28</f>
        <v>148.16305597057647</v>
      </c>
      <c r="S32" s="105"/>
      <c r="T32" s="107"/>
      <c r="U32" s="119"/>
      <c r="V32" s="120"/>
    </row>
    <row r="33" spans="2:22" ht="15" customHeight="1">
      <c r="B33" s="78" t="s">
        <v>168</v>
      </c>
      <c r="D33" s="110" t="str">
        <f>D13</f>
        <v>Occupancy</v>
      </c>
      <c r="E33" s="121"/>
      <c r="F33" s="117"/>
      <c r="G33" s="87">
        <f>E13*F28</f>
        <v>2624.4241895964551</v>
      </c>
      <c r="I33" s="110" t="str">
        <f>D13</f>
        <v>Occupancy</v>
      </c>
      <c r="J33" s="121"/>
      <c r="K33" s="117"/>
      <c r="L33" s="87">
        <f>K28*E13</f>
        <v>2624.4241895964551</v>
      </c>
      <c r="N33" s="110" t="str">
        <f>D13</f>
        <v>Occupancy</v>
      </c>
      <c r="O33" s="121"/>
      <c r="P33" s="117"/>
      <c r="Q33" s="87">
        <f>E13*P28</f>
        <v>2624.4241895964551</v>
      </c>
      <c r="S33" s="113" t="str">
        <f>I33</f>
        <v>Occupancy</v>
      </c>
      <c r="T33" s="107"/>
      <c r="U33" s="119"/>
      <c r="V33" s="91">
        <f>U28*E13</f>
        <v>2624.4241895964551</v>
      </c>
    </row>
    <row r="34" spans="2:22" ht="15" customHeight="1">
      <c r="B34" s="78"/>
      <c r="D34" s="110" t="str">
        <f>D15</f>
        <v>Other Program Expenses Per client</v>
      </c>
      <c r="E34" s="123"/>
      <c r="F34" s="316">
        <f>E15</f>
        <v>4.1399999999999997</v>
      </c>
      <c r="G34" s="87">
        <f>F34*G23*12</f>
        <v>5266.08</v>
      </c>
      <c r="I34" s="110" t="str">
        <f>D15</f>
        <v>Other Program Expenses Per client</v>
      </c>
      <c r="J34" s="123"/>
      <c r="K34" s="316">
        <f>E15</f>
        <v>4.1399999999999997</v>
      </c>
      <c r="L34" s="87">
        <f>K34*L23*12</f>
        <v>3726</v>
      </c>
      <c r="N34" s="110" t="str">
        <f>D15</f>
        <v>Other Program Expenses Per client</v>
      </c>
      <c r="O34" s="123"/>
      <c r="P34" s="316">
        <f>E15</f>
        <v>4.1399999999999997</v>
      </c>
      <c r="Q34" s="87">
        <f>P34*Q23*12</f>
        <v>1589.7599999999998</v>
      </c>
      <c r="S34" s="113" t="str">
        <f>I34</f>
        <v>Other Program Expenses Per client</v>
      </c>
      <c r="T34" s="89"/>
      <c r="U34" s="119"/>
      <c r="V34" s="124">
        <f>E15*V23*12</f>
        <v>645.83999999999992</v>
      </c>
    </row>
    <row r="35" spans="2:22" ht="15" customHeight="1">
      <c r="B35" s="78"/>
      <c r="D35" s="94" t="s">
        <v>113</v>
      </c>
      <c r="E35" s="95"/>
      <c r="F35" s="127"/>
      <c r="G35" s="97">
        <f>SUM(G31:G34)</f>
        <v>57052.607923400981</v>
      </c>
      <c r="I35" s="94" t="s">
        <v>113</v>
      </c>
      <c r="J35" s="95"/>
      <c r="K35" s="127"/>
      <c r="L35" s="97">
        <f>SUM(L31:L34)</f>
        <v>55512.527923400979</v>
      </c>
      <c r="N35" s="94" t="s">
        <v>113</v>
      </c>
      <c r="O35" s="95"/>
      <c r="P35" s="127"/>
      <c r="Q35" s="97">
        <f>SUM(Q31:Q34)</f>
        <v>53376.287923400982</v>
      </c>
      <c r="S35" s="98" t="s">
        <v>113</v>
      </c>
      <c r="T35" s="99"/>
      <c r="U35" s="99"/>
      <c r="V35" s="101">
        <f>SUM(V31:V34)</f>
        <v>52284.204867430395</v>
      </c>
    </row>
    <row r="36" spans="2:22" ht="15" customHeight="1">
      <c r="B36" s="78"/>
      <c r="D36" s="110" t="s">
        <v>112</v>
      </c>
      <c r="E36" s="111">
        <f>E16</f>
        <v>0.1056</v>
      </c>
      <c r="F36" s="112"/>
      <c r="G36" s="87">
        <f>E36*G35</f>
        <v>6024.7553967111435</v>
      </c>
      <c r="I36" s="110" t="s">
        <v>112</v>
      </c>
      <c r="J36" s="111">
        <f>E16</f>
        <v>0.1056</v>
      </c>
      <c r="K36" s="112"/>
      <c r="L36" s="87">
        <f>J36*L35</f>
        <v>5862.1229487111432</v>
      </c>
      <c r="N36" s="110" t="s">
        <v>112</v>
      </c>
      <c r="O36" s="111">
        <f>E16</f>
        <v>0.1056</v>
      </c>
      <c r="P36" s="112"/>
      <c r="Q36" s="87">
        <f>O36*Q35</f>
        <v>5636.5360047111435</v>
      </c>
      <c r="S36" s="113" t="s">
        <v>112</v>
      </c>
      <c r="T36" s="114">
        <f>E16</f>
        <v>0.1056</v>
      </c>
      <c r="U36" s="106"/>
      <c r="V36" s="91">
        <f>T36*V35</f>
        <v>5521.2120340006495</v>
      </c>
    </row>
    <row r="37" spans="2:22" ht="15" customHeight="1">
      <c r="B37" s="78"/>
      <c r="D37" s="110"/>
      <c r="E37" s="111"/>
      <c r="F37" s="112"/>
      <c r="G37" s="87"/>
      <c r="I37" s="110"/>
      <c r="J37" s="111"/>
      <c r="K37" s="112"/>
      <c r="L37" s="87"/>
      <c r="N37" s="110"/>
      <c r="O37" s="111"/>
      <c r="P37" s="112"/>
      <c r="Q37" s="87"/>
      <c r="S37" s="113"/>
      <c r="T37" s="114"/>
      <c r="U37" s="106"/>
      <c r="V37" s="91"/>
    </row>
    <row r="38" spans="2:22" ht="15" customHeight="1" thickBot="1">
      <c r="B38" s="78"/>
      <c r="D38" s="130" t="s">
        <v>115</v>
      </c>
      <c r="E38" s="131"/>
      <c r="F38" s="132"/>
      <c r="G38" s="133">
        <f>SUM(G35:G36)</f>
        <v>63077.363320112127</v>
      </c>
      <c r="I38" s="130" t="s">
        <v>115</v>
      </c>
      <c r="J38" s="131"/>
      <c r="K38" s="132"/>
      <c r="L38" s="133">
        <f>SUM(L35:L36)</f>
        <v>61374.650872112121</v>
      </c>
      <c r="N38" s="130" t="s">
        <v>115</v>
      </c>
      <c r="O38" s="131"/>
      <c r="P38" s="132"/>
      <c r="Q38" s="133">
        <f>SUM(Q35:Q36)</f>
        <v>59012.823928112128</v>
      </c>
      <c r="S38" s="134" t="s">
        <v>115</v>
      </c>
      <c r="T38" s="135"/>
      <c r="U38" s="135"/>
      <c r="V38" s="136">
        <f>SUM(V35:V36)</f>
        <v>57805.416901431046</v>
      </c>
    </row>
    <row r="39" spans="2:22" ht="15" customHeight="1" thickTop="1" thickBot="1">
      <c r="D39" s="110" t="s">
        <v>89</v>
      </c>
      <c r="E39" s="111">
        <f>E18</f>
        <v>1.7780248869661817E-2</v>
      </c>
      <c r="F39" s="112"/>
      <c r="G39" s="313">
        <f>(G38-G28)*(E39)</f>
        <v>409.5377020773247</v>
      </c>
      <c r="I39" s="110" t="s">
        <v>89</v>
      </c>
      <c r="J39" s="111">
        <f>E18</f>
        <v>1.7780248869661817E-2</v>
      </c>
      <c r="K39" s="112"/>
      <c r="L39" s="313">
        <f>(L38-L28)*J39</f>
        <v>379.26305099841352</v>
      </c>
      <c r="N39" s="110" t="s">
        <v>89</v>
      </c>
      <c r="O39" s="111">
        <f>E18</f>
        <v>1.7780248869661817E-2</v>
      </c>
      <c r="P39" s="112"/>
      <c r="Q39" s="313">
        <f>(Q38-Q28)*O39</f>
        <v>337.26918014702079</v>
      </c>
      <c r="S39" s="113" t="s">
        <v>89</v>
      </c>
      <c r="T39" s="114">
        <f>E17</f>
        <v>2.6200000000000001E-2</v>
      </c>
      <c r="U39" s="106"/>
      <c r="V39" s="137">
        <f>V38+(V38*T39)</f>
        <v>59319.91882424854</v>
      </c>
    </row>
    <row r="40" spans="2:22" ht="15" customHeight="1" thickTop="1" thickBot="1">
      <c r="D40" s="110" t="s">
        <v>126</v>
      </c>
      <c r="E40" s="111"/>
      <c r="F40" s="112"/>
      <c r="G40" s="312">
        <f>G39+G38</f>
        <v>63486.90102218945</v>
      </c>
      <c r="I40" s="110" t="s">
        <v>126</v>
      </c>
      <c r="J40" s="111"/>
      <c r="K40" s="112"/>
      <c r="L40" s="312">
        <f>L39+L38</f>
        <v>61753.913923110536</v>
      </c>
      <c r="N40" s="110" t="s">
        <v>126</v>
      </c>
      <c r="O40" s="111"/>
      <c r="P40" s="112"/>
      <c r="Q40" s="312">
        <f>Q39+Q38</f>
        <v>59350.093108259149</v>
      </c>
      <c r="S40" s="142" t="s">
        <v>116</v>
      </c>
      <c r="T40" s="143"/>
      <c r="U40" s="144"/>
      <c r="V40" s="145">
        <f>V39/V23/12</f>
        <v>380.25588989902911</v>
      </c>
    </row>
    <row r="41" spans="2:22" ht="15" customHeight="1" thickBot="1">
      <c r="D41" s="138" t="s">
        <v>265</v>
      </c>
      <c r="E41" s="139"/>
      <c r="F41" s="140"/>
      <c r="G41" s="141">
        <f>G40/G23/12</f>
        <v>49.911085709268434</v>
      </c>
      <c r="I41" s="138" t="s">
        <v>265</v>
      </c>
      <c r="J41" s="139"/>
      <c r="K41" s="140"/>
      <c r="L41" s="141">
        <f>L40/L23/12</f>
        <v>68.615459914567268</v>
      </c>
      <c r="N41" s="138" t="s">
        <v>265</v>
      </c>
      <c r="O41" s="139"/>
      <c r="P41" s="140"/>
      <c r="Q41" s="141">
        <f>Q40/Q23/12</f>
        <v>154.55753413609153</v>
      </c>
    </row>
    <row r="42" spans="2:22" ht="15" customHeight="1" thickBot="1">
      <c r="S42" s="1"/>
      <c r="T42" s="1"/>
      <c r="U42" s="1"/>
      <c r="V42" s="1"/>
    </row>
    <row r="43" spans="2:22" s="53" customFormat="1" ht="15" customHeight="1" thickBot="1">
      <c r="B43" s="1"/>
      <c r="D43" s="895" t="s">
        <v>264</v>
      </c>
      <c r="E43" s="896"/>
      <c r="F43" s="896"/>
      <c r="G43" s="896"/>
      <c r="H43" s="896"/>
      <c r="I43" s="896"/>
      <c r="J43" s="896"/>
      <c r="K43" s="896"/>
      <c r="L43" s="896"/>
      <c r="M43" s="896"/>
      <c r="N43" s="896"/>
      <c r="O43" s="896"/>
      <c r="P43" s="896"/>
      <c r="Q43" s="897"/>
    </row>
    <row r="44" spans="2:22" ht="15" customHeight="1" thickBot="1">
      <c r="D44" s="382" t="s">
        <v>116</v>
      </c>
      <c r="E44" s="383"/>
      <c r="F44" s="384"/>
      <c r="G44" s="386">
        <v>49.879203702486933</v>
      </c>
      <c r="H44" s="385"/>
      <c r="I44" s="382" t="s">
        <v>116</v>
      </c>
      <c r="J44" s="383"/>
      <c r="K44" s="384"/>
      <c r="L44" s="386">
        <v>68.570400011649411</v>
      </c>
      <c r="M44" s="385"/>
      <c r="N44" s="382" t="s">
        <v>116</v>
      </c>
      <c r="O44" s="383"/>
      <c r="P44" s="384"/>
      <c r="Q44" s="386">
        <v>154.45192498862781</v>
      </c>
      <c r="S44" s="1"/>
      <c r="T44" s="1"/>
      <c r="U44" s="1"/>
      <c r="V44" s="1"/>
    </row>
    <row r="45" spans="2:22" ht="15" customHeight="1">
      <c r="D45" s="146"/>
      <c r="K45" s="1"/>
      <c r="L45" s="51"/>
      <c r="P45" s="1"/>
      <c r="S45" s="1"/>
      <c r="T45" s="1"/>
      <c r="U45" s="1"/>
      <c r="V45" s="1"/>
    </row>
    <row r="46" spans="2:22" ht="15" customHeight="1">
      <c r="D46" s="1" t="s">
        <v>287</v>
      </c>
      <c r="G46" s="1">
        <v>43.75</v>
      </c>
      <c r="K46" s="1"/>
      <c r="L46" s="51">
        <v>59.94</v>
      </c>
      <c r="P46" s="1"/>
      <c r="Q46" s="1">
        <v>134.33000000000001</v>
      </c>
      <c r="S46" s="1"/>
      <c r="T46" s="1"/>
      <c r="U46" s="1"/>
      <c r="V46" s="1"/>
    </row>
    <row r="47" spans="2:22" ht="15" customHeight="1">
      <c r="D47" s="1" t="s">
        <v>288</v>
      </c>
      <c r="G47" s="413">
        <f>(G41-G46)/G46</f>
        <v>0.14082481621184992</v>
      </c>
      <c r="K47" s="1"/>
      <c r="L47" s="414">
        <f>(L41-L46)/L46</f>
        <v>0.1447357343104316</v>
      </c>
      <c r="P47" s="1"/>
      <c r="Q47" s="413">
        <f>(Q41-Q46)/Q46</f>
        <v>0.15058091369084731</v>
      </c>
      <c r="S47" s="1"/>
      <c r="T47" s="1"/>
      <c r="U47" s="1"/>
      <c r="V47" s="1"/>
    </row>
    <row r="48" spans="2:22" ht="15" customHeight="1">
      <c r="K48" s="1"/>
      <c r="L48" s="51"/>
      <c r="P48" s="1"/>
      <c r="S48" s="1"/>
      <c r="T48" s="1"/>
      <c r="U48" s="1"/>
      <c r="V48" s="1"/>
    </row>
    <row r="49" spans="9:22" ht="15" customHeight="1">
      <c r="K49" s="1"/>
      <c r="L49" s="51"/>
      <c r="P49" s="1"/>
      <c r="S49" s="1"/>
      <c r="T49" s="1"/>
      <c r="U49" s="1"/>
      <c r="V49" s="1"/>
    </row>
    <row r="50" spans="9:22" ht="15" customHeight="1">
      <c r="I50" s="1" t="s">
        <v>289</v>
      </c>
      <c r="K50" s="1"/>
      <c r="L50" s="415">
        <f>AVERAGE(G47,L47,Q47)</f>
        <v>0.14538048807104295</v>
      </c>
      <c r="P50" s="1"/>
      <c r="S50" s="1"/>
      <c r="T50" s="1"/>
      <c r="U50" s="1"/>
      <c r="V50" s="1"/>
    </row>
    <row r="51" spans="9:22" ht="15" customHeight="1">
      <c r="K51" s="1"/>
      <c r="L51" s="51"/>
      <c r="P51" s="1"/>
      <c r="S51" s="1"/>
      <c r="T51" s="1"/>
      <c r="U51" s="1"/>
      <c r="V51" s="1"/>
    </row>
    <row r="52" spans="9:22" ht="15" customHeight="1">
      <c r="K52" s="1"/>
      <c r="L52" s="51"/>
      <c r="P52" s="1"/>
      <c r="S52" s="1"/>
      <c r="T52" s="1"/>
      <c r="U52" s="1"/>
      <c r="V52" s="1"/>
    </row>
    <row r="53" spans="9:22" ht="15" customHeight="1">
      <c r="K53" s="1"/>
      <c r="L53" s="51"/>
      <c r="P53" s="1"/>
      <c r="S53" s="1"/>
      <c r="T53" s="1"/>
      <c r="U53" s="1"/>
      <c r="V53" s="1"/>
    </row>
    <row r="54" spans="9:22" ht="15" customHeight="1">
      <c r="K54" s="1"/>
      <c r="L54" s="51"/>
      <c r="P54" s="1"/>
      <c r="S54" s="1"/>
      <c r="T54" s="1"/>
      <c r="U54" s="1"/>
      <c r="V54" s="1"/>
    </row>
    <row r="55" spans="9:22" ht="15" customHeight="1">
      <c r="K55" s="1"/>
      <c r="L55" s="51"/>
      <c r="P55" s="1"/>
      <c r="S55" s="1"/>
      <c r="T55" s="1"/>
      <c r="U55" s="1"/>
      <c r="V55" s="1"/>
    </row>
    <row r="56" spans="9:22" ht="15" customHeight="1">
      <c r="K56" s="1"/>
      <c r="L56" s="51"/>
      <c r="P56" s="1"/>
      <c r="S56" s="1"/>
      <c r="T56" s="1"/>
      <c r="U56" s="1"/>
      <c r="V56" s="1"/>
    </row>
    <row r="57" spans="9:22" ht="15" customHeight="1">
      <c r="K57" s="1"/>
      <c r="L57" s="51"/>
      <c r="P57" s="1"/>
      <c r="S57" s="1"/>
      <c r="T57" s="1"/>
      <c r="U57" s="1"/>
      <c r="V57" s="1"/>
    </row>
    <row r="58" spans="9:22" ht="15" customHeight="1">
      <c r="K58" s="1"/>
      <c r="L58" s="51"/>
      <c r="P58" s="1"/>
      <c r="S58" s="1"/>
      <c r="T58" s="1"/>
      <c r="U58" s="1"/>
      <c r="V58" s="1"/>
    </row>
    <row r="59" spans="9:22" ht="15" customHeight="1">
      <c r="K59" s="1"/>
      <c r="L59" s="51"/>
      <c r="P59" s="1"/>
      <c r="S59" s="1"/>
      <c r="T59" s="1"/>
      <c r="U59" s="1"/>
      <c r="V59" s="1"/>
    </row>
    <row r="60" spans="9:22" ht="15" customHeight="1">
      <c r="P60" s="1"/>
      <c r="S60" s="1"/>
      <c r="T60" s="1"/>
      <c r="U60" s="1"/>
      <c r="V60" s="1"/>
    </row>
    <row r="61" spans="9:22" ht="15" customHeight="1">
      <c r="P61" s="1"/>
      <c r="S61" s="1"/>
      <c r="T61" s="1"/>
      <c r="U61" s="1"/>
      <c r="V61" s="1"/>
    </row>
    <row r="62" spans="9:22" ht="15" customHeight="1">
      <c r="P62" s="1"/>
      <c r="S62" s="1"/>
      <c r="T62" s="1"/>
      <c r="U62" s="1"/>
      <c r="V62" s="1"/>
    </row>
    <row r="63" spans="9:22" ht="15" customHeight="1">
      <c r="P63" s="1"/>
      <c r="S63" s="1"/>
      <c r="T63" s="1"/>
      <c r="U63" s="1"/>
      <c r="V63" s="1"/>
    </row>
  </sheetData>
  <mergeCells count="27">
    <mergeCell ref="D43:Q43"/>
    <mergeCell ref="D2:J2"/>
    <mergeCell ref="D1:J1"/>
    <mergeCell ref="F4:J4"/>
    <mergeCell ref="F5:J5"/>
    <mergeCell ref="F6:J6"/>
    <mergeCell ref="F8:J8"/>
    <mergeCell ref="F17:J17"/>
    <mergeCell ref="F16:J16"/>
    <mergeCell ref="F15:J15"/>
    <mergeCell ref="F14:J14"/>
    <mergeCell ref="F13:J13"/>
    <mergeCell ref="F12:J12"/>
    <mergeCell ref="F10:J10"/>
    <mergeCell ref="F9:J9"/>
    <mergeCell ref="T23:U23"/>
    <mergeCell ref="D21:G21"/>
    <mergeCell ref="I21:L21"/>
    <mergeCell ref="N21:Q21"/>
    <mergeCell ref="E23:F23"/>
    <mergeCell ref="J23:K23"/>
    <mergeCell ref="O23:P23"/>
    <mergeCell ref="S21:V21"/>
    <mergeCell ref="D22:G22"/>
    <mergeCell ref="I22:L22"/>
    <mergeCell ref="N22:Q22"/>
    <mergeCell ref="S22:V22"/>
  </mergeCells>
  <pageMargins left="0.25" right="0.25" top="0.75" bottom="0.75" header="0.3" footer="0.3"/>
  <pageSetup scale="8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842D2-4CD7-4923-9564-140237908F77}">
  <dimension ref="A1:ARS300"/>
  <sheetViews>
    <sheetView topLeftCell="AP1" workbookViewId="0">
      <selection activeCell="C21" sqref="C21"/>
    </sheetView>
  </sheetViews>
  <sheetFormatPr defaultColWidth="8.7109375" defaultRowHeight="15"/>
  <cols>
    <col min="1" max="1" width="40.7109375" customWidth="1"/>
    <col min="2" max="2" width="18.7109375" customWidth="1"/>
    <col min="4" max="43" width="18.7109375" customWidth="1"/>
    <col min="804" max="843" width="8.7109375" style="447"/>
    <col min="1044" max="1163" width="8.7109375" style="448"/>
  </cols>
  <sheetData>
    <row r="1" spans="1:44">
      <c r="A1" s="301">
        <v>6</v>
      </c>
      <c r="C1" s="293" t="s">
        <v>238</v>
      </c>
      <c r="E1" s="446">
        <f ca="1">IF(COUNT(E12:E300)=0,"-",AVERAGE(E12:OFFSET(E12,$A$1-1,0)))</f>
        <v>10260.419796791872</v>
      </c>
      <c r="G1" s="446">
        <f ca="1">IF(COUNT(G12:G300)=0,"-",AVERAGE(G12:OFFSET(G12,$A$1-1,0)))</f>
        <v>128.69026761070444</v>
      </c>
      <c r="I1" s="446" t="str">
        <f ca="1">IF(COUNT(I12:I300)=0,"-",AVERAGE(I12:OFFSET(I12,$A$1-1,0)))</f>
        <v>-</v>
      </c>
      <c r="K1" s="446" t="str">
        <f ca="1">IF(COUNT(K12:K300)=0,"-",AVERAGE(K12:OFFSET(K12,$A$1-1,0)))</f>
        <v>-</v>
      </c>
      <c r="M1" s="446" t="str">
        <f ca="1">IF(COUNT(M12:M300)=0,"-",AVERAGE(M12:OFFSET(M12,$A$1-1,0)))</f>
        <v>-</v>
      </c>
      <c r="O1" s="446">
        <f ca="1">IF(COUNT(O12:O300)=0,"-",AVERAGE(O12:OFFSET(O12,$A$1-1,0)))</f>
        <v>41.256123117000342</v>
      </c>
      <c r="Q1" s="446">
        <f ca="1">IF(COUNT(Q12:Q300)=0,"-",AVERAGE(Q12:OFFSET(Q12,$A$1-1,0)))</f>
        <v>145.26353884419188</v>
      </c>
      <c r="S1" s="446" t="str">
        <f ca="1">IF(COUNT(S12:S300)=0,"-",AVERAGE(S12:OFFSET(S12,$A$1-1,0)))</f>
        <v>-</v>
      </c>
      <c r="U1" s="446">
        <f ca="1">IF(COUNT(U12:U300)=0,"-",AVERAGE(U12:OFFSET(U12,$A$1-1,0)))</f>
        <v>8962.197137885516</v>
      </c>
      <c r="W1" s="446" t="str">
        <f ca="1">IF(COUNT(W12:W300)=0,"-",AVERAGE(W12:OFFSET(W12,$A$1-1,0)))</f>
        <v>-</v>
      </c>
      <c r="Y1" s="446" t="str">
        <f ca="1">IF(COUNT(Y12:Y300)=0,"-",AVERAGE(Y12:OFFSET(Y12,$A$1-1,0)))</f>
        <v>-</v>
      </c>
      <c r="AA1" s="446" t="str">
        <f ca="1">IF(COUNT(AA12:AA300)=0,"-",AVERAGE(AA12:OFFSET(AA12,$A$1-1,0)))</f>
        <v>-</v>
      </c>
      <c r="AC1" s="446">
        <f ca="1">IF(COUNT(AC12:AC300)=0,"-",AVERAGE(AC12:OFFSET(AC12,$A$1-1,0)))</f>
        <v>143.87375495019802</v>
      </c>
      <c r="AE1" s="446" t="str">
        <f ca="1">IF(COUNT(AE12:AE300)=0,"-",AVERAGE(AE12:OFFSET(AE12,$A$1-1,0)))</f>
        <v>-</v>
      </c>
      <c r="AG1" s="446" t="str">
        <f ca="1">IF(COUNT(AG12:AG300)=0,"-",AVERAGE(AG12:OFFSET(AG12,$A$1-1,0)))</f>
        <v>-</v>
      </c>
      <c r="AI1" s="446" t="str">
        <f ca="1">IF(COUNT(AI12:AI300)=0,"-",AVERAGE(AI12:OFFSET(AI12,$A$1-1,0)))</f>
        <v>-</v>
      </c>
      <c r="AK1" s="446">
        <f ca="1">IF(COUNT(AK12:AK300)=0,"-",AVERAGE(AK12:OFFSET(AK12,$A$1-1,0)))</f>
        <v>264.01056042241692</v>
      </c>
      <c r="AM1" s="446" t="str">
        <f ca="1">IF(COUNT(AM12:AM300)=0,"-",AVERAGE(AM12:OFFSET(AM12,$A$1-1,0)))</f>
        <v>-</v>
      </c>
      <c r="AO1" s="446">
        <f ca="1">IF(COUNT(AO12:AO300)=0,"-",AVERAGE(AO12:OFFSET(AO12,$A$1-1,0)))</f>
        <v>324.13459405474276</v>
      </c>
      <c r="AQ1" s="446">
        <f ca="1">IF(COUNT(AQ12:AQ300)=0,"-",AVERAGE(AQ12:OFFSET(AQ12,$A$1-1,0)))</f>
        <v>3980.2989432170616</v>
      </c>
    </row>
    <row r="2" spans="1:44">
      <c r="C2" s="293" t="s">
        <v>341</v>
      </c>
      <c r="E2" s="446">
        <f ca="1">IF(COUNT(E12:E300)=0,"-",E1-(2*_xlfn.STDEV.P(E12:OFFSET(E12,$A$1-1,0))))</f>
        <v>-5835.5931222590498</v>
      </c>
      <c r="G2" s="446">
        <f ca="1">IF(COUNT(G12:G300)=0,"-",G1-(2*_xlfn.STDEV.P(G12:OFFSET(G12,$A$1-1,0))))</f>
        <v>-101.92919716788666</v>
      </c>
      <c r="I2" s="446" t="str">
        <f ca="1">IF(COUNT(I12:I300)=0,"-",I1-(2*_xlfn.STDEV.P(I12:OFFSET(I12,$A$1-1,0))))</f>
        <v>-</v>
      </c>
      <c r="K2" s="446" t="str">
        <f ca="1">IF(COUNT(K12:K300)=0,"-",K1-(2*_xlfn.STDEV.P(K12:OFFSET(K12,$A$1-1,0))))</f>
        <v>-</v>
      </c>
      <c r="M2" s="446" t="str">
        <f ca="1">IF(COUNT(M12:M300)=0,"-",M1-(2*_xlfn.STDEV.P(M12:OFFSET(M12,$A$1-1,0))))</f>
        <v>-</v>
      </c>
      <c r="O2" s="446">
        <f ca="1">IF(COUNT(O12:O300)=0,"-",O1-(2*_xlfn.STDEV.P(O12:OFFSET(O12,$A$1-1,0))))</f>
        <v>31.748688563769562</v>
      </c>
      <c r="Q2" s="446">
        <f ca="1">IF(COUNT(Q12:Q300)=0,"-",Q1-(2*_xlfn.STDEV.P(Q12:OFFSET(Q12,$A$1-1,0))))</f>
        <v>67.203602856304173</v>
      </c>
      <c r="S2" s="446" t="str">
        <f ca="1">IF(COUNT(S12:S300)=0,"-",S1-(2*_xlfn.STDEV.P(S12:OFFSET(S12,$A$1-1,0))))</f>
        <v>-</v>
      </c>
      <c r="U2" s="446">
        <f ca="1">IF(COUNT(U12:U300)=0,"-",U1-(2*_xlfn.STDEV.P(U12:OFFSET(U12,$A$1-1,0))))</f>
        <v>-8848.408586343452</v>
      </c>
      <c r="W2" s="446" t="str">
        <f ca="1">IF(COUNT(W12:W300)=0,"-",W1-(2*_xlfn.STDEV.P(W12:OFFSET(W12,$A$1-1,0))))</f>
        <v>-</v>
      </c>
      <c r="Y2" s="446" t="str">
        <f ca="1">IF(COUNT(Y12:Y300)=0,"-",Y1-(2*_xlfn.STDEV.P(Y12:OFFSET(Y12,$A$1-1,0))))</f>
        <v>-</v>
      </c>
      <c r="AA2" s="446" t="str">
        <f ca="1">IF(COUNT(AA12:AA300)=0,"-",AA1-(2*_xlfn.STDEV.P(AA12:OFFSET(AA12,$A$1-1,0))))</f>
        <v>-</v>
      </c>
      <c r="AC2" s="446">
        <f ca="1">IF(COUNT(AC12:AC300)=0,"-",AC1-(2*_xlfn.STDEV.P(AC12:OFFSET(AC12,$A$1-1,0))))</f>
        <v>143.87375495019802</v>
      </c>
      <c r="AE2" s="446" t="str">
        <f ca="1">IF(COUNT(AE12:AE300)=0,"-",AE1-(2*_xlfn.STDEV.P(AE12:OFFSET(AE12,$A$1-1,0))))</f>
        <v>-</v>
      </c>
      <c r="AG2" s="446" t="str">
        <f ca="1">IF(COUNT(AG12:AG300)=0,"-",AG1-(2*_xlfn.STDEV.P(AG12:OFFSET(AG12,$A$1-1,0))))</f>
        <v>-</v>
      </c>
      <c r="AI2" s="446" t="str">
        <f ca="1">IF(COUNT(AI12:AI300)=0,"-",AI1-(2*_xlfn.STDEV.P(AI12:OFFSET(AI12,$A$1-1,0))))</f>
        <v>-</v>
      </c>
      <c r="AK2" s="446">
        <f ca="1">IF(COUNT(AK12:AK300)=0,"-",AK1-(2*_xlfn.STDEV.P(AK12:OFFSET(AK12,$A$1-1,0))))</f>
        <v>264.01056042241692</v>
      </c>
      <c r="AM2" s="446" t="str">
        <f ca="1">IF(COUNT(AM12:AM300)=0,"-",AM1-(2*_xlfn.STDEV.P(AM12:OFFSET(AM12,$A$1-1,0))))</f>
        <v>-</v>
      </c>
      <c r="AO2" s="446">
        <f ca="1">IF(COUNT(AO12:AO300)=0,"-",AO1-(2*_xlfn.STDEV.P(AO12:OFFSET(AO12,$A$1-1,0))))</f>
        <v>-149.21559729487234</v>
      </c>
      <c r="AQ2" s="446">
        <f ca="1">IF(COUNT(AQ12:AQ300)=0,"-",AQ1-(2*_xlfn.STDEV.P(AQ12:OFFSET(AQ12,$A$1-1,0))))</f>
        <v>-10159.472212475688</v>
      </c>
    </row>
    <row r="3" spans="1:44">
      <c r="A3" s="907" t="s">
        <v>205</v>
      </c>
      <c r="C3" s="293" t="s">
        <v>342</v>
      </c>
      <c r="E3" s="446">
        <f ca="1">IF(COUNT(E12:E300)=0,"-",E1+(2*_xlfn.STDEV.P(E12:OFFSET(E12,$A$1-1,0))))</f>
        <v>26356.432715842791</v>
      </c>
      <c r="G3" s="446">
        <f ca="1">IF(COUNT(G12:G300)=0,"-",G1+(2*_xlfn.STDEV.P(G12:OFFSET(G12,$A$1-1,0))))</f>
        <v>359.3097323892955</v>
      </c>
      <c r="I3" s="446" t="str">
        <f ca="1">IF(COUNT(I12:I300)=0,"-",I1+(2*_xlfn.STDEV.P(I12:OFFSET(I12,$A$1-1,0))))</f>
        <v>-</v>
      </c>
      <c r="K3" s="446" t="str">
        <f ca="1">IF(COUNT(K12:K300)=0,"-",K1+(2*_xlfn.STDEV.P(K12:OFFSET(K12,$A$1-1,0))))</f>
        <v>-</v>
      </c>
      <c r="M3" s="446" t="str">
        <f ca="1">IF(COUNT(M12:M300)=0,"-",M1+(2*_xlfn.STDEV.P(M12:OFFSET(M12,$A$1-1,0))))</f>
        <v>-</v>
      </c>
      <c r="O3" s="446">
        <f ca="1">IF(COUNT(O12:O300)=0,"-",O1+(2*_xlfn.STDEV.P(O12:OFFSET(O12,$A$1-1,0))))</f>
        <v>50.763557670231123</v>
      </c>
      <c r="Q3" s="446">
        <f ca="1">IF(COUNT(Q12:Q300)=0,"-",Q1+(2*_xlfn.STDEV.P(Q12:OFFSET(Q12,$A$1-1,0))))</f>
        <v>223.3234748320796</v>
      </c>
      <c r="S3" s="446" t="str">
        <f ca="1">IF(COUNT(S12:S300)=0,"-",S1+(2*_xlfn.STDEV.P(S12:OFFSET(S12,$A$1-1,0))))</f>
        <v>-</v>
      </c>
      <c r="U3" s="446">
        <f ca="1">IF(COUNT(U12:U300)=0,"-",U1+(2*_xlfn.STDEV.P(U12:OFFSET(U12,$A$1-1,0))))</f>
        <v>26772.802862114484</v>
      </c>
      <c r="W3" s="446" t="str">
        <f ca="1">IF(COUNT(W12:W300)=0,"-",W1+(2*_xlfn.STDEV.P(W12:OFFSET(W12,$A$1-1,0))))</f>
        <v>-</v>
      </c>
      <c r="Y3" s="446" t="str">
        <f ca="1">IF(COUNT(Y12:Y300)=0,"-",Y1+(2*_xlfn.STDEV.P(Y12:OFFSET(Y12,$A$1-1,0))))</f>
        <v>-</v>
      </c>
      <c r="AA3" s="446" t="str">
        <f ca="1">IF(COUNT(AA12:AA300)=0,"-",AA1+(2*_xlfn.STDEV.P(AA12:OFFSET(AA12,$A$1-1,0))))</f>
        <v>-</v>
      </c>
      <c r="AC3" s="446">
        <f ca="1">IF(COUNT(AC12:AC300)=0,"-",AC1+(2*_xlfn.STDEV.P(AC12:OFFSET(AC12,$A$1-1,0))))</f>
        <v>143.87375495019802</v>
      </c>
      <c r="AE3" s="446" t="str">
        <f ca="1">IF(COUNT(AE12:AE300)=0,"-",AE1+(2*_xlfn.STDEV.P(AE12:OFFSET(AE12,$A$1-1,0))))</f>
        <v>-</v>
      </c>
      <c r="AG3" s="446" t="str">
        <f ca="1">IF(COUNT(AG12:AG300)=0,"-",AG1+(2*_xlfn.STDEV.P(AG12:OFFSET(AG12,$A$1-1,0))))</f>
        <v>-</v>
      </c>
      <c r="AI3" s="446" t="str">
        <f ca="1">IF(COUNT(AI12:AI300)=0,"-",AI1+(2*_xlfn.STDEV.P(AI12:OFFSET(AI12,$A$1-1,0))))</f>
        <v>-</v>
      </c>
      <c r="AK3" s="446">
        <f ca="1">IF(COUNT(AK12:AK300)=0,"-",AK1+(2*_xlfn.STDEV.P(AK12:OFFSET(AK12,$A$1-1,0))))</f>
        <v>264.01056042241692</v>
      </c>
      <c r="AM3" s="446" t="str">
        <f ca="1">IF(COUNT(AM12:AM300)=0,"-",AM1+(2*_xlfn.STDEV.P(AM12:OFFSET(AM12,$A$1-1,0))))</f>
        <v>-</v>
      </c>
      <c r="AO3" s="446">
        <f ca="1">IF(COUNT(AO12:AO300)=0,"-",AO1+(2*_xlfn.STDEV.P(AO12:OFFSET(AO12,$A$1-1,0))))</f>
        <v>797.48478540435781</v>
      </c>
      <c r="AQ3" s="446">
        <f ca="1">IF(COUNT(AQ12:AQ300)=0,"-",AQ1+(2*_xlfn.STDEV.P(AQ12:OFFSET(AQ12,$A$1-1,0))))</f>
        <v>18120.070098909811</v>
      </c>
    </row>
    <row r="4" spans="1:44">
      <c r="A4" s="907"/>
      <c r="C4" s="293" t="s">
        <v>343</v>
      </c>
      <c r="E4" s="449">
        <f ca="1">IF(COUNT(E12:E300)=0,"-",AVERAGEIFS(E12:E300, E12:E300, "&gt;="&amp;E2,E12:E300,"&lt;="&amp;E3))</f>
        <v>10260.419796791872</v>
      </c>
      <c r="G4" s="449">
        <f ca="1">IF(COUNT(G12:G300)=0,"-",AVERAGEIFS(G12:G300, G12:G300, "&gt;="&amp;G2,G12:G300,"&lt;="&amp;G3))</f>
        <v>128.69026761070444</v>
      </c>
      <c r="I4" s="449" t="str">
        <f>IF(COUNT(I12:I300)=0,"-",AVERAGEIFS(I12:I300, I12:I300, "&gt;="&amp;I2,I12:I300,"&lt;="&amp;I3))</f>
        <v>-</v>
      </c>
      <c r="K4" s="449" t="str">
        <f>IF(COUNT(K12:K300)=0,"-",AVERAGEIFS(K12:K300, K12:K300, "&gt;="&amp;K2,K12:K300,"&lt;="&amp;K3))</f>
        <v>-</v>
      </c>
      <c r="M4" s="449" t="str">
        <f>IF(COUNT(M12:M300)=0,"-",AVERAGEIFS(M12:M300, M12:M300, "&gt;="&amp;M2,M12:M300,"&lt;="&amp;M3))</f>
        <v>-</v>
      </c>
      <c r="O4" s="449">
        <f ca="1">IF(COUNT(O12:O300)=0,"-",AVERAGEIFS(O12:O300, O12:O300, "&gt;="&amp;O2,O12:O300,"&lt;="&amp;O3))</f>
        <v>41.256123117000342</v>
      </c>
      <c r="Q4" s="449">
        <f ca="1">IF(COUNT(Q12:Q300)=0,"-",AVERAGEIFS(Q12:Q300, Q12:Q300, "&gt;="&amp;Q2,Q12:Q300,"&lt;="&amp;Q3))</f>
        <v>145.26353884419188</v>
      </c>
      <c r="S4" s="449" t="str">
        <f>IF(COUNT(S12:S300)=0,"-",AVERAGEIFS(S12:S300, S12:S300, "&gt;="&amp;S2,S12:S300,"&lt;="&amp;S3))</f>
        <v>-</v>
      </c>
      <c r="U4" s="449">
        <f ca="1">IF(COUNT(U12:U300)=0,"-",AVERAGEIFS(U12:U300, U12:U300, "&gt;="&amp;U2,U12:U300,"&lt;="&amp;U3))</f>
        <v>8962.197137885516</v>
      </c>
      <c r="W4" s="449" t="str">
        <f>IF(COUNT(W12:W300)=0,"-",AVERAGEIFS(W12:W300, W12:W300, "&gt;="&amp;W2,W12:W300,"&lt;="&amp;W3))</f>
        <v>-</v>
      </c>
      <c r="Y4" s="449" t="str">
        <f>IF(COUNT(Y12:Y300)=0,"-",AVERAGEIFS(Y12:Y300, Y12:Y300, "&gt;="&amp;Y2,Y12:Y300,"&lt;="&amp;Y3))</f>
        <v>-</v>
      </c>
      <c r="AA4" s="449" t="str">
        <f>IF(COUNT(AA12:AA300)=0,"-",AVERAGEIFS(AA12:AA300, AA12:AA300, "&gt;="&amp;AA2,AA12:AA300,"&lt;="&amp;AA3))</f>
        <v>-</v>
      </c>
      <c r="AC4" s="449">
        <f ca="1">IF(COUNT(AC12:AC300)=0,"-",AVERAGEIFS(AC12:AC300, AC12:AC300, "&gt;="&amp;AC2,AC12:AC300,"&lt;="&amp;AC3))</f>
        <v>143.87375495019802</v>
      </c>
      <c r="AE4" s="449" t="str">
        <f>IF(COUNT(AE12:AE300)=0,"-",AVERAGEIFS(AE12:AE300, AE12:AE300, "&gt;="&amp;AE2,AE12:AE300,"&lt;="&amp;AE3))</f>
        <v>-</v>
      </c>
      <c r="AG4" s="449" t="str">
        <f>IF(COUNT(AG12:AG300)=0,"-",AVERAGEIFS(AG12:AG300, AG12:AG300, "&gt;="&amp;AG2,AG12:AG300,"&lt;="&amp;AG3))</f>
        <v>-</v>
      </c>
      <c r="AI4" s="449" t="str">
        <f>IF(COUNT(AI12:AI300)=0,"-",AVERAGEIFS(AI12:AI300, AI12:AI300, "&gt;="&amp;AI2,AI12:AI300,"&lt;="&amp;AI3))</f>
        <v>-</v>
      </c>
      <c r="AK4" s="449">
        <f ca="1">IF(COUNT(AK12:AK300)=0,"-",AVERAGEIFS(AK12:AK300, AK12:AK300, "&gt;="&amp;AK2,AK12:AK300,"&lt;="&amp;AK3))</f>
        <v>264.01056042241692</v>
      </c>
      <c r="AM4" s="449" t="str">
        <f>IF(COUNT(AM12:AM300)=0,"-",AVERAGEIFS(AM12:AM300, AM12:AM300, "&gt;="&amp;AM2,AM12:AM300,"&lt;="&amp;AM3))</f>
        <v>-</v>
      </c>
      <c r="AO4" s="449">
        <f ca="1">IF(COUNT(AO12:AO300)=0,"-",AVERAGEIFS(AO12:AO300, AO12:AO300, "&gt;="&amp;AO2,AO12:AO300,"&lt;="&amp;AO3))</f>
        <v>324.13459405474276</v>
      </c>
      <c r="AQ4" s="449">
        <f ca="1">IF(COUNT(AQ12:AQ300)=0,"-",AVERAGEIFS(AQ12:AQ300, AQ12:AQ300, "&gt;="&amp;AQ2,AQ12:AQ300,"&lt;="&amp;AQ3))</f>
        <v>3980.2989432170616</v>
      </c>
    </row>
    <row r="5" spans="1:44">
      <c r="A5" s="907"/>
      <c r="C5" s="293" t="s">
        <v>344</v>
      </c>
      <c r="E5" s="450">
        <f ca="1">IF(COUNT(E12:E300)=0,"-",SUMIFS(D12:D300,E12:E300,"&gt;="&amp;E2,E12:E300,"&lt;="&amp;E3)/SUMIFS($B12:$B300,E12:E300,"&gt;="&amp;E2,E12:E300,"&lt;="&amp;E3))</f>
        <v>4025.2056063940695</v>
      </c>
      <c r="G5" s="450">
        <f ca="1">IF(COUNT(G12:G300)=0,"-",SUMIFS(F12:F300,G12:G300,"&gt;="&amp;G2,G12:G300,"&lt;="&amp;G3)/SUMIFS($B12:$B300,G12:G300,"&gt;="&amp;G2,G12:G300,"&lt;="&amp;G3))</f>
        <v>18.785890073831009</v>
      </c>
      <c r="I5" s="450" t="str">
        <f>IF(COUNT(I12:I300)=0,"-",SUMIFS(H12:H300,I12:I300,"&gt;="&amp;I2,I12:I300,"&lt;="&amp;I3)/SUMIFS($B12:$B300,I12:I300,"&gt;="&amp;I2,I12:I300,"&lt;="&amp;I3))</f>
        <v>-</v>
      </c>
      <c r="K5" s="450" t="str">
        <f>IF(COUNT(K12:K300)=0,"-",SUMIFS(J12:J300,K12:K300,"&gt;="&amp;K2,K12:K300,"&lt;="&amp;K3)/SUMIFS($B12:$B300,K12:K300,"&gt;="&amp;K2,K12:K300,"&lt;="&amp;K3))</f>
        <v>-</v>
      </c>
      <c r="M5" s="450" t="str">
        <f>IF(COUNT(M12:M300)=0,"-",SUMIFS(L12:L300,M12:M300,"&gt;="&amp;M2,M12:M300,"&lt;="&amp;M3)/SUMIFS($B12:$B300,M12:M300,"&gt;="&amp;M2,M12:M300,"&lt;="&amp;M3))</f>
        <v>-</v>
      </c>
      <c r="O5" s="450">
        <f ca="1">IF(COUNT(O12:O300)=0,"-",SUMIFS(N12:N300,O12:O300,"&gt;="&amp;O2,O12:O300,"&lt;="&amp;O3)/SUMIFS($B12:$B300,O12:O300,"&gt;="&amp;O2,O12:O300,"&lt;="&amp;O3))</f>
        <v>45.94156985298936</v>
      </c>
      <c r="Q5" s="450">
        <f ca="1">IF(COUNT(Q12:Q300)=0,"-",SUMIFS(P12:P300,Q12:Q300,"&gt;="&amp;Q2,Q12:Q300,"&lt;="&amp;Q3)/SUMIFS($B12:$B300,Q12:Q300,"&gt;="&amp;Q2,Q12:Q300,"&lt;="&amp;Q3))</f>
        <v>120.43120302107285</v>
      </c>
      <c r="S5" s="450" t="str">
        <f>IF(COUNT(S12:S300)=0,"-",SUMIFS(R12:R300,S12:S300,"&gt;="&amp;S2,S12:S300,"&lt;="&amp;S3)/SUMIFS($B12:$B300,S12:S300,"&gt;="&amp;S2,S12:S300,"&lt;="&amp;S3))</f>
        <v>-</v>
      </c>
      <c r="U5" s="450">
        <f ca="1">IF(COUNT(U12:U300)=0,"-",SUMIFS(T12:T300,U12:U300,"&gt;="&amp;U2,U12:U300,"&lt;="&amp;U3)/SUMIFS($B12:$B300,U12:U300,"&gt;="&amp;U2,U12:U300,"&lt;="&amp;U3))</f>
        <v>474.34665416617838</v>
      </c>
      <c r="W5" s="450" t="str">
        <f>IF(COUNT(W12:W300)=0,"-",SUMIFS(V12:V300,W12:W300,"&gt;="&amp;W2,W12:W300,"&lt;="&amp;W3)/SUMIFS($B12:$B300,W12:W300,"&gt;="&amp;W2,W12:W300,"&lt;="&amp;W3))</f>
        <v>-</v>
      </c>
      <c r="Y5" s="450" t="str">
        <f>IF(COUNT(Y12:Y300)=0,"-",SUMIFS(X12:X300,Y12:Y300,"&gt;="&amp;Y2,Y12:Y300,"&lt;="&amp;Y3)/SUMIFS($B12:$B300,Y12:Y300,"&gt;="&amp;Y2,Y12:Y300,"&lt;="&amp;Y3))</f>
        <v>-</v>
      </c>
      <c r="AA5" s="450" t="str">
        <f>IF(COUNT(AA12:AA300)=0,"-",SUMIFS(Z12:Z300,AA12:AA300,"&gt;="&amp;AA2,AA12:AA300,"&lt;="&amp;AA3)/SUMIFS($B12:$B300,AA12:AA300,"&gt;="&amp;AA2,AA12:AA300,"&lt;="&amp;AA3))</f>
        <v>-</v>
      </c>
      <c r="AC5" s="450">
        <f ca="1">IF(COUNT(AC12:AC300)=0,"-",SUMIFS(AB12:AB300,AC12:AC300,"&gt;="&amp;AC2,AC12:AC300,"&lt;="&amp;AC3)/SUMIFS($B12:$B300,AC12:AC300,"&gt;="&amp;AC2,AC12:AC300,"&lt;="&amp;AC3))</f>
        <v>143.87375495019802</v>
      </c>
      <c r="AE5" s="450" t="str">
        <f>IF(COUNT(AE12:AE300)=0,"-",SUMIFS(AD12:AD300,AE12:AE300,"&gt;="&amp;AE2,AE12:AE300,"&lt;="&amp;AE3)/SUMIFS($B12:$B300,AE12:AE300,"&gt;="&amp;AE2,AE12:AE300,"&lt;="&amp;AE3))</f>
        <v>-</v>
      </c>
      <c r="AG5" s="450" t="str">
        <f>IF(COUNT(AG12:AG300)=0,"-",SUMIFS(AF12:AF300,AG12:AG300,"&gt;="&amp;AG2,AG12:AG300,"&lt;="&amp;AG3)/SUMIFS($B12:$B300,AG12:AG300,"&gt;="&amp;AG2,AG12:AG300,"&lt;="&amp;AG3))</f>
        <v>-</v>
      </c>
      <c r="AI5" s="450" t="str">
        <f>IF(COUNT(AI12:AI300)=0,"-",SUMIFS(AH12:AH300,AI12:AI300,"&gt;="&amp;AI2,AI12:AI300,"&lt;="&amp;AI3)/SUMIFS($B12:$B300,AI12:AI300,"&gt;="&amp;AI2,AI12:AI300,"&lt;="&amp;AI3))</f>
        <v>-</v>
      </c>
      <c r="AK5" s="450">
        <f ca="1">IF(COUNT(AK12:AK300)=0,"-",SUMIFS(AJ12:AJ300,AK12:AK300,"&gt;="&amp;AK2,AK12:AK300,"&lt;="&amp;AK3)/SUMIFS($B12:$B300,AK12:AK300,"&gt;="&amp;AK2,AK12:AK300,"&lt;="&amp;AK3))</f>
        <v>264.01056042241692</v>
      </c>
      <c r="AM5" s="450" t="str">
        <f>IF(COUNT(AM12:AM300)=0,"-",SUMIFS(AL12:AL300,AM12:AM300,"&gt;="&amp;AM2,AM12:AM300,"&lt;="&amp;AM3)/SUMIFS($B12:$B300,AM12:AM300,"&gt;="&amp;AM2,AM12:AM300,"&lt;="&amp;AM3))</f>
        <v>-</v>
      </c>
      <c r="AO5" s="450">
        <f ca="1">IF(COUNT(AO12:AO300)=0,"-",SUMIFS(AN12:AN300,AO12:AO300,"&gt;="&amp;AO2,AO12:AO300,"&lt;="&amp;AO3)/SUMIFS($B12:$B300,AO12:AO300,"&gt;="&amp;AO2,AO12:AO300,"&lt;="&amp;AO3))</f>
        <v>90.858509258012674</v>
      </c>
      <c r="AQ5" s="450">
        <f ca="1">IF(COUNT(AQ12:AQ300)=0,"-",SUMIFS(AP12:AP300,AQ12:AQ300,"&gt;="&amp;AQ2,AQ12:AQ300,"&lt;="&amp;AQ3)/SUMIFS($B12:$B300,AQ12:AQ300,"&gt;="&amp;AQ2,AQ12:AQ300,"&lt;="&amp;AQ3))</f>
        <v>1112.7755797446544</v>
      </c>
    </row>
    <row r="6" spans="1:44">
      <c r="A6" s="907"/>
      <c r="C6" s="293" t="s">
        <v>345</v>
      </c>
      <c r="E6" s="451">
        <f ca="1">IF(COUNT(E12:E300)=0,"-",SUMIFS(E12:E300, E12:E300, "&gt;="&amp;E2,E12:E300,"&lt;="&amp;E3)/($A$1-COUNTIF(E12:E300,"&lt;"&amp;E$2)-COUNTIF(E12:E300,"&gt;"&amp;E$3)))</f>
        <v>5130.2098983959359</v>
      </c>
      <c r="G6" s="451">
        <f ca="1">IF(COUNT(G12:G300)=0,"-",SUMIFS(G12:G300, G12:G300, "&gt;="&amp;G2,G12:G300,"&lt;="&amp;G3)/($A$1-COUNTIF(G12:G300,"&lt;"&amp;G$2)-COUNTIF(G12:G300,"&gt;"&amp;G$3)))</f>
        <v>42.896755870234813</v>
      </c>
      <c r="I6" s="451" t="str">
        <f>IF(COUNT(I12:I300)=0,"-",SUMIFS(I12:I300, I12:I300, "&gt;="&amp;I2,I12:I300,"&lt;="&amp;I3)/($A$1-COUNTIF(I12:I300,"&lt;"&amp;I$2)-COUNTIF(I12:I300,"&gt;"&amp;I$3)))</f>
        <v>-</v>
      </c>
      <c r="K6" s="451" t="str">
        <f>IF(COUNT(K12:K300)=0,"-",SUMIFS(K12:K300, K12:K300, "&gt;="&amp;K2,K12:K300,"&lt;="&amp;K3)/($A$1-COUNTIF(K12:K300,"&lt;"&amp;K$2)-COUNTIF(K12:K300,"&gt;"&amp;K$3)))</f>
        <v>-</v>
      </c>
      <c r="M6" s="451" t="str">
        <f>IF(COUNT(M12:M300)=0,"-",SUMIFS(M12:M300, M12:M300, "&gt;="&amp;M2,M12:M300,"&lt;="&amp;M3)/($A$1-COUNTIF(M12:M300,"&lt;"&amp;M$2)-COUNTIF(M12:M300,"&gt;"&amp;M$3)))</f>
        <v>-</v>
      </c>
      <c r="O6" s="451">
        <f ca="1">IF(COUNT(O12:O300)=0,"-",SUMIFS(O12:O300, O12:O300, "&gt;="&amp;O2,O12:O300,"&lt;="&amp;O3)/($A$1-COUNTIF(O12:O300,"&lt;"&amp;O$2)-COUNTIF(O12:O300,"&gt;"&amp;O$3)))</f>
        <v>13.752041039000114</v>
      </c>
      <c r="Q6" s="451">
        <f ca="1">IF(COUNT(Q12:Q300)=0,"-",SUMIFS(Q12:Q300, Q12:Q300, "&gt;="&amp;Q2,Q12:Q300,"&lt;="&amp;Q3)/($A$1-COUNTIF(Q12:Q300,"&lt;"&amp;Q$2)-COUNTIF(Q12:Q300,"&gt;"&amp;Q$3)))</f>
        <v>96.842359229461252</v>
      </c>
      <c r="S6" s="451" t="str">
        <f>IF(COUNT(S12:S300)=0,"-",SUMIFS(S12:S300, S12:S300, "&gt;="&amp;S2,S12:S300,"&lt;="&amp;S3)/($A$1-COUNTIF(S12:S300,"&lt;"&amp;S$2)-COUNTIF(S12:S300,"&gt;"&amp;S$3)))</f>
        <v>-</v>
      </c>
      <c r="U6" s="451">
        <f ca="1">IF(COUNT(U12:U300)=0,"-",SUMIFS(U12:U300, U12:U300, "&gt;="&amp;U2,U12:U300,"&lt;="&amp;U3)/($A$1-COUNTIF(U12:U300,"&lt;"&amp;U$2)-COUNTIF(U12:U300,"&gt;"&amp;U$3)))</f>
        <v>2987.3990459618385</v>
      </c>
      <c r="W6" s="451" t="str">
        <f>IF(COUNT(W12:W300)=0,"-",SUMIFS(W12:W300, W12:W300, "&gt;="&amp;W2,W12:W300,"&lt;="&amp;W3)/($A$1-COUNTIF(W12:W300,"&lt;"&amp;W$2)-COUNTIF(W12:W300,"&gt;"&amp;W$3)))</f>
        <v>-</v>
      </c>
      <c r="Y6" s="451" t="str">
        <f>IF(COUNT(Y12:Y300)=0,"-",SUMIFS(Y12:Y300, Y12:Y300, "&gt;="&amp;Y2,Y12:Y300,"&lt;="&amp;Y3)/($A$1-COUNTIF(Y12:Y300,"&lt;"&amp;Y$2)-COUNTIF(Y12:Y300,"&gt;"&amp;Y$3)))</f>
        <v>-</v>
      </c>
      <c r="AA6" s="451" t="str">
        <f>IF(COUNT(AA12:AA300)=0,"-",SUMIFS(AA12:AA300, AA12:AA300, "&gt;="&amp;AA2,AA12:AA300,"&lt;="&amp;AA3)/($A$1-COUNTIF(AA12:AA300,"&lt;"&amp;AA$2)-COUNTIF(AA12:AA300,"&gt;"&amp;AA$3)))</f>
        <v>-</v>
      </c>
      <c r="AC6" s="451">
        <f ca="1">IF(COUNT(AC12:AC300)=0,"-",SUMIFS(AC12:AC300, AC12:AC300, "&gt;="&amp;AC2,AC12:AC300,"&lt;="&amp;AC3)/($A$1-COUNTIF(AC12:AC300,"&lt;"&amp;AC$2)-COUNTIF(AC12:AC300,"&gt;"&amp;AC$3)))</f>
        <v>23.978959158366337</v>
      </c>
      <c r="AE6" s="451" t="str">
        <f>IF(COUNT(AE12:AE300)=0,"-",SUMIFS(AE12:AE300, AE12:AE300, "&gt;="&amp;AE2,AE12:AE300,"&lt;="&amp;AE3)/($A$1-COUNTIF(AE12:AE300,"&lt;"&amp;AE$2)-COUNTIF(AE12:AE300,"&gt;"&amp;AE$3)))</f>
        <v>-</v>
      </c>
      <c r="AG6" s="451" t="str">
        <f>IF(COUNT(AG12:AG300)=0,"-",SUMIFS(AG12:AG300, AG12:AG300, "&gt;="&amp;AG2,AG12:AG300,"&lt;="&amp;AG3)/($A$1-COUNTIF(AG12:AG300,"&lt;"&amp;AG$2)-COUNTIF(AG12:AG300,"&gt;"&amp;AG$3)))</f>
        <v>-</v>
      </c>
      <c r="AI6" s="451" t="str">
        <f>IF(COUNT(AI12:AI300)=0,"-",SUMIFS(AI12:AI300, AI12:AI300, "&gt;="&amp;AI2,AI12:AI300,"&lt;="&amp;AI3)/($A$1-COUNTIF(AI12:AI300,"&lt;"&amp;AI$2)-COUNTIF(AI12:AI300,"&gt;"&amp;AI$3)))</f>
        <v>-</v>
      </c>
      <c r="AK6" s="451">
        <f ca="1">IF(COUNT(AK12:AK300)=0,"-",SUMIFS(AK12:AK300, AK12:AK300, "&gt;="&amp;AK2,AK12:AK300,"&lt;="&amp;AK3)/($A$1-COUNTIF(AK12:AK300,"&lt;"&amp;AK$2)-COUNTIF(AK12:AK300,"&gt;"&amp;AK$3)))</f>
        <v>44.001760070402817</v>
      </c>
      <c r="AM6" s="451" t="str">
        <f>IF(COUNT(AM12:AM300)=0,"-",SUMIFS(AM12:AM300, AM12:AM300, "&gt;="&amp;AM2,AM12:AM300,"&lt;="&amp;AM3)/($A$1-COUNTIF(AM12:AM300,"&lt;"&amp;AM$2)-COUNTIF(AM12:AM300,"&gt;"&amp;AM$3)))</f>
        <v>-</v>
      </c>
      <c r="AO6" s="451">
        <f ca="1">IF(COUNT(AO12:AO300)=0,"-",SUMIFS(AO12:AO300, AO12:AO300, "&gt;="&amp;AO2,AO12:AO300,"&lt;="&amp;AO3)/($A$1-COUNTIF(AO12:AO300,"&lt;"&amp;AO$2)-COUNTIF(AO12:AO300,"&gt;"&amp;AO$3)))</f>
        <v>108.04486468491426</v>
      </c>
      <c r="AQ6" s="451">
        <f ca="1">IF(COUNT(AQ12:AQ300)=0,"-",SUMIFS(AQ12:AQ300, AQ12:AQ300, "&gt;="&amp;AQ2,AQ12:AQ300,"&lt;="&amp;AQ3)/($A$1-COUNTIF(AQ12:AQ300,"&lt;"&amp;AQ$2)-COUNTIF(AQ12:AQ300,"&gt;"&amp;AQ$3)))</f>
        <v>3980.2989432170616</v>
      </c>
    </row>
    <row r="9" spans="1:44">
      <c r="D9" s="299" t="s">
        <v>236</v>
      </c>
      <c r="E9" s="452"/>
      <c r="F9" s="299" t="s">
        <v>207</v>
      </c>
      <c r="G9" s="452"/>
      <c r="H9" s="299" t="s">
        <v>208</v>
      </c>
      <c r="I9" s="452"/>
      <c r="J9" s="299" t="s">
        <v>346</v>
      </c>
      <c r="K9" s="452"/>
      <c r="L9" s="299" t="s">
        <v>347</v>
      </c>
      <c r="M9" s="452"/>
      <c r="N9" s="299" t="s">
        <v>209</v>
      </c>
      <c r="O9" s="452"/>
      <c r="P9" s="299" t="s">
        <v>210</v>
      </c>
      <c r="Q9" s="452"/>
      <c r="R9" s="299" t="s">
        <v>211</v>
      </c>
      <c r="S9" s="452"/>
      <c r="T9" s="299" t="s">
        <v>212</v>
      </c>
      <c r="U9" s="452"/>
      <c r="V9" s="299" t="s">
        <v>348</v>
      </c>
      <c r="W9" s="452"/>
      <c r="X9" s="299" t="s">
        <v>349</v>
      </c>
      <c r="Y9" s="452"/>
      <c r="Z9" s="299" t="s">
        <v>350</v>
      </c>
      <c r="AA9" s="452"/>
      <c r="AB9" s="299" t="s">
        <v>351</v>
      </c>
      <c r="AC9" s="452"/>
      <c r="AD9" s="299" t="s">
        <v>352</v>
      </c>
      <c r="AE9" s="452"/>
      <c r="AF9" s="299" t="s">
        <v>353</v>
      </c>
      <c r="AG9" s="452"/>
      <c r="AH9" s="299" t="s">
        <v>354</v>
      </c>
      <c r="AI9" s="452"/>
      <c r="AJ9" s="299" t="s">
        <v>213</v>
      </c>
      <c r="AK9" s="452"/>
      <c r="AL9" s="299" t="s">
        <v>246</v>
      </c>
      <c r="AM9" s="452"/>
      <c r="AN9" s="299" t="s">
        <v>214</v>
      </c>
      <c r="AO9" s="452"/>
      <c r="AP9" s="299" t="s">
        <v>355</v>
      </c>
      <c r="AQ9" s="452"/>
    </row>
    <row r="10" spans="1:44" ht="75">
      <c r="A10" s="302"/>
      <c r="B10" s="303"/>
      <c r="D10" s="298" t="s">
        <v>237</v>
      </c>
      <c r="E10" s="453" t="str">
        <f>D10&amp;"
per FTE"</f>
        <v>Total Occupancy
per FTE</v>
      </c>
      <c r="F10" s="298" t="s">
        <v>219</v>
      </c>
      <c r="G10" s="453" t="str">
        <f>F10&amp;"
per FTE"</f>
        <v>Direct Care Consultant 201
per FTE</v>
      </c>
      <c r="H10" s="298" t="s">
        <v>220</v>
      </c>
      <c r="I10" s="453" t="str">
        <f>H10&amp;"
per FTE"</f>
        <v>Temporary Help 202
per FTE</v>
      </c>
      <c r="J10" s="298" t="s">
        <v>356</v>
      </c>
      <c r="K10" s="453" t="str">
        <f>J10&amp;"
per FTE"</f>
        <v>Clients and Caregivers Reimb./Stipends 203
per FTE</v>
      </c>
      <c r="L10" s="298" t="s">
        <v>357</v>
      </c>
      <c r="M10" s="453" t="str">
        <f>L10&amp;"
per FTE"</f>
        <v>Subcontracted Direct Care 206
per FTE</v>
      </c>
      <c r="N10" s="298" t="s">
        <v>221</v>
      </c>
      <c r="O10" s="453" t="str">
        <f>N10&amp;"
per FTE"</f>
        <v>Staff Training 204
per FTE</v>
      </c>
      <c r="P10" s="298" t="s">
        <v>222</v>
      </c>
      <c r="Q10" s="453" t="str">
        <f>P10&amp;"
per FTE"</f>
        <v>Staff Mileage / Travel 205
per FTE</v>
      </c>
      <c r="R10" s="298" t="s">
        <v>223</v>
      </c>
      <c r="S10" s="453" t="str">
        <f>R10&amp;"
per FTE"</f>
        <v>Meals 207
per FTE</v>
      </c>
      <c r="T10" s="298" t="s">
        <v>224</v>
      </c>
      <c r="U10" s="453" t="str">
        <f>T10&amp;"
per FTE"</f>
        <v>Client Transportation 208
per FTE</v>
      </c>
      <c r="V10" s="298" t="s">
        <v>358</v>
      </c>
      <c r="W10" s="453" t="str">
        <f>V10&amp;"
per FTE"</f>
        <v>Vehicle Expenses 208
per FTE</v>
      </c>
      <c r="X10" s="298" t="s">
        <v>359</v>
      </c>
      <c r="Y10" s="453" t="str">
        <f>X10&amp;"
per FTE"</f>
        <v>Vehicle Depreciation 208
per FTE</v>
      </c>
      <c r="Z10" s="298" t="s">
        <v>360</v>
      </c>
      <c r="AA10" s="453" t="str">
        <f>Z10&amp;"
per FTE"</f>
        <v>Incidental Medical /Medicine/Pharmacy 209
per FTE</v>
      </c>
      <c r="AB10" s="298" t="s">
        <v>361</v>
      </c>
      <c r="AC10" s="453" t="str">
        <f>AB10&amp;"
per FTE"</f>
        <v>Client Personal Allowances 211
per FTE</v>
      </c>
      <c r="AD10" s="298" t="s">
        <v>362</v>
      </c>
      <c r="AE10" s="453" t="str">
        <f>AD10&amp;"
per FTE"</f>
        <v>Provision Material Goods/Svs./Benefits 212
per FTE</v>
      </c>
      <c r="AF10" s="298" t="s">
        <v>363</v>
      </c>
      <c r="AG10" s="453" t="str">
        <f>AF10&amp;"
per FTE"</f>
        <v>Direct Client Wages 214
per FTE</v>
      </c>
      <c r="AH10" s="298" t="s">
        <v>364</v>
      </c>
      <c r="AI10" s="453" t="str">
        <f>AH10&amp;"
per FTE"</f>
        <v>Other Commercial Prod. &amp; Svs. 214
per FTE</v>
      </c>
      <c r="AJ10" s="298" t="s">
        <v>225</v>
      </c>
      <c r="AK10" s="453" t="str">
        <f>AJ10&amp;"
per FTE"</f>
        <v>Program Supplies &amp; Materials 215
per FTE</v>
      </c>
      <c r="AL10" s="298" t="s">
        <v>365</v>
      </c>
      <c r="AM10" s="453" t="str">
        <f>AL10&amp;"
per FTE"</f>
        <v>Non Charitable Expenses
per FTE</v>
      </c>
      <c r="AN10" s="298" t="s">
        <v>226</v>
      </c>
      <c r="AO10" s="453" t="str">
        <f>AN10&amp;"
per FTE"</f>
        <v>Other Expense
per FTE</v>
      </c>
      <c r="AP10" s="298" t="s">
        <v>366</v>
      </c>
      <c r="AQ10" s="453" t="str">
        <f>AP10&amp;"
per FTE"</f>
        <v>Total Other Program Expense
per FTE</v>
      </c>
      <c r="AR10" s="300" t="s">
        <v>232</v>
      </c>
    </row>
    <row r="11" spans="1:44">
      <c r="A11" s="299" t="s">
        <v>231</v>
      </c>
      <c r="B11" s="300" t="s">
        <v>232</v>
      </c>
      <c r="D11" s="299" t="s">
        <v>233</v>
      </c>
      <c r="E11" s="452"/>
      <c r="F11" s="299" t="s">
        <v>233</v>
      </c>
      <c r="G11" s="452"/>
      <c r="H11" s="299" t="s">
        <v>233</v>
      </c>
      <c r="I11" s="452"/>
      <c r="J11" s="299" t="s">
        <v>233</v>
      </c>
      <c r="K11" s="452"/>
      <c r="L11" s="299" t="s">
        <v>233</v>
      </c>
      <c r="M11" s="452"/>
      <c r="N11" s="299" t="s">
        <v>233</v>
      </c>
      <c r="O11" s="452"/>
      <c r="P11" s="299" t="s">
        <v>233</v>
      </c>
      <c r="Q11" s="452"/>
      <c r="R11" s="299" t="s">
        <v>233</v>
      </c>
      <c r="S11" s="452"/>
      <c r="T11" s="299" t="s">
        <v>233</v>
      </c>
      <c r="U11" s="452"/>
      <c r="V11" s="299" t="s">
        <v>233</v>
      </c>
      <c r="W11" s="452"/>
      <c r="X11" s="299" t="s">
        <v>233</v>
      </c>
      <c r="Y11" s="452"/>
      <c r="Z11" s="299" t="s">
        <v>233</v>
      </c>
      <c r="AA11" s="452"/>
      <c r="AB11" s="299" t="s">
        <v>233</v>
      </c>
      <c r="AC11" s="452"/>
      <c r="AD11" s="299" t="s">
        <v>233</v>
      </c>
      <c r="AE11" s="452"/>
      <c r="AF11" s="299" t="s">
        <v>233</v>
      </c>
      <c r="AG11" s="452"/>
      <c r="AH11" s="299" t="s">
        <v>233</v>
      </c>
      <c r="AI11" s="452"/>
      <c r="AJ11" s="299" t="s">
        <v>233</v>
      </c>
      <c r="AK11" s="452"/>
      <c r="AL11" s="299" t="s">
        <v>233</v>
      </c>
      <c r="AM11" s="452"/>
      <c r="AN11" s="299" t="s">
        <v>233</v>
      </c>
      <c r="AO11" s="452"/>
      <c r="AP11" s="299" t="s">
        <v>233</v>
      </c>
      <c r="AQ11" s="452"/>
    </row>
    <row r="12" spans="1:44">
      <c r="A12" s="299" t="s">
        <v>437</v>
      </c>
      <c r="B12" s="300">
        <v>83.33</v>
      </c>
      <c r="D12" s="454">
        <v>298718</v>
      </c>
      <c r="E12" s="455">
        <f>IF(OR($B12=0,D12=0),"",D12/$B12)</f>
        <v>3584.7593903756151</v>
      </c>
      <c r="F12" s="456">
        <v>1115</v>
      </c>
      <c r="G12" s="455">
        <f>IF(OR($B12=0,F12=0),"",F12/$B12)</f>
        <v>13.380535221408856</v>
      </c>
      <c r="H12" s="454"/>
      <c r="I12" s="455" t="str">
        <f>IF(OR($B12=0,H12=0),"",H12/$B12)</f>
        <v/>
      </c>
      <c r="J12" s="454"/>
      <c r="K12" s="455" t="str">
        <f>IF(OR($B12=0,J12=0),"",J12/$B12)</f>
        <v/>
      </c>
      <c r="L12" s="454"/>
      <c r="M12" s="455" t="str">
        <f>IF(OR($B12=0,L12=0),"",L12/$B12)</f>
        <v/>
      </c>
      <c r="N12" s="454">
        <v>3834</v>
      </c>
      <c r="O12" s="455">
        <f>IF(OR($B12=0,N12=0),"",N12/$B12)</f>
        <v>46.009840393615747</v>
      </c>
      <c r="P12" s="454">
        <v>9928</v>
      </c>
      <c r="Q12" s="455">
        <f>IF(OR($B12=0,P12=0),"",P12/$B12)</f>
        <v>119.14076563062522</v>
      </c>
      <c r="R12" s="454"/>
      <c r="S12" s="455" t="str">
        <f>IF(OR($B12=0,R12=0),"",R12/$B12)</f>
        <v/>
      </c>
      <c r="T12" s="454">
        <v>4741</v>
      </c>
      <c r="U12" s="455">
        <f>IF(OR($B12=0,T12=0),"",T12/$B12)</f>
        <v>56.894275771030841</v>
      </c>
      <c r="V12" s="454"/>
      <c r="W12" s="455" t="str">
        <f>IF(OR($B12=0,V12=0),"",V12/$B12)</f>
        <v/>
      </c>
      <c r="X12" s="454"/>
      <c r="Y12" s="455" t="str">
        <f>IF(OR($B12=0,X12=0),"",X12/$B12)</f>
        <v/>
      </c>
      <c r="Z12" s="454"/>
      <c r="AA12" s="455" t="str">
        <f>IF(OR($B12=0,Z12=0),"",Z12/$B12)</f>
        <v/>
      </c>
      <c r="AB12" s="454">
        <v>11989</v>
      </c>
      <c r="AC12" s="455">
        <f>IF(OR($B12=0,AB12=0),"",AB12/$B12)</f>
        <v>143.87375495019802</v>
      </c>
      <c r="AD12" s="454"/>
      <c r="AE12" s="455" t="str">
        <f>IF(OR($B12=0,AD12=0),"",AD12/$B12)</f>
        <v/>
      </c>
      <c r="AF12" s="454"/>
      <c r="AG12" s="455" t="str">
        <f>IF(OR($B12=0,AF12=0),"",AF12/$B12)</f>
        <v/>
      </c>
      <c r="AH12" s="454"/>
      <c r="AI12" s="455" t="str">
        <f>IF(OR($B12=0,AH12=0),"",AH12/$B12)</f>
        <v/>
      </c>
      <c r="AJ12" s="454">
        <v>22000</v>
      </c>
      <c r="AK12" s="455">
        <f>IF(OR($B12=0,AJ12=0),"",AJ12/$B12)</f>
        <v>264.01056042241692</v>
      </c>
      <c r="AL12" s="454"/>
      <c r="AM12" s="455" t="str">
        <f>IF(OR($B12=0,AL12=0),"",AL12/$B12)</f>
        <v/>
      </c>
      <c r="AN12" s="454">
        <v>7288</v>
      </c>
      <c r="AO12" s="455">
        <f>IF(OR($B12=0,AN12=0),"",AN12/$B12)</f>
        <v>87.459498379935198</v>
      </c>
      <c r="AP12" s="454">
        <v>60895</v>
      </c>
      <c r="AQ12" s="455">
        <f>IF(OR($B12=0,AP12=0),"",AP12/$B12)</f>
        <v>730.76923076923083</v>
      </c>
      <c r="AR12" s="300">
        <v>83.33</v>
      </c>
    </row>
    <row r="13" spans="1:44">
      <c r="A13" s="457"/>
      <c r="B13">
        <v>2</v>
      </c>
      <c r="D13" s="458">
        <v>43163</v>
      </c>
      <c r="E13" s="455">
        <f t="shared" ref="E13:G76" si="0">IF(OR($B13=0,D13=0),"",D13/$B13)</f>
        <v>21581.5</v>
      </c>
      <c r="F13" s="458">
        <v>488</v>
      </c>
      <c r="G13" s="455">
        <f t="shared" si="0"/>
        <v>244</v>
      </c>
      <c r="H13" s="458"/>
      <c r="I13" s="455" t="str">
        <f t="shared" ref="I13:I76" si="1">IF(OR($B13=0,H13=0),"",H13/$B13)</f>
        <v/>
      </c>
      <c r="J13" s="458"/>
      <c r="K13" s="455" t="str">
        <f t="shared" ref="K13:K76" si="2">IF(OR($B13=0,J13=0),"",J13/$B13)</f>
        <v/>
      </c>
      <c r="L13" s="458"/>
      <c r="M13" s="455" t="str">
        <f t="shared" ref="M13:M76" si="3">IF(OR($B13=0,L13=0),"",L13/$B13)</f>
        <v/>
      </c>
      <c r="N13" s="458"/>
      <c r="O13" s="455" t="str">
        <f t="shared" ref="O13:O76" si="4">IF(OR($B13=0,N13=0),"",N13/$B13)</f>
        <v/>
      </c>
      <c r="P13" s="458"/>
      <c r="Q13" s="455" t="str">
        <f t="shared" ref="Q13:Q76" si="5">IF(OR($B13=0,P13=0),"",P13/$B13)</f>
        <v/>
      </c>
      <c r="R13" s="458"/>
      <c r="S13" s="455" t="str">
        <f t="shared" ref="S13:S76" si="6">IF(OR($B13=0,R13=0),"",R13/$B13)</f>
        <v/>
      </c>
      <c r="T13" s="458">
        <v>35735</v>
      </c>
      <c r="U13" s="455">
        <f t="shared" ref="U13:U76" si="7">IF(OR($B13=0,T13=0),"",T13/$B13)</f>
        <v>17867.5</v>
      </c>
      <c r="V13" s="458"/>
      <c r="W13" s="455" t="str">
        <f t="shared" ref="W13:W76" si="8">IF(OR($B13=0,V13=0),"",V13/$B13)</f>
        <v/>
      </c>
      <c r="X13" s="458"/>
      <c r="Y13" s="455" t="str">
        <f t="shared" ref="Y13:Y76" si="9">IF(OR($B13=0,X13=0),"",X13/$B13)</f>
        <v/>
      </c>
      <c r="Z13" s="458"/>
      <c r="AA13" s="455" t="str">
        <f t="shared" ref="AA13:AA76" si="10">IF(OR($B13=0,Z13=0),"",Z13/$B13)</f>
        <v/>
      </c>
      <c r="AB13" s="458"/>
      <c r="AC13" s="455" t="str">
        <f t="shared" ref="AC13:AC76" si="11">IF(OR($B13=0,AB13=0),"",AB13/$B13)</f>
        <v/>
      </c>
      <c r="AD13" s="458"/>
      <c r="AE13" s="455" t="str">
        <f t="shared" ref="AE13:AE76" si="12">IF(OR($B13=0,AD13=0),"",AD13/$B13)</f>
        <v/>
      </c>
      <c r="AF13" s="458"/>
      <c r="AG13" s="455" t="str">
        <f t="shared" ref="AG13:AG76" si="13">IF(OR($B13=0,AF13=0),"",AF13/$B13)</f>
        <v/>
      </c>
      <c r="AH13" s="458"/>
      <c r="AI13" s="455" t="str">
        <f t="shared" ref="AI13:AI76" si="14">IF(OR($B13=0,AH13=0),"",AH13/$B13)</f>
        <v/>
      </c>
      <c r="AJ13" s="458"/>
      <c r="AK13" s="455" t="str">
        <f t="shared" ref="AK13:AK76" si="15">IF(OR($B13=0,AJ13=0),"",AJ13/$B13)</f>
        <v/>
      </c>
      <c r="AL13" s="458"/>
      <c r="AM13" s="455" t="str">
        <f t="shared" ref="AM13:AM76" si="16">IF(OR($B13=0,AL13=0),"",AL13/$B13)</f>
        <v/>
      </c>
      <c r="AN13" s="458"/>
      <c r="AO13" s="455" t="str">
        <f t="shared" ref="AO13:AO76" si="17">IF(OR($B13=0,AN13=0),"",AN13/$B13)</f>
        <v/>
      </c>
      <c r="AP13" s="458">
        <v>36223</v>
      </c>
      <c r="AQ13" s="455">
        <f t="shared" ref="AQ13:AQ76" si="18">IF(OR($B13=0,AP13=0),"",AP13/$B13)</f>
        <v>18111.5</v>
      </c>
      <c r="AR13">
        <v>2</v>
      </c>
    </row>
    <row r="14" spans="1:44">
      <c r="A14" s="299" t="s">
        <v>438</v>
      </c>
      <c r="B14" s="300">
        <v>1</v>
      </c>
      <c r="D14" s="454">
        <v>5615</v>
      </c>
      <c r="E14" s="455">
        <f t="shared" si="0"/>
        <v>5615</v>
      </c>
      <c r="F14" s="454"/>
      <c r="G14" s="455" t="str">
        <f t="shared" si="0"/>
        <v/>
      </c>
      <c r="H14" s="454"/>
      <c r="I14" s="455" t="str">
        <f t="shared" si="1"/>
        <v/>
      </c>
      <c r="J14" s="454"/>
      <c r="K14" s="455" t="str">
        <f t="shared" si="2"/>
        <v/>
      </c>
      <c r="L14" s="454"/>
      <c r="M14" s="455" t="str">
        <f t="shared" si="3"/>
        <v/>
      </c>
      <c r="N14" s="454"/>
      <c r="O14" s="455" t="str">
        <f t="shared" si="4"/>
        <v/>
      </c>
      <c r="P14" s="454">
        <v>136</v>
      </c>
      <c r="Q14" s="455">
        <f t="shared" si="5"/>
        <v>136</v>
      </c>
      <c r="R14" s="454"/>
      <c r="S14" s="455" t="str">
        <f t="shared" si="6"/>
        <v/>
      </c>
      <c r="T14" s="454"/>
      <c r="U14" s="455" t="str">
        <f t="shared" si="7"/>
        <v/>
      </c>
      <c r="V14" s="454"/>
      <c r="W14" s="455" t="str">
        <f t="shared" si="8"/>
        <v/>
      </c>
      <c r="X14" s="454"/>
      <c r="Y14" s="455" t="str">
        <f t="shared" si="9"/>
        <v/>
      </c>
      <c r="Z14" s="454"/>
      <c r="AA14" s="455" t="str">
        <f t="shared" si="10"/>
        <v/>
      </c>
      <c r="AB14" s="454"/>
      <c r="AC14" s="455" t="str">
        <f t="shared" si="11"/>
        <v/>
      </c>
      <c r="AD14" s="454"/>
      <c r="AE14" s="455" t="str">
        <f t="shared" si="12"/>
        <v/>
      </c>
      <c r="AF14" s="454"/>
      <c r="AG14" s="455" t="str">
        <f t="shared" si="13"/>
        <v/>
      </c>
      <c r="AH14" s="454"/>
      <c r="AI14" s="455" t="str">
        <f t="shared" si="14"/>
        <v/>
      </c>
      <c r="AJ14" s="454"/>
      <c r="AK14" s="455" t="str">
        <f t="shared" si="15"/>
        <v/>
      </c>
      <c r="AL14" s="454"/>
      <c r="AM14" s="455" t="str">
        <f t="shared" si="16"/>
        <v/>
      </c>
      <c r="AN14" s="454"/>
      <c r="AO14" s="455" t="str">
        <f t="shared" si="17"/>
        <v/>
      </c>
      <c r="AP14" s="454">
        <v>136</v>
      </c>
      <c r="AQ14" s="455">
        <f t="shared" si="18"/>
        <v>136</v>
      </c>
      <c r="AR14" s="300">
        <v>1</v>
      </c>
    </row>
    <row r="15" spans="1:44">
      <c r="A15" s="299" t="s">
        <v>423</v>
      </c>
      <c r="B15" s="300">
        <v>1.05</v>
      </c>
      <c r="D15" s="454"/>
      <c r="E15" s="455" t="str">
        <f t="shared" si="0"/>
        <v/>
      </c>
      <c r="F15" s="454"/>
      <c r="G15" s="455" t="str">
        <f t="shared" si="0"/>
        <v/>
      </c>
      <c r="H15" s="454"/>
      <c r="I15" s="455" t="str">
        <f t="shared" si="1"/>
        <v/>
      </c>
      <c r="J15" s="454"/>
      <c r="K15" s="455" t="str">
        <f t="shared" si="2"/>
        <v/>
      </c>
      <c r="L15" s="454"/>
      <c r="M15" s="455" t="str">
        <f t="shared" si="3"/>
        <v/>
      </c>
      <c r="N15" s="454"/>
      <c r="O15" s="455" t="str">
        <f t="shared" si="4"/>
        <v/>
      </c>
      <c r="P15" s="454">
        <v>222</v>
      </c>
      <c r="Q15" s="455">
        <f t="shared" si="5"/>
        <v>211.42857142857142</v>
      </c>
      <c r="R15" s="454"/>
      <c r="S15" s="455" t="str">
        <f t="shared" si="6"/>
        <v/>
      </c>
      <c r="T15" s="454"/>
      <c r="U15" s="455" t="str">
        <f t="shared" si="7"/>
        <v/>
      </c>
      <c r="V15" s="454"/>
      <c r="W15" s="455" t="str">
        <f t="shared" si="8"/>
        <v/>
      </c>
      <c r="X15" s="454"/>
      <c r="Y15" s="455" t="str">
        <f t="shared" si="9"/>
        <v/>
      </c>
      <c r="Z15" s="454"/>
      <c r="AA15" s="455" t="str">
        <f t="shared" si="10"/>
        <v/>
      </c>
      <c r="AB15" s="454"/>
      <c r="AC15" s="455" t="str">
        <f t="shared" si="11"/>
        <v/>
      </c>
      <c r="AD15" s="454"/>
      <c r="AE15" s="455" t="str">
        <f t="shared" si="12"/>
        <v/>
      </c>
      <c r="AF15" s="454"/>
      <c r="AG15" s="455" t="str">
        <f t="shared" si="13"/>
        <v/>
      </c>
      <c r="AH15" s="454"/>
      <c r="AI15" s="455" t="str">
        <f t="shared" si="14"/>
        <v/>
      </c>
      <c r="AJ15" s="454"/>
      <c r="AK15" s="455" t="str">
        <f t="shared" si="15"/>
        <v/>
      </c>
      <c r="AL15" s="454"/>
      <c r="AM15" s="455" t="str">
        <f t="shared" si="16"/>
        <v/>
      </c>
      <c r="AN15" s="454"/>
      <c r="AO15" s="455" t="str">
        <f t="shared" si="17"/>
        <v/>
      </c>
      <c r="AP15" s="454">
        <v>222</v>
      </c>
      <c r="AQ15" s="455">
        <f t="shared" si="18"/>
        <v>211.42857142857142</v>
      </c>
      <c r="AR15" s="300">
        <v>1.05</v>
      </c>
    </row>
    <row r="16" spans="1:44">
      <c r="A16" s="299" t="s">
        <v>427</v>
      </c>
      <c r="B16" s="300"/>
      <c r="D16" s="454">
        <v>9913</v>
      </c>
      <c r="E16" s="455" t="str">
        <f t="shared" si="0"/>
        <v/>
      </c>
      <c r="F16" s="454"/>
      <c r="G16" s="455" t="str">
        <f t="shared" si="0"/>
        <v/>
      </c>
      <c r="H16" s="454"/>
      <c r="I16" s="455" t="str">
        <f t="shared" si="1"/>
        <v/>
      </c>
      <c r="J16" s="454"/>
      <c r="K16" s="455" t="str">
        <f t="shared" si="2"/>
        <v/>
      </c>
      <c r="L16" s="454"/>
      <c r="M16" s="455" t="str">
        <f t="shared" si="3"/>
        <v/>
      </c>
      <c r="N16" s="454"/>
      <c r="O16" s="455" t="str">
        <f t="shared" si="4"/>
        <v/>
      </c>
      <c r="P16" s="454">
        <v>2295</v>
      </c>
      <c r="Q16" s="455" t="str">
        <f t="shared" si="5"/>
        <v/>
      </c>
      <c r="R16" s="454"/>
      <c r="S16" s="455" t="str">
        <f t="shared" si="6"/>
        <v/>
      </c>
      <c r="T16" s="454"/>
      <c r="U16" s="455" t="str">
        <f t="shared" si="7"/>
        <v/>
      </c>
      <c r="V16" s="454">
        <v>125</v>
      </c>
      <c r="W16" s="455" t="str">
        <f t="shared" si="8"/>
        <v/>
      </c>
      <c r="X16" s="454"/>
      <c r="Y16" s="455" t="str">
        <f t="shared" si="9"/>
        <v/>
      </c>
      <c r="Z16" s="454"/>
      <c r="AA16" s="455" t="str">
        <f t="shared" si="10"/>
        <v/>
      </c>
      <c r="AB16" s="454"/>
      <c r="AC16" s="455" t="str">
        <f t="shared" si="11"/>
        <v/>
      </c>
      <c r="AD16" s="454"/>
      <c r="AE16" s="455" t="str">
        <f t="shared" si="12"/>
        <v/>
      </c>
      <c r="AF16" s="454"/>
      <c r="AG16" s="455" t="str">
        <f t="shared" si="13"/>
        <v/>
      </c>
      <c r="AH16" s="454"/>
      <c r="AI16" s="455" t="str">
        <f t="shared" si="14"/>
        <v/>
      </c>
      <c r="AJ16" s="454"/>
      <c r="AK16" s="455" t="str">
        <f t="shared" si="15"/>
        <v/>
      </c>
      <c r="AL16" s="454"/>
      <c r="AM16" s="455" t="str">
        <f t="shared" si="16"/>
        <v/>
      </c>
      <c r="AN16" s="454">
        <v>14162</v>
      </c>
      <c r="AO16" s="455" t="str">
        <f t="shared" si="17"/>
        <v/>
      </c>
      <c r="AP16" s="454"/>
      <c r="AQ16" s="455" t="str">
        <f t="shared" si="18"/>
        <v/>
      </c>
      <c r="AR16" s="300"/>
    </row>
    <row r="17" spans="1:44">
      <c r="A17" s="299" t="s">
        <v>428</v>
      </c>
      <c r="B17" s="300">
        <v>0.60270000000000001</v>
      </c>
      <c r="D17" s="454"/>
      <c r="E17" s="455" t="str">
        <f t="shared" si="0"/>
        <v/>
      </c>
      <c r="F17" s="454"/>
      <c r="G17" s="455" t="str">
        <f t="shared" si="0"/>
        <v/>
      </c>
      <c r="H17" s="454"/>
      <c r="I17" s="455" t="str">
        <f t="shared" si="1"/>
        <v/>
      </c>
      <c r="J17" s="454"/>
      <c r="K17" s="455" t="str">
        <f t="shared" si="2"/>
        <v/>
      </c>
      <c r="L17" s="454"/>
      <c r="M17" s="455" t="str">
        <f t="shared" si="3"/>
        <v/>
      </c>
      <c r="N17" s="454">
        <v>22</v>
      </c>
      <c r="O17" s="455">
        <f t="shared" si="4"/>
        <v>36.502405840384931</v>
      </c>
      <c r="P17" s="454">
        <v>69</v>
      </c>
      <c r="Q17" s="455">
        <f t="shared" si="5"/>
        <v>114.48481831757093</v>
      </c>
      <c r="R17" s="454"/>
      <c r="S17" s="455" t="str">
        <f t="shared" si="6"/>
        <v/>
      </c>
      <c r="T17" s="454"/>
      <c r="U17" s="455" t="str">
        <f t="shared" si="7"/>
        <v/>
      </c>
      <c r="V17" s="454"/>
      <c r="W17" s="455" t="str">
        <f t="shared" si="8"/>
        <v/>
      </c>
      <c r="X17" s="454"/>
      <c r="Y17" s="455" t="str">
        <f t="shared" si="9"/>
        <v/>
      </c>
      <c r="Z17" s="454"/>
      <c r="AA17" s="455" t="str">
        <f t="shared" si="10"/>
        <v/>
      </c>
      <c r="AB17" s="454"/>
      <c r="AC17" s="455" t="str">
        <f t="shared" si="11"/>
        <v/>
      </c>
      <c r="AD17" s="454"/>
      <c r="AE17" s="455" t="str">
        <f t="shared" si="12"/>
        <v/>
      </c>
      <c r="AF17" s="454"/>
      <c r="AG17" s="455" t="str">
        <f t="shared" si="13"/>
        <v/>
      </c>
      <c r="AH17" s="454"/>
      <c r="AI17" s="455" t="str">
        <f t="shared" si="14"/>
        <v/>
      </c>
      <c r="AJ17" s="454"/>
      <c r="AK17" s="455" t="str">
        <f t="shared" si="15"/>
        <v/>
      </c>
      <c r="AL17" s="454"/>
      <c r="AM17" s="455" t="str">
        <f t="shared" si="16"/>
        <v/>
      </c>
      <c r="AN17" s="454">
        <v>338</v>
      </c>
      <c r="AO17" s="455">
        <f t="shared" si="17"/>
        <v>560.80968972955031</v>
      </c>
      <c r="AP17" s="454">
        <v>429</v>
      </c>
      <c r="AQ17" s="455">
        <f t="shared" si="18"/>
        <v>711.79691388750621</v>
      </c>
      <c r="AR17" s="300">
        <v>0.60270000000000001</v>
      </c>
    </row>
    <row r="18" spans="1:44">
      <c r="A18" s="480" t="s">
        <v>466</v>
      </c>
      <c r="B18">
        <f>SUM(B12:B17)</f>
        <v>87.982699999999994</v>
      </c>
      <c r="E18" s="455" t="str">
        <f t="shared" si="0"/>
        <v/>
      </c>
      <c r="G18" s="455" t="str">
        <f t="shared" si="0"/>
        <v/>
      </c>
      <c r="I18" s="455" t="str">
        <f t="shared" si="1"/>
        <v/>
      </c>
      <c r="K18" s="455" t="str">
        <f t="shared" si="2"/>
        <v/>
      </c>
      <c r="M18" s="455" t="str">
        <f t="shared" si="3"/>
        <v/>
      </c>
      <c r="O18" s="455" t="str">
        <f t="shared" si="4"/>
        <v/>
      </c>
      <c r="Q18" s="455" t="str">
        <f t="shared" si="5"/>
        <v/>
      </c>
      <c r="S18" s="455" t="str">
        <f t="shared" si="6"/>
        <v/>
      </c>
      <c r="U18" s="455" t="str">
        <f t="shared" si="7"/>
        <v/>
      </c>
      <c r="W18" s="455" t="str">
        <f t="shared" si="8"/>
        <v/>
      </c>
      <c r="Y18" s="455" t="str">
        <f t="shared" si="9"/>
        <v/>
      </c>
      <c r="AA18" s="455" t="str">
        <f t="shared" si="10"/>
        <v/>
      </c>
      <c r="AC18" s="455" t="str">
        <f t="shared" si="11"/>
        <v/>
      </c>
      <c r="AE18" s="455" t="str">
        <f t="shared" si="12"/>
        <v/>
      </c>
      <c r="AG18" s="455" t="str">
        <f t="shared" si="13"/>
        <v/>
      </c>
      <c r="AI18" s="455" t="str">
        <f t="shared" si="14"/>
        <v/>
      </c>
      <c r="AK18" s="455" t="str">
        <f t="shared" si="15"/>
        <v/>
      </c>
      <c r="AM18" s="455" t="str">
        <f t="shared" si="16"/>
        <v/>
      </c>
      <c r="AO18" s="455" t="str">
        <f t="shared" si="17"/>
        <v/>
      </c>
      <c r="AP18" s="446"/>
      <c r="AQ18" s="455">
        <f>SUM(AQ12:AQ17)</f>
        <v>19901.494716085308</v>
      </c>
      <c r="AR18">
        <f>SUM(AR12:AR17)</f>
        <v>87.982699999999994</v>
      </c>
    </row>
    <row r="19" spans="1:44">
      <c r="E19" s="455" t="str">
        <f t="shared" si="0"/>
        <v/>
      </c>
      <c r="G19" s="455" t="str">
        <f t="shared" si="0"/>
        <v/>
      </c>
      <c r="I19" s="455" t="str">
        <f t="shared" si="1"/>
        <v/>
      </c>
      <c r="K19" s="455" t="str">
        <f t="shared" si="2"/>
        <v/>
      </c>
      <c r="M19" s="455" t="str">
        <f t="shared" si="3"/>
        <v/>
      </c>
      <c r="O19" s="455" t="str">
        <f t="shared" si="4"/>
        <v/>
      </c>
      <c r="Q19" s="455" t="str">
        <f t="shared" si="5"/>
        <v/>
      </c>
      <c r="S19" s="455" t="str">
        <f t="shared" si="6"/>
        <v/>
      </c>
      <c r="U19" s="455" t="str">
        <f t="shared" si="7"/>
        <v/>
      </c>
      <c r="W19" s="455" t="str">
        <f t="shared" si="8"/>
        <v/>
      </c>
      <c r="Y19" s="455" t="str">
        <f t="shared" si="9"/>
        <v/>
      </c>
      <c r="AA19" s="455" t="str">
        <f t="shared" si="10"/>
        <v/>
      </c>
      <c r="AC19" s="455" t="str">
        <f t="shared" si="11"/>
        <v/>
      </c>
      <c r="AE19" s="455" t="str">
        <f t="shared" si="12"/>
        <v/>
      </c>
      <c r="AG19" s="455" t="str">
        <f t="shared" si="13"/>
        <v/>
      </c>
      <c r="AI19" s="455" t="str">
        <f t="shared" si="14"/>
        <v/>
      </c>
      <c r="AK19" s="455" t="str">
        <f t="shared" si="15"/>
        <v/>
      </c>
      <c r="AM19" s="455" t="str">
        <f t="shared" si="16"/>
        <v/>
      </c>
      <c r="AO19" s="455" t="str">
        <f t="shared" si="17"/>
        <v/>
      </c>
      <c r="AP19" s="446"/>
      <c r="AQ19" s="455"/>
    </row>
    <row r="20" spans="1:44">
      <c r="E20" s="455" t="str">
        <f t="shared" si="0"/>
        <v/>
      </c>
      <c r="G20" s="455" t="str">
        <f t="shared" si="0"/>
        <v/>
      </c>
      <c r="I20" s="455" t="str">
        <f t="shared" si="1"/>
        <v/>
      </c>
      <c r="K20" s="455" t="str">
        <f t="shared" si="2"/>
        <v/>
      </c>
      <c r="M20" s="455" t="str">
        <f t="shared" si="3"/>
        <v/>
      </c>
      <c r="O20" s="455" t="str">
        <f t="shared" si="4"/>
        <v/>
      </c>
      <c r="Q20" s="455" t="str">
        <f t="shared" si="5"/>
        <v/>
      </c>
      <c r="S20" s="455" t="str">
        <f t="shared" si="6"/>
        <v/>
      </c>
      <c r="U20" s="455" t="str">
        <f t="shared" si="7"/>
        <v/>
      </c>
      <c r="W20" s="455" t="str">
        <f t="shared" si="8"/>
        <v/>
      </c>
      <c r="Y20" s="455" t="str">
        <f t="shared" si="9"/>
        <v/>
      </c>
      <c r="AA20" s="455" t="str">
        <f t="shared" si="10"/>
        <v/>
      </c>
      <c r="AC20" s="455" t="str">
        <f t="shared" si="11"/>
        <v/>
      </c>
      <c r="AE20" s="455" t="str">
        <f t="shared" si="12"/>
        <v/>
      </c>
      <c r="AG20" s="455" t="str">
        <f t="shared" si="13"/>
        <v/>
      </c>
      <c r="AI20" s="455" t="str">
        <f t="shared" si="14"/>
        <v/>
      </c>
      <c r="AK20" s="455" t="str">
        <f t="shared" si="15"/>
        <v/>
      </c>
      <c r="AM20" s="455" t="str">
        <f t="shared" si="16"/>
        <v/>
      </c>
      <c r="AN20" s="446"/>
      <c r="AO20" s="455"/>
      <c r="AQ20" s="455"/>
    </row>
    <row r="21" spans="1:44">
      <c r="E21" s="455" t="str">
        <f t="shared" si="0"/>
        <v/>
      </c>
      <c r="G21" s="455" t="str">
        <f t="shared" si="0"/>
        <v/>
      </c>
      <c r="I21" s="455" t="str">
        <f t="shared" si="1"/>
        <v/>
      </c>
      <c r="K21" s="455" t="str">
        <f t="shared" si="2"/>
        <v/>
      </c>
      <c r="M21" s="455" t="str">
        <f t="shared" si="3"/>
        <v/>
      </c>
      <c r="O21" s="455" t="str">
        <f t="shared" si="4"/>
        <v/>
      </c>
      <c r="Q21" s="455" t="str">
        <f t="shared" si="5"/>
        <v/>
      </c>
      <c r="S21" s="455" t="str">
        <f t="shared" si="6"/>
        <v/>
      </c>
      <c r="U21" s="455" t="str">
        <f t="shared" si="7"/>
        <v/>
      </c>
      <c r="W21" s="455" t="str">
        <f t="shared" si="8"/>
        <v/>
      </c>
      <c r="Y21" s="455" t="str">
        <f t="shared" si="9"/>
        <v/>
      </c>
      <c r="AA21" s="455" t="str">
        <f t="shared" si="10"/>
        <v/>
      </c>
      <c r="AC21" s="455" t="str">
        <f t="shared" si="11"/>
        <v/>
      </c>
      <c r="AE21" s="455" t="str">
        <f t="shared" si="12"/>
        <v/>
      </c>
      <c r="AG21" s="455" t="str">
        <f t="shared" si="13"/>
        <v/>
      </c>
      <c r="AI21" s="455" t="str">
        <f t="shared" si="14"/>
        <v/>
      </c>
      <c r="AK21" s="455" t="str">
        <f t="shared" si="15"/>
        <v/>
      </c>
      <c r="AM21" s="455" t="str">
        <f t="shared" si="16"/>
        <v/>
      </c>
      <c r="AO21" s="455" t="str">
        <f t="shared" si="17"/>
        <v/>
      </c>
      <c r="AP21" s="446"/>
      <c r="AQ21" s="455"/>
    </row>
    <row r="22" spans="1:44">
      <c r="E22" s="455" t="str">
        <f t="shared" si="0"/>
        <v/>
      </c>
      <c r="G22" s="455" t="str">
        <f t="shared" si="0"/>
        <v/>
      </c>
      <c r="I22" s="455" t="str">
        <f t="shared" si="1"/>
        <v/>
      </c>
      <c r="K22" s="455" t="str">
        <f t="shared" si="2"/>
        <v/>
      </c>
      <c r="M22" s="455" t="str">
        <f t="shared" si="3"/>
        <v/>
      </c>
      <c r="O22" s="455" t="str">
        <f t="shared" si="4"/>
        <v/>
      </c>
      <c r="Q22" s="455" t="str">
        <f t="shared" si="5"/>
        <v/>
      </c>
      <c r="S22" s="455" t="str">
        <f t="shared" si="6"/>
        <v/>
      </c>
      <c r="U22" s="455" t="str">
        <f t="shared" si="7"/>
        <v/>
      </c>
      <c r="W22" s="455" t="str">
        <f t="shared" si="8"/>
        <v/>
      </c>
      <c r="Y22" s="455" t="str">
        <f t="shared" si="9"/>
        <v/>
      </c>
      <c r="AA22" s="455" t="str">
        <f t="shared" si="10"/>
        <v/>
      </c>
      <c r="AC22" s="455" t="str">
        <f t="shared" si="11"/>
        <v/>
      </c>
      <c r="AE22" s="455" t="str">
        <f t="shared" si="12"/>
        <v/>
      </c>
      <c r="AG22" s="455" t="str">
        <f t="shared" si="13"/>
        <v/>
      </c>
      <c r="AI22" s="455" t="str">
        <f t="shared" si="14"/>
        <v/>
      </c>
      <c r="AK22" s="455" t="str">
        <f t="shared" si="15"/>
        <v/>
      </c>
      <c r="AM22" s="455" t="str">
        <f t="shared" si="16"/>
        <v/>
      </c>
      <c r="AN22" s="446"/>
      <c r="AO22" s="455" t="str">
        <f t="shared" si="17"/>
        <v/>
      </c>
      <c r="AP22" s="446"/>
      <c r="AQ22" s="455" t="str">
        <f t="shared" si="18"/>
        <v/>
      </c>
    </row>
    <row r="23" spans="1:44">
      <c r="E23" s="455" t="str">
        <f t="shared" si="0"/>
        <v/>
      </c>
      <c r="G23" s="455" t="str">
        <f t="shared" si="0"/>
        <v/>
      </c>
      <c r="I23" s="455" t="str">
        <f t="shared" si="1"/>
        <v/>
      </c>
      <c r="K23" s="455" t="str">
        <f t="shared" si="2"/>
        <v/>
      </c>
      <c r="M23" s="455" t="str">
        <f t="shared" si="3"/>
        <v/>
      </c>
      <c r="O23" s="455" t="str">
        <f t="shared" si="4"/>
        <v/>
      </c>
      <c r="Q23" s="455" t="str">
        <f t="shared" si="5"/>
        <v/>
      </c>
      <c r="S23" s="455" t="str">
        <f t="shared" si="6"/>
        <v/>
      </c>
      <c r="U23" s="455" t="str">
        <f t="shared" si="7"/>
        <v/>
      </c>
      <c r="W23" s="455" t="str">
        <f t="shared" si="8"/>
        <v/>
      </c>
      <c r="Y23" s="455" t="str">
        <f t="shared" si="9"/>
        <v/>
      </c>
      <c r="AA23" s="455" t="str">
        <f t="shared" si="10"/>
        <v/>
      </c>
      <c r="AC23" s="455" t="str">
        <f t="shared" si="11"/>
        <v/>
      </c>
      <c r="AE23" s="455" t="str">
        <f t="shared" si="12"/>
        <v/>
      </c>
      <c r="AG23" s="455" t="str">
        <f t="shared" si="13"/>
        <v/>
      </c>
      <c r="AI23" s="455" t="str">
        <f t="shared" si="14"/>
        <v/>
      </c>
      <c r="AK23" s="455" t="str">
        <f t="shared" si="15"/>
        <v/>
      </c>
      <c r="AM23" s="455" t="str">
        <f t="shared" si="16"/>
        <v/>
      </c>
      <c r="AO23" s="455" t="str">
        <f t="shared" si="17"/>
        <v/>
      </c>
      <c r="AQ23" s="455"/>
    </row>
    <row r="24" spans="1:44">
      <c r="E24" s="455" t="str">
        <f t="shared" si="0"/>
        <v/>
      </c>
      <c r="G24" s="455" t="str">
        <f t="shared" si="0"/>
        <v/>
      </c>
      <c r="I24" s="455" t="str">
        <f t="shared" si="1"/>
        <v/>
      </c>
      <c r="K24" s="455" t="str">
        <f t="shared" si="2"/>
        <v/>
      </c>
      <c r="M24" s="455" t="str">
        <f t="shared" si="3"/>
        <v/>
      </c>
      <c r="O24" s="455" t="str">
        <f t="shared" si="4"/>
        <v/>
      </c>
      <c r="Q24" s="455" t="str">
        <f t="shared" si="5"/>
        <v/>
      </c>
      <c r="S24" s="455" t="str">
        <f t="shared" si="6"/>
        <v/>
      </c>
      <c r="U24" s="455" t="str">
        <f t="shared" si="7"/>
        <v/>
      </c>
      <c r="W24" s="455" t="str">
        <f t="shared" si="8"/>
        <v/>
      </c>
      <c r="Y24" s="455" t="str">
        <f t="shared" si="9"/>
        <v/>
      </c>
      <c r="AA24" s="455" t="str">
        <f t="shared" si="10"/>
        <v/>
      </c>
      <c r="AC24" s="455" t="str">
        <f t="shared" si="11"/>
        <v/>
      </c>
      <c r="AE24" s="455" t="str">
        <f t="shared" si="12"/>
        <v/>
      </c>
      <c r="AG24" s="455" t="str">
        <f t="shared" si="13"/>
        <v/>
      </c>
      <c r="AI24" s="455" t="str">
        <f t="shared" si="14"/>
        <v/>
      </c>
      <c r="AK24" s="455" t="str">
        <f t="shared" si="15"/>
        <v/>
      </c>
      <c r="AM24" s="455" t="str">
        <f t="shared" si="16"/>
        <v/>
      </c>
      <c r="AN24" s="446"/>
      <c r="AO24" s="455" t="str">
        <f t="shared" si="17"/>
        <v/>
      </c>
      <c r="AQ24" s="455" t="str">
        <f t="shared" si="18"/>
        <v/>
      </c>
    </row>
    <row r="25" spans="1:44">
      <c r="E25" s="455" t="str">
        <f t="shared" si="0"/>
        <v/>
      </c>
      <c r="G25" s="455" t="str">
        <f t="shared" si="0"/>
        <v/>
      </c>
      <c r="I25" s="455" t="str">
        <f t="shared" si="1"/>
        <v/>
      </c>
      <c r="K25" s="455" t="str">
        <f t="shared" si="2"/>
        <v/>
      </c>
      <c r="M25" s="455" t="str">
        <f t="shared" si="3"/>
        <v/>
      </c>
      <c r="O25" s="455" t="str">
        <f t="shared" si="4"/>
        <v/>
      </c>
      <c r="Q25" s="455" t="str">
        <f t="shared" si="5"/>
        <v/>
      </c>
      <c r="S25" s="455" t="str">
        <f t="shared" si="6"/>
        <v/>
      </c>
      <c r="U25" s="455" t="str">
        <f t="shared" si="7"/>
        <v/>
      </c>
      <c r="W25" s="455" t="str">
        <f t="shared" si="8"/>
        <v/>
      </c>
      <c r="Y25" s="455" t="str">
        <f t="shared" si="9"/>
        <v/>
      </c>
      <c r="AA25" s="455" t="str">
        <f t="shared" si="10"/>
        <v/>
      </c>
      <c r="AC25" s="455" t="str">
        <f t="shared" si="11"/>
        <v/>
      </c>
      <c r="AE25" s="455" t="str">
        <f t="shared" si="12"/>
        <v/>
      </c>
      <c r="AG25" s="455" t="str">
        <f t="shared" si="13"/>
        <v/>
      </c>
      <c r="AI25" s="455" t="str">
        <f t="shared" si="14"/>
        <v/>
      </c>
      <c r="AK25" s="455" t="str">
        <f t="shared" si="15"/>
        <v/>
      </c>
      <c r="AM25" s="455" t="str">
        <f t="shared" si="16"/>
        <v/>
      </c>
      <c r="AO25" s="455" t="str">
        <f t="shared" si="17"/>
        <v/>
      </c>
      <c r="AQ25" s="455" t="str">
        <f t="shared" si="18"/>
        <v/>
      </c>
    </row>
    <row r="26" spans="1:44">
      <c r="E26" s="455" t="str">
        <f t="shared" si="0"/>
        <v/>
      </c>
      <c r="G26" s="455" t="str">
        <f t="shared" si="0"/>
        <v/>
      </c>
      <c r="I26" s="455" t="str">
        <f t="shared" si="1"/>
        <v/>
      </c>
      <c r="K26" s="455" t="str">
        <f t="shared" si="2"/>
        <v/>
      </c>
      <c r="M26" s="455" t="str">
        <f t="shared" si="3"/>
        <v/>
      </c>
      <c r="O26" s="455" t="str">
        <f t="shared" si="4"/>
        <v/>
      </c>
      <c r="Q26" s="455" t="str">
        <f t="shared" si="5"/>
        <v/>
      </c>
      <c r="S26" s="455" t="str">
        <f t="shared" si="6"/>
        <v/>
      </c>
      <c r="U26" s="455" t="str">
        <f t="shared" si="7"/>
        <v/>
      </c>
      <c r="W26" s="455" t="str">
        <f t="shared" si="8"/>
        <v/>
      </c>
      <c r="Y26" s="455" t="str">
        <f t="shared" si="9"/>
        <v/>
      </c>
      <c r="AA26" s="455" t="str">
        <f t="shared" si="10"/>
        <v/>
      </c>
      <c r="AC26" s="455" t="str">
        <f t="shared" si="11"/>
        <v/>
      </c>
      <c r="AE26" s="455" t="str">
        <f t="shared" si="12"/>
        <v/>
      </c>
      <c r="AG26" s="455" t="str">
        <f t="shared" si="13"/>
        <v/>
      </c>
      <c r="AI26" s="455" t="str">
        <f t="shared" si="14"/>
        <v/>
      </c>
      <c r="AK26" s="455" t="str">
        <f t="shared" si="15"/>
        <v/>
      </c>
      <c r="AM26" s="455" t="str">
        <f t="shared" si="16"/>
        <v/>
      </c>
      <c r="AO26" s="455" t="str">
        <f t="shared" si="17"/>
        <v/>
      </c>
      <c r="AQ26" s="455" t="str">
        <f t="shared" si="18"/>
        <v/>
      </c>
    </row>
    <row r="27" spans="1:44">
      <c r="E27" s="455" t="str">
        <f t="shared" si="0"/>
        <v/>
      </c>
      <c r="G27" s="455" t="str">
        <f t="shared" si="0"/>
        <v/>
      </c>
      <c r="I27" s="455" t="str">
        <f t="shared" si="1"/>
        <v/>
      </c>
      <c r="K27" s="455" t="str">
        <f t="shared" si="2"/>
        <v/>
      </c>
      <c r="M27" s="455" t="str">
        <f t="shared" si="3"/>
        <v/>
      </c>
      <c r="O27" s="455" t="str">
        <f t="shared" si="4"/>
        <v/>
      </c>
      <c r="Q27" s="455" t="str">
        <f t="shared" si="5"/>
        <v/>
      </c>
      <c r="S27" s="455" t="str">
        <f t="shared" si="6"/>
        <v/>
      </c>
      <c r="U27" s="455" t="str">
        <f t="shared" si="7"/>
        <v/>
      </c>
      <c r="W27" s="455" t="str">
        <f t="shared" si="8"/>
        <v/>
      </c>
      <c r="Y27" s="455" t="str">
        <f t="shared" si="9"/>
        <v/>
      </c>
      <c r="AA27" s="455" t="str">
        <f t="shared" si="10"/>
        <v/>
      </c>
      <c r="AC27" s="455" t="str">
        <f t="shared" si="11"/>
        <v/>
      </c>
      <c r="AE27" s="455" t="str">
        <f t="shared" si="12"/>
        <v/>
      </c>
      <c r="AG27" s="455" t="str">
        <f t="shared" si="13"/>
        <v/>
      </c>
      <c r="AI27" s="455" t="str">
        <f t="shared" si="14"/>
        <v/>
      </c>
      <c r="AK27" s="455" t="str">
        <f t="shared" si="15"/>
        <v/>
      </c>
      <c r="AM27" s="455" t="str">
        <f t="shared" si="16"/>
        <v/>
      </c>
      <c r="AO27" s="455" t="str">
        <f t="shared" si="17"/>
        <v/>
      </c>
      <c r="AQ27" s="455" t="str">
        <f t="shared" si="18"/>
        <v/>
      </c>
    </row>
    <row r="28" spans="1:44">
      <c r="E28" s="455" t="str">
        <f t="shared" si="0"/>
        <v/>
      </c>
      <c r="G28" s="455" t="str">
        <f t="shared" si="0"/>
        <v/>
      </c>
      <c r="I28" s="455" t="str">
        <f t="shared" si="1"/>
        <v/>
      </c>
      <c r="K28" s="455" t="str">
        <f t="shared" si="2"/>
        <v/>
      </c>
      <c r="M28" s="455" t="str">
        <f t="shared" si="3"/>
        <v/>
      </c>
      <c r="O28" s="455" t="str">
        <f t="shared" si="4"/>
        <v/>
      </c>
      <c r="Q28" s="455" t="str">
        <f t="shared" si="5"/>
        <v/>
      </c>
      <c r="S28" s="455" t="str">
        <f t="shared" si="6"/>
        <v/>
      </c>
      <c r="U28" s="455" t="str">
        <f t="shared" si="7"/>
        <v/>
      </c>
      <c r="W28" s="455" t="str">
        <f t="shared" si="8"/>
        <v/>
      </c>
      <c r="Y28" s="455" t="str">
        <f t="shared" si="9"/>
        <v/>
      </c>
      <c r="AA28" s="455" t="str">
        <f t="shared" si="10"/>
        <v/>
      </c>
      <c r="AC28" s="455" t="str">
        <f t="shared" si="11"/>
        <v/>
      </c>
      <c r="AE28" s="455" t="str">
        <f t="shared" si="12"/>
        <v/>
      </c>
      <c r="AG28" s="455" t="str">
        <f t="shared" si="13"/>
        <v/>
      </c>
      <c r="AI28" s="455" t="str">
        <f t="shared" si="14"/>
        <v/>
      </c>
      <c r="AK28" s="455" t="str">
        <f t="shared" si="15"/>
        <v/>
      </c>
      <c r="AM28" s="455" t="str">
        <f t="shared" si="16"/>
        <v/>
      </c>
      <c r="AO28" s="455" t="str">
        <f t="shared" si="17"/>
        <v/>
      </c>
      <c r="AQ28" s="455" t="str">
        <f t="shared" si="18"/>
        <v/>
      </c>
    </row>
    <row r="29" spans="1:44">
      <c r="E29" s="455" t="str">
        <f t="shared" si="0"/>
        <v/>
      </c>
      <c r="G29" s="455" t="str">
        <f t="shared" si="0"/>
        <v/>
      </c>
      <c r="I29" s="455" t="str">
        <f t="shared" si="1"/>
        <v/>
      </c>
      <c r="K29" s="455" t="str">
        <f t="shared" si="2"/>
        <v/>
      </c>
      <c r="M29" s="455" t="str">
        <f t="shared" si="3"/>
        <v/>
      </c>
      <c r="O29" s="455" t="str">
        <f t="shared" si="4"/>
        <v/>
      </c>
      <c r="Q29" s="455" t="str">
        <f t="shared" si="5"/>
        <v/>
      </c>
      <c r="S29" s="455" t="str">
        <f t="shared" si="6"/>
        <v/>
      </c>
      <c r="U29" s="455" t="str">
        <f t="shared" si="7"/>
        <v/>
      </c>
      <c r="W29" s="455" t="str">
        <f t="shared" si="8"/>
        <v/>
      </c>
      <c r="Y29" s="455" t="str">
        <f t="shared" si="9"/>
        <v/>
      </c>
      <c r="AA29" s="455" t="str">
        <f t="shared" si="10"/>
        <v/>
      </c>
      <c r="AC29" s="455" t="str">
        <f t="shared" si="11"/>
        <v/>
      </c>
      <c r="AE29" s="455" t="str">
        <f t="shared" si="12"/>
        <v/>
      </c>
      <c r="AG29" s="455" t="str">
        <f t="shared" si="13"/>
        <v/>
      </c>
      <c r="AI29" s="455" t="str">
        <f t="shared" si="14"/>
        <v/>
      </c>
      <c r="AK29" s="455" t="str">
        <f t="shared" si="15"/>
        <v/>
      </c>
      <c r="AM29" s="455" t="str">
        <f t="shared" si="16"/>
        <v/>
      </c>
      <c r="AO29" s="455" t="str">
        <f t="shared" si="17"/>
        <v/>
      </c>
      <c r="AQ29" s="455" t="str">
        <f t="shared" si="18"/>
        <v/>
      </c>
    </row>
    <row r="30" spans="1:44">
      <c r="E30" s="455" t="str">
        <f t="shared" si="0"/>
        <v/>
      </c>
      <c r="G30" s="455" t="str">
        <f t="shared" si="0"/>
        <v/>
      </c>
      <c r="I30" s="455" t="str">
        <f t="shared" si="1"/>
        <v/>
      </c>
      <c r="K30" s="455" t="str">
        <f t="shared" si="2"/>
        <v/>
      </c>
      <c r="M30" s="455" t="str">
        <f t="shared" si="3"/>
        <v/>
      </c>
      <c r="O30" s="455" t="str">
        <f t="shared" si="4"/>
        <v/>
      </c>
      <c r="Q30" s="455" t="str">
        <f t="shared" si="5"/>
        <v/>
      </c>
      <c r="S30" s="455" t="str">
        <f t="shared" si="6"/>
        <v/>
      </c>
      <c r="U30" s="455" t="str">
        <f t="shared" si="7"/>
        <v/>
      </c>
      <c r="W30" s="455" t="str">
        <f t="shared" si="8"/>
        <v/>
      </c>
      <c r="Y30" s="455" t="str">
        <f t="shared" si="9"/>
        <v/>
      </c>
      <c r="AA30" s="455" t="str">
        <f t="shared" si="10"/>
        <v/>
      </c>
      <c r="AC30" s="455" t="str">
        <f t="shared" si="11"/>
        <v/>
      </c>
      <c r="AE30" s="455" t="str">
        <f t="shared" si="12"/>
        <v/>
      </c>
      <c r="AG30" s="455" t="str">
        <f t="shared" si="13"/>
        <v/>
      </c>
      <c r="AI30" s="455" t="str">
        <f t="shared" si="14"/>
        <v/>
      </c>
      <c r="AK30" s="455" t="str">
        <f t="shared" si="15"/>
        <v/>
      </c>
      <c r="AM30" s="455" t="str">
        <f t="shared" si="16"/>
        <v/>
      </c>
      <c r="AO30" s="455" t="str">
        <f t="shared" si="17"/>
        <v/>
      </c>
      <c r="AQ30" s="455" t="str">
        <f t="shared" si="18"/>
        <v/>
      </c>
    </row>
    <row r="31" spans="1:44">
      <c r="E31" s="455" t="str">
        <f t="shared" si="0"/>
        <v/>
      </c>
      <c r="G31" s="455" t="str">
        <f t="shared" si="0"/>
        <v/>
      </c>
      <c r="I31" s="455" t="str">
        <f t="shared" si="1"/>
        <v/>
      </c>
      <c r="K31" s="455" t="str">
        <f t="shared" si="2"/>
        <v/>
      </c>
      <c r="M31" s="455" t="str">
        <f t="shared" si="3"/>
        <v/>
      </c>
      <c r="O31" s="455" t="str">
        <f t="shared" si="4"/>
        <v/>
      </c>
      <c r="Q31" s="455" t="str">
        <f t="shared" si="5"/>
        <v/>
      </c>
      <c r="S31" s="455" t="str">
        <f t="shared" si="6"/>
        <v/>
      </c>
      <c r="U31" s="455" t="str">
        <f t="shared" si="7"/>
        <v/>
      </c>
      <c r="W31" s="455" t="str">
        <f t="shared" si="8"/>
        <v/>
      </c>
      <c r="Y31" s="455" t="str">
        <f t="shared" si="9"/>
        <v/>
      </c>
      <c r="AA31" s="455" t="str">
        <f t="shared" si="10"/>
        <v/>
      </c>
      <c r="AC31" s="455" t="str">
        <f t="shared" si="11"/>
        <v/>
      </c>
      <c r="AE31" s="455" t="str">
        <f t="shared" si="12"/>
        <v/>
      </c>
      <c r="AG31" s="455" t="str">
        <f t="shared" si="13"/>
        <v/>
      </c>
      <c r="AI31" s="455" t="str">
        <f t="shared" si="14"/>
        <v/>
      </c>
      <c r="AK31" s="455" t="str">
        <f t="shared" si="15"/>
        <v/>
      </c>
      <c r="AM31" s="455" t="str">
        <f t="shared" si="16"/>
        <v/>
      </c>
      <c r="AO31" s="455" t="str">
        <f t="shared" si="17"/>
        <v/>
      </c>
      <c r="AQ31" s="455" t="str">
        <f t="shared" si="18"/>
        <v/>
      </c>
    </row>
    <row r="32" spans="1:44">
      <c r="E32" s="455" t="str">
        <f t="shared" si="0"/>
        <v/>
      </c>
      <c r="G32" s="455" t="str">
        <f t="shared" si="0"/>
        <v/>
      </c>
      <c r="I32" s="455" t="str">
        <f t="shared" si="1"/>
        <v/>
      </c>
      <c r="K32" s="455" t="str">
        <f t="shared" si="2"/>
        <v/>
      </c>
      <c r="M32" s="455" t="str">
        <f t="shared" si="3"/>
        <v/>
      </c>
      <c r="O32" s="455" t="str">
        <f t="shared" si="4"/>
        <v/>
      </c>
      <c r="Q32" s="455" t="str">
        <f t="shared" si="5"/>
        <v/>
      </c>
      <c r="S32" s="455" t="str">
        <f t="shared" si="6"/>
        <v/>
      </c>
      <c r="U32" s="455" t="str">
        <f t="shared" si="7"/>
        <v/>
      </c>
      <c r="W32" s="455" t="str">
        <f t="shared" si="8"/>
        <v/>
      </c>
      <c r="Y32" s="455" t="str">
        <f t="shared" si="9"/>
        <v/>
      </c>
      <c r="AA32" s="455" t="str">
        <f t="shared" si="10"/>
        <v/>
      </c>
      <c r="AC32" s="455" t="str">
        <f t="shared" si="11"/>
        <v/>
      </c>
      <c r="AE32" s="455" t="str">
        <f t="shared" si="12"/>
        <v/>
      </c>
      <c r="AG32" s="455" t="str">
        <f t="shared" si="13"/>
        <v/>
      </c>
      <c r="AI32" s="455" t="str">
        <f t="shared" si="14"/>
        <v/>
      </c>
      <c r="AK32" s="455" t="str">
        <f t="shared" si="15"/>
        <v/>
      </c>
      <c r="AM32" s="455" t="str">
        <f t="shared" si="16"/>
        <v/>
      </c>
      <c r="AO32" s="455" t="str">
        <f t="shared" si="17"/>
        <v/>
      </c>
      <c r="AQ32" s="455" t="str">
        <f t="shared" si="18"/>
        <v/>
      </c>
    </row>
    <row r="33" spans="5:43">
      <c r="E33" s="455" t="str">
        <f t="shared" si="0"/>
        <v/>
      </c>
      <c r="G33" s="455" t="str">
        <f t="shared" si="0"/>
        <v/>
      </c>
      <c r="I33" s="455" t="str">
        <f t="shared" si="1"/>
        <v/>
      </c>
      <c r="K33" s="455" t="str">
        <f t="shared" si="2"/>
        <v/>
      </c>
      <c r="M33" s="455" t="str">
        <f t="shared" si="3"/>
        <v/>
      </c>
      <c r="O33" s="455" t="str">
        <f t="shared" si="4"/>
        <v/>
      </c>
      <c r="Q33" s="455" t="str">
        <f t="shared" si="5"/>
        <v/>
      </c>
      <c r="S33" s="455" t="str">
        <f t="shared" si="6"/>
        <v/>
      </c>
      <c r="U33" s="455" t="str">
        <f t="shared" si="7"/>
        <v/>
      </c>
      <c r="W33" s="455" t="str">
        <f t="shared" si="8"/>
        <v/>
      </c>
      <c r="Y33" s="455" t="str">
        <f t="shared" si="9"/>
        <v/>
      </c>
      <c r="AA33" s="455" t="str">
        <f t="shared" si="10"/>
        <v/>
      </c>
      <c r="AC33" s="455" t="str">
        <f t="shared" si="11"/>
        <v/>
      </c>
      <c r="AE33" s="455" t="str">
        <f t="shared" si="12"/>
        <v/>
      </c>
      <c r="AG33" s="455" t="str">
        <f t="shared" si="13"/>
        <v/>
      </c>
      <c r="AI33" s="455" t="str">
        <f t="shared" si="14"/>
        <v/>
      </c>
      <c r="AK33" s="455" t="str">
        <f t="shared" si="15"/>
        <v/>
      </c>
      <c r="AM33" s="455" t="str">
        <f t="shared" si="16"/>
        <v/>
      </c>
      <c r="AO33" s="455" t="str">
        <f t="shared" si="17"/>
        <v/>
      </c>
      <c r="AQ33" s="455" t="str">
        <f t="shared" si="18"/>
        <v/>
      </c>
    </row>
    <row r="34" spans="5:43">
      <c r="E34" s="455" t="str">
        <f t="shared" si="0"/>
        <v/>
      </c>
      <c r="G34" s="455" t="str">
        <f t="shared" si="0"/>
        <v/>
      </c>
      <c r="I34" s="455" t="str">
        <f t="shared" si="1"/>
        <v/>
      </c>
      <c r="K34" s="455" t="str">
        <f t="shared" si="2"/>
        <v/>
      </c>
      <c r="M34" s="455" t="str">
        <f t="shared" si="3"/>
        <v/>
      </c>
      <c r="O34" s="455" t="str">
        <f t="shared" si="4"/>
        <v/>
      </c>
      <c r="Q34" s="455" t="str">
        <f t="shared" si="5"/>
        <v/>
      </c>
      <c r="S34" s="455" t="str">
        <f t="shared" si="6"/>
        <v/>
      </c>
      <c r="U34" s="455" t="str">
        <f t="shared" si="7"/>
        <v/>
      </c>
      <c r="W34" s="455" t="str">
        <f t="shared" si="8"/>
        <v/>
      </c>
      <c r="Y34" s="455" t="str">
        <f t="shared" si="9"/>
        <v/>
      </c>
      <c r="AA34" s="455" t="str">
        <f t="shared" si="10"/>
        <v/>
      </c>
      <c r="AC34" s="455" t="str">
        <f t="shared" si="11"/>
        <v/>
      </c>
      <c r="AE34" s="455" t="str">
        <f t="shared" si="12"/>
        <v/>
      </c>
      <c r="AG34" s="455" t="str">
        <f t="shared" si="13"/>
        <v/>
      </c>
      <c r="AI34" s="455" t="str">
        <f t="shared" si="14"/>
        <v/>
      </c>
      <c r="AK34" s="455" t="str">
        <f t="shared" si="15"/>
        <v/>
      </c>
      <c r="AM34" s="455" t="str">
        <f t="shared" si="16"/>
        <v/>
      </c>
      <c r="AO34" s="455" t="str">
        <f t="shared" si="17"/>
        <v/>
      </c>
      <c r="AQ34" s="455" t="str">
        <f t="shared" si="18"/>
        <v/>
      </c>
    </row>
    <row r="35" spans="5:43">
      <c r="E35" s="455" t="str">
        <f t="shared" si="0"/>
        <v/>
      </c>
      <c r="G35" s="455" t="str">
        <f t="shared" si="0"/>
        <v/>
      </c>
      <c r="I35" s="455" t="str">
        <f t="shared" si="1"/>
        <v/>
      </c>
      <c r="K35" s="455" t="str">
        <f t="shared" si="2"/>
        <v/>
      </c>
      <c r="M35" s="455" t="str">
        <f t="shared" si="3"/>
        <v/>
      </c>
      <c r="O35" s="455" t="str">
        <f t="shared" si="4"/>
        <v/>
      </c>
      <c r="Q35" s="455" t="str">
        <f t="shared" si="5"/>
        <v/>
      </c>
      <c r="S35" s="455" t="str">
        <f t="shared" si="6"/>
        <v/>
      </c>
      <c r="U35" s="455" t="str">
        <f t="shared" si="7"/>
        <v/>
      </c>
      <c r="W35" s="455" t="str">
        <f t="shared" si="8"/>
        <v/>
      </c>
      <c r="Y35" s="455" t="str">
        <f t="shared" si="9"/>
        <v/>
      </c>
      <c r="AA35" s="455" t="str">
        <f t="shared" si="10"/>
        <v/>
      </c>
      <c r="AC35" s="455" t="str">
        <f t="shared" si="11"/>
        <v/>
      </c>
      <c r="AE35" s="455" t="str">
        <f t="shared" si="12"/>
        <v/>
      </c>
      <c r="AG35" s="455" t="str">
        <f t="shared" si="13"/>
        <v/>
      </c>
      <c r="AI35" s="455" t="str">
        <f t="shared" si="14"/>
        <v/>
      </c>
      <c r="AK35" s="455" t="str">
        <f t="shared" si="15"/>
        <v/>
      </c>
      <c r="AM35" s="455" t="str">
        <f t="shared" si="16"/>
        <v/>
      </c>
      <c r="AO35" s="455" t="str">
        <f t="shared" si="17"/>
        <v/>
      </c>
      <c r="AQ35" s="455" t="str">
        <f t="shared" si="18"/>
        <v/>
      </c>
    </row>
    <row r="36" spans="5:43">
      <c r="E36" s="455" t="str">
        <f t="shared" si="0"/>
        <v/>
      </c>
      <c r="G36" s="455" t="str">
        <f t="shared" si="0"/>
        <v/>
      </c>
      <c r="I36" s="455" t="str">
        <f t="shared" si="1"/>
        <v/>
      </c>
      <c r="K36" s="455" t="str">
        <f t="shared" si="2"/>
        <v/>
      </c>
      <c r="M36" s="455" t="str">
        <f t="shared" si="3"/>
        <v/>
      </c>
      <c r="O36" s="455" t="str">
        <f t="shared" si="4"/>
        <v/>
      </c>
      <c r="Q36" s="455" t="str">
        <f t="shared" si="5"/>
        <v/>
      </c>
      <c r="S36" s="455" t="str">
        <f t="shared" si="6"/>
        <v/>
      </c>
      <c r="U36" s="455" t="str">
        <f t="shared" si="7"/>
        <v/>
      </c>
      <c r="W36" s="455" t="str">
        <f t="shared" si="8"/>
        <v/>
      </c>
      <c r="Y36" s="455" t="str">
        <f t="shared" si="9"/>
        <v/>
      </c>
      <c r="AA36" s="455" t="str">
        <f t="shared" si="10"/>
        <v/>
      </c>
      <c r="AC36" s="455" t="str">
        <f t="shared" si="11"/>
        <v/>
      </c>
      <c r="AE36" s="455" t="str">
        <f t="shared" si="12"/>
        <v/>
      </c>
      <c r="AG36" s="455" t="str">
        <f t="shared" si="13"/>
        <v/>
      </c>
      <c r="AI36" s="455" t="str">
        <f t="shared" si="14"/>
        <v/>
      </c>
      <c r="AK36" s="455" t="str">
        <f t="shared" si="15"/>
        <v/>
      </c>
      <c r="AM36" s="455" t="str">
        <f t="shared" si="16"/>
        <v/>
      </c>
      <c r="AO36" s="455" t="str">
        <f t="shared" si="17"/>
        <v/>
      </c>
      <c r="AQ36" s="455" t="str">
        <f t="shared" si="18"/>
        <v/>
      </c>
    </row>
    <row r="37" spans="5:43">
      <c r="E37" s="455" t="str">
        <f t="shared" si="0"/>
        <v/>
      </c>
      <c r="G37" s="455" t="str">
        <f t="shared" si="0"/>
        <v/>
      </c>
      <c r="I37" s="455" t="str">
        <f t="shared" si="1"/>
        <v/>
      </c>
      <c r="K37" s="455" t="str">
        <f t="shared" si="2"/>
        <v/>
      </c>
      <c r="M37" s="455" t="str">
        <f t="shared" si="3"/>
        <v/>
      </c>
      <c r="O37" s="455" t="str">
        <f t="shared" si="4"/>
        <v/>
      </c>
      <c r="Q37" s="455" t="str">
        <f t="shared" si="5"/>
        <v/>
      </c>
      <c r="S37" s="455" t="str">
        <f t="shared" si="6"/>
        <v/>
      </c>
      <c r="U37" s="455" t="str">
        <f t="shared" si="7"/>
        <v/>
      </c>
      <c r="W37" s="455" t="str">
        <f t="shared" si="8"/>
        <v/>
      </c>
      <c r="Y37" s="455" t="str">
        <f t="shared" si="9"/>
        <v/>
      </c>
      <c r="AA37" s="455" t="str">
        <f t="shared" si="10"/>
        <v/>
      </c>
      <c r="AC37" s="455" t="str">
        <f t="shared" si="11"/>
        <v/>
      </c>
      <c r="AE37" s="455" t="str">
        <f t="shared" si="12"/>
        <v/>
      </c>
      <c r="AG37" s="455" t="str">
        <f t="shared" si="13"/>
        <v/>
      </c>
      <c r="AI37" s="455" t="str">
        <f t="shared" si="14"/>
        <v/>
      </c>
      <c r="AK37" s="455" t="str">
        <f t="shared" si="15"/>
        <v/>
      </c>
      <c r="AM37" s="455" t="str">
        <f t="shared" si="16"/>
        <v/>
      </c>
      <c r="AO37" s="455" t="str">
        <f t="shared" si="17"/>
        <v/>
      </c>
      <c r="AQ37" s="455" t="str">
        <f t="shared" si="18"/>
        <v/>
      </c>
    </row>
    <row r="38" spans="5:43">
      <c r="E38" s="455" t="str">
        <f t="shared" si="0"/>
        <v/>
      </c>
      <c r="G38" s="455" t="str">
        <f t="shared" si="0"/>
        <v/>
      </c>
      <c r="I38" s="455" t="str">
        <f t="shared" si="1"/>
        <v/>
      </c>
      <c r="K38" s="455" t="str">
        <f t="shared" si="2"/>
        <v/>
      </c>
      <c r="M38" s="455" t="str">
        <f t="shared" si="3"/>
        <v/>
      </c>
      <c r="O38" s="455" t="str">
        <f t="shared" si="4"/>
        <v/>
      </c>
      <c r="Q38" s="455" t="str">
        <f t="shared" si="5"/>
        <v/>
      </c>
      <c r="S38" s="455" t="str">
        <f t="shared" si="6"/>
        <v/>
      </c>
      <c r="U38" s="455" t="str">
        <f t="shared" si="7"/>
        <v/>
      </c>
      <c r="W38" s="455" t="str">
        <f t="shared" si="8"/>
        <v/>
      </c>
      <c r="Y38" s="455" t="str">
        <f t="shared" si="9"/>
        <v/>
      </c>
      <c r="AA38" s="455" t="str">
        <f t="shared" si="10"/>
        <v/>
      </c>
      <c r="AC38" s="455" t="str">
        <f t="shared" si="11"/>
        <v/>
      </c>
      <c r="AE38" s="455" t="str">
        <f t="shared" si="12"/>
        <v/>
      </c>
      <c r="AG38" s="455" t="str">
        <f t="shared" si="13"/>
        <v/>
      </c>
      <c r="AI38" s="455" t="str">
        <f t="shared" si="14"/>
        <v/>
      </c>
      <c r="AK38" s="455" t="str">
        <f t="shared" si="15"/>
        <v/>
      </c>
      <c r="AM38" s="455" t="str">
        <f t="shared" si="16"/>
        <v/>
      </c>
      <c r="AO38" s="455" t="str">
        <f t="shared" si="17"/>
        <v/>
      </c>
      <c r="AQ38" s="455" t="str">
        <f t="shared" si="18"/>
        <v/>
      </c>
    </row>
    <row r="39" spans="5:43">
      <c r="E39" s="455" t="str">
        <f t="shared" si="0"/>
        <v/>
      </c>
      <c r="G39" s="455" t="str">
        <f t="shared" si="0"/>
        <v/>
      </c>
      <c r="I39" s="455" t="str">
        <f t="shared" si="1"/>
        <v/>
      </c>
      <c r="K39" s="455" t="str">
        <f t="shared" si="2"/>
        <v/>
      </c>
      <c r="M39" s="455" t="str">
        <f t="shared" si="3"/>
        <v/>
      </c>
      <c r="O39" s="455" t="str">
        <f t="shared" si="4"/>
        <v/>
      </c>
      <c r="Q39" s="455" t="str">
        <f t="shared" si="5"/>
        <v/>
      </c>
      <c r="S39" s="455" t="str">
        <f t="shared" si="6"/>
        <v/>
      </c>
      <c r="U39" s="455" t="str">
        <f t="shared" si="7"/>
        <v/>
      </c>
      <c r="W39" s="455" t="str">
        <f t="shared" si="8"/>
        <v/>
      </c>
      <c r="Y39" s="455" t="str">
        <f t="shared" si="9"/>
        <v/>
      </c>
      <c r="AA39" s="455" t="str">
        <f t="shared" si="10"/>
        <v/>
      </c>
      <c r="AC39" s="455" t="str">
        <f t="shared" si="11"/>
        <v/>
      </c>
      <c r="AE39" s="455" t="str">
        <f t="shared" si="12"/>
        <v/>
      </c>
      <c r="AG39" s="455" t="str">
        <f t="shared" si="13"/>
        <v/>
      </c>
      <c r="AI39" s="455" t="str">
        <f t="shared" si="14"/>
        <v/>
      </c>
      <c r="AK39" s="455" t="str">
        <f t="shared" si="15"/>
        <v/>
      </c>
      <c r="AM39" s="455" t="str">
        <f t="shared" si="16"/>
        <v/>
      </c>
      <c r="AO39" s="455" t="str">
        <f t="shared" si="17"/>
        <v/>
      </c>
      <c r="AQ39" s="455" t="str">
        <f t="shared" si="18"/>
        <v/>
      </c>
    </row>
    <row r="40" spans="5:43">
      <c r="E40" s="455" t="str">
        <f t="shared" si="0"/>
        <v/>
      </c>
      <c r="G40" s="455" t="str">
        <f t="shared" si="0"/>
        <v/>
      </c>
      <c r="I40" s="455" t="str">
        <f t="shared" si="1"/>
        <v/>
      </c>
      <c r="K40" s="455" t="str">
        <f t="shared" si="2"/>
        <v/>
      </c>
      <c r="M40" s="455" t="str">
        <f t="shared" si="3"/>
        <v/>
      </c>
      <c r="O40" s="455" t="str">
        <f t="shared" si="4"/>
        <v/>
      </c>
      <c r="Q40" s="455" t="str">
        <f t="shared" si="5"/>
        <v/>
      </c>
      <c r="S40" s="455" t="str">
        <f t="shared" si="6"/>
        <v/>
      </c>
      <c r="U40" s="455" t="str">
        <f t="shared" si="7"/>
        <v/>
      </c>
      <c r="W40" s="455" t="str">
        <f t="shared" si="8"/>
        <v/>
      </c>
      <c r="Y40" s="455" t="str">
        <f t="shared" si="9"/>
        <v/>
      </c>
      <c r="AA40" s="455" t="str">
        <f t="shared" si="10"/>
        <v/>
      </c>
      <c r="AC40" s="455" t="str">
        <f t="shared" si="11"/>
        <v/>
      </c>
      <c r="AE40" s="455" t="str">
        <f t="shared" si="12"/>
        <v/>
      </c>
      <c r="AG40" s="455" t="str">
        <f t="shared" si="13"/>
        <v/>
      </c>
      <c r="AI40" s="455" t="str">
        <f t="shared" si="14"/>
        <v/>
      </c>
      <c r="AK40" s="455" t="str">
        <f t="shared" si="15"/>
        <v/>
      </c>
      <c r="AM40" s="455" t="str">
        <f t="shared" si="16"/>
        <v/>
      </c>
      <c r="AO40" s="455" t="str">
        <f t="shared" si="17"/>
        <v/>
      </c>
      <c r="AQ40" s="455" t="str">
        <f t="shared" si="18"/>
        <v/>
      </c>
    </row>
    <row r="41" spans="5:43">
      <c r="E41" s="455" t="str">
        <f t="shared" si="0"/>
        <v/>
      </c>
      <c r="G41" s="455" t="str">
        <f t="shared" si="0"/>
        <v/>
      </c>
      <c r="I41" s="455" t="str">
        <f t="shared" si="1"/>
        <v/>
      </c>
      <c r="K41" s="455" t="str">
        <f t="shared" si="2"/>
        <v/>
      </c>
      <c r="M41" s="455" t="str">
        <f t="shared" si="3"/>
        <v/>
      </c>
      <c r="O41" s="455" t="str">
        <f t="shared" si="4"/>
        <v/>
      </c>
      <c r="Q41" s="455" t="str">
        <f t="shared" si="5"/>
        <v/>
      </c>
      <c r="S41" s="455" t="str">
        <f t="shared" si="6"/>
        <v/>
      </c>
      <c r="U41" s="455" t="str">
        <f t="shared" si="7"/>
        <v/>
      </c>
      <c r="W41" s="455" t="str">
        <f t="shared" si="8"/>
        <v/>
      </c>
      <c r="Y41" s="455" t="str">
        <f t="shared" si="9"/>
        <v/>
      </c>
      <c r="AA41" s="455" t="str">
        <f t="shared" si="10"/>
        <v/>
      </c>
      <c r="AC41" s="455" t="str">
        <f t="shared" si="11"/>
        <v/>
      </c>
      <c r="AE41" s="455" t="str">
        <f t="shared" si="12"/>
        <v/>
      </c>
      <c r="AG41" s="455" t="str">
        <f t="shared" si="13"/>
        <v/>
      </c>
      <c r="AI41" s="455" t="str">
        <f t="shared" si="14"/>
        <v/>
      </c>
      <c r="AK41" s="455" t="str">
        <f t="shared" si="15"/>
        <v/>
      </c>
      <c r="AM41" s="455" t="str">
        <f t="shared" si="16"/>
        <v/>
      </c>
      <c r="AO41" s="455" t="str">
        <f t="shared" si="17"/>
        <v/>
      </c>
      <c r="AQ41" s="455" t="str">
        <f t="shared" si="18"/>
        <v/>
      </c>
    </row>
    <row r="42" spans="5:43">
      <c r="E42" s="455" t="str">
        <f t="shared" si="0"/>
        <v/>
      </c>
      <c r="G42" s="455" t="str">
        <f t="shared" si="0"/>
        <v/>
      </c>
      <c r="I42" s="455" t="str">
        <f t="shared" si="1"/>
        <v/>
      </c>
      <c r="K42" s="455" t="str">
        <f t="shared" si="2"/>
        <v/>
      </c>
      <c r="M42" s="455" t="str">
        <f t="shared" si="3"/>
        <v/>
      </c>
      <c r="O42" s="455" t="str">
        <f t="shared" si="4"/>
        <v/>
      </c>
      <c r="Q42" s="455" t="str">
        <f t="shared" si="5"/>
        <v/>
      </c>
      <c r="S42" s="455" t="str">
        <f t="shared" si="6"/>
        <v/>
      </c>
      <c r="U42" s="455" t="str">
        <f t="shared" si="7"/>
        <v/>
      </c>
      <c r="W42" s="455" t="str">
        <f t="shared" si="8"/>
        <v/>
      </c>
      <c r="Y42" s="455" t="str">
        <f t="shared" si="9"/>
        <v/>
      </c>
      <c r="AA42" s="455" t="str">
        <f t="shared" si="10"/>
        <v/>
      </c>
      <c r="AC42" s="455" t="str">
        <f t="shared" si="11"/>
        <v/>
      </c>
      <c r="AE42" s="455" t="str">
        <f t="shared" si="12"/>
        <v/>
      </c>
      <c r="AG42" s="455" t="str">
        <f t="shared" si="13"/>
        <v/>
      </c>
      <c r="AI42" s="455" t="str">
        <f t="shared" si="14"/>
        <v/>
      </c>
      <c r="AK42" s="455" t="str">
        <f t="shared" si="15"/>
        <v/>
      </c>
      <c r="AM42" s="455" t="str">
        <f t="shared" si="16"/>
        <v/>
      </c>
      <c r="AO42" s="455" t="str">
        <f t="shared" si="17"/>
        <v/>
      </c>
      <c r="AQ42" s="455" t="str">
        <f t="shared" si="18"/>
        <v/>
      </c>
    </row>
    <row r="43" spans="5:43">
      <c r="E43" s="455" t="str">
        <f t="shared" si="0"/>
        <v/>
      </c>
      <c r="G43" s="455" t="str">
        <f t="shared" si="0"/>
        <v/>
      </c>
      <c r="I43" s="455" t="str">
        <f t="shared" si="1"/>
        <v/>
      </c>
      <c r="K43" s="455" t="str">
        <f t="shared" si="2"/>
        <v/>
      </c>
      <c r="M43" s="455" t="str">
        <f t="shared" si="3"/>
        <v/>
      </c>
      <c r="O43" s="455" t="str">
        <f t="shared" si="4"/>
        <v/>
      </c>
      <c r="Q43" s="455" t="str">
        <f t="shared" si="5"/>
        <v/>
      </c>
      <c r="S43" s="455" t="str">
        <f t="shared" si="6"/>
        <v/>
      </c>
      <c r="U43" s="455" t="str">
        <f t="shared" si="7"/>
        <v/>
      </c>
      <c r="W43" s="455" t="str">
        <f t="shared" si="8"/>
        <v/>
      </c>
      <c r="Y43" s="455" t="str">
        <f t="shared" si="9"/>
        <v/>
      </c>
      <c r="AA43" s="455" t="str">
        <f t="shared" si="10"/>
        <v/>
      </c>
      <c r="AC43" s="455" t="str">
        <f t="shared" si="11"/>
        <v/>
      </c>
      <c r="AE43" s="455" t="str">
        <f t="shared" si="12"/>
        <v/>
      </c>
      <c r="AG43" s="455" t="str">
        <f t="shared" si="13"/>
        <v/>
      </c>
      <c r="AI43" s="455" t="str">
        <f t="shared" si="14"/>
        <v/>
      </c>
      <c r="AK43" s="455" t="str">
        <f t="shared" si="15"/>
        <v/>
      </c>
      <c r="AM43" s="455" t="str">
        <f t="shared" si="16"/>
        <v/>
      </c>
      <c r="AO43" s="455" t="str">
        <f t="shared" si="17"/>
        <v/>
      </c>
      <c r="AQ43" s="455" t="str">
        <f t="shared" si="18"/>
        <v/>
      </c>
    </row>
    <row r="44" spans="5:43">
      <c r="E44" s="455" t="str">
        <f t="shared" si="0"/>
        <v/>
      </c>
      <c r="G44" s="455" t="str">
        <f t="shared" si="0"/>
        <v/>
      </c>
      <c r="I44" s="455" t="str">
        <f t="shared" si="1"/>
        <v/>
      </c>
      <c r="K44" s="455" t="str">
        <f t="shared" si="2"/>
        <v/>
      </c>
      <c r="M44" s="455" t="str">
        <f t="shared" si="3"/>
        <v/>
      </c>
      <c r="O44" s="455" t="str">
        <f t="shared" si="4"/>
        <v/>
      </c>
      <c r="Q44" s="455" t="str">
        <f t="shared" si="5"/>
        <v/>
      </c>
      <c r="S44" s="455" t="str">
        <f t="shared" si="6"/>
        <v/>
      </c>
      <c r="U44" s="455" t="str">
        <f t="shared" si="7"/>
        <v/>
      </c>
      <c r="W44" s="455" t="str">
        <f t="shared" si="8"/>
        <v/>
      </c>
      <c r="Y44" s="455" t="str">
        <f t="shared" si="9"/>
        <v/>
      </c>
      <c r="AA44" s="455" t="str">
        <f t="shared" si="10"/>
        <v/>
      </c>
      <c r="AC44" s="455" t="str">
        <f t="shared" si="11"/>
        <v/>
      </c>
      <c r="AE44" s="455" t="str">
        <f t="shared" si="12"/>
        <v/>
      </c>
      <c r="AG44" s="455" t="str">
        <f t="shared" si="13"/>
        <v/>
      </c>
      <c r="AI44" s="455" t="str">
        <f t="shared" si="14"/>
        <v/>
      </c>
      <c r="AK44" s="455" t="str">
        <f t="shared" si="15"/>
        <v/>
      </c>
      <c r="AM44" s="455" t="str">
        <f t="shared" si="16"/>
        <v/>
      </c>
      <c r="AO44" s="455" t="str">
        <f t="shared" si="17"/>
        <v/>
      </c>
      <c r="AQ44" s="455" t="str">
        <f t="shared" si="18"/>
        <v/>
      </c>
    </row>
    <row r="45" spans="5:43">
      <c r="E45" s="455" t="str">
        <f t="shared" si="0"/>
        <v/>
      </c>
      <c r="G45" s="455" t="str">
        <f t="shared" si="0"/>
        <v/>
      </c>
      <c r="I45" s="455" t="str">
        <f t="shared" si="1"/>
        <v/>
      </c>
      <c r="K45" s="455" t="str">
        <f t="shared" si="2"/>
        <v/>
      </c>
      <c r="M45" s="455" t="str">
        <f t="shared" si="3"/>
        <v/>
      </c>
      <c r="O45" s="455" t="str">
        <f t="shared" si="4"/>
        <v/>
      </c>
      <c r="Q45" s="455" t="str">
        <f t="shared" si="5"/>
        <v/>
      </c>
      <c r="S45" s="455" t="str">
        <f t="shared" si="6"/>
        <v/>
      </c>
      <c r="U45" s="455" t="str">
        <f t="shared" si="7"/>
        <v/>
      </c>
      <c r="W45" s="455" t="str">
        <f t="shared" si="8"/>
        <v/>
      </c>
      <c r="Y45" s="455" t="str">
        <f t="shared" si="9"/>
        <v/>
      </c>
      <c r="AA45" s="455" t="str">
        <f t="shared" si="10"/>
        <v/>
      </c>
      <c r="AC45" s="455" t="str">
        <f t="shared" si="11"/>
        <v/>
      </c>
      <c r="AE45" s="455" t="str">
        <f t="shared" si="12"/>
        <v/>
      </c>
      <c r="AG45" s="455" t="str">
        <f t="shared" si="13"/>
        <v/>
      </c>
      <c r="AI45" s="455" t="str">
        <f t="shared" si="14"/>
        <v/>
      </c>
      <c r="AK45" s="455" t="str">
        <f t="shared" si="15"/>
        <v/>
      </c>
      <c r="AM45" s="455" t="str">
        <f t="shared" si="16"/>
        <v/>
      </c>
      <c r="AO45" s="455" t="str">
        <f t="shared" si="17"/>
        <v/>
      </c>
      <c r="AQ45" s="455" t="str">
        <f t="shared" si="18"/>
        <v/>
      </c>
    </row>
    <row r="46" spans="5:43">
      <c r="E46" s="455" t="str">
        <f t="shared" si="0"/>
        <v/>
      </c>
      <c r="G46" s="455" t="str">
        <f t="shared" si="0"/>
        <v/>
      </c>
      <c r="I46" s="455" t="str">
        <f t="shared" si="1"/>
        <v/>
      </c>
      <c r="K46" s="455" t="str">
        <f t="shared" si="2"/>
        <v/>
      </c>
      <c r="M46" s="455" t="str">
        <f t="shared" si="3"/>
        <v/>
      </c>
      <c r="O46" s="455" t="str">
        <f t="shared" si="4"/>
        <v/>
      </c>
      <c r="Q46" s="455" t="str">
        <f t="shared" si="5"/>
        <v/>
      </c>
      <c r="S46" s="455" t="str">
        <f t="shared" si="6"/>
        <v/>
      </c>
      <c r="U46" s="455" t="str">
        <f t="shared" si="7"/>
        <v/>
      </c>
      <c r="W46" s="455" t="str">
        <f t="shared" si="8"/>
        <v/>
      </c>
      <c r="Y46" s="455" t="str">
        <f t="shared" si="9"/>
        <v/>
      </c>
      <c r="AA46" s="455" t="str">
        <f t="shared" si="10"/>
        <v/>
      </c>
      <c r="AC46" s="455" t="str">
        <f t="shared" si="11"/>
        <v/>
      </c>
      <c r="AE46" s="455" t="str">
        <f t="shared" si="12"/>
        <v/>
      </c>
      <c r="AG46" s="455" t="str">
        <f t="shared" si="13"/>
        <v/>
      </c>
      <c r="AI46" s="455" t="str">
        <f t="shared" si="14"/>
        <v/>
      </c>
      <c r="AK46" s="455" t="str">
        <f t="shared" si="15"/>
        <v/>
      </c>
      <c r="AM46" s="455" t="str">
        <f t="shared" si="16"/>
        <v/>
      </c>
      <c r="AO46" s="455" t="str">
        <f t="shared" si="17"/>
        <v/>
      </c>
      <c r="AQ46" s="455" t="str">
        <f t="shared" si="18"/>
        <v/>
      </c>
    </row>
    <row r="47" spans="5:43">
      <c r="E47" s="455" t="str">
        <f t="shared" si="0"/>
        <v/>
      </c>
      <c r="G47" s="455" t="str">
        <f t="shared" si="0"/>
        <v/>
      </c>
      <c r="I47" s="455" t="str">
        <f t="shared" si="1"/>
        <v/>
      </c>
      <c r="K47" s="455" t="str">
        <f t="shared" si="2"/>
        <v/>
      </c>
      <c r="M47" s="455" t="str">
        <f t="shared" si="3"/>
        <v/>
      </c>
      <c r="O47" s="455" t="str">
        <f t="shared" si="4"/>
        <v/>
      </c>
      <c r="Q47" s="455" t="str">
        <f t="shared" si="5"/>
        <v/>
      </c>
      <c r="S47" s="455" t="str">
        <f t="shared" si="6"/>
        <v/>
      </c>
      <c r="U47" s="455" t="str">
        <f t="shared" si="7"/>
        <v/>
      </c>
      <c r="W47" s="455" t="str">
        <f t="shared" si="8"/>
        <v/>
      </c>
      <c r="Y47" s="455" t="str">
        <f t="shared" si="9"/>
        <v/>
      </c>
      <c r="AA47" s="455" t="str">
        <f t="shared" si="10"/>
        <v/>
      </c>
      <c r="AC47" s="455" t="str">
        <f t="shared" si="11"/>
        <v/>
      </c>
      <c r="AE47" s="455" t="str">
        <f t="shared" si="12"/>
        <v/>
      </c>
      <c r="AG47" s="455" t="str">
        <f t="shared" si="13"/>
        <v/>
      </c>
      <c r="AI47" s="455" t="str">
        <f t="shared" si="14"/>
        <v/>
      </c>
      <c r="AK47" s="455" t="str">
        <f t="shared" si="15"/>
        <v/>
      </c>
      <c r="AM47" s="455" t="str">
        <f t="shared" si="16"/>
        <v/>
      </c>
      <c r="AO47" s="455" t="str">
        <f t="shared" si="17"/>
        <v/>
      </c>
      <c r="AQ47" s="455" t="str">
        <f t="shared" si="18"/>
        <v/>
      </c>
    </row>
    <row r="48" spans="5:43">
      <c r="E48" s="455" t="str">
        <f t="shared" si="0"/>
        <v/>
      </c>
      <c r="G48" s="455" t="str">
        <f t="shared" si="0"/>
        <v/>
      </c>
      <c r="I48" s="455" t="str">
        <f t="shared" si="1"/>
        <v/>
      </c>
      <c r="K48" s="455" t="str">
        <f t="shared" si="2"/>
        <v/>
      </c>
      <c r="M48" s="455" t="str">
        <f t="shared" si="3"/>
        <v/>
      </c>
      <c r="O48" s="455" t="str">
        <f t="shared" si="4"/>
        <v/>
      </c>
      <c r="Q48" s="455" t="str">
        <f t="shared" si="5"/>
        <v/>
      </c>
      <c r="S48" s="455" t="str">
        <f t="shared" si="6"/>
        <v/>
      </c>
      <c r="U48" s="455" t="str">
        <f t="shared" si="7"/>
        <v/>
      </c>
      <c r="W48" s="455" t="str">
        <f t="shared" si="8"/>
        <v/>
      </c>
      <c r="Y48" s="455" t="str">
        <f t="shared" si="9"/>
        <v/>
      </c>
      <c r="AA48" s="455" t="str">
        <f t="shared" si="10"/>
        <v/>
      </c>
      <c r="AC48" s="455" t="str">
        <f t="shared" si="11"/>
        <v/>
      </c>
      <c r="AE48" s="455" t="str">
        <f t="shared" si="12"/>
        <v/>
      </c>
      <c r="AG48" s="455" t="str">
        <f t="shared" si="13"/>
        <v/>
      </c>
      <c r="AI48" s="455" t="str">
        <f t="shared" si="14"/>
        <v/>
      </c>
      <c r="AK48" s="455" t="str">
        <f t="shared" si="15"/>
        <v/>
      </c>
      <c r="AM48" s="455" t="str">
        <f t="shared" si="16"/>
        <v/>
      </c>
      <c r="AO48" s="455" t="str">
        <f t="shared" si="17"/>
        <v/>
      </c>
      <c r="AQ48" s="455" t="str">
        <f t="shared" si="18"/>
        <v/>
      </c>
    </row>
    <row r="49" spans="5:43">
      <c r="E49" s="455" t="str">
        <f t="shared" si="0"/>
        <v/>
      </c>
      <c r="G49" s="455" t="str">
        <f t="shared" si="0"/>
        <v/>
      </c>
      <c r="I49" s="455" t="str">
        <f t="shared" si="1"/>
        <v/>
      </c>
      <c r="K49" s="455" t="str">
        <f t="shared" si="2"/>
        <v/>
      </c>
      <c r="M49" s="455" t="str">
        <f t="shared" si="3"/>
        <v/>
      </c>
      <c r="O49" s="455" t="str">
        <f t="shared" si="4"/>
        <v/>
      </c>
      <c r="Q49" s="455" t="str">
        <f t="shared" si="5"/>
        <v/>
      </c>
      <c r="S49" s="455" t="str">
        <f t="shared" si="6"/>
        <v/>
      </c>
      <c r="U49" s="455" t="str">
        <f t="shared" si="7"/>
        <v/>
      </c>
      <c r="W49" s="455" t="str">
        <f t="shared" si="8"/>
        <v/>
      </c>
      <c r="Y49" s="455" t="str">
        <f t="shared" si="9"/>
        <v/>
      </c>
      <c r="AA49" s="455" t="str">
        <f t="shared" si="10"/>
        <v/>
      </c>
      <c r="AC49" s="455" t="str">
        <f t="shared" si="11"/>
        <v/>
      </c>
      <c r="AE49" s="455" t="str">
        <f t="shared" si="12"/>
        <v/>
      </c>
      <c r="AG49" s="455" t="str">
        <f t="shared" si="13"/>
        <v/>
      </c>
      <c r="AI49" s="455" t="str">
        <f t="shared" si="14"/>
        <v/>
      </c>
      <c r="AK49" s="455" t="str">
        <f t="shared" si="15"/>
        <v/>
      </c>
      <c r="AM49" s="455" t="str">
        <f t="shared" si="16"/>
        <v/>
      </c>
      <c r="AO49" s="455" t="str">
        <f t="shared" si="17"/>
        <v/>
      </c>
      <c r="AQ49" s="455" t="str">
        <f t="shared" si="18"/>
        <v/>
      </c>
    </row>
    <row r="50" spans="5:43">
      <c r="E50" s="455" t="str">
        <f t="shared" si="0"/>
        <v/>
      </c>
      <c r="G50" s="455" t="str">
        <f t="shared" si="0"/>
        <v/>
      </c>
      <c r="I50" s="455" t="str">
        <f t="shared" si="1"/>
        <v/>
      </c>
      <c r="K50" s="455" t="str">
        <f t="shared" si="2"/>
        <v/>
      </c>
      <c r="M50" s="455" t="str">
        <f t="shared" si="3"/>
        <v/>
      </c>
      <c r="O50" s="455" t="str">
        <f t="shared" si="4"/>
        <v/>
      </c>
      <c r="Q50" s="455" t="str">
        <f t="shared" si="5"/>
        <v/>
      </c>
      <c r="S50" s="455" t="str">
        <f t="shared" si="6"/>
        <v/>
      </c>
      <c r="U50" s="455" t="str">
        <f t="shared" si="7"/>
        <v/>
      </c>
      <c r="W50" s="455" t="str">
        <f t="shared" si="8"/>
        <v/>
      </c>
      <c r="Y50" s="455" t="str">
        <f t="shared" si="9"/>
        <v/>
      </c>
      <c r="AA50" s="455" t="str">
        <f t="shared" si="10"/>
        <v/>
      </c>
      <c r="AC50" s="455" t="str">
        <f t="shared" si="11"/>
        <v/>
      </c>
      <c r="AE50" s="455" t="str">
        <f t="shared" si="12"/>
        <v/>
      </c>
      <c r="AG50" s="455" t="str">
        <f t="shared" si="13"/>
        <v/>
      </c>
      <c r="AI50" s="455" t="str">
        <f t="shared" si="14"/>
        <v/>
      </c>
      <c r="AK50" s="455" t="str">
        <f t="shared" si="15"/>
        <v/>
      </c>
      <c r="AM50" s="455" t="str">
        <f t="shared" si="16"/>
        <v/>
      </c>
      <c r="AO50" s="455" t="str">
        <f t="shared" si="17"/>
        <v/>
      </c>
      <c r="AQ50" s="455" t="str">
        <f t="shared" si="18"/>
        <v/>
      </c>
    </row>
    <row r="51" spans="5:43">
      <c r="E51" s="455" t="str">
        <f t="shared" si="0"/>
        <v/>
      </c>
      <c r="G51" s="455" t="str">
        <f t="shared" si="0"/>
        <v/>
      </c>
      <c r="I51" s="455" t="str">
        <f t="shared" si="1"/>
        <v/>
      </c>
      <c r="K51" s="455" t="str">
        <f t="shared" si="2"/>
        <v/>
      </c>
      <c r="M51" s="455" t="str">
        <f t="shared" si="3"/>
        <v/>
      </c>
      <c r="O51" s="455" t="str">
        <f t="shared" si="4"/>
        <v/>
      </c>
      <c r="Q51" s="455" t="str">
        <f t="shared" si="5"/>
        <v/>
      </c>
      <c r="S51" s="455" t="str">
        <f t="shared" si="6"/>
        <v/>
      </c>
      <c r="U51" s="455" t="str">
        <f t="shared" si="7"/>
        <v/>
      </c>
      <c r="W51" s="455" t="str">
        <f t="shared" si="8"/>
        <v/>
      </c>
      <c r="Y51" s="455" t="str">
        <f t="shared" si="9"/>
        <v/>
      </c>
      <c r="AA51" s="455" t="str">
        <f t="shared" si="10"/>
        <v/>
      </c>
      <c r="AC51" s="455" t="str">
        <f t="shared" si="11"/>
        <v/>
      </c>
      <c r="AE51" s="455" t="str">
        <f t="shared" si="12"/>
        <v/>
      </c>
      <c r="AG51" s="455" t="str">
        <f t="shared" si="13"/>
        <v/>
      </c>
      <c r="AI51" s="455" t="str">
        <f t="shared" si="14"/>
        <v/>
      </c>
      <c r="AK51" s="455" t="str">
        <f t="shared" si="15"/>
        <v/>
      </c>
      <c r="AM51" s="455" t="str">
        <f t="shared" si="16"/>
        <v/>
      </c>
      <c r="AO51" s="455" t="str">
        <f t="shared" si="17"/>
        <v/>
      </c>
      <c r="AQ51" s="455" t="str">
        <f t="shared" si="18"/>
        <v/>
      </c>
    </row>
    <row r="52" spans="5:43">
      <c r="E52" s="455" t="str">
        <f t="shared" si="0"/>
        <v/>
      </c>
      <c r="G52" s="455" t="str">
        <f t="shared" si="0"/>
        <v/>
      </c>
      <c r="I52" s="455" t="str">
        <f t="shared" si="1"/>
        <v/>
      </c>
      <c r="K52" s="455" t="str">
        <f t="shared" si="2"/>
        <v/>
      </c>
      <c r="M52" s="455" t="str">
        <f t="shared" si="3"/>
        <v/>
      </c>
      <c r="O52" s="455" t="str">
        <f t="shared" si="4"/>
        <v/>
      </c>
      <c r="Q52" s="455" t="str">
        <f t="shared" si="5"/>
        <v/>
      </c>
      <c r="S52" s="455" t="str">
        <f t="shared" si="6"/>
        <v/>
      </c>
      <c r="U52" s="455" t="str">
        <f t="shared" si="7"/>
        <v/>
      </c>
      <c r="W52" s="455" t="str">
        <f t="shared" si="8"/>
        <v/>
      </c>
      <c r="Y52" s="455" t="str">
        <f t="shared" si="9"/>
        <v/>
      </c>
      <c r="AA52" s="455" t="str">
        <f t="shared" si="10"/>
        <v/>
      </c>
      <c r="AC52" s="455" t="str">
        <f t="shared" si="11"/>
        <v/>
      </c>
      <c r="AE52" s="455" t="str">
        <f t="shared" si="12"/>
        <v/>
      </c>
      <c r="AG52" s="455" t="str">
        <f t="shared" si="13"/>
        <v/>
      </c>
      <c r="AI52" s="455" t="str">
        <f t="shared" si="14"/>
        <v/>
      </c>
      <c r="AK52" s="455" t="str">
        <f t="shared" si="15"/>
        <v/>
      </c>
      <c r="AM52" s="455" t="str">
        <f t="shared" si="16"/>
        <v/>
      </c>
      <c r="AO52" s="455" t="str">
        <f t="shared" si="17"/>
        <v/>
      </c>
      <c r="AQ52" s="455" t="str">
        <f t="shared" si="18"/>
        <v/>
      </c>
    </row>
    <row r="53" spans="5:43">
      <c r="E53" s="455" t="str">
        <f t="shared" si="0"/>
        <v/>
      </c>
      <c r="G53" s="455" t="str">
        <f t="shared" si="0"/>
        <v/>
      </c>
      <c r="I53" s="455" t="str">
        <f t="shared" si="1"/>
        <v/>
      </c>
      <c r="K53" s="455" t="str">
        <f t="shared" si="2"/>
        <v/>
      </c>
      <c r="M53" s="455" t="str">
        <f t="shared" si="3"/>
        <v/>
      </c>
      <c r="O53" s="455" t="str">
        <f t="shared" si="4"/>
        <v/>
      </c>
      <c r="Q53" s="455" t="str">
        <f t="shared" si="5"/>
        <v/>
      </c>
      <c r="S53" s="455" t="str">
        <f t="shared" si="6"/>
        <v/>
      </c>
      <c r="U53" s="455" t="str">
        <f t="shared" si="7"/>
        <v/>
      </c>
      <c r="W53" s="455" t="str">
        <f t="shared" si="8"/>
        <v/>
      </c>
      <c r="Y53" s="455" t="str">
        <f t="shared" si="9"/>
        <v/>
      </c>
      <c r="AA53" s="455" t="str">
        <f t="shared" si="10"/>
        <v/>
      </c>
      <c r="AC53" s="455" t="str">
        <f t="shared" si="11"/>
        <v/>
      </c>
      <c r="AE53" s="455" t="str">
        <f t="shared" si="12"/>
        <v/>
      </c>
      <c r="AG53" s="455" t="str">
        <f t="shared" si="13"/>
        <v/>
      </c>
      <c r="AI53" s="455" t="str">
        <f t="shared" si="14"/>
        <v/>
      </c>
      <c r="AK53" s="455" t="str">
        <f t="shared" si="15"/>
        <v/>
      </c>
      <c r="AM53" s="455" t="str">
        <f t="shared" si="16"/>
        <v/>
      </c>
      <c r="AO53" s="455" t="str">
        <f t="shared" si="17"/>
        <v/>
      </c>
      <c r="AQ53" s="455" t="str">
        <f t="shared" si="18"/>
        <v/>
      </c>
    </row>
    <row r="54" spans="5:43">
      <c r="E54" s="455" t="str">
        <f t="shared" si="0"/>
        <v/>
      </c>
      <c r="G54" s="455" t="str">
        <f t="shared" si="0"/>
        <v/>
      </c>
      <c r="I54" s="455" t="str">
        <f t="shared" si="1"/>
        <v/>
      </c>
      <c r="K54" s="455" t="str">
        <f t="shared" si="2"/>
        <v/>
      </c>
      <c r="M54" s="455" t="str">
        <f t="shared" si="3"/>
        <v/>
      </c>
      <c r="O54" s="455" t="str">
        <f t="shared" si="4"/>
        <v/>
      </c>
      <c r="Q54" s="455" t="str">
        <f t="shared" si="5"/>
        <v/>
      </c>
      <c r="S54" s="455" t="str">
        <f t="shared" si="6"/>
        <v/>
      </c>
      <c r="U54" s="455" t="str">
        <f t="shared" si="7"/>
        <v/>
      </c>
      <c r="W54" s="455" t="str">
        <f t="shared" si="8"/>
        <v/>
      </c>
      <c r="Y54" s="455" t="str">
        <f t="shared" si="9"/>
        <v/>
      </c>
      <c r="AA54" s="455" t="str">
        <f t="shared" si="10"/>
        <v/>
      </c>
      <c r="AC54" s="455" t="str">
        <f t="shared" si="11"/>
        <v/>
      </c>
      <c r="AE54" s="455" t="str">
        <f t="shared" si="12"/>
        <v/>
      </c>
      <c r="AG54" s="455" t="str">
        <f t="shared" si="13"/>
        <v/>
      </c>
      <c r="AI54" s="455" t="str">
        <f t="shared" si="14"/>
        <v/>
      </c>
      <c r="AK54" s="455" t="str">
        <f t="shared" si="15"/>
        <v/>
      </c>
      <c r="AM54" s="455" t="str">
        <f t="shared" si="16"/>
        <v/>
      </c>
      <c r="AO54" s="455" t="str">
        <f t="shared" si="17"/>
        <v/>
      </c>
      <c r="AQ54" s="455" t="str">
        <f t="shared" si="18"/>
        <v/>
      </c>
    </row>
    <row r="55" spans="5:43">
      <c r="E55" s="455" t="str">
        <f t="shared" si="0"/>
        <v/>
      </c>
      <c r="G55" s="455" t="str">
        <f t="shared" si="0"/>
        <v/>
      </c>
      <c r="I55" s="455" t="str">
        <f t="shared" si="1"/>
        <v/>
      </c>
      <c r="K55" s="455" t="str">
        <f t="shared" si="2"/>
        <v/>
      </c>
      <c r="M55" s="455" t="str">
        <f t="shared" si="3"/>
        <v/>
      </c>
      <c r="O55" s="455" t="str">
        <f t="shared" si="4"/>
        <v/>
      </c>
      <c r="Q55" s="455" t="str">
        <f t="shared" si="5"/>
        <v/>
      </c>
      <c r="S55" s="455" t="str">
        <f t="shared" si="6"/>
        <v/>
      </c>
      <c r="U55" s="455" t="str">
        <f t="shared" si="7"/>
        <v/>
      </c>
      <c r="W55" s="455" t="str">
        <f t="shared" si="8"/>
        <v/>
      </c>
      <c r="Y55" s="455" t="str">
        <f t="shared" si="9"/>
        <v/>
      </c>
      <c r="AA55" s="455" t="str">
        <f t="shared" si="10"/>
        <v/>
      </c>
      <c r="AC55" s="455" t="str">
        <f t="shared" si="11"/>
        <v/>
      </c>
      <c r="AE55" s="455" t="str">
        <f t="shared" si="12"/>
        <v/>
      </c>
      <c r="AG55" s="455" t="str">
        <f t="shared" si="13"/>
        <v/>
      </c>
      <c r="AI55" s="455" t="str">
        <f t="shared" si="14"/>
        <v/>
      </c>
      <c r="AK55" s="455" t="str">
        <f t="shared" si="15"/>
        <v/>
      </c>
      <c r="AM55" s="455" t="str">
        <f t="shared" si="16"/>
        <v/>
      </c>
      <c r="AO55" s="455" t="str">
        <f t="shared" si="17"/>
        <v/>
      </c>
      <c r="AQ55" s="455" t="str">
        <f t="shared" si="18"/>
        <v/>
      </c>
    </row>
    <row r="56" spans="5:43">
      <c r="E56" s="455" t="str">
        <f t="shared" si="0"/>
        <v/>
      </c>
      <c r="G56" s="455" t="str">
        <f t="shared" si="0"/>
        <v/>
      </c>
      <c r="I56" s="455" t="str">
        <f t="shared" si="1"/>
        <v/>
      </c>
      <c r="K56" s="455" t="str">
        <f t="shared" si="2"/>
        <v/>
      </c>
      <c r="M56" s="455" t="str">
        <f t="shared" si="3"/>
        <v/>
      </c>
      <c r="O56" s="455" t="str">
        <f t="shared" si="4"/>
        <v/>
      </c>
      <c r="Q56" s="455" t="str">
        <f t="shared" si="5"/>
        <v/>
      </c>
      <c r="S56" s="455" t="str">
        <f t="shared" si="6"/>
        <v/>
      </c>
      <c r="U56" s="455" t="str">
        <f t="shared" si="7"/>
        <v/>
      </c>
      <c r="W56" s="455" t="str">
        <f t="shared" si="8"/>
        <v/>
      </c>
      <c r="Y56" s="455" t="str">
        <f t="shared" si="9"/>
        <v/>
      </c>
      <c r="AA56" s="455" t="str">
        <f t="shared" si="10"/>
        <v/>
      </c>
      <c r="AC56" s="455" t="str">
        <f t="shared" si="11"/>
        <v/>
      </c>
      <c r="AE56" s="455" t="str">
        <f t="shared" si="12"/>
        <v/>
      </c>
      <c r="AG56" s="455" t="str">
        <f t="shared" si="13"/>
        <v/>
      </c>
      <c r="AI56" s="455" t="str">
        <f t="shared" si="14"/>
        <v/>
      </c>
      <c r="AK56" s="455" t="str">
        <f t="shared" si="15"/>
        <v/>
      </c>
      <c r="AM56" s="455" t="str">
        <f t="shared" si="16"/>
        <v/>
      </c>
      <c r="AO56" s="455" t="str">
        <f t="shared" si="17"/>
        <v/>
      </c>
      <c r="AQ56" s="455" t="str">
        <f t="shared" si="18"/>
        <v/>
      </c>
    </row>
    <row r="57" spans="5:43">
      <c r="E57" s="455" t="str">
        <f t="shared" si="0"/>
        <v/>
      </c>
      <c r="G57" s="455" t="str">
        <f t="shared" si="0"/>
        <v/>
      </c>
      <c r="I57" s="455" t="str">
        <f t="shared" si="1"/>
        <v/>
      </c>
      <c r="K57" s="455" t="str">
        <f t="shared" si="2"/>
        <v/>
      </c>
      <c r="M57" s="455" t="str">
        <f t="shared" si="3"/>
        <v/>
      </c>
      <c r="O57" s="455" t="str">
        <f t="shared" si="4"/>
        <v/>
      </c>
      <c r="Q57" s="455" t="str">
        <f t="shared" si="5"/>
        <v/>
      </c>
      <c r="S57" s="455" t="str">
        <f t="shared" si="6"/>
        <v/>
      </c>
      <c r="U57" s="455" t="str">
        <f t="shared" si="7"/>
        <v/>
      </c>
      <c r="W57" s="455" t="str">
        <f t="shared" si="8"/>
        <v/>
      </c>
      <c r="Y57" s="455" t="str">
        <f t="shared" si="9"/>
        <v/>
      </c>
      <c r="AA57" s="455" t="str">
        <f t="shared" si="10"/>
        <v/>
      </c>
      <c r="AC57" s="455" t="str">
        <f t="shared" si="11"/>
        <v/>
      </c>
      <c r="AE57" s="455" t="str">
        <f t="shared" si="12"/>
        <v/>
      </c>
      <c r="AG57" s="455" t="str">
        <f t="shared" si="13"/>
        <v/>
      </c>
      <c r="AI57" s="455" t="str">
        <f t="shared" si="14"/>
        <v/>
      </c>
      <c r="AK57" s="455" t="str">
        <f t="shared" si="15"/>
        <v/>
      </c>
      <c r="AM57" s="455" t="str">
        <f t="shared" si="16"/>
        <v/>
      </c>
      <c r="AO57" s="455" t="str">
        <f t="shared" si="17"/>
        <v/>
      </c>
      <c r="AQ57" s="455" t="str">
        <f t="shared" si="18"/>
        <v/>
      </c>
    </row>
    <row r="58" spans="5:43">
      <c r="E58" s="455" t="str">
        <f t="shared" si="0"/>
        <v/>
      </c>
      <c r="G58" s="455" t="str">
        <f t="shared" si="0"/>
        <v/>
      </c>
      <c r="I58" s="455" t="str">
        <f t="shared" si="1"/>
        <v/>
      </c>
      <c r="K58" s="455" t="str">
        <f t="shared" si="2"/>
        <v/>
      </c>
      <c r="M58" s="455" t="str">
        <f t="shared" si="3"/>
        <v/>
      </c>
      <c r="O58" s="455" t="str">
        <f t="shared" si="4"/>
        <v/>
      </c>
      <c r="Q58" s="455" t="str">
        <f t="shared" si="5"/>
        <v/>
      </c>
      <c r="S58" s="455" t="str">
        <f t="shared" si="6"/>
        <v/>
      </c>
      <c r="U58" s="455" t="str">
        <f t="shared" si="7"/>
        <v/>
      </c>
      <c r="W58" s="455" t="str">
        <f t="shared" si="8"/>
        <v/>
      </c>
      <c r="Y58" s="455" t="str">
        <f t="shared" si="9"/>
        <v/>
      </c>
      <c r="AA58" s="455" t="str">
        <f t="shared" si="10"/>
        <v/>
      </c>
      <c r="AC58" s="455" t="str">
        <f t="shared" si="11"/>
        <v/>
      </c>
      <c r="AE58" s="455" t="str">
        <f t="shared" si="12"/>
        <v/>
      </c>
      <c r="AG58" s="455" t="str">
        <f t="shared" si="13"/>
        <v/>
      </c>
      <c r="AI58" s="455" t="str">
        <f t="shared" si="14"/>
        <v/>
      </c>
      <c r="AK58" s="455" t="str">
        <f t="shared" si="15"/>
        <v/>
      </c>
      <c r="AM58" s="455" t="str">
        <f t="shared" si="16"/>
        <v/>
      </c>
      <c r="AO58" s="455" t="str">
        <f t="shared" si="17"/>
        <v/>
      </c>
      <c r="AQ58" s="455" t="str">
        <f t="shared" si="18"/>
        <v/>
      </c>
    </row>
    <row r="59" spans="5:43">
      <c r="E59" s="455" t="str">
        <f t="shared" si="0"/>
        <v/>
      </c>
      <c r="G59" s="455" t="str">
        <f t="shared" si="0"/>
        <v/>
      </c>
      <c r="I59" s="455" t="str">
        <f t="shared" si="1"/>
        <v/>
      </c>
      <c r="K59" s="455" t="str">
        <f t="shared" si="2"/>
        <v/>
      </c>
      <c r="M59" s="455" t="str">
        <f t="shared" si="3"/>
        <v/>
      </c>
      <c r="O59" s="455" t="str">
        <f t="shared" si="4"/>
        <v/>
      </c>
      <c r="Q59" s="455" t="str">
        <f t="shared" si="5"/>
        <v/>
      </c>
      <c r="S59" s="455" t="str">
        <f t="shared" si="6"/>
        <v/>
      </c>
      <c r="U59" s="455" t="str">
        <f t="shared" si="7"/>
        <v/>
      </c>
      <c r="W59" s="455" t="str">
        <f t="shared" si="8"/>
        <v/>
      </c>
      <c r="Y59" s="455" t="str">
        <f t="shared" si="9"/>
        <v/>
      </c>
      <c r="AA59" s="455" t="str">
        <f t="shared" si="10"/>
        <v/>
      </c>
      <c r="AC59" s="455" t="str">
        <f t="shared" si="11"/>
        <v/>
      </c>
      <c r="AE59" s="455" t="str">
        <f t="shared" si="12"/>
        <v/>
      </c>
      <c r="AG59" s="455" t="str">
        <f t="shared" si="13"/>
        <v/>
      </c>
      <c r="AI59" s="455" t="str">
        <f t="shared" si="14"/>
        <v/>
      </c>
      <c r="AK59" s="455" t="str">
        <f t="shared" si="15"/>
        <v/>
      </c>
      <c r="AM59" s="455" t="str">
        <f t="shared" si="16"/>
        <v/>
      </c>
      <c r="AO59" s="455" t="str">
        <f t="shared" si="17"/>
        <v/>
      </c>
      <c r="AQ59" s="455" t="str">
        <f t="shared" si="18"/>
        <v/>
      </c>
    </row>
    <row r="60" spans="5:43">
      <c r="E60" s="455" t="str">
        <f t="shared" si="0"/>
        <v/>
      </c>
      <c r="G60" s="455" t="str">
        <f t="shared" si="0"/>
        <v/>
      </c>
      <c r="I60" s="455" t="str">
        <f t="shared" si="1"/>
        <v/>
      </c>
      <c r="K60" s="455" t="str">
        <f t="shared" si="2"/>
        <v/>
      </c>
      <c r="M60" s="455" t="str">
        <f t="shared" si="3"/>
        <v/>
      </c>
      <c r="O60" s="455" t="str">
        <f t="shared" si="4"/>
        <v/>
      </c>
      <c r="Q60" s="455" t="str">
        <f t="shared" si="5"/>
        <v/>
      </c>
      <c r="S60" s="455" t="str">
        <f t="shared" si="6"/>
        <v/>
      </c>
      <c r="U60" s="455" t="str">
        <f t="shared" si="7"/>
        <v/>
      </c>
      <c r="W60" s="455" t="str">
        <f t="shared" si="8"/>
        <v/>
      </c>
      <c r="Y60" s="455" t="str">
        <f t="shared" si="9"/>
        <v/>
      </c>
      <c r="AA60" s="455" t="str">
        <f t="shared" si="10"/>
        <v/>
      </c>
      <c r="AC60" s="455" t="str">
        <f t="shared" si="11"/>
        <v/>
      </c>
      <c r="AE60" s="455" t="str">
        <f t="shared" si="12"/>
        <v/>
      </c>
      <c r="AG60" s="455" t="str">
        <f t="shared" si="13"/>
        <v/>
      </c>
      <c r="AI60" s="455" t="str">
        <f t="shared" si="14"/>
        <v/>
      </c>
      <c r="AK60" s="455" t="str">
        <f t="shared" si="15"/>
        <v/>
      </c>
      <c r="AM60" s="455" t="str">
        <f t="shared" si="16"/>
        <v/>
      </c>
      <c r="AO60" s="455" t="str">
        <f t="shared" si="17"/>
        <v/>
      </c>
      <c r="AQ60" s="455" t="str">
        <f t="shared" si="18"/>
        <v/>
      </c>
    </row>
    <row r="61" spans="5:43">
      <c r="E61" s="455" t="str">
        <f t="shared" si="0"/>
        <v/>
      </c>
      <c r="G61" s="455" t="str">
        <f t="shared" si="0"/>
        <v/>
      </c>
      <c r="I61" s="455" t="str">
        <f t="shared" si="1"/>
        <v/>
      </c>
      <c r="K61" s="455" t="str">
        <f t="shared" si="2"/>
        <v/>
      </c>
      <c r="M61" s="455" t="str">
        <f t="shared" si="3"/>
        <v/>
      </c>
      <c r="O61" s="455" t="str">
        <f t="shared" si="4"/>
        <v/>
      </c>
      <c r="Q61" s="455" t="str">
        <f t="shared" si="5"/>
        <v/>
      </c>
      <c r="S61" s="455" t="str">
        <f t="shared" si="6"/>
        <v/>
      </c>
      <c r="U61" s="455" t="str">
        <f t="shared" si="7"/>
        <v/>
      </c>
      <c r="W61" s="455" t="str">
        <f t="shared" si="8"/>
        <v/>
      </c>
      <c r="Y61" s="455" t="str">
        <f t="shared" si="9"/>
        <v/>
      </c>
      <c r="AA61" s="455" t="str">
        <f t="shared" si="10"/>
        <v/>
      </c>
      <c r="AC61" s="455" t="str">
        <f t="shared" si="11"/>
        <v/>
      </c>
      <c r="AE61" s="455" t="str">
        <f t="shared" si="12"/>
        <v/>
      </c>
      <c r="AG61" s="455" t="str">
        <f t="shared" si="13"/>
        <v/>
      </c>
      <c r="AI61" s="455" t="str">
        <f t="shared" si="14"/>
        <v/>
      </c>
      <c r="AK61" s="455" t="str">
        <f t="shared" si="15"/>
        <v/>
      </c>
      <c r="AM61" s="455" t="str">
        <f t="shared" si="16"/>
        <v/>
      </c>
      <c r="AO61" s="455" t="str">
        <f t="shared" si="17"/>
        <v/>
      </c>
      <c r="AQ61" s="455" t="str">
        <f t="shared" si="18"/>
        <v/>
      </c>
    </row>
    <row r="62" spans="5:43">
      <c r="E62" s="455" t="str">
        <f t="shared" si="0"/>
        <v/>
      </c>
      <c r="G62" s="455" t="str">
        <f t="shared" si="0"/>
        <v/>
      </c>
      <c r="I62" s="455" t="str">
        <f t="shared" si="1"/>
        <v/>
      </c>
      <c r="K62" s="455" t="str">
        <f t="shared" si="2"/>
        <v/>
      </c>
      <c r="M62" s="455" t="str">
        <f t="shared" si="3"/>
        <v/>
      </c>
      <c r="O62" s="455" t="str">
        <f t="shared" si="4"/>
        <v/>
      </c>
      <c r="Q62" s="455" t="str">
        <f t="shared" si="5"/>
        <v/>
      </c>
      <c r="S62" s="455" t="str">
        <f t="shared" si="6"/>
        <v/>
      </c>
      <c r="U62" s="455" t="str">
        <f t="shared" si="7"/>
        <v/>
      </c>
      <c r="W62" s="455" t="str">
        <f t="shared" si="8"/>
        <v/>
      </c>
      <c r="Y62" s="455" t="str">
        <f t="shared" si="9"/>
        <v/>
      </c>
      <c r="AA62" s="455" t="str">
        <f t="shared" si="10"/>
        <v/>
      </c>
      <c r="AC62" s="455" t="str">
        <f t="shared" si="11"/>
        <v/>
      </c>
      <c r="AE62" s="455" t="str">
        <f t="shared" si="12"/>
        <v/>
      </c>
      <c r="AG62" s="455" t="str">
        <f t="shared" si="13"/>
        <v/>
      </c>
      <c r="AI62" s="455" t="str">
        <f t="shared" si="14"/>
        <v/>
      </c>
      <c r="AK62" s="455" t="str">
        <f t="shared" si="15"/>
        <v/>
      </c>
      <c r="AM62" s="455" t="str">
        <f t="shared" si="16"/>
        <v/>
      </c>
      <c r="AO62" s="455" t="str">
        <f t="shared" si="17"/>
        <v/>
      </c>
      <c r="AQ62" s="455" t="str">
        <f t="shared" si="18"/>
        <v/>
      </c>
    </row>
    <row r="63" spans="5:43">
      <c r="E63" s="455" t="str">
        <f t="shared" si="0"/>
        <v/>
      </c>
      <c r="G63" s="455" t="str">
        <f t="shared" si="0"/>
        <v/>
      </c>
      <c r="I63" s="455" t="str">
        <f t="shared" si="1"/>
        <v/>
      </c>
      <c r="K63" s="455" t="str">
        <f t="shared" si="2"/>
        <v/>
      </c>
      <c r="M63" s="455" t="str">
        <f t="shared" si="3"/>
        <v/>
      </c>
      <c r="O63" s="455" t="str">
        <f t="shared" si="4"/>
        <v/>
      </c>
      <c r="Q63" s="455" t="str">
        <f t="shared" si="5"/>
        <v/>
      </c>
      <c r="S63" s="455" t="str">
        <f t="shared" si="6"/>
        <v/>
      </c>
      <c r="U63" s="455" t="str">
        <f t="shared" si="7"/>
        <v/>
      </c>
      <c r="W63" s="455" t="str">
        <f t="shared" si="8"/>
        <v/>
      </c>
      <c r="Y63" s="455" t="str">
        <f t="shared" si="9"/>
        <v/>
      </c>
      <c r="AA63" s="455" t="str">
        <f t="shared" si="10"/>
        <v/>
      </c>
      <c r="AC63" s="455" t="str">
        <f t="shared" si="11"/>
        <v/>
      </c>
      <c r="AE63" s="455" t="str">
        <f t="shared" si="12"/>
        <v/>
      </c>
      <c r="AG63" s="455" t="str">
        <f t="shared" si="13"/>
        <v/>
      </c>
      <c r="AI63" s="455" t="str">
        <f t="shared" si="14"/>
        <v/>
      </c>
      <c r="AK63" s="455" t="str">
        <f t="shared" si="15"/>
        <v/>
      </c>
      <c r="AM63" s="455" t="str">
        <f t="shared" si="16"/>
        <v/>
      </c>
      <c r="AO63" s="455" t="str">
        <f t="shared" si="17"/>
        <v/>
      </c>
      <c r="AQ63" s="455" t="str">
        <f t="shared" si="18"/>
        <v/>
      </c>
    </row>
    <row r="64" spans="5:43">
      <c r="E64" s="455" t="str">
        <f t="shared" si="0"/>
        <v/>
      </c>
      <c r="G64" s="455" t="str">
        <f t="shared" si="0"/>
        <v/>
      </c>
      <c r="I64" s="455" t="str">
        <f t="shared" si="1"/>
        <v/>
      </c>
      <c r="K64" s="455" t="str">
        <f t="shared" si="2"/>
        <v/>
      </c>
      <c r="M64" s="455" t="str">
        <f t="shared" si="3"/>
        <v/>
      </c>
      <c r="O64" s="455" t="str">
        <f t="shared" si="4"/>
        <v/>
      </c>
      <c r="Q64" s="455" t="str">
        <f t="shared" si="5"/>
        <v/>
      </c>
      <c r="S64" s="455" t="str">
        <f t="shared" si="6"/>
        <v/>
      </c>
      <c r="U64" s="455" t="str">
        <f t="shared" si="7"/>
        <v/>
      </c>
      <c r="W64" s="455" t="str">
        <f t="shared" si="8"/>
        <v/>
      </c>
      <c r="Y64" s="455" t="str">
        <f t="shared" si="9"/>
        <v/>
      </c>
      <c r="AA64" s="455" t="str">
        <f t="shared" si="10"/>
        <v/>
      </c>
      <c r="AC64" s="455" t="str">
        <f t="shared" si="11"/>
        <v/>
      </c>
      <c r="AE64" s="455" t="str">
        <f t="shared" si="12"/>
        <v/>
      </c>
      <c r="AG64" s="455" t="str">
        <f t="shared" si="13"/>
        <v/>
      </c>
      <c r="AI64" s="455" t="str">
        <f t="shared" si="14"/>
        <v/>
      </c>
      <c r="AK64" s="455" t="str">
        <f t="shared" si="15"/>
        <v/>
      </c>
      <c r="AM64" s="455" t="str">
        <f t="shared" si="16"/>
        <v/>
      </c>
      <c r="AO64" s="455" t="str">
        <f t="shared" si="17"/>
        <v/>
      </c>
      <c r="AQ64" s="455" t="str">
        <f t="shared" si="18"/>
        <v/>
      </c>
    </row>
    <row r="65" spans="5:43">
      <c r="E65" s="455" t="str">
        <f t="shared" si="0"/>
        <v/>
      </c>
      <c r="G65" s="455" t="str">
        <f t="shared" si="0"/>
        <v/>
      </c>
      <c r="I65" s="455" t="str">
        <f t="shared" si="1"/>
        <v/>
      </c>
      <c r="K65" s="455" t="str">
        <f t="shared" si="2"/>
        <v/>
      </c>
      <c r="M65" s="455" t="str">
        <f t="shared" si="3"/>
        <v/>
      </c>
      <c r="O65" s="455" t="str">
        <f t="shared" si="4"/>
        <v/>
      </c>
      <c r="Q65" s="455" t="str">
        <f t="shared" si="5"/>
        <v/>
      </c>
      <c r="S65" s="455" t="str">
        <f t="shared" si="6"/>
        <v/>
      </c>
      <c r="U65" s="455" t="str">
        <f t="shared" si="7"/>
        <v/>
      </c>
      <c r="W65" s="455" t="str">
        <f t="shared" si="8"/>
        <v/>
      </c>
      <c r="Y65" s="455" t="str">
        <f t="shared" si="9"/>
        <v/>
      </c>
      <c r="AA65" s="455" t="str">
        <f t="shared" si="10"/>
        <v/>
      </c>
      <c r="AC65" s="455" t="str">
        <f t="shared" si="11"/>
        <v/>
      </c>
      <c r="AE65" s="455" t="str">
        <f t="shared" si="12"/>
        <v/>
      </c>
      <c r="AG65" s="455" t="str">
        <f t="shared" si="13"/>
        <v/>
      </c>
      <c r="AI65" s="455" t="str">
        <f t="shared" si="14"/>
        <v/>
      </c>
      <c r="AK65" s="455" t="str">
        <f t="shared" si="15"/>
        <v/>
      </c>
      <c r="AM65" s="455" t="str">
        <f t="shared" si="16"/>
        <v/>
      </c>
      <c r="AO65" s="455" t="str">
        <f t="shared" si="17"/>
        <v/>
      </c>
      <c r="AQ65" s="455" t="str">
        <f t="shared" si="18"/>
        <v/>
      </c>
    </row>
    <row r="66" spans="5:43">
      <c r="E66" s="455" t="str">
        <f t="shared" si="0"/>
        <v/>
      </c>
      <c r="G66" s="455" t="str">
        <f t="shared" si="0"/>
        <v/>
      </c>
      <c r="I66" s="455" t="str">
        <f t="shared" si="1"/>
        <v/>
      </c>
      <c r="K66" s="455" t="str">
        <f t="shared" si="2"/>
        <v/>
      </c>
      <c r="M66" s="455" t="str">
        <f t="shared" si="3"/>
        <v/>
      </c>
      <c r="O66" s="455" t="str">
        <f t="shared" si="4"/>
        <v/>
      </c>
      <c r="Q66" s="455" t="str">
        <f t="shared" si="5"/>
        <v/>
      </c>
      <c r="S66" s="455" t="str">
        <f t="shared" si="6"/>
        <v/>
      </c>
      <c r="U66" s="455" t="str">
        <f t="shared" si="7"/>
        <v/>
      </c>
      <c r="W66" s="455" t="str">
        <f t="shared" si="8"/>
        <v/>
      </c>
      <c r="Y66" s="455" t="str">
        <f t="shared" si="9"/>
        <v/>
      </c>
      <c r="AA66" s="455" t="str">
        <f t="shared" si="10"/>
        <v/>
      </c>
      <c r="AC66" s="455" t="str">
        <f t="shared" si="11"/>
        <v/>
      </c>
      <c r="AE66" s="455" t="str">
        <f t="shared" si="12"/>
        <v/>
      </c>
      <c r="AG66" s="455" t="str">
        <f t="shared" si="13"/>
        <v/>
      </c>
      <c r="AI66" s="455" t="str">
        <f t="shared" si="14"/>
        <v/>
      </c>
      <c r="AK66" s="455" t="str">
        <f t="shared" si="15"/>
        <v/>
      </c>
      <c r="AM66" s="455" t="str">
        <f t="shared" si="16"/>
        <v/>
      </c>
      <c r="AO66" s="455" t="str">
        <f t="shared" si="17"/>
        <v/>
      </c>
      <c r="AQ66" s="455" t="str">
        <f t="shared" si="18"/>
        <v/>
      </c>
    </row>
    <row r="67" spans="5:43">
      <c r="E67" s="455" t="str">
        <f t="shared" si="0"/>
        <v/>
      </c>
      <c r="G67" s="455" t="str">
        <f t="shared" si="0"/>
        <v/>
      </c>
      <c r="I67" s="455" t="str">
        <f t="shared" si="1"/>
        <v/>
      </c>
      <c r="K67" s="455" t="str">
        <f t="shared" si="2"/>
        <v/>
      </c>
      <c r="M67" s="455" t="str">
        <f t="shared" si="3"/>
        <v/>
      </c>
      <c r="O67" s="455" t="str">
        <f t="shared" si="4"/>
        <v/>
      </c>
      <c r="Q67" s="455" t="str">
        <f t="shared" si="5"/>
        <v/>
      </c>
      <c r="S67" s="455" t="str">
        <f t="shared" si="6"/>
        <v/>
      </c>
      <c r="U67" s="455" t="str">
        <f t="shared" si="7"/>
        <v/>
      </c>
      <c r="W67" s="455" t="str">
        <f t="shared" si="8"/>
        <v/>
      </c>
      <c r="Y67" s="455" t="str">
        <f t="shared" si="9"/>
        <v/>
      </c>
      <c r="AA67" s="455" t="str">
        <f t="shared" si="10"/>
        <v/>
      </c>
      <c r="AC67" s="455" t="str">
        <f t="shared" si="11"/>
        <v/>
      </c>
      <c r="AE67" s="455" t="str">
        <f t="shared" si="12"/>
        <v/>
      </c>
      <c r="AG67" s="455" t="str">
        <f t="shared" si="13"/>
        <v/>
      </c>
      <c r="AI67" s="455" t="str">
        <f t="shared" si="14"/>
        <v/>
      </c>
      <c r="AK67" s="455" t="str">
        <f t="shared" si="15"/>
        <v/>
      </c>
      <c r="AM67" s="455" t="str">
        <f t="shared" si="16"/>
        <v/>
      </c>
      <c r="AO67" s="455" t="str">
        <f t="shared" si="17"/>
        <v/>
      </c>
      <c r="AQ67" s="455" t="str">
        <f t="shared" si="18"/>
        <v/>
      </c>
    </row>
    <row r="68" spans="5:43">
      <c r="E68" s="455" t="str">
        <f t="shared" si="0"/>
        <v/>
      </c>
      <c r="G68" s="455" t="str">
        <f t="shared" si="0"/>
        <v/>
      </c>
      <c r="I68" s="455" t="str">
        <f t="shared" si="1"/>
        <v/>
      </c>
      <c r="K68" s="455" t="str">
        <f t="shared" si="2"/>
        <v/>
      </c>
      <c r="M68" s="455" t="str">
        <f t="shared" si="3"/>
        <v/>
      </c>
      <c r="O68" s="455" t="str">
        <f t="shared" si="4"/>
        <v/>
      </c>
      <c r="Q68" s="455" t="str">
        <f t="shared" si="5"/>
        <v/>
      </c>
      <c r="S68" s="455" t="str">
        <f t="shared" si="6"/>
        <v/>
      </c>
      <c r="U68" s="455" t="str">
        <f t="shared" si="7"/>
        <v/>
      </c>
      <c r="W68" s="455" t="str">
        <f t="shared" si="8"/>
        <v/>
      </c>
      <c r="Y68" s="455" t="str">
        <f t="shared" si="9"/>
        <v/>
      </c>
      <c r="AA68" s="455" t="str">
        <f t="shared" si="10"/>
        <v/>
      </c>
      <c r="AC68" s="455" t="str">
        <f t="shared" si="11"/>
        <v/>
      </c>
      <c r="AE68" s="455" t="str">
        <f t="shared" si="12"/>
        <v/>
      </c>
      <c r="AG68" s="455" t="str">
        <f t="shared" si="13"/>
        <v/>
      </c>
      <c r="AI68" s="455" t="str">
        <f t="shared" si="14"/>
        <v/>
      </c>
      <c r="AK68" s="455" t="str">
        <f t="shared" si="15"/>
        <v/>
      </c>
      <c r="AM68" s="455" t="str">
        <f t="shared" si="16"/>
        <v/>
      </c>
      <c r="AO68" s="455" t="str">
        <f t="shared" si="17"/>
        <v/>
      </c>
      <c r="AQ68" s="455" t="str">
        <f t="shared" si="18"/>
        <v/>
      </c>
    </row>
    <row r="69" spans="5:43">
      <c r="E69" s="455" t="str">
        <f t="shared" si="0"/>
        <v/>
      </c>
      <c r="G69" s="455" t="str">
        <f t="shared" si="0"/>
        <v/>
      </c>
      <c r="I69" s="455" t="str">
        <f t="shared" si="1"/>
        <v/>
      </c>
      <c r="K69" s="455" t="str">
        <f t="shared" si="2"/>
        <v/>
      </c>
      <c r="M69" s="455" t="str">
        <f t="shared" si="3"/>
        <v/>
      </c>
      <c r="O69" s="455" t="str">
        <f t="shared" si="4"/>
        <v/>
      </c>
      <c r="Q69" s="455" t="str">
        <f t="shared" si="5"/>
        <v/>
      </c>
      <c r="S69" s="455" t="str">
        <f t="shared" si="6"/>
        <v/>
      </c>
      <c r="U69" s="455" t="str">
        <f t="shared" si="7"/>
        <v/>
      </c>
      <c r="W69" s="455" t="str">
        <f t="shared" si="8"/>
        <v/>
      </c>
      <c r="Y69" s="455" t="str">
        <f t="shared" si="9"/>
        <v/>
      </c>
      <c r="AA69" s="455" t="str">
        <f t="shared" si="10"/>
        <v/>
      </c>
      <c r="AC69" s="455" t="str">
        <f t="shared" si="11"/>
        <v/>
      </c>
      <c r="AE69" s="455" t="str">
        <f t="shared" si="12"/>
        <v/>
      </c>
      <c r="AG69" s="455" t="str">
        <f t="shared" si="13"/>
        <v/>
      </c>
      <c r="AI69" s="455" t="str">
        <f t="shared" si="14"/>
        <v/>
      </c>
      <c r="AK69" s="455" t="str">
        <f t="shared" si="15"/>
        <v/>
      </c>
      <c r="AM69" s="455" t="str">
        <f t="shared" si="16"/>
        <v/>
      </c>
      <c r="AO69" s="455" t="str">
        <f t="shared" si="17"/>
        <v/>
      </c>
      <c r="AQ69" s="455" t="str">
        <f t="shared" si="18"/>
        <v/>
      </c>
    </row>
    <row r="70" spans="5:43">
      <c r="E70" s="455" t="str">
        <f t="shared" si="0"/>
        <v/>
      </c>
      <c r="G70" s="455" t="str">
        <f t="shared" si="0"/>
        <v/>
      </c>
      <c r="I70" s="455" t="str">
        <f t="shared" si="1"/>
        <v/>
      </c>
      <c r="K70" s="455" t="str">
        <f t="shared" si="2"/>
        <v/>
      </c>
      <c r="M70" s="455" t="str">
        <f t="shared" si="3"/>
        <v/>
      </c>
      <c r="O70" s="455" t="str">
        <f t="shared" si="4"/>
        <v/>
      </c>
      <c r="Q70" s="455" t="str">
        <f t="shared" si="5"/>
        <v/>
      </c>
      <c r="S70" s="455" t="str">
        <f t="shared" si="6"/>
        <v/>
      </c>
      <c r="U70" s="455" t="str">
        <f t="shared" si="7"/>
        <v/>
      </c>
      <c r="W70" s="455" t="str">
        <f t="shared" si="8"/>
        <v/>
      </c>
      <c r="Y70" s="455" t="str">
        <f t="shared" si="9"/>
        <v/>
      </c>
      <c r="AA70" s="455" t="str">
        <f t="shared" si="10"/>
        <v/>
      </c>
      <c r="AC70" s="455" t="str">
        <f t="shared" si="11"/>
        <v/>
      </c>
      <c r="AE70" s="455" t="str">
        <f t="shared" si="12"/>
        <v/>
      </c>
      <c r="AG70" s="455" t="str">
        <f t="shared" si="13"/>
        <v/>
      </c>
      <c r="AI70" s="455" t="str">
        <f t="shared" si="14"/>
        <v/>
      </c>
      <c r="AK70" s="455" t="str">
        <f t="shared" si="15"/>
        <v/>
      </c>
      <c r="AM70" s="455" t="str">
        <f t="shared" si="16"/>
        <v/>
      </c>
      <c r="AO70" s="455" t="str">
        <f t="shared" si="17"/>
        <v/>
      </c>
      <c r="AQ70" s="455" t="str">
        <f t="shared" si="18"/>
        <v/>
      </c>
    </row>
    <row r="71" spans="5:43">
      <c r="E71" s="455" t="str">
        <f t="shared" si="0"/>
        <v/>
      </c>
      <c r="G71" s="455" t="str">
        <f t="shared" si="0"/>
        <v/>
      </c>
      <c r="I71" s="455" t="str">
        <f t="shared" si="1"/>
        <v/>
      </c>
      <c r="K71" s="455" t="str">
        <f t="shared" si="2"/>
        <v/>
      </c>
      <c r="M71" s="455" t="str">
        <f t="shared" si="3"/>
        <v/>
      </c>
      <c r="O71" s="455" t="str">
        <f t="shared" si="4"/>
        <v/>
      </c>
      <c r="Q71" s="455" t="str">
        <f t="shared" si="5"/>
        <v/>
      </c>
      <c r="S71" s="455" t="str">
        <f t="shared" si="6"/>
        <v/>
      </c>
      <c r="U71" s="455" t="str">
        <f t="shared" si="7"/>
        <v/>
      </c>
      <c r="W71" s="455" t="str">
        <f t="shared" si="8"/>
        <v/>
      </c>
      <c r="Y71" s="455" t="str">
        <f t="shared" si="9"/>
        <v/>
      </c>
      <c r="AA71" s="455" t="str">
        <f t="shared" si="10"/>
        <v/>
      </c>
      <c r="AC71" s="455" t="str">
        <f t="shared" si="11"/>
        <v/>
      </c>
      <c r="AE71" s="455" t="str">
        <f t="shared" si="12"/>
        <v/>
      </c>
      <c r="AG71" s="455" t="str">
        <f t="shared" si="13"/>
        <v/>
      </c>
      <c r="AI71" s="455" t="str">
        <f t="shared" si="14"/>
        <v/>
      </c>
      <c r="AK71" s="455" t="str">
        <f t="shared" si="15"/>
        <v/>
      </c>
      <c r="AM71" s="455" t="str">
        <f t="shared" si="16"/>
        <v/>
      </c>
      <c r="AO71" s="455" t="str">
        <f t="shared" si="17"/>
        <v/>
      </c>
      <c r="AQ71" s="455" t="str">
        <f t="shared" si="18"/>
        <v/>
      </c>
    </row>
    <row r="72" spans="5:43">
      <c r="E72" s="455" t="str">
        <f t="shared" si="0"/>
        <v/>
      </c>
      <c r="G72" s="455" t="str">
        <f t="shared" si="0"/>
        <v/>
      </c>
      <c r="I72" s="455" t="str">
        <f t="shared" si="1"/>
        <v/>
      </c>
      <c r="K72" s="455" t="str">
        <f t="shared" si="2"/>
        <v/>
      </c>
      <c r="M72" s="455" t="str">
        <f t="shared" si="3"/>
        <v/>
      </c>
      <c r="O72" s="455" t="str">
        <f t="shared" si="4"/>
        <v/>
      </c>
      <c r="Q72" s="455" t="str">
        <f t="shared" si="5"/>
        <v/>
      </c>
      <c r="S72" s="455" t="str">
        <f t="shared" si="6"/>
        <v/>
      </c>
      <c r="U72" s="455" t="str">
        <f t="shared" si="7"/>
        <v/>
      </c>
      <c r="W72" s="455" t="str">
        <f t="shared" si="8"/>
        <v/>
      </c>
      <c r="Y72" s="455" t="str">
        <f t="shared" si="9"/>
        <v/>
      </c>
      <c r="AA72" s="455" t="str">
        <f t="shared" si="10"/>
        <v/>
      </c>
      <c r="AC72" s="455" t="str">
        <f t="shared" si="11"/>
        <v/>
      </c>
      <c r="AE72" s="455" t="str">
        <f t="shared" si="12"/>
        <v/>
      </c>
      <c r="AG72" s="455" t="str">
        <f t="shared" si="13"/>
        <v/>
      </c>
      <c r="AI72" s="455" t="str">
        <f t="shared" si="14"/>
        <v/>
      </c>
      <c r="AK72" s="455" t="str">
        <f t="shared" si="15"/>
        <v/>
      </c>
      <c r="AM72" s="455" t="str">
        <f t="shared" si="16"/>
        <v/>
      </c>
      <c r="AO72" s="455" t="str">
        <f t="shared" si="17"/>
        <v/>
      </c>
      <c r="AQ72" s="455" t="str">
        <f t="shared" si="18"/>
        <v/>
      </c>
    </row>
    <row r="73" spans="5:43">
      <c r="E73" s="455" t="str">
        <f t="shared" si="0"/>
        <v/>
      </c>
      <c r="G73" s="455" t="str">
        <f t="shared" si="0"/>
        <v/>
      </c>
      <c r="I73" s="455" t="str">
        <f t="shared" si="1"/>
        <v/>
      </c>
      <c r="K73" s="455" t="str">
        <f t="shared" si="2"/>
        <v/>
      </c>
      <c r="M73" s="455" t="str">
        <f t="shared" si="3"/>
        <v/>
      </c>
      <c r="O73" s="455" t="str">
        <f t="shared" si="4"/>
        <v/>
      </c>
      <c r="Q73" s="455" t="str">
        <f t="shared" si="5"/>
        <v/>
      </c>
      <c r="S73" s="455" t="str">
        <f t="shared" si="6"/>
        <v/>
      </c>
      <c r="U73" s="455" t="str">
        <f t="shared" si="7"/>
        <v/>
      </c>
      <c r="W73" s="455" t="str">
        <f t="shared" si="8"/>
        <v/>
      </c>
      <c r="Y73" s="455" t="str">
        <f t="shared" si="9"/>
        <v/>
      </c>
      <c r="AA73" s="455" t="str">
        <f t="shared" si="10"/>
        <v/>
      </c>
      <c r="AC73" s="455" t="str">
        <f t="shared" si="11"/>
        <v/>
      </c>
      <c r="AE73" s="455" t="str">
        <f t="shared" si="12"/>
        <v/>
      </c>
      <c r="AG73" s="455" t="str">
        <f t="shared" si="13"/>
        <v/>
      </c>
      <c r="AI73" s="455" t="str">
        <f t="shared" si="14"/>
        <v/>
      </c>
      <c r="AK73" s="455" t="str">
        <f t="shared" si="15"/>
        <v/>
      </c>
      <c r="AM73" s="455" t="str">
        <f t="shared" si="16"/>
        <v/>
      </c>
      <c r="AO73" s="455" t="str">
        <f t="shared" si="17"/>
        <v/>
      </c>
      <c r="AQ73" s="455" t="str">
        <f t="shared" si="18"/>
        <v/>
      </c>
    </row>
    <row r="74" spans="5:43">
      <c r="E74" s="455" t="str">
        <f t="shared" si="0"/>
        <v/>
      </c>
      <c r="G74" s="455" t="str">
        <f t="shared" si="0"/>
        <v/>
      </c>
      <c r="I74" s="455" t="str">
        <f t="shared" si="1"/>
        <v/>
      </c>
      <c r="K74" s="455" t="str">
        <f t="shared" si="2"/>
        <v/>
      </c>
      <c r="M74" s="455" t="str">
        <f t="shared" si="3"/>
        <v/>
      </c>
      <c r="O74" s="455" t="str">
        <f t="shared" si="4"/>
        <v/>
      </c>
      <c r="Q74" s="455" t="str">
        <f t="shared" si="5"/>
        <v/>
      </c>
      <c r="S74" s="455" t="str">
        <f t="shared" si="6"/>
        <v/>
      </c>
      <c r="U74" s="455" t="str">
        <f t="shared" si="7"/>
        <v/>
      </c>
      <c r="W74" s="455" t="str">
        <f t="shared" si="8"/>
        <v/>
      </c>
      <c r="Y74" s="455" t="str">
        <f t="shared" si="9"/>
        <v/>
      </c>
      <c r="AA74" s="455" t="str">
        <f t="shared" si="10"/>
        <v/>
      </c>
      <c r="AC74" s="455" t="str">
        <f t="shared" si="11"/>
        <v/>
      </c>
      <c r="AE74" s="455" t="str">
        <f t="shared" si="12"/>
        <v/>
      </c>
      <c r="AG74" s="455" t="str">
        <f t="shared" si="13"/>
        <v/>
      </c>
      <c r="AI74" s="455" t="str">
        <f t="shared" si="14"/>
        <v/>
      </c>
      <c r="AK74" s="455" t="str">
        <f t="shared" si="15"/>
        <v/>
      </c>
      <c r="AM74" s="455" t="str">
        <f t="shared" si="16"/>
        <v/>
      </c>
      <c r="AO74" s="455" t="str">
        <f t="shared" si="17"/>
        <v/>
      </c>
      <c r="AQ74" s="455" t="str">
        <f t="shared" si="18"/>
        <v/>
      </c>
    </row>
    <row r="75" spans="5:43">
      <c r="E75" s="455" t="str">
        <f t="shared" si="0"/>
        <v/>
      </c>
      <c r="G75" s="455" t="str">
        <f t="shared" si="0"/>
        <v/>
      </c>
      <c r="I75" s="455" t="str">
        <f t="shared" si="1"/>
        <v/>
      </c>
      <c r="K75" s="455" t="str">
        <f t="shared" si="2"/>
        <v/>
      </c>
      <c r="M75" s="455" t="str">
        <f t="shared" si="3"/>
        <v/>
      </c>
      <c r="O75" s="455" t="str">
        <f t="shared" si="4"/>
        <v/>
      </c>
      <c r="Q75" s="455" t="str">
        <f t="shared" si="5"/>
        <v/>
      </c>
      <c r="S75" s="455" t="str">
        <f t="shared" si="6"/>
        <v/>
      </c>
      <c r="U75" s="455" t="str">
        <f t="shared" si="7"/>
        <v/>
      </c>
      <c r="W75" s="455" t="str">
        <f t="shared" si="8"/>
        <v/>
      </c>
      <c r="Y75" s="455" t="str">
        <f t="shared" si="9"/>
        <v/>
      </c>
      <c r="AA75" s="455" t="str">
        <f t="shared" si="10"/>
        <v/>
      </c>
      <c r="AC75" s="455" t="str">
        <f t="shared" si="11"/>
        <v/>
      </c>
      <c r="AE75" s="455" t="str">
        <f t="shared" si="12"/>
        <v/>
      </c>
      <c r="AG75" s="455" t="str">
        <f t="shared" si="13"/>
        <v/>
      </c>
      <c r="AI75" s="455" t="str">
        <f t="shared" si="14"/>
        <v/>
      </c>
      <c r="AK75" s="455" t="str">
        <f t="shared" si="15"/>
        <v/>
      </c>
      <c r="AM75" s="455" t="str">
        <f t="shared" si="16"/>
        <v/>
      </c>
      <c r="AO75" s="455" t="str">
        <f t="shared" si="17"/>
        <v/>
      </c>
      <c r="AQ75" s="455" t="str">
        <f t="shared" si="18"/>
        <v/>
      </c>
    </row>
    <row r="76" spans="5:43">
      <c r="E76" s="455" t="str">
        <f t="shared" si="0"/>
        <v/>
      </c>
      <c r="G76" s="455" t="str">
        <f t="shared" si="0"/>
        <v/>
      </c>
      <c r="I76" s="455" t="str">
        <f t="shared" si="1"/>
        <v/>
      </c>
      <c r="K76" s="455" t="str">
        <f t="shared" si="2"/>
        <v/>
      </c>
      <c r="M76" s="455" t="str">
        <f t="shared" si="3"/>
        <v/>
      </c>
      <c r="O76" s="455" t="str">
        <f t="shared" si="4"/>
        <v/>
      </c>
      <c r="Q76" s="455" t="str">
        <f t="shared" si="5"/>
        <v/>
      </c>
      <c r="S76" s="455" t="str">
        <f t="shared" si="6"/>
        <v/>
      </c>
      <c r="U76" s="455" t="str">
        <f t="shared" si="7"/>
        <v/>
      </c>
      <c r="W76" s="455" t="str">
        <f t="shared" si="8"/>
        <v/>
      </c>
      <c r="Y76" s="455" t="str">
        <f t="shared" si="9"/>
        <v/>
      </c>
      <c r="AA76" s="455" t="str">
        <f t="shared" si="10"/>
        <v/>
      </c>
      <c r="AC76" s="455" t="str">
        <f t="shared" si="11"/>
        <v/>
      </c>
      <c r="AE76" s="455" t="str">
        <f t="shared" si="12"/>
        <v/>
      </c>
      <c r="AG76" s="455" t="str">
        <f t="shared" si="13"/>
        <v/>
      </c>
      <c r="AI76" s="455" t="str">
        <f t="shared" si="14"/>
        <v/>
      </c>
      <c r="AK76" s="455" t="str">
        <f t="shared" si="15"/>
        <v/>
      </c>
      <c r="AM76" s="455" t="str">
        <f t="shared" si="16"/>
        <v/>
      </c>
      <c r="AO76" s="455" t="str">
        <f t="shared" si="17"/>
        <v/>
      </c>
      <c r="AQ76" s="455" t="str">
        <f t="shared" si="18"/>
        <v/>
      </c>
    </row>
    <row r="77" spans="5:43">
      <c r="E77" s="455" t="str">
        <f t="shared" ref="E77:G140" si="19">IF(OR($B77=0,D77=0),"",D77/$B77)</f>
        <v/>
      </c>
      <c r="G77" s="455" t="str">
        <f t="shared" si="19"/>
        <v/>
      </c>
      <c r="I77" s="455" t="str">
        <f t="shared" ref="I77:I140" si="20">IF(OR($B77=0,H77=0),"",H77/$B77)</f>
        <v/>
      </c>
      <c r="K77" s="455" t="str">
        <f t="shared" ref="K77:K140" si="21">IF(OR($B77=0,J77=0),"",J77/$B77)</f>
        <v/>
      </c>
      <c r="M77" s="455" t="str">
        <f t="shared" ref="M77:M140" si="22">IF(OR($B77=0,L77=0),"",L77/$B77)</f>
        <v/>
      </c>
      <c r="O77" s="455" t="str">
        <f t="shared" ref="O77:O140" si="23">IF(OR($B77=0,N77=0),"",N77/$B77)</f>
        <v/>
      </c>
      <c r="Q77" s="455" t="str">
        <f t="shared" ref="Q77:Q140" si="24">IF(OR($B77=0,P77=0),"",P77/$B77)</f>
        <v/>
      </c>
      <c r="S77" s="455" t="str">
        <f t="shared" ref="S77:S140" si="25">IF(OR($B77=0,R77=0),"",R77/$B77)</f>
        <v/>
      </c>
      <c r="U77" s="455" t="str">
        <f t="shared" ref="U77:U140" si="26">IF(OR($B77=0,T77=0),"",T77/$B77)</f>
        <v/>
      </c>
      <c r="W77" s="455" t="str">
        <f t="shared" ref="W77:W140" si="27">IF(OR($B77=0,V77=0),"",V77/$B77)</f>
        <v/>
      </c>
      <c r="Y77" s="455" t="str">
        <f t="shared" ref="Y77:Y140" si="28">IF(OR($B77=0,X77=0),"",X77/$B77)</f>
        <v/>
      </c>
      <c r="AA77" s="455" t="str">
        <f t="shared" ref="AA77:AA140" si="29">IF(OR($B77=0,Z77=0),"",Z77/$B77)</f>
        <v/>
      </c>
      <c r="AC77" s="455" t="str">
        <f t="shared" ref="AC77:AC140" si="30">IF(OR($B77=0,AB77=0),"",AB77/$B77)</f>
        <v/>
      </c>
      <c r="AE77" s="455" t="str">
        <f t="shared" ref="AE77:AE140" si="31">IF(OR($B77=0,AD77=0),"",AD77/$B77)</f>
        <v/>
      </c>
      <c r="AG77" s="455" t="str">
        <f t="shared" ref="AG77:AG140" si="32">IF(OR($B77=0,AF77=0),"",AF77/$B77)</f>
        <v/>
      </c>
      <c r="AI77" s="455" t="str">
        <f t="shared" ref="AI77:AI140" si="33">IF(OR($B77=0,AH77=0),"",AH77/$B77)</f>
        <v/>
      </c>
      <c r="AK77" s="455" t="str">
        <f t="shared" ref="AK77:AK140" si="34">IF(OR($B77=0,AJ77=0),"",AJ77/$B77)</f>
        <v/>
      </c>
      <c r="AM77" s="455" t="str">
        <f t="shared" ref="AM77:AM140" si="35">IF(OR($B77=0,AL77=0),"",AL77/$B77)</f>
        <v/>
      </c>
      <c r="AO77" s="455" t="str">
        <f t="shared" ref="AO77:AO140" si="36">IF(OR($B77=0,AN77=0),"",AN77/$B77)</f>
        <v/>
      </c>
      <c r="AQ77" s="455" t="str">
        <f t="shared" ref="AQ77:AQ140" si="37">IF(OR($B77=0,AP77=0),"",AP77/$B77)</f>
        <v/>
      </c>
    </row>
    <row r="78" spans="5:43">
      <c r="E78" s="455" t="str">
        <f t="shared" si="19"/>
        <v/>
      </c>
      <c r="G78" s="455" t="str">
        <f t="shared" si="19"/>
        <v/>
      </c>
      <c r="I78" s="455" t="str">
        <f t="shared" si="20"/>
        <v/>
      </c>
      <c r="K78" s="455" t="str">
        <f t="shared" si="21"/>
        <v/>
      </c>
      <c r="M78" s="455" t="str">
        <f t="shared" si="22"/>
        <v/>
      </c>
      <c r="O78" s="455" t="str">
        <f t="shared" si="23"/>
        <v/>
      </c>
      <c r="Q78" s="455" t="str">
        <f t="shared" si="24"/>
        <v/>
      </c>
      <c r="S78" s="455" t="str">
        <f t="shared" si="25"/>
        <v/>
      </c>
      <c r="U78" s="455" t="str">
        <f t="shared" si="26"/>
        <v/>
      </c>
      <c r="W78" s="455" t="str">
        <f t="shared" si="27"/>
        <v/>
      </c>
      <c r="Y78" s="455" t="str">
        <f t="shared" si="28"/>
        <v/>
      </c>
      <c r="AA78" s="455" t="str">
        <f t="shared" si="29"/>
        <v/>
      </c>
      <c r="AC78" s="455" t="str">
        <f t="shared" si="30"/>
        <v/>
      </c>
      <c r="AE78" s="455" t="str">
        <f t="shared" si="31"/>
        <v/>
      </c>
      <c r="AG78" s="455" t="str">
        <f t="shared" si="32"/>
        <v/>
      </c>
      <c r="AI78" s="455" t="str">
        <f t="shared" si="33"/>
        <v/>
      </c>
      <c r="AK78" s="455" t="str">
        <f t="shared" si="34"/>
        <v/>
      </c>
      <c r="AM78" s="455" t="str">
        <f t="shared" si="35"/>
        <v/>
      </c>
      <c r="AO78" s="455" t="str">
        <f t="shared" si="36"/>
        <v/>
      </c>
      <c r="AQ78" s="455" t="str">
        <f t="shared" si="37"/>
        <v/>
      </c>
    </row>
    <row r="79" spans="5:43">
      <c r="E79" s="455" t="str">
        <f t="shared" si="19"/>
        <v/>
      </c>
      <c r="G79" s="455" t="str">
        <f t="shared" si="19"/>
        <v/>
      </c>
      <c r="I79" s="455" t="str">
        <f t="shared" si="20"/>
        <v/>
      </c>
      <c r="K79" s="455" t="str">
        <f t="shared" si="21"/>
        <v/>
      </c>
      <c r="M79" s="455" t="str">
        <f t="shared" si="22"/>
        <v/>
      </c>
      <c r="O79" s="455" t="str">
        <f t="shared" si="23"/>
        <v/>
      </c>
      <c r="Q79" s="455" t="str">
        <f t="shared" si="24"/>
        <v/>
      </c>
      <c r="S79" s="455" t="str">
        <f t="shared" si="25"/>
        <v/>
      </c>
      <c r="U79" s="455" t="str">
        <f t="shared" si="26"/>
        <v/>
      </c>
      <c r="W79" s="455" t="str">
        <f t="shared" si="27"/>
        <v/>
      </c>
      <c r="Y79" s="455" t="str">
        <f t="shared" si="28"/>
        <v/>
      </c>
      <c r="AA79" s="455" t="str">
        <f t="shared" si="29"/>
        <v/>
      </c>
      <c r="AC79" s="455" t="str">
        <f t="shared" si="30"/>
        <v/>
      </c>
      <c r="AE79" s="455" t="str">
        <f t="shared" si="31"/>
        <v/>
      </c>
      <c r="AG79" s="455" t="str">
        <f t="shared" si="32"/>
        <v/>
      </c>
      <c r="AI79" s="455" t="str">
        <f t="shared" si="33"/>
        <v/>
      </c>
      <c r="AK79" s="455" t="str">
        <f t="shared" si="34"/>
        <v/>
      </c>
      <c r="AM79" s="455" t="str">
        <f t="shared" si="35"/>
        <v/>
      </c>
      <c r="AO79" s="455" t="str">
        <f t="shared" si="36"/>
        <v/>
      </c>
      <c r="AQ79" s="455" t="str">
        <f t="shared" si="37"/>
        <v/>
      </c>
    </row>
    <row r="80" spans="5:43">
      <c r="E80" s="455" t="str">
        <f t="shared" si="19"/>
        <v/>
      </c>
      <c r="G80" s="455" t="str">
        <f t="shared" si="19"/>
        <v/>
      </c>
      <c r="I80" s="455" t="str">
        <f t="shared" si="20"/>
        <v/>
      </c>
      <c r="K80" s="455" t="str">
        <f t="shared" si="21"/>
        <v/>
      </c>
      <c r="M80" s="455" t="str">
        <f t="shared" si="22"/>
        <v/>
      </c>
      <c r="O80" s="455" t="str">
        <f t="shared" si="23"/>
        <v/>
      </c>
      <c r="Q80" s="455" t="str">
        <f t="shared" si="24"/>
        <v/>
      </c>
      <c r="S80" s="455" t="str">
        <f t="shared" si="25"/>
        <v/>
      </c>
      <c r="U80" s="455" t="str">
        <f t="shared" si="26"/>
        <v/>
      </c>
      <c r="W80" s="455" t="str">
        <f t="shared" si="27"/>
        <v/>
      </c>
      <c r="Y80" s="455" t="str">
        <f t="shared" si="28"/>
        <v/>
      </c>
      <c r="AA80" s="455" t="str">
        <f t="shared" si="29"/>
        <v/>
      </c>
      <c r="AC80" s="455" t="str">
        <f t="shared" si="30"/>
        <v/>
      </c>
      <c r="AE80" s="455" t="str">
        <f t="shared" si="31"/>
        <v/>
      </c>
      <c r="AG80" s="455" t="str">
        <f t="shared" si="32"/>
        <v/>
      </c>
      <c r="AI80" s="455" t="str">
        <f t="shared" si="33"/>
        <v/>
      </c>
      <c r="AK80" s="455" t="str">
        <f t="shared" si="34"/>
        <v/>
      </c>
      <c r="AM80" s="455" t="str">
        <f t="shared" si="35"/>
        <v/>
      </c>
      <c r="AO80" s="455" t="str">
        <f t="shared" si="36"/>
        <v/>
      </c>
      <c r="AQ80" s="455" t="str">
        <f t="shared" si="37"/>
        <v/>
      </c>
    </row>
    <row r="81" spans="5:43">
      <c r="E81" s="455" t="str">
        <f t="shared" si="19"/>
        <v/>
      </c>
      <c r="G81" s="455" t="str">
        <f t="shared" si="19"/>
        <v/>
      </c>
      <c r="I81" s="455" t="str">
        <f t="shared" si="20"/>
        <v/>
      </c>
      <c r="K81" s="455" t="str">
        <f t="shared" si="21"/>
        <v/>
      </c>
      <c r="M81" s="455" t="str">
        <f t="shared" si="22"/>
        <v/>
      </c>
      <c r="O81" s="455" t="str">
        <f t="shared" si="23"/>
        <v/>
      </c>
      <c r="Q81" s="455" t="str">
        <f t="shared" si="24"/>
        <v/>
      </c>
      <c r="S81" s="455" t="str">
        <f t="shared" si="25"/>
        <v/>
      </c>
      <c r="U81" s="455" t="str">
        <f t="shared" si="26"/>
        <v/>
      </c>
      <c r="W81" s="455" t="str">
        <f t="shared" si="27"/>
        <v/>
      </c>
      <c r="Y81" s="455" t="str">
        <f t="shared" si="28"/>
        <v/>
      </c>
      <c r="AA81" s="455" t="str">
        <f t="shared" si="29"/>
        <v/>
      </c>
      <c r="AC81" s="455" t="str">
        <f t="shared" si="30"/>
        <v/>
      </c>
      <c r="AE81" s="455" t="str">
        <f t="shared" si="31"/>
        <v/>
      </c>
      <c r="AG81" s="455" t="str">
        <f t="shared" si="32"/>
        <v/>
      </c>
      <c r="AI81" s="455" t="str">
        <f t="shared" si="33"/>
        <v/>
      </c>
      <c r="AK81" s="455" t="str">
        <f t="shared" si="34"/>
        <v/>
      </c>
      <c r="AM81" s="455" t="str">
        <f t="shared" si="35"/>
        <v/>
      </c>
      <c r="AO81" s="455" t="str">
        <f t="shared" si="36"/>
        <v/>
      </c>
      <c r="AQ81" s="455" t="str">
        <f t="shared" si="37"/>
        <v/>
      </c>
    </row>
    <row r="82" spans="5:43">
      <c r="E82" s="455" t="str">
        <f t="shared" si="19"/>
        <v/>
      </c>
      <c r="G82" s="455" t="str">
        <f t="shared" si="19"/>
        <v/>
      </c>
      <c r="I82" s="455" t="str">
        <f t="shared" si="20"/>
        <v/>
      </c>
      <c r="K82" s="455" t="str">
        <f t="shared" si="21"/>
        <v/>
      </c>
      <c r="M82" s="455" t="str">
        <f t="shared" si="22"/>
        <v/>
      </c>
      <c r="O82" s="455" t="str">
        <f t="shared" si="23"/>
        <v/>
      </c>
      <c r="Q82" s="455" t="str">
        <f t="shared" si="24"/>
        <v/>
      </c>
      <c r="S82" s="455" t="str">
        <f t="shared" si="25"/>
        <v/>
      </c>
      <c r="U82" s="455" t="str">
        <f t="shared" si="26"/>
        <v/>
      </c>
      <c r="W82" s="455" t="str">
        <f t="shared" si="27"/>
        <v/>
      </c>
      <c r="Y82" s="455" t="str">
        <f t="shared" si="28"/>
        <v/>
      </c>
      <c r="AA82" s="455" t="str">
        <f t="shared" si="29"/>
        <v/>
      </c>
      <c r="AC82" s="455" t="str">
        <f t="shared" si="30"/>
        <v/>
      </c>
      <c r="AE82" s="455" t="str">
        <f t="shared" si="31"/>
        <v/>
      </c>
      <c r="AG82" s="455" t="str">
        <f t="shared" si="32"/>
        <v/>
      </c>
      <c r="AI82" s="455" t="str">
        <f t="shared" si="33"/>
        <v/>
      </c>
      <c r="AK82" s="455" t="str">
        <f t="shared" si="34"/>
        <v/>
      </c>
      <c r="AM82" s="455" t="str">
        <f t="shared" si="35"/>
        <v/>
      </c>
      <c r="AO82" s="455" t="str">
        <f t="shared" si="36"/>
        <v/>
      </c>
      <c r="AQ82" s="455" t="str">
        <f t="shared" si="37"/>
        <v/>
      </c>
    </row>
    <row r="83" spans="5:43">
      <c r="E83" s="455" t="str">
        <f t="shared" si="19"/>
        <v/>
      </c>
      <c r="G83" s="455" t="str">
        <f t="shared" si="19"/>
        <v/>
      </c>
      <c r="I83" s="455" t="str">
        <f t="shared" si="20"/>
        <v/>
      </c>
      <c r="K83" s="455" t="str">
        <f t="shared" si="21"/>
        <v/>
      </c>
      <c r="M83" s="455" t="str">
        <f t="shared" si="22"/>
        <v/>
      </c>
      <c r="O83" s="455" t="str">
        <f t="shared" si="23"/>
        <v/>
      </c>
      <c r="Q83" s="455" t="str">
        <f t="shared" si="24"/>
        <v/>
      </c>
      <c r="S83" s="455" t="str">
        <f t="shared" si="25"/>
        <v/>
      </c>
      <c r="U83" s="455" t="str">
        <f t="shared" si="26"/>
        <v/>
      </c>
      <c r="W83" s="455" t="str">
        <f t="shared" si="27"/>
        <v/>
      </c>
      <c r="Y83" s="455" t="str">
        <f t="shared" si="28"/>
        <v/>
      </c>
      <c r="AA83" s="455" t="str">
        <f t="shared" si="29"/>
        <v/>
      </c>
      <c r="AC83" s="455" t="str">
        <f t="shared" si="30"/>
        <v/>
      </c>
      <c r="AE83" s="455" t="str">
        <f t="shared" si="31"/>
        <v/>
      </c>
      <c r="AG83" s="455" t="str">
        <f t="shared" si="32"/>
        <v/>
      </c>
      <c r="AI83" s="455" t="str">
        <f t="shared" si="33"/>
        <v/>
      </c>
      <c r="AK83" s="455" t="str">
        <f t="shared" si="34"/>
        <v/>
      </c>
      <c r="AM83" s="455" t="str">
        <f t="shared" si="35"/>
        <v/>
      </c>
      <c r="AO83" s="455" t="str">
        <f t="shared" si="36"/>
        <v/>
      </c>
      <c r="AQ83" s="455" t="str">
        <f t="shared" si="37"/>
        <v/>
      </c>
    </row>
    <row r="84" spans="5:43">
      <c r="E84" s="455" t="str">
        <f t="shared" si="19"/>
        <v/>
      </c>
      <c r="G84" s="455" t="str">
        <f t="shared" si="19"/>
        <v/>
      </c>
      <c r="I84" s="455" t="str">
        <f t="shared" si="20"/>
        <v/>
      </c>
      <c r="K84" s="455" t="str">
        <f t="shared" si="21"/>
        <v/>
      </c>
      <c r="M84" s="455" t="str">
        <f t="shared" si="22"/>
        <v/>
      </c>
      <c r="O84" s="455" t="str">
        <f t="shared" si="23"/>
        <v/>
      </c>
      <c r="Q84" s="455" t="str">
        <f t="shared" si="24"/>
        <v/>
      </c>
      <c r="S84" s="455" t="str">
        <f t="shared" si="25"/>
        <v/>
      </c>
      <c r="U84" s="455" t="str">
        <f t="shared" si="26"/>
        <v/>
      </c>
      <c r="W84" s="455" t="str">
        <f t="shared" si="27"/>
        <v/>
      </c>
      <c r="Y84" s="455" t="str">
        <f t="shared" si="28"/>
        <v/>
      </c>
      <c r="AA84" s="455" t="str">
        <f t="shared" si="29"/>
        <v/>
      </c>
      <c r="AC84" s="455" t="str">
        <f t="shared" si="30"/>
        <v/>
      </c>
      <c r="AE84" s="455" t="str">
        <f t="shared" si="31"/>
        <v/>
      </c>
      <c r="AG84" s="455" t="str">
        <f t="shared" si="32"/>
        <v/>
      </c>
      <c r="AI84" s="455" t="str">
        <f t="shared" si="33"/>
        <v/>
      </c>
      <c r="AK84" s="455" t="str">
        <f t="shared" si="34"/>
        <v/>
      </c>
      <c r="AM84" s="455" t="str">
        <f t="shared" si="35"/>
        <v/>
      </c>
      <c r="AO84" s="455" t="str">
        <f t="shared" si="36"/>
        <v/>
      </c>
      <c r="AQ84" s="455" t="str">
        <f t="shared" si="37"/>
        <v/>
      </c>
    </row>
    <row r="85" spans="5:43">
      <c r="E85" s="455" t="str">
        <f t="shared" si="19"/>
        <v/>
      </c>
      <c r="G85" s="455" t="str">
        <f t="shared" si="19"/>
        <v/>
      </c>
      <c r="I85" s="455" t="str">
        <f t="shared" si="20"/>
        <v/>
      </c>
      <c r="K85" s="455" t="str">
        <f t="shared" si="21"/>
        <v/>
      </c>
      <c r="M85" s="455" t="str">
        <f t="shared" si="22"/>
        <v/>
      </c>
      <c r="O85" s="455" t="str">
        <f t="shared" si="23"/>
        <v/>
      </c>
      <c r="Q85" s="455" t="str">
        <f t="shared" si="24"/>
        <v/>
      </c>
      <c r="S85" s="455" t="str">
        <f t="shared" si="25"/>
        <v/>
      </c>
      <c r="U85" s="455" t="str">
        <f t="shared" si="26"/>
        <v/>
      </c>
      <c r="W85" s="455" t="str">
        <f t="shared" si="27"/>
        <v/>
      </c>
      <c r="Y85" s="455" t="str">
        <f t="shared" si="28"/>
        <v/>
      </c>
      <c r="AA85" s="455" t="str">
        <f t="shared" si="29"/>
        <v/>
      </c>
      <c r="AC85" s="455" t="str">
        <f t="shared" si="30"/>
        <v/>
      </c>
      <c r="AE85" s="455" t="str">
        <f t="shared" si="31"/>
        <v/>
      </c>
      <c r="AG85" s="455" t="str">
        <f t="shared" si="32"/>
        <v/>
      </c>
      <c r="AI85" s="455" t="str">
        <f t="shared" si="33"/>
        <v/>
      </c>
      <c r="AK85" s="455" t="str">
        <f t="shared" si="34"/>
        <v/>
      </c>
      <c r="AM85" s="455" t="str">
        <f t="shared" si="35"/>
        <v/>
      </c>
      <c r="AO85" s="455" t="str">
        <f t="shared" si="36"/>
        <v/>
      </c>
      <c r="AQ85" s="455" t="str">
        <f t="shared" si="37"/>
        <v/>
      </c>
    </row>
    <row r="86" spans="5:43">
      <c r="E86" s="455" t="str">
        <f t="shared" si="19"/>
        <v/>
      </c>
      <c r="G86" s="455" t="str">
        <f t="shared" si="19"/>
        <v/>
      </c>
      <c r="I86" s="455" t="str">
        <f t="shared" si="20"/>
        <v/>
      </c>
      <c r="K86" s="455" t="str">
        <f t="shared" si="21"/>
        <v/>
      </c>
      <c r="M86" s="455" t="str">
        <f t="shared" si="22"/>
        <v/>
      </c>
      <c r="O86" s="455" t="str">
        <f t="shared" si="23"/>
        <v/>
      </c>
      <c r="Q86" s="455" t="str">
        <f t="shared" si="24"/>
        <v/>
      </c>
      <c r="S86" s="455" t="str">
        <f t="shared" si="25"/>
        <v/>
      </c>
      <c r="U86" s="455" t="str">
        <f t="shared" si="26"/>
        <v/>
      </c>
      <c r="W86" s="455" t="str">
        <f t="shared" si="27"/>
        <v/>
      </c>
      <c r="Y86" s="455" t="str">
        <f t="shared" si="28"/>
        <v/>
      </c>
      <c r="AA86" s="455" t="str">
        <f t="shared" si="29"/>
        <v/>
      </c>
      <c r="AC86" s="455" t="str">
        <f t="shared" si="30"/>
        <v/>
      </c>
      <c r="AE86" s="455" t="str">
        <f t="shared" si="31"/>
        <v/>
      </c>
      <c r="AG86" s="455" t="str">
        <f t="shared" si="32"/>
        <v/>
      </c>
      <c r="AI86" s="455" t="str">
        <f t="shared" si="33"/>
        <v/>
      </c>
      <c r="AK86" s="455" t="str">
        <f t="shared" si="34"/>
        <v/>
      </c>
      <c r="AM86" s="455" t="str">
        <f t="shared" si="35"/>
        <v/>
      </c>
      <c r="AO86" s="455" t="str">
        <f t="shared" si="36"/>
        <v/>
      </c>
      <c r="AQ86" s="455" t="str">
        <f t="shared" si="37"/>
        <v/>
      </c>
    </row>
    <row r="87" spans="5:43">
      <c r="E87" s="455" t="str">
        <f t="shared" si="19"/>
        <v/>
      </c>
      <c r="G87" s="455" t="str">
        <f t="shared" si="19"/>
        <v/>
      </c>
      <c r="I87" s="455" t="str">
        <f t="shared" si="20"/>
        <v/>
      </c>
      <c r="K87" s="455" t="str">
        <f t="shared" si="21"/>
        <v/>
      </c>
      <c r="M87" s="455" t="str">
        <f t="shared" si="22"/>
        <v/>
      </c>
      <c r="O87" s="455" t="str">
        <f t="shared" si="23"/>
        <v/>
      </c>
      <c r="Q87" s="455" t="str">
        <f t="shared" si="24"/>
        <v/>
      </c>
      <c r="S87" s="455" t="str">
        <f t="shared" si="25"/>
        <v/>
      </c>
      <c r="U87" s="455" t="str">
        <f t="shared" si="26"/>
        <v/>
      </c>
      <c r="W87" s="455" t="str">
        <f t="shared" si="27"/>
        <v/>
      </c>
      <c r="Y87" s="455" t="str">
        <f t="shared" si="28"/>
        <v/>
      </c>
      <c r="AA87" s="455" t="str">
        <f t="shared" si="29"/>
        <v/>
      </c>
      <c r="AC87" s="455" t="str">
        <f t="shared" si="30"/>
        <v/>
      </c>
      <c r="AE87" s="455" t="str">
        <f t="shared" si="31"/>
        <v/>
      </c>
      <c r="AG87" s="455" t="str">
        <f t="shared" si="32"/>
        <v/>
      </c>
      <c r="AI87" s="455" t="str">
        <f t="shared" si="33"/>
        <v/>
      </c>
      <c r="AK87" s="455" t="str">
        <f t="shared" si="34"/>
        <v/>
      </c>
      <c r="AM87" s="455" t="str">
        <f t="shared" si="35"/>
        <v/>
      </c>
      <c r="AO87" s="455" t="str">
        <f t="shared" si="36"/>
        <v/>
      </c>
      <c r="AQ87" s="455" t="str">
        <f t="shared" si="37"/>
        <v/>
      </c>
    </row>
    <row r="88" spans="5:43">
      <c r="E88" s="455" t="str">
        <f t="shared" si="19"/>
        <v/>
      </c>
      <c r="G88" s="455" t="str">
        <f t="shared" si="19"/>
        <v/>
      </c>
      <c r="I88" s="455" t="str">
        <f t="shared" si="20"/>
        <v/>
      </c>
      <c r="K88" s="455" t="str">
        <f t="shared" si="21"/>
        <v/>
      </c>
      <c r="M88" s="455" t="str">
        <f t="shared" si="22"/>
        <v/>
      </c>
      <c r="O88" s="455" t="str">
        <f t="shared" si="23"/>
        <v/>
      </c>
      <c r="Q88" s="455" t="str">
        <f t="shared" si="24"/>
        <v/>
      </c>
      <c r="S88" s="455" t="str">
        <f t="shared" si="25"/>
        <v/>
      </c>
      <c r="U88" s="455" t="str">
        <f t="shared" si="26"/>
        <v/>
      </c>
      <c r="W88" s="455" t="str">
        <f t="shared" si="27"/>
        <v/>
      </c>
      <c r="Y88" s="455" t="str">
        <f t="shared" si="28"/>
        <v/>
      </c>
      <c r="AA88" s="455" t="str">
        <f t="shared" si="29"/>
        <v/>
      </c>
      <c r="AC88" s="455" t="str">
        <f t="shared" si="30"/>
        <v/>
      </c>
      <c r="AE88" s="455" t="str">
        <f t="shared" si="31"/>
        <v/>
      </c>
      <c r="AG88" s="455" t="str">
        <f t="shared" si="32"/>
        <v/>
      </c>
      <c r="AI88" s="455" t="str">
        <f t="shared" si="33"/>
        <v/>
      </c>
      <c r="AK88" s="455" t="str">
        <f t="shared" si="34"/>
        <v/>
      </c>
      <c r="AM88" s="455" t="str">
        <f t="shared" si="35"/>
        <v/>
      </c>
      <c r="AO88" s="455" t="str">
        <f t="shared" si="36"/>
        <v/>
      </c>
      <c r="AQ88" s="455" t="str">
        <f t="shared" si="37"/>
        <v/>
      </c>
    </row>
    <row r="89" spans="5:43">
      <c r="E89" s="455" t="str">
        <f t="shared" si="19"/>
        <v/>
      </c>
      <c r="G89" s="455" t="str">
        <f t="shared" si="19"/>
        <v/>
      </c>
      <c r="I89" s="455" t="str">
        <f t="shared" si="20"/>
        <v/>
      </c>
      <c r="K89" s="455" t="str">
        <f t="shared" si="21"/>
        <v/>
      </c>
      <c r="M89" s="455" t="str">
        <f t="shared" si="22"/>
        <v/>
      </c>
      <c r="O89" s="455" t="str">
        <f t="shared" si="23"/>
        <v/>
      </c>
      <c r="Q89" s="455" t="str">
        <f t="shared" si="24"/>
        <v/>
      </c>
      <c r="S89" s="455" t="str">
        <f t="shared" si="25"/>
        <v/>
      </c>
      <c r="U89" s="455" t="str">
        <f t="shared" si="26"/>
        <v/>
      </c>
      <c r="W89" s="455" t="str">
        <f t="shared" si="27"/>
        <v/>
      </c>
      <c r="Y89" s="455" t="str">
        <f t="shared" si="28"/>
        <v/>
      </c>
      <c r="AA89" s="455" t="str">
        <f t="shared" si="29"/>
        <v/>
      </c>
      <c r="AC89" s="455" t="str">
        <f t="shared" si="30"/>
        <v/>
      </c>
      <c r="AE89" s="455" t="str">
        <f t="shared" si="31"/>
        <v/>
      </c>
      <c r="AG89" s="455" t="str">
        <f t="shared" si="32"/>
        <v/>
      </c>
      <c r="AI89" s="455" t="str">
        <f t="shared" si="33"/>
        <v/>
      </c>
      <c r="AK89" s="455" t="str">
        <f t="shared" si="34"/>
        <v/>
      </c>
      <c r="AM89" s="455" t="str">
        <f t="shared" si="35"/>
        <v/>
      </c>
      <c r="AO89" s="455" t="str">
        <f t="shared" si="36"/>
        <v/>
      </c>
      <c r="AQ89" s="455" t="str">
        <f t="shared" si="37"/>
        <v/>
      </c>
    </row>
    <row r="90" spans="5:43">
      <c r="E90" s="455" t="str">
        <f t="shared" si="19"/>
        <v/>
      </c>
      <c r="G90" s="455" t="str">
        <f t="shared" si="19"/>
        <v/>
      </c>
      <c r="I90" s="455" t="str">
        <f t="shared" si="20"/>
        <v/>
      </c>
      <c r="K90" s="455" t="str">
        <f t="shared" si="21"/>
        <v/>
      </c>
      <c r="M90" s="455" t="str">
        <f t="shared" si="22"/>
        <v/>
      </c>
      <c r="O90" s="455" t="str">
        <f t="shared" si="23"/>
        <v/>
      </c>
      <c r="Q90" s="455" t="str">
        <f t="shared" si="24"/>
        <v/>
      </c>
      <c r="S90" s="455" t="str">
        <f t="shared" si="25"/>
        <v/>
      </c>
      <c r="U90" s="455" t="str">
        <f t="shared" si="26"/>
        <v/>
      </c>
      <c r="W90" s="455" t="str">
        <f t="shared" si="27"/>
        <v/>
      </c>
      <c r="Y90" s="455" t="str">
        <f t="shared" si="28"/>
        <v/>
      </c>
      <c r="AA90" s="455" t="str">
        <f t="shared" si="29"/>
        <v/>
      </c>
      <c r="AC90" s="455" t="str">
        <f t="shared" si="30"/>
        <v/>
      </c>
      <c r="AE90" s="455" t="str">
        <f t="shared" si="31"/>
        <v/>
      </c>
      <c r="AG90" s="455" t="str">
        <f t="shared" si="32"/>
        <v/>
      </c>
      <c r="AI90" s="455" t="str">
        <f t="shared" si="33"/>
        <v/>
      </c>
      <c r="AK90" s="455" t="str">
        <f t="shared" si="34"/>
        <v/>
      </c>
      <c r="AM90" s="455" t="str">
        <f t="shared" si="35"/>
        <v/>
      </c>
      <c r="AO90" s="455" t="str">
        <f t="shared" si="36"/>
        <v/>
      </c>
      <c r="AQ90" s="455" t="str">
        <f t="shared" si="37"/>
        <v/>
      </c>
    </row>
    <row r="91" spans="5:43">
      <c r="E91" s="455" t="str">
        <f t="shared" si="19"/>
        <v/>
      </c>
      <c r="G91" s="455" t="str">
        <f t="shared" si="19"/>
        <v/>
      </c>
      <c r="I91" s="455" t="str">
        <f t="shared" si="20"/>
        <v/>
      </c>
      <c r="K91" s="455" t="str">
        <f t="shared" si="21"/>
        <v/>
      </c>
      <c r="M91" s="455" t="str">
        <f t="shared" si="22"/>
        <v/>
      </c>
      <c r="O91" s="455" t="str">
        <f t="shared" si="23"/>
        <v/>
      </c>
      <c r="Q91" s="455" t="str">
        <f t="shared" si="24"/>
        <v/>
      </c>
      <c r="S91" s="455" t="str">
        <f t="shared" si="25"/>
        <v/>
      </c>
      <c r="U91" s="455" t="str">
        <f t="shared" si="26"/>
        <v/>
      </c>
      <c r="W91" s="455" t="str">
        <f t="shared" si="27"/>
        <v/>
      </c>
      <c r="Y91" s="455" t="str">
        <f t="shared" si="28"/>
        <v/>
      </c>
      <c r="AA91" s="455" t="str">
        <f t="shared" si="29"/>
        <v/>
      </c>
      <c r="AC91" s="455" t="str">
        <f t="shared" si="30"/>
        <v/>
      </c>
      <c r="AE91" s="455" t="str">
        <f t="shared" si="31"/>
        <v/>
      </c>
      <c r="AG91" s="455" t="str">
        <f t="shared" si="32"/>
        <v/>
      </c>
      <c r="AI91" s="455" t="str">
        <f t="shared" si="33"/>
        <v/>
      </c>
      <c r="AK91" s="455" t="str">
        <f t="shared" si="34"/>
        <v/>
      </c>
      <c r="AM91" s="455" t="str">
        <f t="shared" si="35"/>
        <v/>
      </c>
      <c r="AO91" s="455" t="str">
        <f t="shared" si="36"/>
        <v/>
      </c>
      <c r="AQ91" s="455" t="str">
        <f t="shared" si="37"/>
        <v/>
      </c>
    </row>
    <row r="92" spans="5:43">
      <c r="E92" s="455" t="str">
        <f t="shared" si="19"/>
        <v/>
      </c>
      <c r="G92" s="455" t="str">
        <f t="shared" si="19"/>
        <v/>
      </c>
      <c r="I92" s="455" t="str">
        <f t="shared" si="20"/>
        <v/>
      </c>
      <c r="K92" s="455" t="str">
        <f t="shared" si="21"/>
        <v/>
      </c>
      <c r="M92" s="455" t="str">
        <f t="shared" si="22"/>
        <v/>
      </c>
      <c r="O92" s="455" t="str">
        <f t="shared" si="23"/>
        <v/>
      </c>
      <c r="Q92" s="455" t="str">
        <f t="shared" si="24"/>
        <v/>
      </c>
      <c r="S92" s="455" t="str">
        <f t="shared" si="25"/>
        <v/>
      </c>
      <c r="U92" s="455" t="str">
        <f t="shared" si="26"/>
        <v/>
      </c>
      <c r="W92" s="455" t="str">
        <f t="shared" si="27"/>
        <v/>
      </c>
      <c r="Y92" s="455" t="str">
        <f t="shared" si="28"/>
        <v/>
      </c>
      <c r="AA92" s="455" t="str">
        <f t="shared" si="29"/>
        <v/>
      </c>
      <c r="AC92" s="455" t="str">
        <f t="shared" si="30"/>
        <v/>
      </c>
      <c r="AE92" s="455" t="str">
        <f t="shared" si="31"/>
        <v/>
      </c>
      <c r="AG92" s="455" t="str">
        <f t="shared" si="32"/>
        <v/>
      </c>
      <c r="AI92" s="455" t="str">
        <f t="shared" si="33"/>
        <v/>
      </c>
      <c r="AK92" s="455" t="str">
        <f t="shared" si="34"/>
        <v/>
      </c>
      <c r="AM92" s="455" t="str">
        <f t="shared" si="35"/>
        <v/>
      </c>
      <c r="AO92" s="455" t="str">
        <f t="shared" si="36"/>
        <v/>
      </c>
      <c r="AQ92" s="455" t="str">
        <f t="shared" si="37"/>
        <v/>
      </c>
    </row>
    <row r="93" spans="5:43">
      <c r="E93" s="455" t="str">
        <f t="shared" si="19"/>
        <v/>
      </c>
      <c r="G93" s="455" t="str">
        <f t="shared" si="19"/>
        <v/>
      </c>
      <c r="I93" s="455" t="str">
        <f t="shared" si="20"/>
        <v/>
      </c>
      <c r="K93" s="455" t="str">
        <f t="shared" si="21"/>
        <v/>
      </c>
      <c r="M93" s="455" t="str">
        <f t="shared" si="22"/>
        <v/>
      </c>
      <c r="O93" s="455" t="str">
        <f t="shared" si="23"/>
        <v/>
      </c>
      <c r="Q93" s="455" t="str">
        <f t="shared" si="24"/>
        <v/>
      </c>
      <c r="S93" s="455" t="str">
        <f t="shared" si="25"/>
        <v/>
      </c>
      <c r="U93" s="455" t="str">
        <f t="shared" si="26"/>
        <v/>
      </c>
      <c r="W93" s="455" t="str">
        <f t="shared" si="27"/>
        <v/>
      </c>
      <c r="Y93" s="455" t="str">
        <f t="shared" si="28"/>
        <v/>
      </c>
      <c r="AA93" s="455" t="str">
        <f t="shared" si="29"/>
        <v/>
      </c>
      <c r="AC93" s="455" t="str">
        <f t="shared" si="30"/>
        <v/>
      </c>
      <c r="AE93" s="455" t="str">
        <f t="shared" si="31"/>
        <v/>
      </c>
      <c r="AG93" s="455" t="str">
        <f t="shared" si="32"/>
        <v/>
      </c>
      <c r="AI93" s="455" t="str">
        <f t="shared" si="33"/>
        <v/>
      </c>
      <c r="AK93" s="455" t="str">
        <f t="shared" si="34"/>
        <v/>
      </c>
      <c r="AM93" s="455" t="str">
        <f t="shared" si="35"/>
        <v/>
      </c>
      <c r="AO93" s="455" t="str">
        <f t="shared" si="36"/>
        <v/>
      </c>
      <c r="AQ93" s="455" t="str">
        <f t="shared" si="37"/>
        <v/>
      </c>
    </row>
    <row r="94" spans="5:43">
      <c r="E94" s="455" t="str">
        <f t="shared" si="19"/>
        <v/>
      </c>
      <c r="G94" s="455" t="str">
        <f t="shared" si="19"/>
        <v/>
      </c>
      <c r="I94" s="455" t="str">
        <f t="shared" si="20"/>
        <v/>
      </c>
      <c r="K94" s="455" t="str">
        <f t="shared" si="21"/>
        <v/>
      </c>
      <c r="M94" s="455" t="str">
        <f t="shared" si="22"/>
        <v/>
      </c>
      <c r="O94" s="455" t="str">
        <f t="shared" si="23"/>
        <v/>
      </c>
      <c r="Q94" s="455" t="str">
        <f t="shared" si="24"/>
        <v/>
      </c>
      <c r="S94" s="455" t="str">
        <f t="shared" si="25"/>
        <v/>
      </c>
      <c r="U94" s="455" t="str">
        <f t="shared" si="26"/>
        <v/>
      </c>
      <c r="W94" s="455" t="str">
        <f t="shared" si="27"/>
        <v/>
      </c>
      <c r="Y94" s="455" t="str">
        <f t="shared" si="28"/>
        <v/>
      </c>
      <c r="AA94" s="455" t="str">
        <f t="shared" si="29"/>
        <v/>
      </c>
      <c r="AC94" s="455" t="str">
        <f t="shared" si="30"/>
        <v/>
      </c>
      <c r="AE94" s="455" t="str">
        <f t="shared" si="31"/>
        <v/>
      </c>
      <c r="AG94" s="455" t="str">
        <f t="shared" si="32"/>
        <v/>
      </c>
      <c r="AI94" s="455" t="str">
        <f t="shared" si="33"/>
        <v/>
      </c>
      <c r="AK94" s="455" t="str">
        <f t="shared" si="34"/>
        <v/>
      </c>
      <c r="AM94" s="455" t="str">
        <f t="shared" si="35"/>
        <v/>
      </c>
      <c r="AO94" s="455" t="str">
        <f t="shared" si="36"/>
        <v/>
      </c>
      <c r="AQ94" s="455" t="str">
        <f t="shared" si="37"/>
        <v/>
      </c>
    </row>
    <row r="95" spans="5:43">
      <c r="E95" s="455" t="str">
        <f t="shared" si="19"/>
        <v/>
      </c>
      <c r="G95" s="455" t="str">
        <f t="shared" si="19"/>
        <v/>
      </c>
      <c r="I95" s="455" t="str">
        <f t="shared" si="20"/>
        <v/>
      </c>
      <c r="K95" s="455" t="str">
        <f t="shared" si="21"/>
        <v/>
      </c>
      <c r="M95" s="455" t="str">
        <f t="shared" si="22"/>
        <v/>
      </c>
      <c r="O95" s="455" t="str">
        <f t="shared" si="23"/>
        <v/>
      </c>
      <c r="Q95" s="455" t="str">
        <f t="shared" si="24"/>
        <v/>
      </c>
      <c r="S95" s="455" t="str">
        <f t="shared" si="25"/>
        <v/>
      </c>
      <c r="U95" s="455" t="str">
        <f t="shared" si="26"/>
        <v/>
      </c>
      <c r="W95" s="455" t="str">
        <f t="shared" si="27"/>
        <v/>
      </c>
      <c r="Y95" s="455" t="str">
        <f t="shared" si="28"/>
        <v/>
      </c>
      <c r="AA95" s="455" t="str">
        <f t="shared" si="29"/>
        <v/>
      </c>
      <c r="AC95" s="455" t="str">
        <f t="shared" si="30"/>
        <v/>
      </c>
      <c r="AE95" s="455" t="str">
        <f t="shared" si="31"/>
        <v/>
      </c>
      <c r="AG95" s="455" t="str">
        <f t="shared" si="32"/>
        <v/>
      </c>
      <c r="AI95" s="455" t="str">
        <f t="shared" si="33"/>
        <v/>
      </c>
      <c r="AK95" s="455" t="str">
        <f t="shared" si="34"/>
        <v/>
      </c>
      <c r="AM95" s="455" t="str">
        <f t="shared" si="35"/>
        <v/>
      </c>
      <c r="AO95" s="455" t="str">
        <f t="shared" si="36"/>
        <v/>
      </c>
      <c r="AQ95" s="455" t="str">
        <f t="shared" si="37"/>
        <v/>
      </c>
    </row>
    <row r="96" spans="5:43">
      <c r="E96" s="455" t="str">
        <f t="shared" si="19"/>
        <v/>
      </c>
      <c r="G96" s="455" t="str">
        <f t="shared" si="19"/>
        <v/>
      </c>
      <c r="I96" s="455" t="str">
        <f t="shared" si="20"/>
        <v/>
      </c>
      <c r="K96" s="455" t="str">
        <f t="shared" si="21"/>
        <v/>
      </c>
      <c r="M96" s="455" t="str">
        <f t="shared" si="22"/>
        <v/>
      </c>
      <c r="O96" s="455" t="str">
        <f t="shared" si="23"/>
        <v/>
      </c>
      <c r="Q96" s="455" t="str">
        <f t="shared" si="24"/>
        <v/>
      </c>
      <c r="S96" s="455" t="str">
        <f t="shared" si="25"/>
        <v/>
      </c>
      <c r="U96" s="455" t="str">
        <f t="shared" si="26"/>
        <v/>
      </c>
      <c r="W96" s="455" t="str">
        <f t="shared" si="27"/>
        <v/>
      </c>
      <c r="Y96" s="455" t="str">
        <f t="shared" si="28"/>
        <v/>
      </c>
      <c r="AA96" s="455" t="str">
        <f t="shared" si="29"/>
        <v/>
      </c>
      <c r="AC96" s="455" t="str">
        <f t="shared" si="30"/>
        <v/>
      </c>
      <c r="AE96" s="455" t="str">
        <f t="shared" si="31"/>
        <v/>
      </c>
      <c r="AG96" s="455" t="str">
        <f t="shared" si="32"/>
        <v/>
      </c>
      <c r="AI96" s="455" t="str">
        <f t="shared" si="33"/>
        <v/>
      </c>
      <c r="AK96" s="455" t="str">
        <f t="shared" si="34"/>
        <v/>
      </c>
      <c r="AM96" s="455" t="str">
        <f t="shared" si="35"/>
        <v/>
      </c>
      <c r="AO96" s="455" t="str">
        <f t="shared" si="36"/>
        <v/>
      </c>
      <c r="AQ96" s="455" t="str">
        <f t="shared" si="37"/>
        <v/>
      </c>
    </row>
    <row r="97" spans="5:43">
      <c r="E97" s="455" t="str">
        <f t="shared" si="19"/>
        <v/>
      </c>
      <c r="G97" s="455" t="str">
        <f t="shared" si="19"/>
        <v/>
      </c>
      <c r="I97" s="455" t="str">
        <f t="shared" si="20"/>
        <v/>
      </c>
      <c r="K97" s="455" t="str">
        <f t="shared" si="21"/>
        <v/>
      </c>
      <c r="M97" s="455" t="str">
        <f t="shared" si="22"/>
        <v/>
      </c>
      <c r="O97" s="455" t="str">
        <f t="shared" si="23"/>
        <v/>
      </c>
      <c r="Q97" s="455" t="str">
        <f t="shared" si="24"/>
        <v/>
      </c>
      <c r="S97" s="455" t="str">
        <f t="shared" si="25"/>
        <v/>
      </c>
      <c r="U97" s="455" t="str">
        <f t="shared" si="26"/>
        <v/>
      </c>
      <c r="W97" s="455" t="str">
        <f t="shared" si="27"/>
        <v/>
      </c>
      <c r="Y97" s="455" t="str">
        <f t="shared" si="28"/>
        <v/>
      </c>
      <c r="AA97" s="455" t="str">
        <f t="shared" si="29"/>
        <v/>
      </c>
      <c r="AC97" s="455" t="str">
        <f t="shared" si="30"/>
        <v/>
      </c>
      <c r="AE97" s="455" t="str">
        <f t="shared" si="31"/>
        <v/>
      </c>
      <c r="AG97" s="455" t="str">
        <f t="shared" si="32"/>
        <v/>
      </c>
      <c r="AI97" s="455" t="str">
        <f t="shared" si="33"/>
        <v/>
      </c>
      <c r="AK97" s="455" t="str">
        <f t="shared" si="34"/>
        <v/>
      </c>
      <c r="AM97" s="455" t="str">
        <f t="shared" si="35"/>
        <v/>
      </c>
      <c r="AO97" s="455" t="str">
        <f t="shared" si="36"/>
        <v/>
      </c>
      <c r="AQ97" s="455" t="str">
        <f t="shared" si="37"/>
        <v/>
      </c>
    </row>
    <row r="98" spans="5:43">
      <c r="E98" s="455" t="str">
        <f t="shared" si="19"/>
        <v/>
      </c>
      <c r="G98" s="455" t="str">
        <f t="shared" si="19"/>
        <v/>
      </c>
      <c r="I98" s="455" t="str">
        <f t="shared" si="20"/>
        <v/>
      </c>
      <c r="K98" s="455" t="str">
        <f t="shared" si="21"/>
        <v/>
      </c>
      <c r="M98" s="455" t="str">
        <f t="shared" si="22"/>
        <v/>
      </c>
      <c r="O98" s="455" t="str">
        <f t="shared" si="23"/>
        <v/>
      </c>
      <c r="Q98" s="455" t="str">
        <f t="shared" si="24"/>
        <v/>
      </c>
      <c r="S98" s="455" t="str">
        <f t="shared" si="25"/>
        <v/>
      </c>
      <c r="U98" s="455" t="str">
        <f t="shared" si="26"/>
        <v/>
      </c>
      <c r="W98" s="455" t="str">
        <f t="shared" si="27"/>
        <v/>
      </c>
      <c r="Y98" s="455" t="str">
        <f t="shared" si="28"/>
        <v/>
      </c>
      <c r="AA98" s="455" t="str">
        <f t="shared" si="29"/>
        <v/>
      </c>
      <c r="AC98" s="455" t="str">
        <f t="shared" si="30"/>
        <v/>
      </c>
      <c r="AE98" s="455" t="str">
        <f t="shared" si="31"/>
        <v/>
      </c>
      <c r="AG98" s="455" t="str">
        <f t="shared" si="32"/>
        <v/>
      </c>
      <c r="AI98" s="455" t="str">
        <f t="shared" si="33"/>
        <v/>
      </c>
      <c r="AK98" s="455" t="str">
        <f t="shared" si="34"/>
        <v/>
      </c>
      <c r="AM98" s="455" t="str">
        <f t="shared" si="35"/>
        <v/>
      </c>
      <c r="AO98" s="455" t="str">
        <f t="shared" si="36"/>
        <v/>
      </c>
      <c r="AQ98" s="455" t="str">
        <f t="shared" si="37"/>
        <v/>
      </c>
    </row>
    <row r="99" spans="5:43">
      <c r="E99" s="455" t="str">
        <f t="shared" si="19"/>
        <v/>
      </c>
      <c r="G99" s="455" t="str">
        <f t="shared" si="19"/>
        <v/>
      </c>
      <c r="I99" s="455" t="str">
        <f t="shared" si="20"/>
        <v/>
      </c>
      <c r="K99" s="455" t="str">
        <f t="shared" si="21"/>
        <v/>
      </c>
      <c r="M99" s="455" t="str">
        <f t="shared" si="22"/>
        <v/>
      </c>
      <c r="O99" s="455" t="str">
        <f t="shared" si="23"/>
        <v/>
      </c>
      <c r="Q99" s="455" t="str">
        <f t="shared" si="24"/>
        <v/>
      </c>
      <c r="S99" s="455" t="str">
        <f t="shared" si="25"/>
        <v/>
      </c>
      <c r="U99" s="455" t="str">
        <f t="shared" si="26"/>
        <v/>
      </c>
      <c r="W99" s="455" t="str">
        <f t="shared" si="27"/>
        <v/>
      </c>
      <c r="Y99" s="455" t="str">
        <f t="shared" si="28"/>
        <v/>
      </c>
      <c r="AA99" s="455" t="str">
        <f t="shared" si="29"/>
        <v/>
      </c>
      <c r="AC99" s="455" t="str">
        <f t="shared" si="30"/>
        <v/>
      </c>
      <c r="AE99" s="455" t="str">
        <f t="shared" si="31"/>
        <v/>
      </c>
      <c r="AG99" s="455" t="str">
        <f t="shared" si="32"/>
        <v/>
      </c>
      <c r="AI99" s="455" t="str">
        <f t="shared" si="33"/>
        <v/>
      </c>
      <c r="AK99" s="455" t="str">
        <f t="shared" si="34"/>
        <v/>
      </c>
      <c r="AM99" s="455" t="str">
        <f t="shared" si="35"/>
        <v/>
      </c>
      <c r="AO99" s="455" t="str">
        <f t="shared" si="36"/>
        <v/>
      </c>
      <c r="AQ99" s="455" t="str">
        <f t="shared" si="37"/>
        <v/>
      </c>
    </row>
    <row r="100" spans="5:43">
      <c r="E100" s="455" t="str">
        <f t="shared" si="19"/>
        <v/>
      </c>
      <c r="G100" s="455" t="str">
        <f t="shared" si="19"/>
        <v/>
      </c>
      <c r="I100" s="455" t="str">
        <f t="shared" si="20"/>
        <v/>
      </c>
      <c r="K100" s="455" t="str">
        <f t="shared" si="21"/>
        <v/>
      </c>
      <c r="M100" s="455" t="str">
        <f t="shared" si="22"/>
        <v/>
      </c>
      <c r="O100" s="455" t="str">
        <f t="shared" si="23"/>
        <v/>
      </c>
      <c r="Q100" s="455" t="str">
        <f t="shared" si="24"/>
        <v/>
      </c>
      <c r="S100" s="455" t="str">
        <f t="shared" si="25"/>
        <v/>
      </c>
      <c r="U100" s="455" t="str">
        <f t="shared" si="26"/>
        <v/>
      </c>
      <c r="W100" s="455" t="str">
        <f t="shared" si="27"/>
        <v/>
      </c>
      <c r="Y100" s="455" t="str">
        <f t="shared" si="28"/>
        <v/>
      </c>
      <c r="AA100" s="455" t="str">
        <f t="shared" si="29"/>
        <v/>
      </c>
      <c r="AC100" s="455" t="str">
        <f t="shared" si="30"/>
        <v/>
      </c>
      <c r="AE100" s="455" t="str">
        <f t="shared" si="31"/>
        <v/>
      </c>
      <c r="AG100" s="455" t="str">
        <f t="shared" si="32"/>
        <v/>
      </c>
      <c r="AI100" s="455" t="str">
        <f t="shared" si="33"/>
        <v/>
      </c>
      <c r="AK100" s="455" t="str">
        <f t="shared" si="34"/>
        <v/>
      </c>
      <c r="AM100" s="455" t="str">
        <f t="shared" si="35"/>
        <v/>
      </c>
      <c r="AO100" s="455" t="str">
        <f t="shared" si="36"/>
        <v/>
      </c>
      <c r="AQ100" s="455" t="str">
        <f t="shared" si="37"/>
        <v/>
      </c>
    </row>
    <row r="101" spans="5:43">
      <c r="E101" s="455" t="str">
        <f t="shared" si="19"/>
        <v/>
      </c>
      <c r="G101" s="455" t="str">
        <f t="shared" si="19"/>
        <v/>
      </c>
      <c r="I101" s="455" t="str">
        <f t="shared" si="20"/>
        <v/>
      </c>
      <c r="K101" s="455" t="str">
        <f t="shared" si="21"/>
        <v/>
      </c>
      <c r="M101" s="455" t="str">
        <f t="shared" si="22"/>
        <v/>
      </c>
      <c r="O101" s="455" t="str">
        <f t="shared" si="23"/>
        <v/>
      </c>
      <c r="Q101" s="455" t="str">
        <f t="shared" si="24"/>
        <v/>
      </c>
      <c r="S101" s="455" t="str">
        <f t="shared" si="25"/>
        <v/>
      </c>
      <c r="U101" s="455" t="str">
        <f t="shared" si="26"/>
        <v/>
      </c>
      <c r="W101" s="455" t="str">
        <f t="shared" si="27"/>
        <v/>
      </c>
      <c r="Y101" s="455" t="str">
        <f t="shared" si="28"/>
        <v/>
      </c>
      <c r="AA101" s="455" t="str">
        <f t="shared" si="29"/>
        <v/>
      </c>
      <c r="AC101" s="455" t="str">
        <f t="shared" si="30"/>
        <v/>
      </c>
      <c r="AE101" s="455" t="str">
        <f t="shared" si="31"/>
        <v/>
      </c>
      <c r="AG101" s="455" t="str">
        <f t="shared" si="32"/>
        <v/>
      </c>
      <c r="AI101" s="455" t="str">
        <f t="shared" si="33"/>
        <v/>
      </c>
      <c r="AK101" s="455" t="str">
        <f t="shared" si="34"/>
        <v/>
      </c>
      <c r="AM101" s="455" t="str">
        <f t="shared" si="35"/>
        <v/>
      </c>
      <c r="AO101" s="455" t="str">
        <f t="shared" si="36"/>
        <v/>
      </c>
      <c r="AQ101" s="455" t="str">
        <f t="shared" si="37"/>
        <v/>
      </c>
    </row>
    <row r="102" spans="5:43">
      <c r="E102" s="455" t="str">
        <f t="shared" si="19"/>
        <v/>
      </c>
      <c r="G102" s="455" t="str">
        <f t="shared" si="19"/>
        <v/>
      </c>
      <c r="I102" s="455" t="str">
        <f t="shared" si="20"/>
        <v/>
      </c>
      <c r="K102" s="455" t="str">
        <f t="shared" si="21"/>
        <v/>
      </c>
      <c r="M102" s="455" t="str">
        <f t="shared" si="22"/>
        <v/>
      </c>
      <c r="O102" s="455" t="str">
        <f t="shared" si="23"/>
        <v/>
      </c>
      <c r="Q102" s="455" t="str">
        <f t="shared" si="24"/>
        <v/>
      </c>
      <c r="S102" s="455" t="str">
        <f t="shared" si="25"/>
        <v/>
      </c>
      <c r="U102" s="455" t="str">
        <f t="shared" si="26"/>
        <v/>
      </c>
      <c r="W102" s="455" t="str">
        <f t="shared" si="27"/>
        <v/>
      </c>
      <c r="Y102" s="455" t="str">
        <f t="shared" si="28"/>
        <v/>
      </c>
      <c r="AA102" s="455" t="str">
        <f t="shared" si="29"/>
        <v/>
      </c>
      <c r="AC102" s="455" t="str">
        <f t="shared" si="30"/>
        <v/>
      </c>
      <c r="AE102" s="455" t="str">
        <f t="shared" si="31"/>
        <v/>
      </c>
      <c r="AG102" s="455" t="str">
        <f t="shared" si="32"/>
        <v/>
      </c>
      <c r="AI102" s="455" t="str">
        <f t="shared" si="33"/>
        <v/>
      </c>
      <c r="AK102" s="455" t="str">
        <f t="shared" si="34"/>
        <v/>
      </c>
      <c r="AM102" s="455" t="str">
        <f t="shared" si="35"/>
        <v/>
      </c>
      <c r="AO102" s="455" t="str">
        <f t="shared" si="36"/>
        <v/>
      </c>
      <c r="AQ102" s="455" t="str">
        <f t="shared" si="37"/>
        <v/>
      </c>
    </row>
    <row r="103" spans="5:43">
      <c r="E103" s="455" t="str">
        <f t="shared" si="19"/>
        <v/>
      </c>
      <c r="G103" s="455" t="str">
        <f t="shared" si="19"/>
        <v/>
      </c>
      <c r="I103" s="455" t="str">
        <f t="shared" si="20"/>
        <v/>
      </c>
      <c r="K103" s="455" t="str">
        <f t="shared" si="21"/>
        <v/>
      </c>
      <c r="M103" s="455" t="str">
        <f t="shared" si="22"/>
        <v/>
      </c>
      <c r="O103" s="455" t="str">
        <f t="shared" si="23"/>
        <v/>
      </c>
      <c r="Q103" s="455" t="str">
        <f t="shared" si="24"/>
        <v/>
      </c>
      <c r="S103" s="455" t="str">
        <f t="shared" si="25"/>
        <v/>
      </c>
      <c r="U103" s="455" t="str">
        <f t="shared" si="26"/>
        <v/>
      </c>
      <c r="W103" s="455" t="str">
        <f t="shared" si="27"/>
        <v/>
      </c>
      <c r="Y103" s="455" t="str">
        <f t="shared" si="28"/>
        <v/>
      </c>
      <c r="AA103" s="455" t="str">
        <f t="shared" si="29"/>
        <v/>
      </c>
      <c r="AC103" s="455" t="str">
        <f t="shared" si="30"/>
        <v/>
      </c>
      <c r="AE103" s="455" t="str">
        <f t="shared" si="31"/>
        <v/>
      </c>
      <c r="AG103" s="455" t="str">
        <f t="shared" si="32"/>
        <v/>
      </c>
      <c r="AI103" s="455" t="str">
        <f t="shared" si="33"/>
        <v/>
      </c>
      <c r="AK103" s="455" t="str">
        <f t="shared" si="34"/>
        <v/>
      </c>
      <c r="AM103" s="455" t="str">
        <f t="shared" si="35"/>
        <v/>
      </c>
      <c r="AO103" s="455" t="str">
        <f t="shared" si="36"/>
        <v/>
      </c>
      <c r="AQ103" s="455" t="str">
        <f t="shared" si="37"/>
        <v/>
      </c>
    </row>
    <row r="104" spans="5:43">
      <c r="E104" s="455" t="str">
        <f t="shared" si="19"/>
        <v/>
      </c>
      <c r="G104" s="455" t="str">
        <f t="shared" si="19"/>
        <v/>
      </c>
      <c r="I104" s="455" t="str">
        <f t="shared" si="20"/>
        <v/>
      </c>
      <c r="K104" s="455" t="str">
        <f t="shared" si="21"/>
        <v/>
      </c>
      <c r="M104" s="455" t="str">
        <f t="shared" si="22"/>
        <v/>
      </c>
      <c r="O104" s="455" t="str">
        <f t="shared" si="23"/>
        <v/>
      </c>
      <c r="Q104" s="455" t="str">
        <f t="shared" si="24"/>
        <v/>
      </c>
      <c r="S104" s="455" t="str">
        <f t="shared" si="25"/>
        <v/>
      </c>
      <c r="U104" s="455" t="str">
        <f t="shared" si="26"/>
        <v/>
      </c>
      <c r="W104" s="455" t="str">
        <f t="shared" si="27"/>
        <v/>
      </c>
      <c r="Y104" s="455" t="str">
        <f t="shared" si="28"/>
        <v/>
      </c>
      <c r="AA104" s="455" t="str">
        <f t="shared" si="29"/>
        <v/>
      </c>
      <c r="AC104" s="455" t="str">
        <f t="shared" si="30"/>
        <v/>
      </c>
      <c r="AE104" s="455" t="str">
        <f t="shared" si="31"/>
        <v/>
      </c>
      <c r="AG104" s="455" t="str">
        <f t="shared" si="32"/>
        <v/>
      </c>
      <c r="AI104" s="455" t="str">
        <f t="shared" si="33"/>
        <v/>
      </c>
      <c r="AK104" s="455" t="str">
        <f t="shared" si="34"/>
        <v/>
      </c>
      <c r="AM104" s="455" t="str">
        <f t="shared" si="35"/>
        <v/>
      </c>
      <c r="AO104" s="455" t="str">
        <f t="shared" si="36"/>
        <v/>
      </c>
      <c r="AQ104" s="455" t="str">
        <f t="shared" si="37"/>
        <v/>
      </c>
    </row>
    <row r="105" spans="5:43">
      <c r="E105" s="455" t="str">
        <f t="shared" si="19"/>
        <v/>
      </c>
      <c r="G105" s="455" t="str">
        <f t="shared" si="19"/>
        <v/>
      </c>
      <c r="I105" s="455" t="str">
        <f t="shared" si="20"/>
        <v/>
      </c>
      <c r="K105" s="455" t="str">
        <f t="shared" si="21"/>
        <v/>
      </c>
      <c r="M105" s="455" t="str">
        <f t="shared" si="22"/>
        <v/>
      </c>
      <c r="O105" s="455" t="str">
        <f t="shared" si="23"/>
        <v/>
      </c>
      <c r="Q105" s="455" t="str">
        <f t="shared" si="24"/>
        <v/>
      </c>
      <c r="S105" s="455" t="str">
        <f t="shared" si="25"/>
        <v/>
      </c>
      <c r="U105" s="455" t="str">
        <f t="shared" si="26"/>
        <v/>
      </c>
      <c r="W105" s="455" t="str">
        <f t="shared" si="27"/>
        <v/>
      </c>
      <c r="Y105" s="455" t="str">
        <f t="shared" si="28"/>
        <v/>
      </c>
      <c r="AA105" s="455" t="str">
        <f t="shared" si="29"/>
        <v/>
      </c>
      <c r="AC105" s="455" t="str">
        <f t="shared" si="30"/>
        <v/>
      </c>
      <c r="AE105" s="455" t="str">
        <f t="shared" si="31"/>
        <v/>
      </c>
      <c r="AG105" s="455" t="str">
        <f t="shared" si="32"/>
        <v/>
      </c>
      <c r="AI105" s="455" t="str">
        <f t="shared" si="33"/>
        <v/>
      </c>
      <c r="AK105" s="455" t="str">
        <f t="shared" si="34"/>
        <v/>
      </c>
      <c r="AM105" s="455" t="str">
        <f t="shared" si="35"/>
        <v/>
      </c>
      <c r="AO105" s="455" t="str">
        <f t="shared" si="36"/>
        <v/>
      </c>
      <c r="AQ105" s="455" t="str">
        <f t="shared" si="37"/>
        <v/>
      </c>
    </row>
    <row r="106" spans="5:43">
      <c r="E106" s="455" t="str">
        <f t="shared" si="19"/>
        <v/>
      </c>
      <c r="G106" s="455" t="str">
        <f t="shared" si="19"/>
        <v/>
      </c>
      <c r="I106" s="455" t="str">
        <f t="shared" si="20"/>
        <v/>
      </c>
      <c r="K106" s="455" t="str">
        <f t="shared" si="21"/>
        <v/>
      </c>
      <c r="M106" s="455" t="str">
        <f t="shared" si="22"/>
        <v/>
      </c>
      <c r="O106" s="455" t="str">
        <f t="shared" si="23"/>
        <v/>
      </c>
      <c r="Q106" s="455" t="str">
        <f t="shared" si="24"/>
        <v/>
      </c>
      <c r="S106" s="455" t="str">
        <f t="shared" si="25"/>
        <v/>
      </c>
      <c r="U106" s="455" t="str">
        <f t="shared" si="26"/>
        <v/>
      </c>
      <c r="W106" s="455" t="str">
        <f t="shared" si="27"/>
        <v/>
      </c>
      <c r="Y106" s="455" t="str">
        <f t="shared" si="28"/>
        <v/>
      </c>
      <c r="AA106" s="455" t="str">
        <f t="shared" si="29"/>
        <v/>
      </c>
      <c r="AC106" s="455" t="str">
        <f t="shared" si="30"/>
        <v/>
      </c>
      <c r="AE106" s="455" t="str">
        <f t="shared" si="31"/>
        <v/>
      </c>
      <c r="AG106" s="455" t="str">
        <f t="shared" si="32"/>
        <v/>
      </c>
      <c r="AI106" s="455" t="str">
        <f t="shared" si="33"/>
        <v/>
      </c>
      <c r="AK106" s="455" t="str">
        <f t="shared" si="34"/>
        <v/>
      </c>
      <c r="AM106" s="455" t="str">
        <f t="shared" si="35"/>
        <v/>
      </c>
      <c r="AO106" s="455" t="str">
        <f t="shared" si="36"/>
        <v/>
      </c>
      <c r="AQ106" s="455" t="str">
        <f t="shared" si="37"/>
        <v/>
      </c>
    </row>
    <row r="107" spans="5:43">
      <c r="E107" s="455" t="str">
        <f t="shared" si="19"/>
        <v/>
      </c>
      <c r="G107" s="455" t="str">
        <f t="shared" si="19"/>
        <v/>
      </c>
      <c r="I107" s="455" t="str">
        <f t="shared" si="20"/>
        <v/>
      </c>
      <c r="K107" s="455" t="str">
        <f t="shared" si="21"/>
        <v/>
      </c>
      <c r="M107" s="455" t="str">
        <f t="shared" si="22"/>
        <v/>
      </c>
      <c r="O107" s="455" t="str">
        <f t="shared" si="23"/>
        <v/>
      </c>
      <c r="Q107" s="455" t="str">
        <f t="shared" si="24"/>
        <v/>
      </c>
      <c r="S107" s="455" t="str">
        <f t="shared" si="25"/>
        <v/>
      </c>
      <c r="U107" s="455" t="str">
        <f t="shared" si="26"/>
        <v/>
      </c>
      <c r="W107" s="455" t="str">
        <f t="shared" si="27"/>
        <v/>
      </c>
      <c r="Y107" s="455" t="str">
        <f t="shared" si="28"/>
        <v/>
      </c>
      <c r="AA107" s="455" t="str">
        <f t="shared" si="29"/>
        <v/>
      </c>
      <c r="AC107" s="455" t="str">
        <f t="shared" si="30"/>
        <v/>
      </c>
      <c r="AE107" s="455" t="str">
        <f t="shared" si="31"/>
        <v/>
      </c>
      <c r="AG107" s="455" t="str">
        <f t="shared" si="32"/>
        <v/>
      </c>
      <c r="AI107" s="455" t="str">
        <f t="shared" si="33"/>
        <v/>
      </c>
      <c r="AK107" s="455" t="str">
        <f t="shared" si="34"/>
        <v/>
      </c>
      <c r="AM107" s="455" t="str">
        <f t="shared" si="35"/>
        <v/>
      </c>
      <c r="AO107" s="455" t="str">
        <f t="shared" si="36"/>
        <v/>
      </c>
      <c r="AQ107" s="455" t="str">
        <f t="shared" si="37"/>
        <v/>
      </c>
    </row>
    <row r="108" spans="5:43">
      <c r="E108" s="455" t="str">
        <f t="shared" si="19"/>
        <v/>
      </c>
      <c r="G108" s="455" t="str">
        <f t="shared" si="19"/>
        <v/>
      </c>
      <c r="I108" s="455" t="str">
        <f t="shared" si="20"/>
        <v/>
      </c>
      <c r="K108" s="455" t="str">
        <f t="shared" si="21"/>
        <v/>
      </c>
      <c r="M108" s="455" t="str">
        <f t="shared" si="22"/>
        <v/>
      </c>
      <c r="O108" s="455" t="str">
        <f t="shared" si="23"/>
        <v/>
      </c>
      <c r="Q108" s="455" t="str">
        <f t="shared" si="24"/>
        <v/>
      </c>
      <c r="S108" s="455" t="str">
        <f t="shared" si="25"/>
        <v/>
      </c>
      <c r="U108" s="455" t="str">
        <f t="shared" si="26"/>
        <v/>
      </c>
      <c r="W108" s="455" t="str">
        <f t="shared" si="27"/>
        <v/>
      </c>
      <c r="Y108" s="455" t="str">
        <f t="shared" si="28"/>
        <v/>
      </c>
      <c r="AA108" s="455" t="str">
        <f t="shared" si="29"/>
        <v/>
      </c>
      <c r="AC108" s="455" t="str">
        <f t="shared" si="30"/>
        <v/>
      </c>
      <c r="AE108" s="455" t="str">
        <f t="shared" si="31"/>
        <v/>
      </c>
      <c r="AG108" s="455" t="str">
        <f t="shared" si="32"/>
        <v/>
      </c>
      <c r="AI108" s="455" t="str">
        <f t="shared" si="33"/>
        <v/>
      </c>
      <c r="AK108" s="455" t="str">
        <f t="shared" si="34"/>
        <v/>
      </c>
      <c r="AM108" s="455" t="str">
        <f t="shared" si="35"/>
        <v/>
      </c>
      <c r="AO108" s="455" t="str">
        <f t="shared" si="36"/>
        <v/>
      </c>
      <c r="AQ108" s="455" t="str">
        <f t="shared" si="37"/>
        <v/>
      </c>
    </row>
    <row r="109" spans="5:43">
      <c r="E109" s="455" t="str">
        <f t="shared" si="19"/>
        <v/>
      </c>
      <c r="G109" s="455" t="str">
        <f t="shared" si="19"/>
        <v/>
      </c>
      <c r="I109" s="455" t="str">
        <f t="shared" si="20"/>
        <v/>
      </c>
      <c r="K109" s="455" t="str">
        <f t="shared" si="21"/>
        <v/>
      </c>
      <c r="M109" s="455" t="str">
        <f t="shared" si="22"/>
        <v/>
      </c>
      <c r="O109" s="455" t="str">
        <f t="shared" si="23"/>
        <v/>
      </c>
      <c r="Q109" s="455" t="str">
        <f t="shared" si="24"/>
        <v/>
      </c>
      <c r="S109" s="455" t="str">
        <f t="shared" si="25"/>
        <v/>
      </c>
      <c r="U109" s="455" t="str">
        <f t="shared" si="26"/>
        <v/>
      </c>
      <c r="W109" s="455" t="str">
        <f t="shared" si="27"/>
        <v/>
      </c>
      <c r="Y109" s="455" t="str">
        <f t="shared" si="28"/>
        <v/>
      </c>
      <c r="AA109" s="455" t="str">
        <f t="shared" si="29"/>
        <v/>
      </c>
      <c r="AC109" s="455" t="str">
        <f t="shared" si="30"/>
        <v/>
      </c>
      <c r="AE109" s="455" t="str">
        <f t="shared" si="31"/>
        <v/>
      </c>
      <c r="AG109" s="455" t="str">
        <f t="shared" si="32"/>
        <v/>
      </c>
      <c r="AI109" s="455" t="str">
        <f t="shared" si="33"/>
        <v/>
      </c>
      <c r="AK109" s="455" t="str">
        <f t="shared" si="34"/>
        <v/>
      </c>
      <c r="AM109" s="455" t="str">
        <f t="shared" si="35"/>
        <v/>
      </c>
      <c r="AO109" s="455" t="str">
        <f t="shared" si="36"/>
        <v/>
      </c>
      <c r="AQ109" s="455" t="str">
        <f t="shared" si="37"/>
        <v/>
      </c>
    </row>
    <row r="110" spans="5:43">
      <c r="E110" s="455" t="str">
        <f t="shared" si="19"/>
        <v/>
      </c>
      <c r="G110" s="455" t="str">
        <f t="shared" si="19"/>
        <v/>
      </c>
      <c r="I110" s="455" t="str">
        <f t="shared" si="20"/>
        <v/>
      </c>
      <c r="K110" s="455" t="str">
        <f t="shared" si="21"/>
        <v/>
      </c>
      <c r="M110" s="455" t="str">
        <f t="shared" si="22"/>
        <v/>
      </c>
      <c r="O110" s="455" t="str">
        <f t="shared" si="23"/>
        <v/>
      </c>
      <c r="Q110" s="455" t="str">
        <f t="shared" si="24"/>
        <v/>
      </c>
      <c r="S110" s="455" t="str">
        <f t="shared" si="25"/>
        <v/>
      </c>
      <c r="U110" s="455" t="str">
        <f t="shared" si="26"/>
        <v/>
      </c>
      <c r="W110" s="455" t="str">
        <f t="shared" si="27"/>
        <v/>
      </c>
      <c r="Y110" s="455" t="str">
        <f t="shared" si="28"/>
        <v/>
      </c>
      <c r="AA110" s="455" t="str">
        <f t="shared" si="29"/>
        <v/>
      </c>
      <c r="AC110" s="455" t="str">
        <f t="shared" si="30"/>
        <v/>
      </c>
      <c r="AE110" s="455" t="str">
        <f t="shared" si="31"/>
        <v/>
      </c>
      <c r="AG110" s="455" t="str">
        <f t="shared" si="32"/>
        <v/>
      </c>
      <c r="AI110" s="455" t="str">
        <f t="shared" si="33"/>
        <v/>
      </c>
      <c r="AK110" s="455" t="str">
        <f t="shared" si="34"/>
        <v/>
      </c>
      <c r="AM110" s="455" t="str">
        <f t="shared" si="35"/>
        <v/>
      </c>
      <c r="AO110" s="455" t="str">
        <f t="shared" si="36"/>
        <v/>
      </c>
      <c r="AQ110" s="455" t="str">
        <f t="shared" si="37"/>
        <v/>
      </c>
    </row>
    <row r="111" spans="5:43">
      <c r="E111" s="455" t="str">
        <f t="shared" si="19"/>
        <v/>
      </c>
      <c r="G111" s="455" t="str">
        <f t="shared" si="19"/>
        <v/>
      </c>
      <c r="I111" s="455" t="str">
        <f t="shared" si="20"/>
        <v/>
      </c>
      <c r="K111" s="455" t="str">
        <f t="shared" si="21"/>
        <v/>
      </c>
      <c r="M111" s="455" t="str">
        <f t="shared" si="22"/>
        <v/>
      </c>
      <c r="O111" s="455" t="str">
        <f t="shared" si="23"/>
        <v/>
      </c>
      <c r="Q111" s="455" t="str">
        <f t="shared" si="24"/>
        <v/>
      </c>
      <c r="S111" s="455" t="str">
        <f t="shared" si="25"/>
        <v/>
      </c>
      <c r="U111" s="455" t="str">
        <f t="shared" si="26"/>
        <v/>
      </c>
      <c r="W111" s="455" t="str">
        <f t="shared" si="27"/>
        <v/>
      </c>
      <c r="Y111" s="455" t="str">
        <f t="shared" si="28"/>
        <v/>
      </c>
      <c r="AA111" s="455" t="str">
        <f t="shared" si="29"/>
        <v/>
      </c>
      <c r="AC111" s="455" t="str">
        <f t="shared" si="30"/>
        <v/>
      </c>
      <c r="AE111" s="455" t="str">
        <f t="shared" si="31"/>
        <v/>
      </c>
      <c r="AG111" s="455" t="str">
        <f t="shared" si="32"/>
        <v/>
      </c>
      <c r="AI111" s="455" t="str">
        <f t="shared" si="33"/>
        <v/>
      </c>
      <c r="AK111" s="455" t="str">
        <f t="shared" si="34"/>
        <v/>
      </c>
      <c r="AM111" s="455" t="str">
        <f t="shared" si="35"/>
        <v/>
      </c>
      <c r="AO111" s="455" t="str">
        <f t="shared" si="36"/>
        <v/>
      </c>
      <c r="AQ111" s="455" t="str">
        <f t="shared" si="37"/>
        <v/>
      </c>
    </row>
    <row r="112" spans="5:43">
      <c r="E112" s="455" t="str">
        <f t="shared" si="19"/>
        <v/>
      </c>
      <c r="G112" s="455" t="str">
        <f t="shared" si="19"/>
        <v/>
      </c>
      <c r="I112" s="455" t="str">
        <f t="shared" si="20"/>
        <v/>
      </c>
      <c r="K112" s="455" t="str">
        <f t="shared" si="21"/>
        <v/>
      </c>
      <c r="M112" s="455" t="str">
        <f t="shared" si="22"/>
        <v/>
      </c>
      <c r="O112" s="455" t="str">
        <f t="shared" si="23"/>
        <v/>
      </c>
      <c r="Q112" s="455" t="str">
        <f t="shared" si="24"/>
        <v/>
      </c>
      <c r="S112" s="455" t="str">
        <f t="shared" si="25"/>
        <v/>
      </c>
      <c r="U112" s="455" t="str">
        <f t="shared" si="26"/>
        <v/>
      </c>
      <c r="W112" s="455" t="str">
        <f t="shared" si="27"/>
        <v/>
      </c>
      <c r="Y112" s="455" t="str">
        <f t="shared" si="28"/>
        <v/>
      </c>
      <c r="AA112" s="455" t="str">
        <f t="shared" si="29"/>
        <v/>
      </c>
      <c r="AC112" s="455" t="str">
        <f t="shared" si="30"/>
        <v/>
      </c>
      <c r="AE112" s="455" t="str">
        <f t="shared" si="31"/>
        <v/>
      </c>
      <c r="AG112" s="455" t="str">
        <f t="shared" si="32"/>
        <v/>
      </c>
      <c r="AI112" s="455" t="str">
        <f t="shared" si="33"/>
        <v/>
      </c>
      <c r="AK112" s="455" t="str">
        <f t="shared" si="34"/>
        <v/>
      </c>
      <c r="AM112" s="455" t="str">
        <f t="shared" si="35"/>
        <v/>
      </c>
      <c r="AO112" s="455" t="str">
        <f t="shared" si="36"/>
        <v/>
      </c>
      <c r="AQ112" s="455" t="str">
        <f t="shared" si="37"/>
        <v/>
      </c>
    </row>
    <row r="113" spans="5:43">
      <c r="E113" s="455" t="str">
        <f t="shared" si="19"/>
        <v/>
      </c>
      <c r="G113" s="455" t="str">
        <f t="shared" si="19"/>
        <v/>
      </c>
      <c r="I113" s="455" t="str">
        <f t="shared" si="20"/>
        <v/>
      </c>
      <c r="K113" s="455" t="str">
        <f t="shared" si="21"/>
        <v/>
      </c>
      <c r="M113" s="455" t="str">
        <f t="shared" si="22"/>
        <v/>
      </c>
      <c r="O113" s="455" t="str">
        <f t="shared" si="23"/>
        <v/>
      </c>
      <c r="Q113" s="455" t="str">
        <f t="shared" si="24"/>
        <v/>
      </c>
      <c r="S113" s="455" t="str">
        <f t="shared" si="25"/>
        <v/>
      </c>
      <c r="U113" s="455" t="str">
        <f t="shared" si="26"/>
        <v/>
      </c>
      <c r="W113" s="455" t="str">
        <f t="shared" si="27"/>
        <v/>
      </c>
      <c r="Y113" s="455" t="str">
        <f t="shared" si="28"/>
        <v/>
      </c>
      <c r="AA113" s="455" t="str">
        <f t="shared" si="29"/>
        <v/>
      </c>
      <c r="AC113" s="455" t="str">
        <f t="shared" si="30"/>
        <v/>
      </c>
      <c r="AE113" s="455" t="str">
        <f t="shared" si="31"/>
        <v/>
      </c>
      <c r="AG113" s="455" t="str">
        <f t="shared" si="32"/>
        <v/>
      </c>
      <c r="AI113" s="455" t="str">
        <f t="shared" si="33"/>
        <v/>
      </c>
      <c r="AK113" s="455" t="str">
        <f t="shared" si="34"/>
        <v/>
      </c>
      <c r="AM113" s="455" t="str">
        <f t="shared" si="35"/>
        <v/>
      </c>
      <c r="AO113" s="455" t="str">
        <f t="shared" si="36"/>
        <v/>
      </c>
      <c r="AQ113" s="455" t="str">
        <f t="shared" si="37"/>
        <v/>
      </c>
    </row>
    <row r="114" spans="5:43">
      <c r="E114" s="455" t="str">
        <f t="shared" si="19"/>
        <v/>
      </c>
      <c r="G114" s="455" t="str">
        <f t="shared" si="19"/>
        <v/>
      </c>
      <c r="I114" s="455" t="str">
        <f t="shared" si="20"/>
        <v/>
      </c>
      <c r="K114" s="455" t="str">
        <f t="shared" si="21"/>
        <v/>
      </c>
      <c r="M114" s="455" t="str">
        <f t="shared" si="22"/>
        <v/>
      </c>
      <c r="O114" s="455" t="str">
        <f t="shared" si="23"/>
        <v/>
      </c>
      <c r="Q114" s="455" t="str">
        <f t="shared" si="24"/>
        <v/>
      </c>
      <c r="S114" s="455" t="str">
        <f t="shared" si="25"/>
        <v/>
      </c>
      <c r="U114" s="455" t="str">
        <f t="shared" si="26"/>
        <v/>
      </c>
      <c r="W114" s="455" t="str">
        <f t="shared" si="27"/>
        <v/>
      </c>
      <c r="Y114" s="455" t="str">
        <f t="shared" si="28"/>
        <v/>
      </c>
      <c r="AA114" s="455" t="str">
        <f t="shared" si="29"/>
        <v/>
      </c>
      <c r="AC114" s="455" t="str">
        <f t="shared" si="30"/>
        <v/>
      </c>
      <c r="AE114" s="455" t="str">
        <f t="shared" si="31"/>
        <v/>
      </c>
      <c r="AG114" s="455" t="str">
        <f t="shared" si="32"/>
        <v/>
      </c>
      <c r="AI114" s="455" t="str">
        <f t="shared" si="33"/>
        <v/>
      </c>
      <c r="AK114" s="455" t="str">
        <f t="shared" si="34"/>
        <v/>
      </c>
      <c r="AM114" s="455" t="str">
        <f t="shared" si="35"/>
        <v/>
      </c>
      <c r="AO114" s="455" t="str">
        <f t="shared" si="36"/>
        <v/>
      </c>
      <c r="AQ114" s="455" t="str">
        <f t="shared" si="37"/>
        <v/>
      </c>
    </row>
    <row r="115" spans="5:43">
      <c r="E115" s="455" t="str">
        <f t="shared" si="19"/>
        <v/>
      </c>
      <c r="G115" s="455" t="str">
        <f t="shared" si="19"/>
        <v/>
      </c>
      <c r="I115" s="455" t="str">
        <f t="shared" si="20"/>
        <v/>
      </c>
      <c r="K115" s="455" t="str">
        <f t="shared" si="21"/>
        <v/>
      </c>
      <c r="M115" s="455" t="str">
        <f t="shared" si="22"/>
        <v/>
      </c>
      <c r="O115" s="455" t="str">
        <f t="shared" si="23"/>
        <v/>
      </c>
      <c r="Q115" s="455" t="str">
        <f t="shared" si="24"/>
        <v/>
      </c>
      <c r="S115" s="455" t="str">
        <f t="shared" si="25"/>
        <v/>
      </c>
      <c r="U115" s="455" t="str">
        <f t="shared" si="26"/>
        <v/>
      </c>
      <c r="W115" s="455" t="str">
        <f t="shared" si="27"/>
        <v/>
      </c>
      <c r="Y115" s="455" t="str">
        <f t="shared" si="28"/>
        <v/>
      </c>
      <c r="AA115" s="455" t="str">
        <f t="shared" si="29"/>
        <v/>
      </c>
      <c r="AC115" s="455" t="str">
        <f t="shared" si="30"/>
        <v/>
      </c>
      <c r="AE115" s="455" t="str">
        <f t="shared" si="31"/>
        <v/>
      </c>
      <c r="AG115" s="455" t="str">
        <f t="shared" si="32"/>
        <v/>
      </c>
      <c r="AI115" s="455" t="str">
        <f t="shared" si="33"/>
        <v/>
      </c>
      <c r="AK115" s="455" t="str">
        <f t="shared" si="34"/>
        <v/>
      </c>
      <c r="AM115" s="455" t="str">
        <f t="shared" si="35"/>
        <v/>
      </c>
      <c r="AO115" s="455" t="str">
        <f t="shared" si="36"/>
        <v/>
      </c>
      <c r="AQ115" s="455" t="str">
        <f t="shared" si="37"/>
        <v/>
      </c>
    </row>
    <row r="116" spans="5:43">
      <c r="E116" s="455" t="str">
        <f t="shared" si="19"/>
        <v/>
      </c>
      <c r="G116" s="455" t="str">
        <f t="shared" si="19"/>
        <v/>
      </c>
      <c r="I116" s="455" t="str">
        <f t="shared" si="20"/>
        <v/>
      </c>
      <c r="K116" s="455" t="str">
        <f t="shared" si="21"/>
        <v/>
      </c>
      <c r="M116" s="455" t="str">
        <f t="shared" si="22"/>
        <v/>
      </c>
      <c r="O116" s="455" t="str">
        <f t="shared" si="23"/>
        <v/>
      </c>
      <c r="Q116" s="455" t="str">
        <f t="shared" si="24"/>
        <v/>
      </c>
      <c r="S116" s="455" t="str">
        <f t="shared" si="25"/>
        <v/>
      </c>
      <c r="U116" s="455" t="str">
        <f t="shared" si="26"/>
        <v/>
      </c>
      <c r="W116" s="455" t="str">
        <f t="shared" si="27"/>
        <v/>
      </c>
      <c r="Y116" s="455" t="str">
        <f t="shared" si="28"/>
        <v/>
      </c>
      <c r="AA116" s="455" t="str">
        <f t="shared" si="29"/>
        <v/>
      </c>
      <c r="AC116" s="455" t="str">
        <f t="shared" si="30"/>
        <v/>
      </c>
      <c r="AE116" s="455" t="str">
        <f t="shared" si="31"/>
        <v/>
      </c>
      <c r="AG116" s="455" t="str">
        <f t="shared" si="32"/>
        <v/>
      </c>
      <c r="AI116" s="455" t="str">
        <f t="shared" si="33"/>
        <v/>
      </c>
      <c r="AK116" s="455" t="str">
        <f t="shared" si="34"/>
        <v/>
      </c>
      <c r="AM116" s="455" t="str">
        <f t="shared" si="35"/>
        <v/>
      </c>
      <c r="AO116" s="455" t="str">
        <f t="shared" si="36"/>
        <v/>
      </c>
      <c r="AQ116" s="455" t="str">
        <f t="shared" si="37"/>
        <v/>
      </c>
    </row>
    <row r="117" spans="5:43">
      <c r="E117" s="455" t="str">
        <f t="shared" si="19"/>
        <v/>
      </c>
      <c r="G117" s="455" t="str">
        <f t="shared" si="19"/>
        <v/>
      </c>
      <c r="I117" s="455" t="str">
        <f t="shared" si="20"/>
        <v/>
      </c>
      <c r="K117" s="455" t="str">
        <f t="shared" si="21"/>
        <v/>
      </c>
      <c r="M117" s="455" t="str">
        <f t="shared" si="22"/>
        <v/>
      </c>
      <c r="O117" s="455" t="str">
        <f t="shared" si="23"/>
        <v/>
      </c>
      <c r="Q117" s="455" t="str">
        <f t="shared" si="24"/>
        <v/>
      </c>
      <c r="S117" s="455" t="str">
        <f t="shared" si="25"/>
        <v/>
      </c>
      <c r="U117" s="455" t="str">
        <f t="shared" si="26"/>
        <v/>
      </c>
      <c r="W117" s="455" t="str">
        <f t="shared" si="27"/>
        <v/>
      </c>
      <c r="Y117" s="455" t="str">
        <f t="shared" si="28"/>
        <v/>
      </c>
      <c r="AA117" s="455" t="str">
        <f t="shared" si="29"/>
        <v/>
      </c>
      <c r="AC117" s="455" t="str">
        <f t="shared" si="30"/>
        <v/>
      </c>
      <c r="AE117" s="455" t="str">
        <f t="shared" si="31"/>
        <v/>
      </c>
      <c r="AG117" s="455" t="str">
        <f t="shared" si="32"/>
        <v/>
      </c>
      <c r="AI117" s="455" t="str">
        <f t="shared" si="33"/>
        <v/>
      </c>
      <c r="AK117" s="455" t="str">
        <f t="shared" si="34"/>
        <v/>
      </c>
      <c r="AM117" s="455" t="str">
        <f t="shared" si="35"/>
        <v/>
      </c>
      <c r="AO117" s="455" t="str">
        <f t="shared" si="36"/>
        <v/>
      </c>
      <c r="AQ117" s="455" t="str">
        <f t="shared" si="37"/>
        <v/>
      </c>
    </row>
    <row r="118" spans="5:43">
      <c r="E118" s="455" t="str">
        <f t="shared" si="19"/>
        <v/>
      </c>
      <c r="G118" s="455" t="str">
        <f t="shared" si="19"/>
        <v/>
      </c>
      <c r="I118" s="455" t="str">
        <f t="shared" si="20"/>
        <v/>
      </c>
      <c r="K118" s="455" t="str">
        <f t="shared" si="21"/>
        <v/>
      </c>
      <c r="M118" s="455" t="str">
        <f t="shared" si="22"/>
        <v/>
      </c>
      <c r="O118" s="455" t="str">
        <f t="shared" si="23"/>
        <v/>
      </c>
      <c r="Q118" s="455" t="str">
        <f t="shared" si="24"/>
        <v/>
      </c>
      <c r="S118" s="455" t="str">
        <f t="shared" si="25"/>
        <v/>
      </c>
      <c r="U118" s="455" t="str">
        <f t="shared" si="26"/>
        <v/>
      </c>
      <c r="W118" s="455" t="str">
        <f t="shared" si="27"/>
        <v/>
      </c>
      <c r="Y118" s="455" t="str">
        <f t="shared" si="28"/>
        <v/>
      </c>
      <c r="AA118" s="455" t="str">
        <f t="shared" si="29"/>
        <v/>
      </c>
      <c r="AC118" s="455" t="str">
        <f t="shared" si="30"/>
        <v/>
      </c>
      <c r="AE118" s="455" t="str">
        <f t="shared" si="31"/>
        <v/>
      </c>
      <c r="AG118" s="455" t="str">
        <f t="shared" si="32"/>
        <v/>
      </c>
      <c r="AI118" s="455" t="str">
        <f t="shared" si="33"/>
        <v/>
      </c>
      <c r="AK118" s="455" t="str">
        <f t="shared" si="34"/>
        <v/>
      </c>
      <c r="AM118" s="455" t="str">
        <f t="shared" si="35"/>
        <v/>
      </c>
      <c r="AO118" s="455" t="str">
        <f t="shared" si="36"/>
        <v/>
      </c>
      <c r="AQ118" s="455" t="str">
        <f t="shared" si="37"/>
        <v/>
      </c>
    </row>
    <row r="119" spans="5:43">
      <c r="E119" s="455" t="str">
        <f t="shared" si="19"/>
        <v/>
      </c>
      <c r="G119" s="455" t="str">
        <f t="shared" si="19"/>
        <v/>
      </c>
      <c r="I119" s="455" t="str">
        <f t="shared" si="20"/>
        <v/>
      </c>
      <c r="K119" s="455" t="str">
        <f t="shared" si="21"/>
        <v/>
      </c>
      <c r="M119" s="455" t="str">
        <f t="shared" si="22"/>
        <v/>
      </c>
      <c r="O119" s="455" t="str">
        <f t="shared" si="23"/>
        <v/>
      </c>
      <c r="Q119" s="455" t="str">
        <f t="shared" si="24"/>
        <v/>
      </c>
      <c r="S119" s="455" t="str">
        <f t="shared" si="25"/>
        <v/>
      </c>
      <c r="U119" s="455" t="str">
        <f t="shared" si="26"/>
        <v/>
      </c>
      <c r="W119" s="455" t="str">
        <f t="shared" si="27"/>
        <v/>
      </c>
      <c r="Y119" s="455" t="str">
        <f t="shared" si="28"/>
        <v/>
      </c>
      <c r="AA119" s="455" t="str">
        <f t="shared" si="29"/>
        <v/>
      </c>
      <c r="AC119" s="455" t="str">
        <f t="shared" si="30"/>
        <v/>
      </c>
      <c r="AE119" s="455" t="str">
        <f t="shared" si="31"/>
        <v/>
      </c>
      <c r="AG119" s="455" t="str">
        <f t="shared" si="32"/>
        <v/>
      </c>
      <c r="AI119" s="455" t="str">
        <f t="shared" si="33"/>
        <v/>
      </c>
      <c r="AK119" s="455" t="str">
        <f t="shared" si="34"/>
        <v/>
      </c>
      <c r="AM119" s="455" t="str">
        <f t="shared" si="35"/>
        <v/>
      </c>
      <c r="AO119" s="455" t="str">
        <f t="shared" si="36"/>
        <v/>
      </c>
      <c r="AQ119" s="455" t="str">
        <f t="shared" si="37"/>
        <v/>
      </c>
    </row>
    <row r="120" spans="5:43">
      <c r="E120" s="455" t="str">
        <f t="shared" si="19"/>
        <v/>
      </c>
      <c r="G120" s="455" t="str">
        <f t="shared" si="19"/>
        <v/>
      </c>
      <c r="I120" s="455" t="str">
        <f t="shared" si="20"/>
        <v/>
      </c>
      <c r="K120" s="455" t="str">
        <f t="shared" si="21"/>
        <v/>
      </c>
      <c r="M120" s="455" t="str">
        <f t="shared" si="22"/>
        <v/>
      </c>
      <c r="O120" s="455" t="str">
        <f t="shared" si="23"/>
        <v/>
      </c>
      <c r="Q120" s="455" t="str">
        <f t="shared" si="24"/>
        <v/>
      </c>
      <c r="S120" s="455" t="str">
        <f t="shared" si="25"/>
        <v/>
      </c>
      <c r="U120" s="455" t="str">
        <f t="shared" si="26"/>
        <v/>
      </c>
      <c r="W120" s="455" t="str">
        <f t="shared" si="27"/>
        <v/>
      </c>
      <c r="Y120" s="455" t="str">
        <f t="shared" si="28"/>
        <v/>
      </c>
      <c r="AA120" s="455" t="str">
        <f t="shared" si="29"/>
        <v/>
      </c>
      <c r="AC120" s="455" t="str">
        <f t="shared" si="30"/>
        <v/>
      </c>
      <c r="AE120" s="455" t="str">
        <f t="shared" si="31"/>
        <v/>
      </c>
      <c r="AG120" s="455" t="str">
        <f t="shared" si="32"/>
        <v/>
      </c>
      <c r="AI120" s="455" t="str">
        <f t="shared" si="33"/>
        <v/>
      </c>
      <c r="AK120" s="455" t="str">
        <f t="shared" si="34"/>
        <v/>
      </c>
      <c r="AM120" s="455" t="str">
        <f t="shared" si="35"/>
        <v/>
      </c>
      <c r="AO120" s="455" t="str">
        <f t="shared" si="36"/>
        <v/>
      </c>
      <c r="AQ120" s="455" t="str">
        <f t="shared" si="37"/>
        <v/>
      </c>
    </row>
    <row r="121" spans="5:43">
      <c r="E121" s="455" t="str">
        <f t="shared" si="19"/>
        <v/>
      </c>
      <c r="G121" s="455" t="str">
        <f t="shared" si="19"/>
        <v/>
      </c>
      <c r="I121" s="455" t="str">
        <f t="shared" si="20"/>
        <v/>
      </c>
      <c r="K121" s="455" t="str">
        <f t="shared" si="21"/>
        <v/>
      </c>
      <c r="M121" s="455" t="str">
        <f t="shared" si="22"/>
        <v/>
      </c>
      <c r="O121" s="455" t="str">
        <f t="shared" si="23"/>
        <v/>
      </c>
      <c r="Q121" s="455" t="str">
        <f t="shared" si="24"/>
        <v/>
      </c>
      <c r="S121" s="455" t="str">
        <f t="shared" si="25"/>
        <v/>
      </c>
      <c r="U121" s="455" t="str">
        <f t="shared" si="26"/>
        <v/>
      </c>
      <c r="W121" s="455" t="str">
        <f t="shared" si="27"/>
        <v/>
      </c>
      <c r="Y121" s="455" t="str">
        <f t="shared" si="28"/>
        <v/>
      </c>
      <c r="AA121" s="455" t="str">
        <f t="shared" si="29"/>
        <v/>
      </c>
      <c r="AC121" s="455" t="str">
        <f t="shared" si="30"/>
        <v/>
      </c>
      <c r="AE121" s="455" t="str">
        <f t="shared" si="31"/>
        <v/>
      </c>
      <c r="AG121" s="455" t="str">
        <f t="shared" si="32"/>
        <v/>
      </c>
      <c r="AI121" s="455" t="str">
        <f t="shared" si="33"/>
        <v/>
      </c>
      <c r="AK121" s="455" t="str">
        <f t="shared" si="34"/>
        <v/>
      </c>
      <c r="AM121" s="455" t="str">
        <f t="shared" si="35"/>
        <v/>
      </c>
      <c r="AO121" s="455" t="str">
        <f t="shared" si="36"/>
        <v/>
      </c>
      <c r="AQ121" s="455" t="str">
        <f t="shared" si="37"/>
        <v/>
      </c>
    </row>
    <row r="122" spans="5:43">
      <c r="E122" s="455" t="str">
        <f t="shared" si="19"/>
        <v/>
      </c>
      <c r="G122" s="455" t="str">
        <f t="shared" si="19"/>
        <v/>
      </c>
      <c r="I122" s="455" t="str">
        <f t="shared" si="20"/>
        <v/>
      </c>
      <c r="K122" s="455" t="str">
        <f t="shared" si="21"/>
        <v/>
      </c>
      <c r="M122" s="455" t="str">
        <f t="shared" si="22"/>
        <v/>
      </c>
      <c r="O122" s="455" t="str">
        <f t="shared" si="23"/>
        <v/>
      </c>
      <c r="Q122" s="455" t="str">
        <f t="shared" si="24"/>
        <v/>
      </c>
      <c r="S122" s="455" t="str">
        <f t="shared" si="25"/>
        <v/>
      </c>
      <c r="U122" s="455" t="str">
        <f t="shared" si="26"/>
        <v/>
      </c>
      <c r="W122" s="455" t="str">
        <f t="shared" si="27"/>
        <v/>
      </c>
      <c r="Y122" s="455" t="str">
        <f t="shared" si="28"/>
        <v/>
      </c>
      <c r="AA122" s="455" t="str">
        <f t="shared" si="29"/>
        <v/>
      </c>
      <c r="AC122" s="455" t="str">
        <f t="shared" si="30"/>
        <v/>
      </c>
      <c r="AE122" s="455" t="str">
        <f t="shared" si="31"/>
        <v/>
      </c>
      <c r="AG122" s="455" t="str">
        <f t="shared" si="32"/>
        <v/>
      </c>
      <c r="AI122" s="455" t="str">
        <f t="shared" si="33"/>
        <v/>
      </c>
      <c r="AK122" s="455" t="str">
        <f t="shared" si="34"/>
        <v/>
      </c>
      <c r="AM122" s="455" t="str">
        <f t="shared" si="35"/>
        <v/>
      </c>
      <c r="AO122" s="455" t="str">
        <f t="shared" si="36"/>
        <v/>
      </c>
      <c r="AQ122" s="455" t="str">
        <f t="shared" si="37"/>
        <v/>
      </c>
    </row>
    <row r="123" spans="5:43">
      <c r="E123" s="455" t="str">
        <f t="shared" si="19"/>
        <v/>
      </c>
      <c r="G123" s="455" t="str">
        <f t="shared" si="19"/>
        <v/>
      </c>
      <c r="I123" s="455" t="str">
        <f t="shared" si="20"/>
        <v/>
      </c>
      <c r="K123" s="455" t="str">
        <f t="shared" si="21"/>
        <v/>
      </c>
      <c r="M123" s="455" t="str">
        <f t="shared" si="22"/>
        <v/>
      </c>
      <c r="O123" s="455" t="str">
        <f t="shared" si="23"/>
        <v/>
      </c>
      <c r="Q123" s="455" t="str">
        <f t="shared" si="24"/>
        <v/>
      </c>
      <c r="S123" s="455" t="str">
        <f t="shared" si="25"/>
        <v/>
      </c>
      <c r="U123" s="455" t="str">
        <f t="shared" si="26"/>
        <v/>
      </c>
      <c r="W123" s="455" t="str">
        <f t="shared" si="27"/>
        <v/>
      </c>
      <c r="Y123" s="455" t="str">
        <f t="shared" si="28"/>
        <v/>
      </c>
      <c r="AA123" s="455" t="str">
        <f t="shared" si="29"/>
        <v/>
      </c>
      <c r="AC123" s="455" t="str">
        <f t="shared" si="30"/>
        <v/>
      </c>
      <c r="AE123" s="455" t="str">
        <f t="shared" si="31"/>
        <v/>
      </c>
      <c r="AG123" s="455" t="str">
        <f t="shared" si="32"/>
        <v/>
      </c>
      <c r="AI123" s="455" t="str">
        <f t="shared" si="33"/>
        <v/>
      </c>
      <c r="AK123" s="455" t="str">
        <f t="shared" si="34"/>
        <v/>
      </c>
      <c r="AM123" s="455" t="str">
        <f t="shared" si="35"/>
        <v/>
      </c>
      <c r="AO123" s="455" t="str">
        <f t="shared" si="36"/>
        <v/>
      </c>
      <c r="AQ123" s="455" t="str">
        <f t="shared" si="37"/>
        <v/>
      </c>
    </row>
    <row r="124" spans="5:43">
      <c r="E124" s="455" t="str">
        <f t="shared" si="19"/>
        <v/>
      </c>
      <c r="G124" s="455" t="str">
        <f t="shared" si="19"/>
        <v/>
      </c>
      <c r="I124" s="455" t="str">
        <f t="shared" si="20"/>
        <v/>
      </c>
      <c r="K124" s="455" t="str">
        <f t="shared" si="21"/>
        <v/>
      </c>
      <c r="M124" s="455" t="str">
        <f t="shared" si="22"/>
        <v/>
      </c>
      <c r="O124" s="455" t="str">
        <f t="shared" si="23"/>
        <v/>
      </c>
      <c r="Q124" s="455" t="str">
        <f t="shared" si="24"/>
        <v/>
      </c>
      <c r="S124" s="455" t="str">
        <f t="shared" si="25"/>
        <v/>
      </c>
      <c r="U124" s="455" t="str">
        <f t="shared" si="26"/>
        <v/>
      </c>
      <c r="W124" s="455" t="str">
        <f t="shared" si="27"/>
        <v/>
      </c>
      <c r="Y124" s="455" t="str">
        <f t="shared" si="28"/>
        <v/>
      </c>
      <c r="AA124" s="455" t="str">
        <f t="shared" si="29"/>
        <v/>
      </c>
      <c r="AC124" s="455" t="str">
        <f t="shared" si="30"/>
        <v/>
      </c>
      <c r="AE124" s="455" t="str">
        <f t="shared" si="31"/>
        <v/>
      </c>
      <c r="AG124" s="455" t="str">
        <f t="shared" si="32"/>
        <v/>
      </c>
      <c r="AI124" s="455" t="str">
        <f t="shared" si="33"/>
        <v/>
      </c>
      <c r="AK124" s="455" t="str">
        <f t="shared" si="34"/>
        <v/>
      </c>
      <c r="AM124" s="455" t="str">
        <f t="shared" si="35"/>
        <v/>
      </c>
      <c r="AO124" s="455" t="str">
        <f t="shared" si="36"/>
        <v/>
      </c>
      <c r="AQ124" s="455" t="str">
        <f t="shared" si="37"/>
        <v/>
      </c>
    </row>
    <row r="125" spans="5:43">
      <c r="E125" s="455" t="str">
        <f t="shared" si="19"/>
        <v/>
      </c>
      <c r="G125" s="455" t="str">
        <f t="shared" si="19"/>
        <v/>
      </c>
      <c r="I125" s="455" t="str">
        <f t="shared" si="20"/>
        <v/>
      </c>
      <c r="K125" s="455" t="str">
        <f t="shared" si="21"/>
        <v/>
      </c>
      <c r="M125" s="455" t="str">
        <f t="shared" si="22"/>
        <v/>
      </c>
      <c r="O125" s="455" t="str">
        <f t="shared" si="23"/>
        <v/>
      </c>
      <c r="Q125" s="455" t="str">
        <f t="shared" si="24"/>
        <v/>
      </c>
      <c r="S125" s="455" t="str">
        <f t="shared" si="25"/>
        <v/>
      </c>
      <c r="U125" s="455" t="str">
        <f t="shared" si="26"/>
        <v/>
      </c>
      <c r="W125" s="455" t="str">
        <f t="shared" si="27"/>
        <v/>
      </c>
      <c r="Y125" s="455" t="str">
        <f t="shared" si="28"/>
        <v/>
      </c>
      <c r="AA125" s="455" t="str">
        <f t="shared" si="29"/>
        <v/>
      </c>
      <c r="AC125" s="455" t="str">
        <f t="shared" si="30"/>
        <v/>
      </c>
      <c r="AE125" s="455" t="str">
        <f t="shared" si="31"/>
        <v/>
      </c>
      <c r="AG125" s="455" t="str">
        <f t="shared" si="32"/>
        <v/>
      </c>
      <c r="AI125" s="455" t="str">
        <f t="shared" si="33"/>
        <v/>
      </c>
      <c r="AK125" s="455" t="str">
        <f t="shared" si="34"/>
        <v/>
      </c>
      <c r="AM125" s="455" t="str">
        <f t="shared" si="35"/>
        <v/>
      </c>
      <c r="AO125" s="455" t="str">
        <f t="shared" si="36"/>
        <v/>
      </c>
      <c r="AQ125" s="455" t="str">
        <f t="shared" si="37"/>
        <v/>
      </c>
    </row>
    <row r="126" spans="5:43">
      <c r="E126" s="455" t="str">
        <f t="shared" si="19"/>
        <v/>
      </c>
      <c r="G126" s="455" t="str">
        <f t="shared" si="19"/>
        <v/>
      </c>
      <c r="I126" s="455" t="str">
        <f t="shared" si="20"/>
        <v/>
      </c>
      <c r="K126" s="455" t="str">
        <f t="shared" si="21"/>
        <v/>
      </c>
      <c r="M126" s="455" t="str">
        <f t="shared" si="22"/>
        <v/>
      </c>
      <c r="O126" s="455" t="str">
        <f t="shared" si="23"/>
        <v/>
      </c>
      <c r="Q126" s="455" t="str">
        <f t="shared" si="24"/>
        <v/>
      </c>
      <c r="S126" s="455" t="str">
        <f t="shared" si="25"/>
        <v/>
      </c>
      <c r="U126" s="455" t="str">
        <f t="shared" si="26"/>
        <v/>
      </c>
      <c r="W126" s="455" t="str">
        <f t="shared" si="27"/>
        <v/>
      </c>
      <c r="Y126" s="455" t="str">
        <f t="shared" si="28"/>
        <v/>
      </c>
      <c r="AA126" s="455" t="str">
        <f t="shared" si="29"/>
        <v/>
      </c>
      <c r="AC126" s="455" t="str">
        <f t="shared" si="30"/>
        <v/>
      </c>
      <c r="AE126" s="455" t="str">
        <f t="shared" si="31"/>
        <v/>
      </c>
      <c r="AG126" s="455" t="str">
        <f t="shared" si="32"/>
        <v/>
      </c>
      <c r="AI126" s="455" t="str">
        <f t="shared" si="33"/>
        <v/>
      </c>
      <c r="AK126" s="455" t="str">
        <f t="shared" si="34"/>
        <v/>
      </c>
      <c r="AM126" s="455" t="str">
        <f t="shared" si="35"/>
        <v/>
      </c>
      <c r="AO126" s="455" t="str">
        <f t="shared" si="36"/>
        <v/>
      </c>
      <c r="AQ126" s="455" t="str">
        <f t="shared" si="37"/>
        <v/>
      </c>
    </row>
    <row r="127" spans="5:43">
      <c r="E127" s="455" t="str">
        <f t="shared" si="19"/>
        <v/>
      </c>
      <c r="G127" s="455" t="str">
        <f t="shared" si="19"/>
        <v/>
      </c>
      <c r="I127" s="455" t="str">
        <f t="shared" si="20"/>
        <v/>
      </c>
      <c r="K127" s="455" t="str">
        <f t="shared" si="21"/>
        <v/>
      </c>
      <c r="M127" s="455" t="str">
        <f t="shared" si="22"/>
        <v/>
      </c>
      <c r="O127" s="455" t="str">
        <f t="shared" si="23"/>
        <v/>
      </c>
      <c r="Q127" s="455" t="str">
        <f t="shared" si="24"/>
        <v/>
      </c>
      <c r="S127" s="455" t="str">
        <f t="shared" si="25"/>
        <v/>
      </c>
      <c r="U127" s="455" t="str">
        <f t="shared" si="26"/>
        <v/>
      </c>
      <c r="W127" s="455" t="str">
        <f t="shared" si="27"/>
        <v/>
      </c>
      <c r="Y127" s="455" t="str">
        <f t="shared" si="28"/>
        <v/>
      </c>
      <c r="AA127" s="455" t="str">
        <f t="shared" si="29"/>
        <v/>
      </c>
      <c r="AC127" s="455" t="str">
        <f t="shared" si="30"/>
        <v/>
      </c>
      <c r="AE127" s="455" t="str">
        <f t="shared" si="31"/>
        <v/>
      </c>
      <c r="AG127" s="455" t="str">
        <f t="shared" si="32"/>
        <v/>
      </c>
      <c r="AI127" s="455" t="str">
        <f t="shared" si="33"/>
        <v/>
      </c>
      <c r="AK127" s="455" t="str">
        <f t="shared" si="34"/>
        <v/>
      </c>
      <c r="AM127" s="455" t="str">
        <f t="shared" si="35"/>
        <v/>
      </c>
      <c r="AO127" s="455" t="str">
        <f t="shared" si="36"/>
        <v/>
      </c>
      <c r="AQ127" s="455" t="str">
        <f t="shared" si="37"/>
        <v/>
      </c>
    </row>
    <row r="128" spans="5:43">
      <c r="E128" s="455" t="str">
        <f t="shared" si="19"/>
        <v/>
      </c>
      <c r="G128" s="455" t="str">
        <f t="shared" si="19"/>
        <v/>
      </c>
      <c r="I128" s="455" t="str">
        <f t="shared" si="20"/>
        <v/>
      </c>
      <c r="K128" s="455" t="str">
        <f t="shared" si="21"/>
        <v/>
      </c>
      <c r="M128" s="455" t="str">
        <f t="shared" si="22"/>
        <v/>
      </c>
      <c r="O128" s="455" t="str">
        <f t="shared" si="23"/>
        <v/>
      </c>
      <c r="Q128" s="455" t="str">
        <f t="shared" si="24"/>
        <v/>
      </c>
      <c r="S128" s="455" t="str">
        <f t="shared" si="25"/>
        <v/>
      </c>
      <c r="U128" s="455" t="str">
        <f t="shared" si="26"/>
        <v/>
      </c>
      <c r="W128" s="455" t="str">
        <f t="shared" si="27"/>
        <v/>
      </c>
      <c r="Y128" s="455" t="str">
        <f t="shared" si="28"/>
        <v/>
      </c>
      <c r="AA128" s="455" t="str">
        <f t="shared" si="29"/>
        <v/>
      </c>
      <c r="AC128" s="455" t="str">
        <f t="shared" si="30"/>
        <v/>
      </c>
      <c r="AE128" s="455" t="str">
        <f t="shared" si="31"/>
        <v/>
      </c>
      <c r="AG128" s="455" t="str">
        <f t="shared" si="32"/>
        <v/>
      </c>
      <c r="AI128" s="455" t="str">
        <f t="shared" si="33"/>
        <v/>
      </c>
      <c r="AK128" s="455" t="str">
        <f t="shared" si="34"/>
        <v/>
      </c>
      <c r="AM128" s="455" t="str">
        <f t="shared" si="35"/>
        <v/>
      </c>
      <c r="AO128" s="455" t="str">
        <f t="shared" si="36"/>
        <v/>
      </c>
      <c r="AQ128" s="455" t="str">
        <f t="shared" si="37"/>
        <v/>
      </c>
    </row>
    <row r="129" spans="5:43">
      <c r="E129" s="455" t="str">
        <f t="shared" si="19"/>
        <v/>
      </c>
      <c r="G129" s="455" t="str">
        <f t="shared" si="19"/>
        <v/>
      </c>
      <c r="I129" s="455" t="str">
        <f t="shared" si="20"/>
        <v/>
      </c>
      <c r="K129" s="455" t="str">
        <f t="shared" si="21"/>
        <v/>
      </c>
      <c r="M129" s="455" t="str">
        <f t="shared" si="22"/>
        <v/>
      </c>
      <c r="O129" s="455" t="str">
        <f t="shared" si="23"/>
        <v/>
      </c>
      <c r="Q129" s="455" t="str">
        <f t="shared" si="24"/>
        <v/>
      </c>
      <c r="S129" s="455" t="str">
        <f t="shared" si="25"/>
        <v/>
      </c>
      <c r="U129" s="455" t="str">
        <f t="shared" si="26"/>
        <v/>
      </c>
      <c r="W129" s="455" t="str">
        <f t="shared" si="27"/>
        <v/>
      </c>
      <c r="Y129" s="455" t="str">
        <f t="shared" si="28"/>
        <v/>
      </c>
      <c r="AA129" s="455" t="str">
        <f t="shared" si="29"/>
        <v/>
      </c>
      <c r="AC129" s="455" t="str">
        <f t="shared" si="30"/>
        <v/>
      </c>
      <c r="AE129" s="455" t="str">
        <f t="shared" si="31"/>
        <v/>
      </c>
      <c r="AG129" s="455" t="str">
        <f t="shared" si="32"/>
        <v/>
      </c>
      <c r="AI129" s="455" t="str">
        <f t="shared" si="33"/>
        <v/>
      </c>
      <c r="AK129" s="455" t="str">
        <f t="shared" si="34"/>
        <v/>
      </c>
      <c r="AM129" s="455" t="str">
        <f t="shared" si="35"/>
        <v/>
      </c>
      <c r="AO129" s="455" t="str">
        <f t="shared" si="36"/>
        <v/>
      </c>
      <c r="AQ129" s="455" t="str">
        <f t="shared" si="37"/>
        <v/>
      </c>
    </row>
    <row r="130" spans="5:43">
      <c r="E130" s="455" t="str">
        <f t="shared" si="19"/>
        <v/>
      </c>
      <c r="G130" s="455" t="str">
        <f t="shared" si="19"/>
        <v/>
      </c>
      <c r="I130" s="455" t="str">
        <f t="shared" si="20"/>
        <v/>
      </c>
      <c r="K130" s="455" t="str">
        <f t="shared" si="21"/>
        <v/>
      </c>
      <c r="M130" s="455" t="str">
        <f t="shared" si="22"/>
        <v/>
      </c>
      <c r="O130" s="455" t="str">
        <f t="shared" si="23"/>
        <v/>
      </c>
      <c r="Q130" s="455" t="str">
        <f t="shared" si="24"/>
        <v/>
      </c>
      <c r="S130" s="455" t="str">
        <f t="shared" si="25"/>
        <v/>
      </c>
      <c r="U130" s="455" t="str">
        <f t="shared" si="26"/>
        <v/>
      </c>
      <c r="W130" s="455" t="str">
        <f t="shared" si="27"/>
        <v/>
      </c>
      <c r="Y130" s="455" t="str">
        <f t="shared" si="28"/>
        <v/>
      </c>
      <c r="AA130" s="455" t="str">
        <f t="shared" si="29"/>
        <v/>
      </c>
      <c r="AC130" s="455" t="str">
        <f t="shared" si="30"/>
        <v/>
      </c>
      <c r="AE130" s="455" t="str">
        <f t="shared" si="31"/>
        <v/>
      </c>
      <c r="AG130" s="455" t="str">
        <f t="shared" si="32"/>
        <v/>
      </c>
      <c r="AI130" s="455" t="str">
        <f t="shared" si="33"/>
        <v/>
      </c>
      <c r="AK130" s="455" t="str">
        <f t="shared" si="34"/>
        <v/>
      </c>
      <c r="AM130" s="455" t="str">
        <f t="shared" si="35"/>
        <v/>
      </c>
      <c r="AO130" s="455" t="str">
        <f t="shared" si="36"/>
        <v/>
      </c>
      <c r="AQ130" s="455" t="str">
        <f t="shared" si="37"/>
        <v/>
      </c>
    </row>
    <row r="131" spans="5:43">
      <c r="E131" s="455" t="str">
        <f t="shared" si="19"/>
        <v/>
      </c>
      <c r="G131" s="455" t="str">
        <f t="shared" si="19"/>
        <v/>
      </c>
      <c r="I131" s="455" t="str">
        <f t="shared" si="20"/>
        <v/>
      </c>
      <c r="K131" s="455" t="str">
        <f t="shared" si="21"/>
        <v/>
      </c>
      <c r="M131" s="455" t="str">
        <f t="shared" si="22"/>
        <v/>
      </c>
      <c r="O131" s="455" t="str">
        <f t="shared" si="23"/>
        <v/>
      </c>
      <c r="Q131" s="455" t="str">
        <f t="shared" si="24"/>
        <v/>
      </c>
      <c r="S131" s="455" t="str">
        <f t="shared" si="25"/>
        <v/>
      </c>
      <c r="U131" s="455" t="str">
        <f t="shared" si="26"/>
        <v/>
      </c>
      <c r="W131" s="455" t="str">
        <f t="shared" si="27"/>
        <v/>
      </c>
      <c r="Y131" s="455" t="str">
        <f t="shared" si="28"/>
        <v/>
      </c>
      <c r="AA131" s="455" t="str">
        <f t="shared" si="29"/>
        <v/>
      </c>
      <c r="AC131" s="455" t="str">
        <f t="shared" si="30"/>
        <v/>
      </c>
      <c r="AE131" s="455" t="str">
        <f t="shared" si="31"/>
        <v/>
      </c>
      <c r="AG131" s="455" t="str">
        <f t="shared" si="32"/>
        <v/>
      </c>
      <c r="AI131" s="455" t="str">
        <f t="shared" si="33"/>
        <v/>
      </c>
      <c r="AK131" s="455" t="str">
        <f t="shared" si="34"/>
        <v/>
      </c>
      <c r="AM131" s="455" t="str">
        <f t="shared" si="35"/>
        <v/>
      </c>
      <c r="AO131" s="455" t="str">
        <f t="shared" si="36"/>
        <v/>
      </c>
      <c r="AQ131" s="455" t="str">
        <f t="shared" si="37"/>
        <v/>
      </c>
    </row>
    <row r="132" spans="5:43">
      <c r="E132" s="455" t="str">
        <f t="shared" si="19"/>
        <v/>
      </c>
      <c r="G132" s="455" t="str">
        <f t="shared" si="19"/>
        <v/>
      </c>
      <c r="I132" s="455" t="str">
        <f t="shared" si="20"/>
        <v/>
      </c>
      <c r="K132" s="455" t="str">
        <f t="shared" si="21"/>
        <v/>
      </c>
      <c r="M132" s="455" t="str">
        <f t="shared" si="22"/>
        <v/>
      </c>
      <c r="O132" s="455" t="str">
        <f t="shared" si="23"/>
        <v/>
      </c>
      <c r="Q132" s="455" t="str">
        <f t="shared" si="24"/>
        <v/>
      </c>
      <c r="S132" s="455" t="str">
        <f t="shared" si="25"/>
        <v/>
      </c>
      <c r="U132" s="455" t="str">
        <f t="shared" si="26"/>
        <v/>
      </c>
      <c r="W132" s="455" t="str">
        <f t="shared" si="27"/>
        <v/>
      </c>
      <c r="Y132" s="455" t="str">
        <f t="shared" si="28"/>
        <v/>
      </c>
      <c r="AA132" s="455" t="str">
        <f t="shared" si="29"/>
        <v/>
      </c>
      <c r="AC132" s="455" t="str">
        <f t="shared" si="30"/>
        <v/>
      </c>
      <c r="AE132" s="455" t="str">
        <f t="shared" si="31"/>
        <v/>
      </c>
      <c r="AG132" s="455" t="str">
        <f t="shared" si="32"/>
        <v/>
      </c>
      <c r="AI132" s="455" t="str">
        <f t="shared" si="33"/>
        <v/>
      </c>
      <c r="AK132" s="455" t="str">
        <f t="shared" si="34"/>
        <v/>
      </c>
      <c r="AM132" s="455" t="str">
        <f t="shared" si="35"/>
        <v/>
      </c>
      <c r="AO132" s="455" t="str">
        <f t="shared" si="36"/>
        <v/>
      </c>
      <c r="AQ132" s="455" t="str">
        <f t="shared" si="37"/>
        <v/>
      </c>
    </row>
    <row r="133" spans="5:43">
      <c r="E133" s="455" t="str">
        <f t="shared" si="19"/>
        <v/>
      </c>
      <c r="G133" s="455" t="str">
        <f t="shared" si="19"/>
        <v/>
      </c>
      <c r="I133" s="455" t="str">
        <f t="shared" si="20"/>
        <v/>
      </c>
      <c r="K133" s="455" t="str">
        <f t="shared" si="21"/>
        <v/>
      </c>
      <c r="M133" s="455" t="str">
        <f t="shared" si="22"/>
        <v/>
      </c>
      <c r="O133" s="455" t="str">
        <f t="shared" si="23"/>
        <v/>
      </c>
      <c r="Q133" s="455" t="str">
        <f t="shared" si="24"/>
        <v/>
      </c>
      <c r="S133" s="455" t="str">
        <f t="shared" si="25"/>
        <v/>
      </c>
      <c r="U133" s="455" t="str">
        <f t="shared" si="26"/>
        <v/>
      </c>
      <c r="W133" s="455" t="str">
        <f t="shared" si="27"/>
        <v/>
      </c>
      <c r="Y133" s="455" t="str">
        <f t="shared" si="28"/>
        <v/>
      </c>
      <c r="AA133" s="455" t="str">
        <f t="shared" si="29"/>
        <v/>
      </c>
      <c r="AC133" s="455" t="str">
        <f t="shared" si="30"/>
        <v/>
      </c>
      <c r="AE133" s="455" t="str">
        <f t="shared" si="31"/>
        <v/>
      </c>
      <c r="AG133" s="455" t="str">
        <f t="shared" si="32"/>
        <v/>
      </c>
      <c r="AI133" s="455" t="str">
        <f t="shared" si="33"/>
        <v/>
      </c>
      <c r="AK133" s="455" t="str">
        <f t="shared" si="34"/>
        <v/>
      </c>
      <c r="AM133" s="455" t="str">
        <f t="shared" si="35"/>
        <v/>
      </c>
      <c r="AO133" s="455" t="str">
        <f t="shared" si="36"/>
        <v/>
      </c>
      <c r="AQ133" s="455" t="str">
        <f t="shared" si="37"/>
        <v/>
      </c>
    </row>
    <row r="134" spans="5:43">
      <c r="E134" s="455" t="str">
        <f t="shared" si="19"/>
        <v/>
      </c>
      <c r="G134" s="455" t="str">
        <f t="shared" si="19"/>
        <v/>
      </c>
      <c r="I134" s="455" t="str">
        <f t="shared" si="20"/>
        <v/>
      </c>
      <c r="K134" s="455" t="str">
        <f t="shared" si="21"/>
        <v/>
      </c>
      <c r="M134" s="455" t="str">
        <f t="shared" si="22"/>
        <v/>
      </c>
      <c r="O134" s="455" t="str">
        <f t="shared" si="23"/>
        <v/>
      </c>
      <c r="Q134" s="455" t="str">
        <f t="shared" si="24"/>
        <v/>
      </c>
      <c r="S134" s="455" t="str">
        <f t="shared" si="25"/>
        <v/>
      </c>
      <c r="U134" s="455" t="str">
        <f t="shared" si="26"/>
        <v/>
      </c>
      <c r="W134" s="455" t="str">
        <f t="shared" si="27"/>
        <v/>
      </c>
      <c r="Y134" s="455" t="str">
        <f t="shared" si="28"/>
        <v/>
      </c>
      <c r="AA134" s="455" t="str">
        <f t="shared" si="29"/>
        <v/>
      </c>
      <c r="AC134" s="455" t="str">
        <f t="shared" si="30"/>
        <v/>
      </c>
      <c r="AE134" s="455" t="str">
        <f t="shared" si="31"/>
        <v/>
      </c>
      <c r="AG134" s="455" t="str">
        <f t="shared" si="32"/>
        <v/>
      </c>
      <c r="AI134" s="455" t="str">
        <f t="shared" si="33"/>
        <v/>
      </c>
      <c r="AK134" s="455" t="str">
        <f t="shared" si="34"/>
        <v/>
      </c>
      <c r="AM134" s="455" t="str">
        <f t="shared" si="35"/>
        <v/>
      </c>
      <c r="AO134" s="455" t="str">
        <f t="shared" si="36"/>
        <v/>
      </c>
      <c r="AQ134" s="455" t="str">
        <f t="shared" si="37"/>
        <v/>
      </c>
    </row>
    <row r="135" spans="5:43">
      <c r="E135" s="455" t="str">
        <f t="shared" si="19"/>
        <v/>
      </c>
      <c r="G135" s="455" t="str">
        <f t="shared" si="19"/>
        <v/>
      </c>
      <c r="I135" s="455" t="str">
        <f t="shared" si="20"/>
        <v/>
      </c>
      <c r="K135" s="455" t="str">
        <f t="shared" si="21"/>
        <v/>
      </c>
      <c r="M135" s="455" t="str">
        <f t="shared" si="22"/>
        <v/>
      </c>
      <c r="O135" s="455" t="str">
        <f t="shared" si="23"/>
        <v/>
      </c>
      <c r="Q135" s="455" t="str">
        <f t="shared" si="24"/>
        <v/>
      </c>
      <c r="S135" s="455" t="str">
        <f t="shared" si="25"/>
        <v/>
      </c>
      <c r="U135" s="455" t="str">
        <f t="shared" si="26"/>
        <v/>
      </c>
      <c r="W135" s="455" t="str">
        <f t="shared" si="27"/>
        <v/>
      </c>
      <c r="Y135" s="455" t="str">
        <f t="shared" si="28"/>
        <v/>
      </c>
      <c r="AA135" s="455" t="str">
        <f t="shared" si="29"/>
        <v/>
      </c>
      <c r="AC135" s="455" t="str">
        <f t="shared" si="30"/>
        <v/>
      </c>
      <c r="AE135" s="455" t="str">
        <f t="shared" si="31"/>
        <v/>
      </c>
      <c r="AG135" s="455" t="str">
        <f t="shared" si="32"/>
        <v/>
      </c>
      <c r="AI135" s="455" t="str">
        <f t="shared" si="33"/>
        <v/>
      </c>
      <c r="AK135" s="455" t="str">
        <f t="shared" si="34"/>
        <v/>
      </c>
      <c r="AM135" s="455" t="str">
        <f t="shared" si="35"/>
        <v/>
      </c>
      <c r="AO135" s="455" t="str">
        <f t="shared" si="36"/>
        <v/>
      </c>
      <c r="AQ135" s="455" t="str">
        <f t="shared" si="37"/>
        <v/>
      </c>
    </row>
    <row r="136" spans="5:43">
      <c r="E136" s="455" t="str">
        <f t="shared" si="19"/>
        <v/>
      </c>
      <c r="G136" s="455" t="str">
        <f t="shared" si="19"/>
        <v/>
      </c>
      <c r="I136" s="455" t="str">
        <f t="shared" si="20"/>
        <v/>
      </c>
      <c r="K136" s="455" t="str">
        <f t="shared" si="21"/>
        <v/>
      </c>
      <c r="M136" s="455" t="str">
        <f t="shared" si="22"/>
        <v/>
      </c>
      <c r="O136" s="455" t="str">
        <f t="shared" si="23"/>
        <v/>
      </c>
      <c r="Q136" s="455" t="str">
        <f t="shared" si="24"/>
        <v/>
      </c>
      <c r="S136" s="455" t="str">
        <f t="shared" si="25"/>
        <v/>
      </c>
      <c r="U136" s="455" t="str">
        <f t="shared" si="26"/>
        <v/>
      </c>
      <c r="W136" s="455" t="str">
        <f t="shared" si="27"/>
        <v/>
      </c>
      <c r="Y136" s="455" t="str">
        <f t="shared" si="28"/>
        <v/>
      </c>
      <c r="AA136" s="455" t="str">
        <f t="shared" si="29"/>
        <v/>
      </c>
      <c r="AC136" s="455" t="str">
        <f t="shared" si="30"/>
        <v/>
      </c>
      <c r="AE136" s="455" t="str">
        <f t="shared" si="31"/>
        <v/>
      </c>
      <c r="AG136" s="455" t="str">
        <f t="shared" si="32"/>
        <v/>
      </c>
      <c r="AI136" s="455" t="str">
        <f t="shared" si="33"/>
        <v/>
      </c>
      <c r="AK136" s="455" t="str">
        <f t="shared" si="34"/>
        <v/>
      </c>
      <c r="AM136" s="455" t="str">
        <f t="shared" si="35"/>
        <v/>
      </c>
      <c r="AO136" s="455" t="str">
        <f t="shared" si="36"/>
        <v/>
      </c>
      <c r="AQ136" s="455" t="str">
        <f t="shared" si="37"/>
        <v/>
      </c>
    </row>
    <row r="137" spans="5:43">
      <c r="E137" s="455" t="str">
        <f t="shared" si="19"/>
        <v/>
      </c>
      <c r="G137" s="455" t="str">
        <f t="shared" si="19"/>
        <v/>
      </c>
      <c r="I137" s="455" t="str">
        <f t="shared" si="20"/>
        <v/>
      </c>
      <c r="K137" s="455" t="str">
        <f t="shared" si="21"/>
        <v/>
      </c>
      <c r="M137" s="455" t="str">
        <f t="shared" si="22"/>
        <v/>
      </c>
      <c r="O137" s="455" t="str">
        <f t="shared" si="23"/>
        <v/>
      </c>
      <c r="Q137" s="455" t="str">
        <f t="shared" si="24"/>
        <v/>
      </c>
      <c r="S137" s="455" t="str">
        <f t="shared" si="25"/>
        <v/>
      </c>
      <c r="U137" s="455" t="str">
        <f t="shared" si="26"/>
        <v/>
      </c>
      <c r="W137" s="455" t="str">
        <f t="shared" si="27"/>
        <v/>
      </c>
      <c r="Y137" s="455" t="str">
        <f t="shared" si="28"/>
        <v/>
      </c>
      <c r="AA137" s="455" t="str">
        <f t="shared" si="29"/>
        <v/>
      </c>
      <c r="AC137" s="455" t="str">
        <f t="shared" si="30"/>
        <v/>
      </c>
      <c r="AE137" s="455" t="str">
        <f t="shared" si="31"/>
        <v/>
      </c>
      <c r="AG137" s="455" t="str">
        <f t="shared" si="32"/>
        <v/>
      </c>
      <c r="AI137" s="455" t="str">
        <f t="shared" si="33"/>
        <v/>
      </c>
      <c r="AK137" s="455" t="str">
        <f t="shared" si="34"/>
        <v/>
      </c>
      <c r="AM137" s="455" t="str">
        <f t="shared" si="35"/>
        <v/>
      </c>
      <c r="AO137" s="455" t="str">
        <f t="shared" si="36"/>
        <v/>
      </c>
      <c r="AQ137" s="455" t="str">
        <f t="shared" si="37"/>
        <v/>
      </c>
    </row>
    <row r="138" spans="5:43">
      <c r="E138" s="455" t="str">
        <f t="shared" si="19"/>
        <v/>
      </c>
      <c r="G138" s="455" t="str">
        <f t="shared" si="19"/>
        <v/>
      </c>
      <c r="I138" s="455" t="str">
        <f t="shared" si="20"/>
        <v/>
      </c>
      <c r="K138" s="455" t="str">
        <f t="shared" si="21"/>
        <v/>
      </c>
      <c r="M138" s="455" t="str">
        <f t="shared" si="22"/>
        <v/>
      </c>
      <c r="O138" s="455" t="str">
        <f t="shared" si="23"/>
        <v/>
      </c>
      <c r="Q138" s="455" t="str">
        <f t="shared" si="24"/>
        <v/>
      </c>
      <c r="S138" s="455" t="str">
        <f t="shared" si="25"/>
        <v/>
      </c>
      <c r="U138" s="455" t="str">
        <f t="shared" si="26"/>
        <v/>
      </c>
      <c r="W138" s="455" t="str">
        <f t="shared" si="27"/>
        <v/>
      </c>
      <c r="Y138" s="455" t="str">
        <f t="shared" si="28"/>
        <v/>
      </c>
      <c r="AA138" s="455" t="str">
        <f t="shared" si="29"/>
        <v/>
      </c>
      <c r="AC138" s="455" t="str">
        <f t="shared" si="30"/>
        <v/>
      </c>
      <c r="AE138" s="455" t="str">
        <f t="shared" si="31"/>
        <v/>
      </c>
      <c r="AG138" s="455" t="str">
        <f t="shared" si="32"/>
        <v/>
      </c>
      <c r="AI138" s="455" t="str">
        <f t="shared" si="33"/>
        <v/>
      </c>
      <c r="AK138" s="455" t="str">
        <f t="shared" si="34"/>
        <v/>
      </c>
      <c r="AM138" s="455" t="str">
        <f t="shared" si="35"/>
        <v/>
      </c>
      <c r="AO138" s="455" t="str">
        <f t="shared" si="36"/>
        <v/>
      </c>
      <c r="AQ138" s="455" t="str">
        <f t="shared" si="37"/>
        <v/>
      </c>
    </row>
    <row r="139" spans="5:43">
      <c r="E139" s="455" t="str">
        <f t="shared" si="19"/>
        <v/>
      </c>
      <c r="G139" s="455" t="str">
        <f t="shared" si="19"/>
        <v/>
      </c>
      <c r="I139" s="455" t="str">
        <f t="shared" si="20"/>
        <v/>
      </c>
      <c r="K139" s="455" t="str">
        <f t="shared" si="21"/>
        <v/>
      </c>
      <c r="M139" s="455" t="str">
        <f t="shared" si="22"/>
        <v/>
      </c>
      <c r="O139" s="455" t="str">
        <f t="shared" si="23"/>
        <v/>
      </c>
      <c r="Q139" s="455" t="str">
        <f t="shared" si="24"/>
        <v/>
      </c>
      <c r="S139" s="455" t="str">
        <f t="shared" si="25"/>
        <v/>
      </c>
      <c r="U139" s="455" t="str">
        <f t="shared" si="26"/>
        <v/>
      </c>
      <c r="W139" s="455" t="str">
        <f t="shared" si="27"/>
        <v/>
      </c>
      <c r="Y139" s="455" t="str">
        <f t="shared" si="28"/>
        <v/>
      </c>
      <c r="AA139" s="455" t="str">
        <f t="shared" si="29"/>
        <v/>
      </c>
      <c r="AC139" s="455" t="str">
        <f t="shared" si="30"/>
        <v/>
      </c>
      <c r="AE139" s="455" t="str">
        <f t="shared" si="31"/>
        <v/>
      </c>
      <c r="AG139" s="455" t="str">
        <f t="shared" si="32"/>
        <v/>
      </c>
      <c r="AI139" s="455" t="str">
        <f t="shared" si="33"/>
        <v/>
      </c>
      <c r="AK139" s="455" t="str">
        <f t="shared" si="34"/>
        <v/>
      </c>
      <c r="AM139" s="455" t="str">
        <f t="shared" si="35"/>
        <v/>
      </c>
      <c r="AO139" s="455" t="str">
        <f t="shared" si="36"/>
        <v/>
      </c>
      <c r="AQ139" s="455" t="str">
        <f t="shared" si="37"/>
        <v/>
      </c>
    </row>
    <row r="140" spans="5:43">
      <c r="E140" s="455" t="str">
        <f t="shared" si="19"/>
        <v/>
      </c>
      <c r="G140" s="455" t="str">
        <f t="shared" si="19"/>
        <v/>
      </c>
      <c r="I140" s="455" t="str">
        <f t="shared" si="20"/>
        <v/>
      </c>
      <c r="K140" s="455" t="str">
        <f t="shared" si="21"/>
        <v/>
      </c>
      <c r="M140" s="455" t="str">
        <f t="shared" si="22"/>
        <v/>
      </c>
      <c r="O140" s="455" t="str">
        <f t="shared" si="23"/>
        <v/>
      </c>
      <c r="Q140" s="455" t="str">
        <f t="shared" si="24"/>
        <v/>
      </c>
      <c r="S140" s="455" t="str">
        <f t="shared" si="25"/>
        <v/>
      </c>
      <c r="U140" s="455" t="str">
        <f t="shared" si="26"/>
        <v/>
      </c>
      <c r="W140" s="455" t="str">
        <f t="shared" si="27"/>
        <v/>
      </c>
      <c r="Y140" s="455" t="str">
        <f t="shared" si="28"/>
        <v/>
      </c>
      <c r="AA140" s="455" t="str">
        <f t="shared" si="29"/>
        <v/>
      </c>
      <c r="AC140" s="455" t="str">
        <f t="shared" si="30"/>
        <v/>
      </c>
      <c r="AE140" s="455" t="str">
        <f t="shared" si="31"/>
        <v/>
      </c>
      <c r="AG140" s="455" t="str">
        <f t="shared" si="32"/>
        <v/>
      </c>
      <c r="AI140" s="455" t="str">
        <f t="shared" si="33"/>
        <v/>
      </c>
      <c r="AK140" s="455" t="str">
        <f t="shared" si="34"/>
        <v/>
      </c>
      <c r="AM140" s="455" t="str">
        <f t="shared" si="35"/>
        <v/>
      </c>
      <c r="AO140" s="455" t="str">
        <f t="shared" si="36"/>
        <v/>
      </c>
      <c r="AQ140" s="455" t="str">
        <f t="shared" si="37"/>
        <v/>
      </c>
    </row>
    <row r="141" spans="5:43">
      <c r="E141" s="455" t="str">
        <f t="shared" ref="E141:G204" si="38">IF(OR($B141=0,D141=0),"",D141/$B141)</f>
        <v/>
      </c>
      <c r="G141" s="455" t="str">
        <f t="shared" si="38"/>
        <v/>
      </c>
      <c r="I141" s="455" t="str">
        <f t="shared" ref="I141:I204" si="39">IF(OR($B141=0,H141=0),"",H141/$B141)</f>
        <v/>
      </c>
      <c r="K141" s="455" t="str">
        <f t="shared" ref="K141:K204" si="40">IF(OR($B141=0,J141=0),"",J141/$B141)</f>
        <v/>
      </c>
      <c r="M141" s="455" t="str">
        <f t="shared" ref="M141:M204" si="41">IF(OR($B141=0,L141=0),"",L141/$B141)</f>
        <v/>
      </c>
      <c r="O141" s="455" t="str">
        <f t="shared" ref="O141:O204" si="42">IF(OR($B141=0,N141=0),"",N141/$B141)</f>
        <v/>
      </c>
      <c r="Q141" s="455" t="str">
        <f t="shared" ref="Q141:Q204" si="43">IF(OR($B141=0,P141=0),"",P141/$B141)</f>
        <v/>
      </c>
      <c r="S141" s="455" t="str">
        <f t="shared" ref="S141:S204" si="44">IF(OR($B141=0,R141=0),"",R141/$B141)</f>
        <v/>
      </c>
      <c r="U141" s="455" t="str">
        <f t="shared" ref="U141:U204" si="45">IF(OR($B141=0,T141=0),"",T141/$B141)</f>
        <v/>
      </c>
      <c r="W141" s="455" t="str">
        <f t="shared" ref="W141:W204" si="46">IF(OR($B141=0,V141=0),"",V141/$B141)</f>
        <v/>
      </c>
      <c r="Y141" s="455" t="str">
        <f t="shared" ref="Y141:Y204" si="47">IF(OR($B141=0,X141=0),"",X141/$B141)</f>
        <v/>
      </c>
      <c r="AA141" s="455" t="str">
        <f t="shared" ref="AA141:AA204" si="48">IF(OR($B141=0,Z141=0),"",Z141/$B141)</f>
        <v/>
      </c>
      <c r="AC141" s="455" t="str">
        <f t="shared" ref="AC141:AC204" si="49">IF(OR($B141=0,AB141=0),"",AB141/$B141)</f>
        <v/>
      </c>
      <c r="AE141" s="455" t="str">
        <f t="shared" ref="AE141:AE204" si="50">IF(OR($B141=0,AD141=0),"",AD141/$B141)</f>
        <v/>
      </c>
      <c r="AG141" s="455" t="str">
        <f t="shared" ref="AG141:AG204" si="51">IF(OR($B141=0,AF141=0),"",AF141/$B141)</f>
        <v/>
      </c>
      <c r="AI141" s="455" t="str">
        <f t="shared" ref="AI141:AI204" si="52">IF(OR($B141=0,AH141=0),"",AH141/$B141)</f>
        <v/>
      </c>
      <c r="AK141" s="455" t="str">
        <f t="shared" ref="AK141:AK204" si="53">IF(OR($B141=0,AJ141=0),"",AJ141/$B141)</f>
        <v/>
      </c>
      <c r="AM141" s="455" t="str">
        <f t="shared" ref="AM141:AM204" si="54">IF(OR($B141=0,AL141=0),"",AL141/$B141)</f>
        <v/>
      </c>
      <c r="AO141" s="455" t="str">
        <f t="shared" ref="AO141:AO204" si="55">IF(OR($B141=0,AN141=0),"",AN141/$B141)</f>
        <v/>
      </c>
      <c r="AQ141" s="455" t="str">
        <f t="shared" ref="AQ141:AQ204" si="56">IF(OR($B141=0,AP141=0),"",AP141/$B141)</f>
        <v/>
      </c>
    </row>
    <row r="142" spans="5:43">
      <c r="E142" s="455" t="str">
        <f t="shared" si="38"/>
        <v/>
      </c>
      <c r="G142" s="455" t="str">
        <f t="shared" si="38"/>
        <v/>
      </c>
      <c r="I142" s="455" t="str">
        <f t="shared" si="39"/>
        <v/>
      </c>
      <c r="K142" s="455" t="str">
        <f t="shared" si="40"/>
        <v/>
      </c>
      <c r="M142" s="455" t="str">
        <f t="shared" si="41"/>
        <v/>
      </c>
      <c r="O142" s="455" t="str">
        <f t="shared" si="42"/>
        <v/>
      </c>
      <c r="Q142" s="455" t="str">
        <f t="shared" si="43"/>
        <v/>
      </c>
      <c r="S142" s="455" t="str">
        <f t="shared" si="44"/>
        <v/>
      </c>
      <c r="U142" s="455" t="str">
        <f t="shared" si="45"/>
        <v/>
      </c>
      <c r="W142" s="455" t="str">
        <f t="shared" si="46"/>
        <v/>
      </c>
      <c r="Y142" s="455" t="str">
        <f t="shared" si="47"/>
        <v/>
      </c>
      <c r="AA142" s="455" t="str">
        <f t="shared" si="48"/>
        <v/>
      </c>
      <c r="AC142" s="455" t="str">
        <f t="shared" si="49"/>
        <v/>
      </c>
      <c r="AE142" s="455" t="str">
        <f t="shared" si="50"/>
        <v/>
      </c>
      <c r="AG142" s="455" t="str">
        <f t="shared" si="51"/>
        <v/>
      </c>
      <c r="AI142" s="455" t="str">
        <f t="shared" si="52"/>
        <v/>
      </c>
      <c r="AK142" s="455" t="str">
        <f t="shared" si="53"/>
        <v/>
      </c>
      <c r="AM142" s="455" t="str">
        <f t="shared" si="54"/>
        <v/>
      </c>
      <c r="AO142" s="455" t="str">
        <f t="shared" si="55"/>
        <v/>
      </c>
      <c r="AQ142" s="455" t="str">
        <f t="shared" si="56"/>
        <v/>
      </c>
    </row>
    <row r="143" spans="5:43">
      <c r="E143" s="455" t="str">
        <f t="shared" si="38"/>
        <v/>
      </c>
      <c r="G143" s="455" t="str">
        <f t="shared" si="38"/>
        <v/>
      </c>
      <c r="I143" s="455" t="str">
        <f t="shared" si="39"/>
        <v/>
      </c>
      <c r="K143" s="455" t="str">
        <f t="shared" si="40"/>
        <v/>
      </c>
      <c r="M143" s="455" t="str">
        <f t="shared" si="41"/>
        <v/>
      </c>
      <c r="O143" s="455" t="str">
        <f t="shared" si="42"/>
        <v/>
      </c>
      <c r="Q143" s="455" t="str">
        <f t="shared" si="43"/>
        <v/>
      </c>
      <c r="S143" s="455" t="str">
        <f t="shared" si="44"/>
        <v/>
      </c>
      <c r="U143" s="455" t="str">
        <f t="shared" si="45"/>
        <v/>
      </c>
      <c r="W143" s="455" t="str">
        <f t="shared" si="46"/>
        <v/>
      </c>
      <c r="Y143" s="455" t="str">
        <f t="shared" si="47"/>
        <v/>
      </c>
      <c r="AA143" s="455" t="str">
        <f t="shared" si="48"/>
        <v/>
      </c>
      <c r="AC143" s="455" t="str">
        <f t="shared" si="49"/>
        <v/>
      </c>
      <c r="AE143" s="455" t="str">
        <f t="shared" si="50"/>
        <v/>
      </c>
      <c r="AG143" s="455" t="str">
        <f t="shared" si="51"/>
        <v/>
      </c>
      <c r="AI143" s="455" t="str">
        <f t="shared" si="52"/>
        <v/>
      </c>
      <c r="AK143" s="455" t="str">
        <f t="shared" si="53"/>
        <v/>
      </c>
      <c r="AM143" s="455" t="str">
        <f t="shared" si="54"/>
        <v/>
      </c>
      <c r="AO143" s="455" t="str">
        <f t="shared" si="55"/>
        <v/>
      </c>
      <c r="AQ143" s="455" t="str">
        <f t="shared" si="56"/>
        <v/>
      </c>
    </row>
    <row r="144" spans="5:43">
      <c r="E144" s="455" t="str">
        <f t="shared" si="38"/>
        <v/>
      </c>
      <c r="G144" s="455" t="str">
        <f t="shared" si="38"/>
        <v/>
      </c>
      <c r="I144" s="455" t="str">
        <f t="shared" si="39"/>
        <v/>
      </c>
      <c r="K144" s="455" t="str">
        <f t="shared" si="40"/>
        <v/>
      </c>
      <c r="M144" s="455" t="str">
        <f t="shared" si="41"/>
        <v/>
      </c>
      <c r="O144" s="455" t="str">
        <f t="shared" si="42"/>
        <v/>
      </c>
      <c r="Q144" s="455" t="str">
        <f t="shared" si="43"/>
        <v/>
      </c>
      <c r="S144" s="455" t="str">
        <f t="shared" si="44"/>
        <v/>
      </c>
      <c r="U144" s="455" t="str">
        <f t="shared" si="45"/>
        <v/>
      </c>
      <c r="W144" s="455" t="str">
        <f t="shared" si="46"/>
        <v/>
      </c>
      <c r="Y144" s="455" t="str">
        <f t="shared" si="47"/>
        <v/>
      </c>
      <c r="AA144" s="455" t="str">
        <f t="shared" si="48"/>
        <v/>
      </c>
      <c r="AC144" s="455" t="str">
        <f t="shared" si="49"/>
        <v/>
      </c>
      <c r="AE144" s="455" t="str">
        <f t="shared" si="50"/>
        <v/>
      </c>
      <c r="AG144" s="455" t="str">
        <f t="shared" si="51"/>
        <v/>
      </c>
      <c r="AI144" s="455" t="str">
        <f t="shared" si="52"/>
        <v/>
      </c>
      <c r="AK144" s="455" t="str">
        <f t="shared" si="53"/>
        <v/>
      </c>
      <c r="AM144" s="455" t="str">
        <f t="shared" si="54"/>
        <v/>
      </c>
      <c r="AO144" s="455" t="str">
        <f t="shared" si="55"/>
        <v/>
      </c>
      <c r="AQ144" s="455" t="str">
        <f t="shared" si="56"/>
        <v/>
      </c>
    </row>
    <row r="145" spans="5:43">
      <c r="E145" s="455" t="str">
        <f t="shared" si="38"/>
        <v/>
      </c>
      <c r="G145" s="455" t="str">
        <f t="shared" si="38"/>
        <v/>
      </c>
      <c r="I145" s="455" t="str">
        <f t="shared" si="39"/>
        <v/>
      </c>
      <c r="K145" s="455" t="str">
        <f t="shared" si="40"/>
        <v/>
      </c>
      <c r="M145" s="455" t="str">
        <f t="shared" si="41"/>
        <v/>
      </c>
      <c r="O145" s="455" t="str">
        <f t="shared" si="42"/>
        <v/>
      </c>
      <c r="Q145" s="455" t="str">
        <f t="shared" si="43"/>
        <v/>
      </c>
      <c r="S145" s="455" t="str">
        <f t="shared" si="44"/>
        <v/>
      </c>
      <c r="U145" s="455" t="str">
        <f t="shared" si="45"/>
        <v/>
      </c>
      <c r="W145" s="455" t="str">
        <f t="shared" si="46"/>
        <v/>
      </c>
      <c r="Y145" s="455" t="str">
        <f t="shared" si="47"/>
        <v/>
      </c>
      <c r="AA145" s="455" t="str">
        <f t="shared" si="48"/>
        <v/>
      </c>
      <c r="AC145" s="455" t="str">
        <f t="shared" si="49"/>
        <v/>
      </c>
      <c r="AE145" s="455" t="str">
        <f t="shared" si="50"/>
        <v/>
      </c>
      <c r="AG145" s="455" t="str">
        <f t="shared" si="51"/>
        <v/>
      </c>
      <c r="AI145" s="455" t="str">
        <f t="shared" si="52"/>
        <v/>
      </c>
      <c r="AK145" s="455" t="str">
        <f t="shared" si="53"/>
        <v/>
      </c>
      <c r="AM145" s="455" t="str">
        <f t="shared" si="54"/>
        <v/>
      </c>
      <c r="AO145" s="455" t="str">
        <f t="shared" si="55"/>
        <v/>
      </c>
      <c r="AQ145" s="455" t="str">
        <f t="shared" si="56"/>
        <v/>
      </c>
    </row>
    <row r="146" spans="5:43">
      <c r="E146" s="455" t="str">
        <f t="shared" si="38"/>
        <v/>
      </c>
      <c r="G146" s="455" t="str">
        <f t="shared" si="38"/>
        <v/>
      </c>
      <c r="I146" s="455" t="str">
        <f t="shared" si="39"/>
        <v/>
      </c>
      <c r="K146" s="455" t="str">
        <f t="shared" si="40"/>
        <v/>
      </c>
      <c r="M146" s="455" t="str">
        <f t="shared" si="41"/>
        <v/>
      </c>
      <c r="O146" s="455" t="str">
        <f t="shared" si="42"/>
        <v/>
      </c>
      <c r="Q146" s="455" t="str">
        <f t="shared" si="43"/>
        <v/>
      </c>
      <c r="S146" s="455" t="str">
        <f t="shared" si="44"/>
        <v/>
      </c>
      <c r="U146" s="455" t="str">
        <f t="shared" si="45"/>
        <v/>
      </c>
      <c r="W146" s="455" t="str">
        <f t="shared" si="46"/>
        <v/>
      </c>
      <c r="Y146" s="455" t="str">
        <f t="shared" si="47"/>
        <v/>
      </c>
      <c r="AA146" s="455" t="str">
        <f t="shared" si="48"/>
        <v/>
      </c>
      <c r="AC146" s="455" t="str">
        <f t="shared" si="49"/>
        <v/>
      </c>
      <c r="AE146" s="455" t="str">
        <f t="shared" si="50"/>
        <v/>
      </c>
      <c r="AG146" s="455" t="str">
        <f t="shared" si="51"/>
        <v/>
      </c>
      <c r="AI146" s="455" t="str">
        <f t="shared" si="52"/>
        <v/>
      </c>
      <c r="AK146" s="455" t="str">
        <f t="shared" si="53"/>
        <v/>
      </c>
      <c r="AM146" s="455" t="str">
        <f t="shared" si="54"/>
        <v/>
      </c>
      <c r="AO146" s="455" t="str">
        <f t="shared" si="55"/>
        <v/>
      </c>
      <c r="AQ146" s="455" t="str">
        <f t="shared" si="56"/>
        <v/>
      </c>
    </row>
    <row r="147" spans="5:43">
      <c r="E147" s="455" t="str">
        <f t="shared" si="38"/>
        <v/>
      </c>
      <c r="G147" s="455" t="str">
        <f t="shared" si="38"/>
        <v/>
      </c>
      <c r="I147" s="455" t="str">
        <f t="shared" si="39"/>
        <v/>
      </c>
      <c r="K147" s="455" t="str">
        <f t="shared" si="40"/>
        <v/>
      </c>
      <c r="M147" s="455" t="str">
        <f t="shared" si="41"/>
        <v/>
      </c>
      <c r="O147" s="455" t="str">
        <f t="shared" si="42"/>
        <v/>
      </c>
      <c r="Q147" s="455" t="str">
        <f t="shared" si="43"/>
        <v/>
      </c>
      <c r="S147" s="455" t="str">
        <f t="shared" si="44"/>
        <v/>
      </c>
      <c r="U147" s="455" t="str">
        <f t="shared" si="45"/>
        <v/>
      </c>
      <c r="W147" s="455" t="str">
        <f t="shared" si="46"/>
        <v/>
      </c>
      <c r="Y147" s="455" t="str">
        <f t="shared" si="47"/>
        <v/>
      </c>
      <c r="AA147" s="455" t="str">
        <f t="shared" si="48"/>
        <v/>
      </c>
      <c r="AC147" s="455" t="str">
        <f t="shared" si="49"/>
        <v/>
      </c>
      <c r="AE147" s="455" t="str">
        <f t="shared" si="50"/>
        <v/>
      </c>
      <c r="AG147" s="455" t="str">
        <f t="shared" si="51"/>
        <v/>
      </c>
      <c r="AI147" s="455" t="str">
        <f t="shared" si="52"/>
        <v/>
      </c>
      <c r="AK147" s="455" t="str">
        <f t="shared" si="53"/>
        <v/>
      </c>
      <c r="AM147" s="455" t="str">
        <f t="shared" si="54"/>
        <v/>
      </c>
      <c r="AO147" s="455" t="str">
        <f t="shared" si="55"/>
        <v/>
      </c>
      <c r="AQ147" s="455" t="str">
        <f t="shared" si="56"/>
        <v/>
      </c>
    </row>
    <row r="148" spans="5:43">
      <c r="E148" s="455" t="str">
        <f t="shared" si="38"/>
        <v/>
      </c>
      <c r="G148" s="455" t="str">
        <f t="shared" si="38"/>
        <v/>
      </c>
      <c r="I148" s="455" t="str">
        <f t="shared" si="39"/>
        <v/>
      </c>
      <c r="K148" s="455" t="str">
        <f t="shared" si="40"/>
        <v/>
      </c>
      <c r="M148" s="455" t="str">
        <f t="shared" si="41"/>
        <v/>
      </c>
      <c r="O148" s="455" t="str">
        <f t="shared" si="42"/>
        <v/>
      </c>
      <c r="Q148" s="455" t="str">
        <f t="shared" si="43"/>
        <v/>
      </c>
      <c r="S148" s="455" t="str">
        <f t="shared" si="44"/>
        <v/>
      </c>
      <c r="U148" s="455" t="str">
        <f t="shared" si="45"/>
        <v/>
      </c>
      <c r="W148" s="455" t="str">
        <f t="shared" si="46"/>
        <v/>
      </c>
      <c r="Y148" s="455" t="str">
        <f t="shared" si="47"/>
        <v/>
      </c>
      <c r="AA148" s="455" t="str">
        <f t="shared" si="48"/>
        <v/>
      </c>
      <c r="AC148" s="455" t="str">
        <f t="shared" si="49"/>
        <v/>
      </c>
      <c r="AE148" s="455" t="str">
        <f t="shared" si="50"/>
        <v/>
      </c>
      <c r="AG148" s="455" t="str">
        <f t="shared" si="51"/>
        <v/>
      </c>
      <c r="AI148" s="455" t="str">
        <f t="shared" si="52"/>
        <v/>
      </c>
      <c r="AK148" s="455" t="str">
        <f t="shared" si="53"/>
        <v/>
      </c>
      <c r="AM148" s="455" t="str">
        <f t="shared" si="54"/>
        <v/>
      </c>
      <c r="AO148" s="455" t="str">
        <f t="shared" si="55"/>
        <v/>
      </c>
      <c r="AQ148" s="455" t="str">
        <f t="shared" si="56"/>
        <v/>
      </c>
    </row>
    <row r="149" spans="5:43">
      <c r="E149" s="455" t="str">
        <f t="shared" si="38"/>
        <v/>
      </c>
      <c r="G149" s="455" t="str">
        <f t="shared" si="38"/>
        <v/>
      </c>
      <c r="I149" s="455" t="str">
        <f t="shared" si="39"/>
        <v/>
      </c>
      <c r="K149" s="455" t="str">
        <f t="shared" si="40"/>
        <v/>
      </c>
      <c r="M149" s="455" t="str">
        <f t="shared" si="41"/>
        <v/>
      </c>
      <c r="O149" s="455" t="str">
        <f t="shared" si="42"/>
        <v/>
      </c>
      <c r="Q149" s="455" t="str">
        <f t="shared" si="43"/>
        <v/>
      </c>
      <c r="S149" s="455" t="str">
        <f t="shared" si="44"/>
        <v/>
      </c>
      <c r="U149" s="455" t="str">
        <f t="shared" si="45"/>
        <v/>
      </c>
      <c r="W149" s="455" t="str">
        <f t="shared" si="46"/>
        <v/>
      </c>
      <c r="Y149" s="455" t="str">
        <f t="shared" si="47"/>
        <v/>
      </c>
      <c r="AA149" s="455" t="str">
        <f t="shared" si="48"/>
        <v/>
      </c>
      <c r="AC149" s="455" t="str">
        <f t="shared" si="49"/>
        <v/>
      </c>
      <c r="AE149" s="455" t="str">
        <f t="shared" si="50"/>
        <v/>
      </c>
      <c r="AG149" s="455" t="str">
        <f t="shared" si="51"/>
        <v/>
      </c>
      <c r="AI149" s="455" t="str">
        <f t="shared" si="52"/>
        <v/>
      </c>
      <c r="AK149" s="455" t="str">
        <f t="shared" si="53"/>
        <v/>
      </c>
      <c r="AM149" s="455" t="str">
        <f t="shared" si="54"/>
        <v/>
      </c>
      <c r="AO149" s="455" t="str">
        <f t="shared" si="55"/>
        <v/>
      </c>
      <c r="AQ149" s="455" t="str">
        <f t="shared" si="56"/>
        <v/>
      </c>
    </row>
    <row r="150" spans="5:43">
      <c r="E150" s="455" t="str">
        <f t="shared" si="38"/>
        <v/>
      </c>
      <c r="G150" s="455" t="str">
        <f t="shared" si="38"/>
        <v/>
      </c>
      <c r="I150" s="455" t="str">
        <f t="shared" si="39"/>
        <v/>
      </c>
      <c r="K150" s="455" t="str">
        <f t="shared" si="40"/>
        <v/>
      </c>
      <c r="M150" s="455" t="str">
        <f t="shared" si="41"/>
        <v/>
      </c>
      <c r="O150" s="455" t="str">
        <f t="shared" si="42"/>
        <v/>
      </c>
      <c r="Q150" s="455" t="str">
        <f t="shared" si="43"/>
        <v/>
      </c>
      <c r="S150" s="455" t="str">
        <f t="shared" si="44"/>
        <v/>
      </c>
      <c r="U150" s="455" t="str">
        <f t="shared" si="45"/>
        <v/>
      </c>
      <c r="W150" s="455" t="str">
        <f t="shared" si="46"/>
        <v/>
      </c>
      <c r="Y150" s="455" t="str">
        <f t="shared" si="47"/>
        <v/>
      </c>
      <c r="AA150" s="455" t="str">
        <f t="shared" si="48"/>
        <v/>
      </c>
      <c r="AC150" s="455" t="str">
        <f t="shared" si="49"/>
        <v/>
      </c>
      <c r="AE150" s="455" t="str">
        <f t="shared" si="50"/>
        <v/>
      </c>
      <c r="AG150" s="455" t="str">
        <f t="shared" si="51"/>
        <v/>
      </c>
      <c r="AI150" s="455" t="str">
        <f t="shared" si="52"/>
        <v/>
      </c>
      <c r="AK150" s="455" t="str">
        <f t="shared" si="53"/>
        <v/>
      </c>
      <c r="AM150" s="455" t="str">
        <f t="shared" si="54"/>
        <v/>
      </c>
      <c r="AO150" s="455" t="str">
        <f t="shared" si="55"/>
        <v/>
      </c>
      <c r="AQ150" s="455" t="str">
        <f t="shared" si="56"/>
        <v/>
      </c>
    </row>
    <row r="151" spans="5:43">
      <c r="E151" s="455" t="str">
        <f t="shared" si="38"/>
        <v/>
      </c>
      <c r="G151" s="455" t="str">
        <f t="shared" si="38"/>
        <v/>
      </c>
      <c r="I151" s="455" t="str">
        <f t="shared" si="39"/>
        <v/>
      </c>
      <c r="K151" s="455" t="str">
        <f t="shared" si="40"/>
        <v/>
      </c>
      <c r="M151" s="455" t="str">
        <f t="shared" si="41"/>
        <v/>
      </c>
      <c r="O151" s="455" t="str">
        <f t="shared" si="42"/>
        <v/>
      </c>
      <c r="Q151" s="455" t="str">
        <f t="shared" si="43"/>
        <v/>
      </c>
      <c r="S151" s="455" t="str">
        <f t="shared" si="44"/>
        <v/>
      </c>
      <c r="U151" s="455" t="str">
        <f t="shared" si="45"/>
        <v/>
      </c>
      <c r="W151" s="455" t="str">
        <f t="shared" si="46"/>
        <v/>
      </c>
      <c r="Y151" s="455" t="str">
        <f t="shared" si="47"/>
        <v/>
      </c>
      <c r="AA151" s="455" t="str">
        <f t="shared" si="48"/>
        <v/>
      </c>
      <c r="AC151" s="455" t="str">
        <f t="shared" si="49"/>
        <v/>
      </c>
      <c r="AE151" s="455" t="str">
        <f t="shared" si="50"/>
        <v/>
      </c>
      <c r="AG151" s="455" t="str">
        <f t="shared" si="51"/>
        <v/>
      </c>
      <c r="AI151" s="455" t="str">
        <f t="shared" si="52"/>
        <v/>
      </c>
      <c r="AK151" s="455" t="str">
        <f t="shared" si="53"/>
        <v/>
      </c>
      <c r="AM151" s="455" t="str">
        <f t="shared" si="54"/>
        <v/>
      </c>
      <c r="AO151" s="455" t="str">
        <f t="shared" si="55"/>
        <v/>
      </c>
      <c r="AQ151" s="455" t="str">
        <f t="shared" si="56"/>
        <v/>
      </c>
    </row>
    <row r="152" spans="5:43">
      <c r="E152" s="455" t="str">
        <f t="shared" si="38"/>
        <v/>
      </c>
      <c r="G152" s="455" t="str">
        <f t="shared" si="38"/>
        <v/>
      </c>
      <c r="I152" s="455" t="str">
        <f t="shared" si="39"/>
        <v/>
      </c>
      <c r="K152" s="455" t="str">
        <f t="shared" si="40"/>
        <v/>
      </c>
      <c r="M152" s="455" t="str">
        <f t="shared" si="41"/>
        <v/>
      </c>
      <c r="O152" s="455" t="str">
        <f t="shared" si="42"/>
        <v/>
      </c>
      <c r="Q152" s="455" t="str">
        <f t="shared" si="43"/>
        <v/>
      </c>
      <c r="S152" s="455" t="str">
        <f t="shared" si="44"/>
        <v/>
      </c>
      <c r="U152" s="455" t="str">
        <f t="shared" si="45"/>
        <v/>
      </c>
      <c r="W152" s="455" t="str">
        <f t="shared" si="46"/>
        <v/>
      </c>
      <c r="Y152" s="455" t="str">
        <f t="shared" si="47"/>
        <v/>
      </c>
      <c r="AA152" s="455" t="str">
        <f t="shared" si="48"/>
        <v/>
      </c>
      <c r="AC152" s="455" t="str">
        <f t="shared" si="49"/>
        <v/>
      </c>
      <c r="AE152" s="455" t="str">
        <f t="shared" si="50"/>
        <v/>
      </c>
      <c r="AG152" s="455" t="str">
        <f t="shared" si="51"/>
        <v/>
      </c>
      <c r="AI152" s="455" t="str">
        <f t="shared" si="52"/>
        <v/>
      </c>
      <c r="AK152" s="455" t="str">
        <f t="shared" si="53"/>
        <v/>
      </c>
      <c r="AM152" s="455" t="str">
        <f t="shared" si="54"/>
        <v/>
      </c>
      <c r="AO152" s="455" t="str">
        <f t="shared" si="55"/>
        <v/>
      </c>
      <c r="AQ152" s="455" t="str">
        <f t="shared" si="56"/>
        <v/>
      </c>
    </row>
    <row r="153" spans="5:43">
      <c r="E153" s="455" t="str">
        <f t="shared" si="38"/>
        <v/>
      </c>
      <c r="G153" s="455" t="str">
        <f t="shared" si="38"/>
        <v/>
      </c>
      <c r="I153" s="455" t="str">
        <f t="shared" si="39"/>
        <v/>
      </c>
      <c r="K153" s="455" t="str">
        <f t="shared" si="40"/>
        <v/>
      </c>
      <c r="M153" s="455" t="str">
        <f t="shared" si="41"/>
        <v/>
      </c>
      <c r="O153" s="455" t="str">
        <f t="shared" si="42"/>
        <v/>
      </c>
      <c r="Q153" s="455" t="str">
        <f t="shared" si="43"/>
        <v/>
      </c>
      <c r="S153" s="455" t="str">
        <f t="shared" si="44"/>
        <v/>
      </c>
      <c r="U153" s="455" t="str">
        <f t="shared" si="45"/>
        <v/>
      </c>
      <c r="W153" s="455" t="str">
        <f t="shared" si="46"/>
        <v/>
      </c>
      <c r="Y153" s="455" t="str">
        <f t="shared" si="47"/>
        <v/>
      </c>
      <c r="AA153" s="455" t="str">
        <f t="shared" si="48"/>
        <v/>
      </c>
      <c r="AC153" s="455" t="str">
        <f t="shared" si="49"/>
        <v/>
      </c>
      <c r="AE153" s="455" t="str">
        <f t="shared" si="50"/>
        <v/>
      </c>
      <c r="AG153" s="455" t="str">
        <f t="shared" si="51"/>
        <v/>
      </c>
      <c r="AI153" s="455" t="str">
        <f t="shared" si="52"/>
        <v/>
      </c>
      <c r="AK153" s="455" t="str">
        <f t="shared" si="53"/>
        <v/>
      </c>
      <c r="AM153" s="455" t="str">
        <f t="shared" si="54"/>
        <v/>
      </c>
      <c r="AO153" s="455" t="str">
        <f t="shared" si="55"/>
        <v/>
      </c>
      <c r="AQ153" s="455" t="str">
        <f t="shared" si="56"/>
        <v/>
      </c>
    </row>
    <row r="154" spans="5:43">
      <c r="E154" s="455" t="str">
        <f t="shared" si="38"/>
        <v/>
      </c>
      <c r="G154" s="455" t="str">
        <f t="shared" si="38"/>
        <v/>
      </c>
      <c r="I154" s="455" t="str">
        <f t="shared" si="39"/>
        <v/>
      </c>
      <c r="K154" s="455" t="str">
        <f t="shared" si="40"/>
        <v/>
      </c>
      <c r="M154" s="455" t="str">
        <f t="shared" si="41"/>
        <v/>
      </c>
      <c r="O154" s="455" t="str">
        <f t="shared" si="42"/>
        <v/>
      </c>
      <c r="Q154" s="455" t="str">
        <f t="shared" si="43"/>
        <v/>
      </c>
      <c r="S154" s="455" t="str">
        <f t="shared" si="44"/>
        <v/>
      </c>
      <c r="U154" s="455" t="str">
        <f t="shared" si="45"/>
        <v/>
      </c>
      <c r="W154" s="455" t="str">
        <f t="shared" si="46"/>
        <v/>
      </c>
      <c r="Y154" s="455" t="str">
        <f t="shared" si="47"/>
        <v/>
      </c>
      <c r="AA154" s="455" t="str">
        <f t="shared" si="48"/>
        <v/>
      </c>
      <c r="AC154" s="455" t="str">
        <f t="shared" si="49"/>
        <v/>
      </c>
      <c r="AE154" s="455" t="str">
        <f t="shared" si="50"/>
        <v/>
      </c>
      <c r="AG154" s="455" t="str">
        <f t="shared" si="51"/>
        <v/>
      </c>
      <c r="AI154" s="455" t="str">
        <f t="shared" si="52"/>
        <v/>
      </c>
      <c r="AK154" s="455" t="str">
        <f t="shared" si="53"/>
        <v/>
      </c>
      <c r="AM154" s="455" t="str">
        <f t="shared" si="54"/>
        <v/>
      </c>
      <c r="AO154" s="455" t="str">
        <f t="shared" si="55"/>
        <v/>
      </c>
      <c r="AQ154" s="455" t="str">
        <f t="shared" si="56"/>
        <v/>
      </c>
    </row>
    <row r="155" spans="5:43">
      <c r="E155" s="455" t="str">
        <f t="shared" si="38"/>
        <v/>
      </c>
      <c r="G155" s="455" t="str">
        <f t="shared" si="38"/>
        <v/>
      </c>
      <c r="I155" s="455" t="str">
        <f t="shared" si="39"/>
        <v/>
      </c>
      <c r="K155" s="455" t="str">
        <f t="shared" si="40"/>
        <v/>
      </c>
      <c r="M155" s="455" t="str">
        <f t="shared" si="41"/>
        <v/>
      </c>
      <c r="O155" s="455" t="str">
        <f t="shared" si="42"/>
        <v/>
      </c>
      <c r="Q155" s="455" t="str">
        <f t="shared" si="43"/>
        <v/>
      </c>
      <c r="S155" s="455" t="str">
        <f t="shared" si="44"/>
        <v/>
      </c>
      <c r="U155" s="455" t="str">
        <f t="shared" si="45"/>
        <v/>
      </c>
      <c r="W155" s="455" t="str">
        <f t="shared" si="46"/>
        <v/>
      </c>
      <c r="Y155" s="455" t="str">
        <f t="shared" si="47"/>
        <v/>
      </c>
      <c r="AA155" s="455" t="str">
        <f t="shared" si="48"/>
        <v/>
      </c>
      <c r="AC155" s="455" t="str">
        <f t="shared" si="49"/>
        <v/>
      </c>
      <c r="AE155" s="455" t="str">
        <f t="shared" si="50"/>
        <v/>
      </c>
      <c r="AG155" s="455" t="str">
        <f t="shared" si="51"/>
        <v/>
      </c>
      <c r="AI155" s="455" t="str">
        <f t="shared" si="52"/>
        <v/>
      </c>
      <c r="AK155" s="455" t="str">
        <f t="shared" si="53"/>
        <v/>
      </c>
      <c r="AM155" s="455" t="str">
        <f t="shared" si="54"/>
        <v/>
      </c>
      <c r="AO155" s="455" t="str">
        <f t="shared" si="55"/>
        <v/>
      </c>
      <c r="AQ155" s="455" t="str">
        <f t="shared" si="56"/>
        <v/>
      </c>
    </row>
    <row r="156" spans="5:43">
      <c r="E156" s="455" t="str">
        <f t="shared" si="38"/>
        <v/>
      </c>
      <c r="G156" s="455" t="str">
        <f t="shared" si="38"/>
        <v/>
      </c>
      <c r="I156" s="455" t="str">
        <f t="shared" si="39"/>
        <v/>
      </c>
      <c r="K156" s="455" t="str">
        <f t="shared" si="40"/>
        <v/>
      </c>
      <c r="M156" s="455" t="str">
        <f t="shared" si="41"/>
        <v/>
      </c>
      <c r="O156" s="455" t="str">
        <f t="shared" si="42"/>
        <v/>
      </c>
      <c r="Q156" s="455" t="str">
        <f t="shared" si="43"/>
        <v/>
      </c>
      <c r="S156" s="455" t="str">
        <f t="shared" si="44"/>
        <v/>
      </c>
      <c r="U156" s="455" t="str">
        <f t="shared" si="45"/>
        <v/>
      </c>
      <c r="W156" s="455" t="str">
        <f t="shared" si="46"/>
        <v/>
      </c>
      <c r="Y156" s="455" t="str">
        <f t="shared" si="47"/>
        <v/>
      </c>
      <c r="AA156" s="455" t="str">
        <f t="shared" si="48"/>
        <v/>
      </c>
      <c r="AC156" s="455" t="str">
        <f t="shared" si="49"/>
        <v/>
      </c>
      <c r="AE156" s="455" t="str">
        <f t="shared" si="50"/>
        <v/>
      </c>
      <c r="AG156" s="455" t="str">
        <f t="shared" si="51"/>
        <v/>
      </c>
      <c r="AI156" s="455" t="str">
        <f t="shared" si="52"/>
        <v/>
      </c>
      <c r="AK156" s="455" t="str">
        <f t="shared" si="53"/>
        <v/>
      </c>
      <c r="AM156" s="455" t="str">
        <f t="shared" si="54"/>
        <v/>
      </c>
      <c r="AO156" s="455" t="str">
        <f t="shared" si="55"/>
        <v/>
      </c>
      <c r="AQ156" s="455" t="str">
        <f t="shared" si="56"/>
        <v/>
      </c>
    </row>
    <row r="157" spans="5:43">
      <c r="E157" s="455" t="str">
        <f t="shared" si="38"/>
        <v/>
      </c>
      <c r="G157" s="455" t="str">
        <f t="shared" si="38"/>
        <v/>
      </c>
      <c r="I157" s="455" t="str">
        <f t="shared" si="39"/>
        <v/>
      </c>
      <c r="K157" s="455" t="str">
        <f t="shared" si="40"/>
        <v/>
      </c>
      <c r="M157" s="455" t="str">
        <f t="shared" si="41"/>
        <v/>
      </c>
      <c r="O157" s="455" t="str">
        <f t="shared" si="42"/>
        <v/>
      </c>
      <c r="Q157" s="455" t="str">
        <f t="shared" si="43"/>
        <v/>
      </c>
      <c r="S157" s="455" t="str">
        <f t="shared" si="44"/>
        <v/>
      </c>
      <c r="U157" s="455" t="str">
        <f t="shared" si="45"/>
        <v/>
      </c>
      <c r="W157" s="455" t="str">
        <f t="shared" si="46"/>
        <v/>
      </c>
      <c r="Y157" s="455" t="str">
        <f t="shared" si="47"/>
        <v/>
      </c>
      <c r="AA157" s="455" t="str">
        <f t="shared" si="48"/>
        <v/>
      </c>
      <c r="AC157" s="455" t="str">
        <f t="shared" si="49"/>
        <v/>
      </c>
      <c r="AE157" s="455" t="str">
        <f t="shared" si="50"/>
        <v/>
      </c>
      <c r="AG157" s="455" t="str">
        <f t="shared" si="51"/>
        <v/>
      </c>
      <c r="AI157" s="455" t="str">
        <f t="shared" si="52"/>
        <v/>
      </c>
      <c r="AK157" s="455" t="str">
        <f t="shared" si="53"/>
        <v/>
      </c>
      <c r="AM157" s="455" t="str">
        <f t="shared" si="54"/>
        <v/>
      </c>
      <c r="AO157" s="455" t="str">
        <f t="shared" si="55"/>
        <v/>
      </c>
      <c r="AQ157" s="455" t="str">
        <f t="shared" si="56"/>
        <v/>
      </c>
    </row>
    <row r="158" spans="5:43">
      <c r="E158" s="455" t="str">
        <f t="shared" si="38"/>
        <v/>
      </c>
      <c r="G158" s="455" t="str">
        <f t="shared" si="38"/>
        <v/>
      </c>
      <c r="I158" s="455" t="str">
        <f t="shared" si="39"/>
        <v/>
      </c>
      <c r="K158" s="455" t="str">
        <f t="shared" si="40"/>
        <v/>
      </c>
      <c r="M158" s="455" t="str">
        <f t="shared" si="41"/>
        <v/>
      </c>
      <c r="O158" s="455" t="str">
        <f t="shared" si="42"/>
        <v/>
      </c>
      <c r="Q158" s="455" t="str">
        <f t="shared" si="43"/>
        <v/>
      </c>
      <c r="S158" s="455" t="str">
        <f t="shared" si="44"/>
        <v/>
      </c>
      <c r="U158" s="455" t="str">
        <f t="shared" si="45"/>
        <v/>
      </c>
      <c r="W158" s="455" t="str">
        <f t="shared" si="46"/>
        <v/>
      </c>
      <c r="Y158" s="455" t="str">
        <f t="shared" si="47"/>
        <v/>
      </c>
      <c r="AA158" s="455" t="str">
        <f t="shared" si="48"/>
        <v/>
      </c>
      <c r="AC158" s="455" t="str">
        <f t="shared" si="49"/>
        <v/>
      </c>
      <c r="AE158" s="455" t="str">
        <f t="shared" si="50"/>
        <v/>
      </c>
      <c r="AG158" s="455" t="str">
        <f t="shared" si="51"/>
        <v/>
      </c>
      <c r="AI158" s="455" t="str">
        <f t="shared" si="52"/>
        <v/>
      </c>
      <c r="AK158" s="455" t="str">
        <f t="shared" si="53"/>
        <v/>
      </c>
      <c r="AM158" s="455" t="str">
        <f t="shared" si="54"/>
        <v/>
      </c>
      <c r="AO158" s="455" t="str">
        <f t="shared" si="55"/>
        <v/>
      </c>
      <c r="AQ158" s="455" t="str">
        <f t="shared" si="56"/>
        <v/>
      </c>
    </row>
    <row r="159" spans="5:43">
      <c r="E159" s="455" t="str">
        <f t="shared" si="38"/>
        <v/>
      </c>
      <c r="G159" s="455" t="str">
        <f t="shared" si="38"/>
        <v/>
      </c>
      <c r="I159" s="455" t="str">
        <f t="shared" si="39"/>
        <v/>
      </c>
      <c r="K159" s="455" t="str">
        <f t="shared" si="40"/>
        <v/>
      </c>
      <c r="M159" s="455" t="str">
        <f t="shared" si="41"/>
        <v/>
      </c>
      <c r="O159" s="455" t="str">
        <f t="shared" si="42"/>
        <v/>
      </c>
      <c r="Q159" s="455" t="str">
        <f t="shared" si="43"/>
        <v/>
      </c>
      <c r="S159" s="455" t="str">
        <f t="shared" si="44"/>
        <v/>
      </c>
      <c r="U159" s="455" t="str">
        <f t="shared" si="45"/>
        <v/>
      </c>
      <c r="W159" s="455" t="str">
        <f t="shared" si="46"/>
        <v/>
      </c>
      <c r="Y159" s="455" t="str">
        <f t="shared" si="47"/>
        <v/>
      </c>
      <c r="AA159" s="455" t="str">
        <f t="shared" si="48"/>
        <v/>
      </c>
      <c r="AC159" s="455" t="str">
        <f t="shared" si="49"/>
        <v/>
      </c>
      <c r="AE159" s="455" t="str">
        <f t="shared" si="50"/>
        <v/>
      </c>
      <c r="AG159" s="455" t="str">
        <f t="shared" si="51"/>
        <v/>
      </c>
      <c r="AI159" s="455" t="str">
        <f t="shared" si="52"/>
        <v/>
      </c>
      <c r="AK159" s="455" t="str">
        <f t="shared" si="53"/>
        <v/>
      </c>
      <c r="AM159" s="455" t="str">
        <f t="shared" si="54"/>
        <v/>
      </c>
      <c r="AO159" s="455" t="str">
        <f t="shared" si="55"/>
        <v/>
      </c>
      <c r="AQ159" s="455" t="str">
        <f t="shared" si="56"/>
        <v/>
      </c>
    </row>
    <row r="160" spans="5:43">
      <c r="E160" s="455" t="str">
        <f t="shared" si="38"/>
        <v/>
      </c>
      <c r="G160" s="455" t="str">
        <f t="shared" si="38"/>
        <v/>
      </c>
      <c r="I160" s="455" t="str">
        <f t="shared" si="39"/>
        <v/>
      </c>
      <c r="K160" s="455" t="str">
        <f t="shared" si="40"/>
        <v/>
      </c>
      <c r="M160" s="455" t="str">
        <f t="shared" si="41"/>
        <v/>
      </c>
      <c r="O160" s="455" t="str">
        <f t="shared" si="42"/>
        <v/>
      </c>
      <c r="Q160" s="455" t="str">
        <f t="shared" si="43"/>
        <v/>
      </c>
      <c r="S160" s="455" t="str">
        <f t="shared" si="44"/>
        <v/>
      </c>
      <c r="U160" s="455" t="str">
        <f t="shared" si="45"/>
        <v/>
      </c>
      <c r="W160" s="455" t="str">
        <f t="shared" si="46"/>
        <v/>
      </c>
      <c r="Y160" s="455" t="str">
        <f t="shared" si="47"/>
        <v/>
      </c>
      <c r="AA160" s="455" t="str">
        <f t="shared" si="48"/>
        <v/>
      </c>
      <c r="AC160" s="455" t="str">
        <f t="shared" si="49"/>
        <v/>
      </c>
      <c r="AE160" s="455" t="str">
        <f t="shared" si="50"/>
        <v/>
      </c>
      <c r="AG160" s="455" t="str">
        <f t="shared" si="51"/>
        <v/>
      </c>
      <c r="AI160" s="455" t="str">
        <f t="shared" si="52"/>
        <v/>
      </c>
      <c r="AK160" s="455" t="str">
        <f t="shared" si="53"/>
        <v/>
      </c>
      <c r="AM160" s="455" t="str">
        <f t="shared" si="54"/>
        <v/>
      </c>
      <c r="AO160" s="455" t="str">
        <f t="shared" si="55"/>
        <v/>
      </c>
      <c r="AQ160" s="455" t="str">
        <f t="shared" si="56"/>
        <v/>
      </c>
    </row>
    <row r="161" spans="5:43">
      <c r="E161" s="455" t="str">
        <f t="shared" si="38"/>
        <v/>
      </c>
      <c r="G161" s="455" t="str">
        <f t="shared" si="38"/>
        <v/>
      </c>
      <c r="I161" s="455" t="str">
        <f t="shared" si="39"/>
        <v/>
      </c>
      <c r="K161" s="455" t="str">
        <f t="shared" si="40"/>
        <v/>
      </c>
      <c r="M161" s="455" t="str">
        <f t="shared" si="41"/>
        <v/>
      </c>
      <c r="O161" s="455" t="str">
        <f t="shared" si="42"/>
        <v/>
      </c>
      <c r="Q161" s="455" t="str">
        <f t="shared" si="43"/>
        <v/>
      </c>
      <c r="S161" s="455" t="str">
        <f t="shared" si="44"/>
        <v/>
      </c>
      <c r="U161" s="455" t="str">
        <f t="shared" si="45"/>
        <v/>
      </c>
      <c r="W161" s="455" t="str">
        <f t="shared" si="46"/>
        <v/>
      </c>
      <c r="Y161" s="455" t="str">
        <f t="shared" si="47"/>
        <v/>
      </c>
      <c r="AA161" s="455" t="str">
        <f t="shared" si="48"/>
        <v/>
      </c>
      <c r="AC161" s="455" t="str">
        <f t="shared" si="49"/>
        <v/>
      </c>
      <c r="AE161" s="455" t="str">
        <f t="shared" si="50"/>
        <v/>
      </c>
      <c r="AG161" s="455" t="str">
        <f t="shared" si="51"/>
        <v/>
      </c>
      <c r="AI161" s="455" t="str">
        <f t="shared" si="52"/>
        <v/>
      </c>
      <c r="AK161" s="455" t="str">
        <f t="shared" si="53"/>
        <v/>
      </c>
      <c r="AM161" s="455" t="str">
        <f t="shared" si="54"/>
        <v/>
      </c>
      <c r="AO161" s="455" t="str">
        <f t="shared" si="55"/>
        <v/>
      </c>
      <c r="AQ161" s="455" t="str">
        <f t="shared" si="56"/>
        <v/>
      </c>
    </row>
    <row r="162" spans="5:43">
      <c r="E162" s="455" t="str">
        <f t="shared" si="38"/>
        <v/>
      </c>
      <c r="G162" s="455" t="str">
        <f t="shared" si="38"/>
        <v/>
      </c>
      <c r="I162" s="455" t="str">
        <f t="shared" si="39"/>
        <v/>
      </c>
      <c r="K162" s="455" t="str">
        <f t="shared" si="40"/>
        <v/>
      </c>
      <c r="M162" s="455" t="str">
        <f t="shared" si="41"/>
        <v/>
      </c>
      <c r="O162" s="455" t="str">
        <f t="shared" si="42"/>
        <v/>
      </c>
      <c r="Q162" s="455" t="str">
        <f t="shared" si="43"/>
        <v/>
      </c>
      <c r="S162" s="455" t="str">
        <f t="shared" si="44"/>
        <v/>
      </c>
      <c r="U162" s="455" t="str">
        <f t="shared" si="45"/>
        <v/>
      </c>
      <c r="W162" s="455" t="str">
        <f t="shared" si="46"/>
        <v/>
      </c>
      <c r="Y162" s="455" t="str">
        <f t="shared" si="47"/>
        <v/>
      </c>
      <c r="AA162" s="455" t="str">
        <f t="shared" si="48"/>
        <v/>
      </c>
      <c r="AC162" s="455" t="str">
        <f t="shared" si="49"/>
        <v/>
      </c>
      <c r="AE162" s="455" t="str">
        <f t="shared" si="50"/>
        <v/>
      </c>
      <c r="AG162" s="455" t="str">
        <f t="shared" si="51"/>
        <v/>
      </c>
      <c r="AI162" s="455" t="str">
        <f t="shared" si="52"/>
        <v/>
      </c>
      <c r="AK162" s="455" t="str">
        <f t="shared" si="53"/>
        <v/>
      </c>
      <c r="AM162" s="455" t="str">
        <f t="shared" si="54"/>
        <v/>
      </c>
      <c r="AO162" s="455" t="str">
        <f t="shared" si="55"/>
        <v/>
      </c>
      <c r="AQ162" s="455" t="str">
        <f t="shared" si="56"/>
        <v/>
      </c>
    </row>
    <row r="163" spans="5:43">
      <c r="E163" s="455" t="str">
        <f t="shared" si="38"/>
        <v/>
      </c>
      <c r="G163" s="455" t="str">
        <f t="shared" si="38"/>
        <v/>
      </c>
      <c r="I163" s="455" t="str">
        <f t="shared" si="39"/>
        <v/>
      </c>
      <c r="K163" s="455" t="str">
        <f t="shared" si="40"/>
        <v/>
      </c>
      <c r="M163" s="455" t="str">
        <f t="shared" si="41"/>
        <v/>
      </c>
      <c r="O163" s="455" t="str">
        <f t="shared" si="42"/>
        <v/>
      </c>
      <c r="Q163" s="455" t="str">
        <f t="shared" si="43"/>
        <v/>
      </c>
      <c r="S163" s="455" t="str">
        <f t="shared" si="44"/>
        <v/>
      </c>
      <c r="U163" s="455" t="str">
        <f t="shared" si="45"/>
        <v/>
      </c>
      <c r="W163" s="455" t="str">
        <f t="shared" si="46"/>
        <v/>
      </c>
      <c r="Y163" s="455" t="str">
        <f t="shared" si="47"/>
        <v/>
      </c>
      <c r="AA163" s="455" t="str">
        <f t="shared" si="48"/>
        <v/>
      </c>
      <c r="AC163" s="455" t="str">
        <f t="shared" si="49"/>
        <v/>
      </c>
      <c r="AE163" s="455" t="str">
        <f t="shared" si="50"/>
        <v/>
      </c>
      <c r="AG163" s="455" t="str">
        <f t="shared" si="51"/>
        <v/>
      </c>
      <c r="AI163" s="455" t="str">
        <f t="shared" si="52"/>
        <v/>
      </c>
      <c r="AK163" s="455" t="str">
        <f t="shared" si="53"/>
        <v/>
      </c>
      <c r="AM163" s="455" t="str">
        <f t="shared" si="54"/>
        <v/>
      </c>
      <c r="AO163" s="455" t="str">
        <f t="shared" si="55"/>
        <v/>
      </c>
      <c r="AQ163" s="455" t="str">
        <f t="shared" si="56"/>
        <v/>
      </c>
    </row>
    <row r="164" spans="5:43">
      <c r="E164" s="455" t="str">
        <f t="shared" si="38"/>
        <v/>
      </c>
      <c r="G164" s="455" t="str">
        <f t="shared" si="38"/>
        <v/>
      </c>
      <c r="I164" s="455" t="str">
        <f t="shared" si="39"/>
        <v/>
      </c>
      <c r="K164" s="455" t="str">
        <f t="shared" si="40"/>
        <v/>
      </c>
      <c r="M164" s="455" t="str">
        <f t="shared" si="41"/>
        <v/>
      </c>
      <c r="O164" s="455" t="str">
        <f t="shared" si="42"/>
        <v/>
      </c>
      <c r="Q164" s="455" t="str">
        <f t="shared" si="43"/>
        <v/>
      </c>
      <c r="S164" s="455" t="str">
        <f t="shared" si="44"/>
        <v/>
      </c>
      <c r="U164" s="455" t="str">
        <f t="shared" si="45"/>
        <v/>
      </c>
      <c r="W164" s="455" t="str">
        <f t="shared" si="46"/>
        <v/>
      </c>
      <c r="Y164" s="455" t="str">
        <f t="shared" si="47"/>
        <v/>
      </c>
      <c r="AA164" s="455" t="str">
        <f t="shared" si="48"/>
        <v/>
      </c>
      <c r="AC164" s="455" t="str">
        <f t="shared" si="49"/>
        <v/>
      </c>
      <c r="AE164" s="455" t="str">
        <f t="shared" si="50"/>
        <v/>
      </c>
      <c r="AG164" s="455" t="str">
        <f t="shared" si="51"/>
        <v/>
      </c>
      <c r="AI164" s="455" t="str">
        <f t="shared" si="52"/>
        <v/>
      </c>
      <c r="AK164" s="455" t="str">
        <f t="shared" si="53"/>
        <v/>
      </c>
      <c r="AM164" s="455" t="str">
        <f t="shared" si="54"/>
        <v/>
      </c>
      <c r="AO164" s="455" t="str">
        <f t="shared" si="55"/>
        <v/>
      </c>
      <c r="AQ164" s="455" t="str">
        <f t="shared" si="56"/>
        <v/>
      </c>
    </row>
    <row r="165" spans="5:43">
      <c r="E165" s="455" t="str">
        <f t="shared" si="38"/>
        <v/>
      </c>
      <c r="G165" s="455" t="str">
        <f t="shared" si="38"/>
        <v/>
      </c>
      <c r="I165" s="455" t="str">
        <f t="shared" si="39"/>
        <v/>
      </c>
      <c r="K165" s="455" t="str">
        <f t="shared" si="40"/>
        <v/>
      </c>
      <c r="M165" s="455" t="str">
        <f t="shared" si="41"/>
        <v/>
      </c>
      <c r="O165" s="455" t="str">
        <f t="shared" si="42"/>
        <v/>
      </c>
      <c r="Q165" s="455" t="str">
        <f t="shared" si="43"/>
        <v/>
      </c>
      <c r="S165" s="455" t="str">
        <f t="shared" si="44"/>
        <v/>
      </c>
      <c r="U165" s="455" t="str">
        <f t="shared" si="45"/>
        <v/>
      </c>
      <c r="W165" s="455" t="str">
        <f t="shared" si="46"/>
        <v/>
      </c>
      <c r="Y165" s="455" t="str">
        <f t="shared" si="47"/>
        <v/>
      </c>
      <c r="AA165" s="455" t="str">
        <f t="shared" si="48"/>
        <v/>
      </c>
      <c r="AC165" s="455" t="str">
        <f t="shared" si="49"/>
        <v/>
      </c>
      <c r="AE165" s="455" t="str">
        <f t="shared" si="50"/>
        <v/>
      </c>
      <c r="AG165" s="455" t="str">
        <f t="shared" si="51"/>
        <v/>
      </c>
      <c r="AI165" s="455" t="str">
        <f t="shared" si="52"/>
        <v/>
      </c>
      <c r="AK165" s="455" t="str">
        <f t="shared" si="53"/>
        <v/>
      </c>
      <c r="AM165" s="455" t="str">
        <f t="shared" si="54"/>
        <v/>
      </c>
      <c r="AO165" s="455" t="str">
        <f t="shared" si="55"/>
        <v/>
      </c>
      <c r="AQ165" s="455" t="str">
        <f t="shared" si="56"/>
        <v/>
      </c>
    </row>
    <row r="166" spans="5:43">
      <c r="E166" s="455" t="str">
        <f t="shared" si="38"/>
        <v/>
      </c>
      <c r="G166" s="455" t="str">
        <f t="shared" si="38"/>
        <v/>
      </c>
      <c r="I166" s="455" t="str">
        <f t="shared" si="39"/>
        <v/>
      </c>
      <c r="K166" s="455" t="str">
        <f t="shared" si="40"/>
        <v/>
      </c>
      <c r="M166" s="455" t="str">
        <f t="shared" si="41"/>
        <v/>
      </c>
      <c r="O166" s="455" t="str">
        <f t="shared" si="42"/>
        <v/>
      </c>
      <c r="Q166" s="455" t="str">
        <f t="shared" si="43"/>
        <v/>
      </c>
      <c r="S166" s="455" t="str">
        <f t="shared" si="44"/>
        <v/>
      </c>
      <c r="U166" s="455" t="str">
        <f t="shared" si="45"/>
        <v/>
      </c>
      <c r="W166" s="455" t="str">
        <f t="shared" si="46"/>
        <v/>
      </c>
      <c r="Y166" s="455" t="str">
        <f t="shared" si="47"/>
        <v/>
      </c>
      <c r="AA166" s="455" t="str">
        <f t="shared" si="48"/>
        <v/>
      </c>
      <c r="AC166" s="455" t="str">
        <f t="shared" si="49"/>
        <v/>
      </c>
      <c r="AE166" s="455" t="str">
        <f t="shared" si="50"/>
        <v/>
      </c>
      <c r="AG166" s="455" t="str">
        <f t="shared" si="51"/>
        <v/>
      </c>
      <c r="AI166" s="455" t="str">
        <f t="shared" si="52"/>
        <v/>
      </c>
      <c r="AK166" s="455" t="str">
        <f t="shared" si="53"/>
        <v/>
      </c>
      <c r="AM166" s="455" t="str">
        <f t="shared" si="54"/>
        <v/>
      </c>
      <c r="AO166" s="455" t="str">
        <f t="shared" si="55"/>
        <v/>
      </c>
      <c r="AQ166" s="455" t="str">
        <f t="shared" si="56"/>
        <v/>
      </c>
    </row>
    <row r="167" spans="5:43">
      <c r="E167" s="455" t="str">
        <f t="shared" si="38"/>
        <v/>
      </c>
      <c r="G167" s="455" t="str">
        <f t="shared" si="38"/>
        <v/>
      </c>
      <c r="I167" s="455" t="str">
        <f t="shared" si="39"/>
        <v/>
      </c>
      <c r="K167" s="455" t="str">
        <f t="shared" si="40"/>
        <v/>
      </c>
      <c r="M167" s="455" t="str">
        <f t="shared" si="41"/>
        <v/>
      </c>
      <c r="O167" s="455" t="str">
        <f t="shared" si="42"/>
        <v/>
      </c>
      <c r="Q167" s="455" t="str">
        <f t="shared" si="43"/>
        <v/>
      </c>
      <c r="S167" s="455" t="str">
        <f t="shared" si="44"/>
        <v/>
      </c>
      <c r="U167" s="455" t="str">
        <f t="shared" si="45"/>
        <v/>
      </c>
      <c r="W167" s="455" t="str">
        <f t="shared" si="46"/>
        <v/>
      </c>
      <c r="Y167" s="455" t="str">
        <f t="shared" si="47"/>
        <v/>
      </c>
      <c r="AA167" s="455" t="str">
        <f t="shared" si="48"/>
        <v/>
      </c>
      <c r="AC167" s="455" t="str">
        <f t="shared" si="49"/>
        <v/>
      </c>
      <c r="AE167" s="455" t="str">
        <f t="shared" si="50"/>
        <v/>
      </c>
      <c r="AG167" s="455" t="str">
        <f t="shared" si="51"/>
        <v/>
      </c>
      <c r="AI167" s="455" t="str">
        <f t="shared" si="52"/>
        <v/>
      </c>
      <c r="AK167" s="455" t="str">
        <f t="shared" si="53"/>
        <v/>
      </c>
      <c r="AM167" s="455" t="str">
        <f t="shared" si="54"/>
        <v/>
      </c>
      <c r="AO167" s="455" t="str">
        <f t="shared" si="55"/>
        <v/>
      </c>
      <c r="AQ167" s="455" t="str">
        <f t="shared" si="56"/>
        <v/>
      </c>
    </row>
    <row r="168" spans="5:43">
      <c r="E168" s="455" t="str">
        <f t="shared" si="38"/>
        <v/>
      </c>
      <c r="G168" s="455" t="str">
        <f t="shared" si="38"/>
        <v/>
      </c>
      <c r="I168" s="455" t="str">
        <f t="shared" si="39"/>
        <v/>
      </c>
      <c r="K168" s="455" t="str">
        <f t="shared" si="40"/>
        <v/>
      </c>
      <c r="M168" s="455" t="str">
        <f t="shared" si="41"/>
        <v/>
      </c>
      <c r="O168" s="455" t="str">
        <f t="shared" si="42"/>
        <v/>
      </c>
      <c r="Q168" s="455" t="str">
        <f t="shared" si="43"/>
        <v/>
      </c>
      <c r="S168" s="455" t="str">
        <f t="shared" si="44"/>
        <v/>
      </c>
      <c r="U168" s="455" t="str">
        <f t="shared" si="45"/>
        <v/>
      </c>
      <c r="W168" s="455" t="str">
        <f t="shared" si="46"/>
        <v/>
      </c>
      <c r="Y168" s="455" t="str">
        <f t="shared" si="47"/>
        <v/>
      </c>
      <c r="AA168" s="455" t="str">
        <f t="shared" si="48"/>
        <v/>
      </c>
      <c r="AC168" s="455" t="str">
        <f t="shared" si="49"/>
        <v/>
      </c>
      <c r="AE168" s="455" t="str">
        <f t="shared" si="50"/>
        <v/>
      </c>
      <c r="AG168" s="455" t="str">
        <f t="shared" si="51"/>
        <v/>
      </c>
      <c r="AI168" s="455" t="str">
        <f t="shared" si="52"/>
        <v/>
      </c>
      <c r="AK168" s="455" t="str">
        <f t="shared" si="53"/>
        <v/>
      </c>
      <c r="AM168" s="455" t="str">
        <f t="shared" si="54"/>
        <v/>
      </c>
      <c r="AO168" s="455" t="str">
        <f t="shared" si="55"/>
        <v/>
      </c>
      <c r="AQ168" s="455" t="str">
        <f t="shared" si="56"/>
        <v/>
      </c>
    </row>
    <row r="169" spans="5:43">
      <c r="E169" s="455" t="str">
        <f t="shared" si="38"/>
        <v/>
      </c>
      <c r="G169" s="455" t="str">
        <f t="shared" si="38"/>
        <v/>
      </c>
      <c r="I169" s="455" t="str">
        <f t="shared" si="39"/>
        <v/>
      </c>
      <c r="K169" s="455" t="str">
        <f t="shared" si="40"/>
        <v/>
      </c>
      <c r="M169" s="455" t="str">
        <f t="shared" si="41"/>
        <v/>
      </c>
      <c r="O169" s="455" t="str">
        <f t="shared" si="42"/>
        <v/>
      </c>
      <c r="Q169" s="455" t="str">
        <f t="shared" si="43"/>
        <v/>
      </c>
      <c r="S169" s="455" t="str">
        <f t="shared" si="44"/>
        <v/>
      </c>
      <c r="U169" s="455" t="str">
        <f t="shared" si="45"/>
        <v/>
      </c>
      <c r="W169" s="455" t="str">
        <f t="shared" si="46"/>
        <v/>
      </c>
      <c r="Y169" s="455" t="str">
        <f t="shared" si="47"/>
        <v/>
      </c>
      <c r="AA169" s="455" t="str">
        <f t="shared" si="48"/>
        <v/>
      </c>
      <c r="AC169" s="455" t="str">
        <f t="shared" si="49"/>
        <v/>
      </c>
      <c r="AE169" s="455" t="str">
        <f t="shared" si="50"/>
        <v/>
      </c>
      <c r="AG169" s="455" t="str">
        <f t="shared" si="51"/>
        <v/>
      </c>
      <c r="AI169" s="455" t="str">
        <f t="shared" si="52"/>
        <v/>
      </c>
      <c r="AK169" s="455" t="str">
        <f t="shared" si="53"/>
        <v/>
      </c>
      <c r="AM169" s="455" t="str">
        <f t="shared" si="54"/>
        <v/>
      </c>
      <c r="AO169" s="455" t="str">
        <f t="shared" si="55"/>
        <v/>
      </c>
      <c r="AQ169" s="455" t="str">
        <f t="shared" si="56"/>
        <v/>
      </c>
    </row>
    <row r="170" spans="5:43">
      <c r="E170" s="455" t="str">
        <f t="shared" si="38"/>
        <v/>
      </c>
      <c r="G170" s="455" t="str">
        <f t="shared" si="38"/>
        <v/>
      </c>
      <c r="I170" s="455" t="str">
        <f t="shared" si="39"/>
        <v/>
      </c>
      <c r="K170" s="455" t="str">
        <f t="shared" si="40"/>
        <v/>
      </c>
      <c r="M170" s="455" t="str">
        <f t="shared" si="41"/>
        <v/>
      </c>
      <c r="O170" s="455" t="str">
        <f t="shared" si="42"/>
        <v/>
      </c>
      <c r="Q170" s="455" t="str">
        <f t="shared" si="43"/>
        <v/>
      </c>
      <c r="S170" s="455" t="str">
        <f t="shared" si="44"/>
        <v/>
      </c>
      <c r="U170" s="455" t="str">
        <f t="shared" si="45"/>
        <v/>
      </c>
      <c r="W170" s="455" t="str">
        <f t="shared" si="46"/>
        <v/>
      </c>
      <c r="Y170" s="455" t="str">
        <f t="shared" si="47"/>
        <v/>
      </c>
      <c r="AA170" s="455" t="str">
        <f t="shared" si="48"/>
        <v/>
      </c>
      <c r="AC170" s="455" t="str">
        <f t="shared" si="49"/>
        <v/>
      </c>
      <c r="AE170" s="455" t="str">
        <f t="shared" si="50"/>
        <v/>
      </c>
      <c r="AG170" s="455" t="str">
        <f t="shared" si="51"/>
        <v/>
      </c>
      <c r="AI170" s="455" t="str">
        <f t="shared" si="52"/>
        <v/>
      </c>
      <c r="AK170" s="455" t="str">
        <f t="shared" si="53"/>
        <v/>
      </c>
      <c r="AM170" s="455" t="str">
        <f t="shared" si="54"/>
        <v/>
      </c>
      <c r="AO170" s="455" t="str">
        <f t="shared" si="55"/>
        <v/>
      </c>
      <c r="AQ170" s="455" t="str">
        <f t="shared" si="56"/>
        <v/>
      </c>
    </row>
    <row r="171" spans="5:43">
      <c r="E171" s="455" t="str">
        <f t="shared" si="38"/>
        <v/>
      </c>
      <c r="G171" s="455" t="str">
        <f t="shared" si="38"/>
        <v/>
      </c>
      <c r="I171" s="455" t="str">
        <f t="shared" si="39"/>
        <v/>
      </c>
      <c r="K171" s="455" t="str">
        <f t="shared" si="40"/>
        <v/>
      </c>
      <c r="M171" s="455" t="str">
        <f t="shared" si="41"/>
        <v/>
      </c>
      <c r="O171" s="455" t="str">
        <f t="shared" si="42"/>
        <v/>
      </c>
      <c r="Q171" s="455" t="str">
        <f t="shared" si="43"/>
        <v/>
      </c>
      <c r="S171" s="455" t="str">
        <f t="shared" si="44"/>
        <v/>
      </c>
      <c r="U171" s="455" t="str">
        <f t="shared" si="45"/>
        <v/>
      </c>
      <c r="W171" s="455" t="str">
        <f t="shared" si="46"/>
        <v/>
      </c>
      <c r="Y171" s="455" t="str">
        <f t="shared" si="47"/>
        <v/>
      </c>
      <c r="AA171" s="455" t="str">
        <f t="shared" si="48"/>
        <v/>
      </c>
      <c r="AC171" s="455" t="str">
        <f t="shared" si="49"/>
        <v/>
      </c>
      <c r="AE171" s="455" t="str">
        <f t="shared" si="50"/>
        <v/>
      </c>
      <c r="AG171" s="455" t="str">
        <f t="shared" si="51"/>
        <v/>
      </c>
      <c r="AI171" s="455" t="str">
        <f t="shared" si="52"/>
        <v/>
      </c>
      <c r="AK171" s="455" t="str">
        <f t="shared" si="53"/>
        <v/>
      </c>
      <c r="AM171" s="455" t="str">
        <f t="shared" si="54"/>
        <v/>
      </c>
      <c r="AO171" s="455" t="str">
        <f t="shared" si="55"/>
        <v/>
      </c>
      <c r="AQ171" s="455" t="str">
        <f t="shared" si="56"/>
        <v/>
      </c>
    </row>
    <row r="172" spans="5:43">
      <c r="E172" s="455" t="str">
        <f t="shared" si="38"/>
        <v/>
      </c>
      <c r="G172" s="455" t="str">
        <f t="shared" si="38"/>
        <v/>
      </c>
      <c r="I172" s="455" t="str">
        <f t="shared" si="39"/>
        <v/>
      </c>
      <c r="K172" s="455" t="str">
        <f t="shared" si="40"/>
        <v/>
      </c>
      <c r="M172" s="455" t="str">
        <f t="shared" si="41"/>
        <v/>
      </c>
      <c r="O172" s="455" t="str">
        <f t="shared" si="42"/>
        <v/>
      </c>
      <c r="Q172" s="455" t="str">
        <f t="shared" si="43"/>
        <v/>
      </c>
      <c r="S172" s="455" t="str">
        <f t="shared" si="44"/>
        <v/>
      </c>
      <c r="U172" s="455" t="str">
        <f t="shared" si="45"/>
        <v/>
      </c>
      <c r="W172" s="455" t="str">
        <f t="shared" si="46"/>
        <v/>
      </c>
      <c r="Y172" s="455" t="str">
        <f t="shared" si="47"/>
        <v/>
      </c>
      <c r="AA172" s="455" t="str">
        <f t="shared" si="48"/>
        <v/>
      </c>
      <c r="AC172" s="455" t="str">
        <f t="shared" si="49"/>
        <v/>
      </c>
      <c r="AE172" s="455" t="str">
        <f t="shared" si="50"/>
        <v/>
      </c>
      <c r="AG172" s="455" t="str">
        <f t="shared" si="51"/>
        <v/>
      </c>
      <c r="AI172" s="455" t="str">
        <f t="shared" si="52"/>
        <v/>
      </c>
      <c r="AK172" s="455" t="str">
        <f t="shared" si="53"/>
        <v/>
      </c>
      <c r="AM172" s="455" t="str">
        <f t="shared" si="54"/>
        <v/>
      </c>
      <c r="AO172" s="455" t="str">
        <f t="shared" si="55"/>
        <v/>
      </c>
      <c r="AQ172" s="455" t="str">
        <f t="shared" si="56"/>
        <v/>
      </c>
    </row>
    <row r="173" spans="5:43">
      <c r="E173" s="455" t="str">
        <f t="shared" si="38"/>
        <v/>
      </c>
      <c r="G173" s="455" t="str">
        <f t="shared" si="38"/>
        <v/>
      </c>
      <c r="I173" s="455" t="str">
        <f t="shared" si="39"/>
        <v/>
      </c>
      <c r="K173" s="455" t="str">
        <f t="shared" si="40"/>
        <v/>
      </c>
      <c r="M173" s="455" t="str">
        <f t="shared" si="41"/>
        <v/>
      </c>
      <c r="O173" s="455" t="str">
        <f t="shared" si="42"/>
        <v/>
      </c>
      <c r="Q173" s="455" t="str">
        <f t="shared" si="43"/>
        <v/>
      </c>
      <c r="S173" s="455" t="str">
        <f t="shared" si="44"/>
        <v/>
      </c>
      <c r="U173" s="455" t="str">
        <f t="shared" si="45"/>
        <v/>
      </c>
      <c r="W173" s="455" t="str">
        <f t="shared" si="46"/>
        <v/>
      </c>
      <c r="Y173" s="455" t="str">
        <f t="shared" si="47"/>
        <v/>
      </c>
      <c r="AA173" s="455" t="str">
        <f t="shared" si="48"/>
        <v/>
      </c>
      <c r="AC173" s="455" t="str">
        <f t="shared" si="49"/>
        <v/>
      </c>
      <c r="AE173" s="455" t="str">
        <f t="shared" si="50"/>
        <v/>
      </c>
      <c r="AG173" s="455" t="str">
        <f t="shared" si="51"/>
        <v/>
      </c>
      <c r="AI173" s="455" t="str">
        <f t="shared" si="52"/>
        <v/>
      </c>
      <c r="AK173" s="455" t="str">
        <f t="shared" si="53"/>
        <v/>
      </c>
      <c r="AM173" s="455" t="str">
        <f t="shared" si="54"/>
        <v/>
      </c>
      <c r="AO173" s="455" t="str">
        <f t="shared" si="55"/>
        <v/>
      </c>
      <c r="AQ173" s="455" t="str">
        <f t="shared" si="56"/>
        <v/>
      </c>
    </row>
    <row r="174" spans="5:43">
      <c r="E174" s="455" t="str">
        <f t="shared" si="38"/>
        <v/>
      </c>
      <c r="G174" s="455" t="str">
        <f t="shared" si="38"/>
        <v/>
      </c>
      <c r="I174" s="455" t="str">
        <f t="shared" si="39"/>
        <v/>
      </c>
      <c r="K174" s="455" t="str">
        <f t="shared" si="40"/>
        <v/>
      </c>
      <c r="M174" s="455" t="str">
        <f t="shared" si="41"/>
        <v/>
      </c>
      <c r="O174" s="455" t="str">
        <f t="shared" si="42"/>
        <v/>
      </c>
      <c r="Q174" s="455" t="str">
        <f t="shared" si="43"/>
        <v/>
      </c>
      <c r="S174" s="455" t="str">
        <f t="shared" si="44"/>
        <v/>
      </c>
      <c r="U174" s="455" t="str">
        <f t="shared" si="45"/>
        <v/>
      </c>
      <c r="W174" s="455" t="str">
        <f t="shared" si="46"/>
        <v/>
      </c>
      <c r="Y174" s="455" t="str">
        <f t="shared" si="47"/>
        <v/>
      </c>
      <c r="AA174" s="455" t="str">
        <f t="shared" si="48"/>
        <v/>
      </c>
      <c r="AC174" s="455" t="str">
        <f t="shared" si="49"/>
        <v/>
      </c>
      <c r="AE174" s="455" t="str">
        <f t="shared" si="50"/>
        <v/>
      </c>
      <c r="AG174" s="455" t="str">
        <f t="shared" si="51"/>
        <v/>
      </c>
      <c r="AI174" s="455" t="str">
        <f t="shared" si="52"/>
        <v/>
      </c>
      <c r="AK174" s="455" t="str">
        <f t="shared" si="53"/>
        <v/>
      </c>
      <c r="AM174" s="455" t="str">
        <f t="shared" si="54"/>
        <v/>
      </c>
      <c r="AO174" s="455" t="str">
        <f t="shared" si="55"/>
        <v/>
      </c>
      <c r="AQ174" s="455" t="str">
        <f t="shared" si="56"/>
        <v/>
      </c>
    </row>
    <row r="175" spans="5:43">
      <c r="E175" s="455" t="str">
        <f t="shared" si="38"/>
        <v/>
      </c>
      <c r="G175" s="455" t="str">
        <f t="shared" si="38"/>
        <v/>
      </c>
      <c r="I175" s="455" t="str">
        <f t="shared" si="39"/>
        <v/>
      </c>
      <c r="K175" s="455" t="str">
        <f t="shared" si="40"/>
        <v/>
      </c>
      <c r="M175" s="455" t="str">
        <f t="shared" si="41"/>
        <v/>
      </c>
      <c r="O175" s="455" t="str">
        <f t="shared" si="42"/>
        <v/>
      </c>
      <c r="Q175" s="455" t="str">
        <f t="shared" si="43"/>
        <v/>
      </c>
      <c r="S175" s="455" t="str">
        <f t="shared" si="44"/>
        <v/>
      </c>
      <c r="U175" s="455" t="str">
        <f t="shared" si="45"/>
        <v/>
      </c>
      <c r="W175" s="455" t="str">
        <f t="shared" si="46"/>
        <v/>
      </c>
      <c r="Y175" s="455" t="str">
        <f t="shared" si="47"/>
        <v/>
      </c>
      <c r="AA175" s="455" t="str">
        <f t="shared" si="48"/>
        <v/>
      </c>
      <c r="AC175" s="455" t="str">
        <f t="shared" si="49"/>
        <v/>
      </c>
      <c r="AE175" s="455" t="str">
        <f t="shared" si="50"/>
        <v/>
      </c>
      <c r="AG175" s="455" t="str">
        <f t="shared" si="51"/>
        <v/>
      </c>
      <c r="AI175" s="455" t="str">
        <f t="shared" si="52"/>
        <v/>
      </c>
      <c r="AK175" s="455" t="str">
        <f t="shared" si="53"/>
        <v/>
      </c>
      <c r="AM175" s="455" t="str">
        <f t="shared" si="54"/>
        <v/>
      </c>
      <c r="AO175" s="455" t="str">
        <f t="shared" si="55"/>
        <v/>
      </c>
      <c r="AQ175" s="455" t="str">
        <f t="shared" si="56"/>
        <v/>
      </c>
    </row>
    <row r="176" spans="5:43">
      <c r="E176" s="455" t="str">
        <f t="shared" si="38"/>
        <v/>
      </c>
      <c r="G176" s="455" t="str">
        <f t="shared" si="38"/>
        <v/>
      </c>
      <c r="I176" s="455" t="str">
        <f t="shared" si="39"/>
        <v/>
      </c>
      <c r="K176" s="455" t="str">
        <f t="shared" si="40"/>
        <v/>
      </c>
      <c r="M176" s="455" t="str">
        <f t="shared" si="41"/>
        <v/>
      </c>
      <c r="O176" s="455" t="str">
        <f t="shared" si="42"/>
        <v/>
      </c>
      <c r="Q176" s="455" t="str">
        <f t="shared" si="43"/>
        <v/>
      </c>
      <c r="S176" s="455" t="str">
        <f t="shared" si="44"/>
        <v/>
      </c>
      <c r="U176" s="455" t="str">
        <f t="shared" si="45"/>
        <v/>
      </c>
      <c r="W176" s="455" t="str">
        <f t="shared" si="46"/>
        <v/>
      </c>
      <c r="Y176" s="455" t="str">
        <f t="shared" si="47"/>
        <v/>
      </c>
      <c r="AA176" s="455" t="str">
        <f t="shared" si="48"/>
        <v/>
      </c>
      <c r="AC176" s="455" t="str">
        <f t="shared" si="49"/>
        <v/>
      </c>
      <c r="AE176" s="455" t="str">
        <f t="shared" si="50"/>
        <v/>
      </c>
      <c r="AG176" s="455" t="str">
        <f t="shared" si="51"/>
        <v/>
      </c>
      <c r="AI176" s="455" t="str">
        <f t="shared" si="52"/>
        <v/>
      </c>
      <c r="AK176" s="455" t="str">
        <f t="shared" si="53"/>
        <v/>
      </c>
      <c r="AM176" s="455" t="str">
        <f t="shared" si="54"/>
        <v/>
      </c>
      <c r="AO176" s="455" t="str">
        <f t="shared" si="55"/>
        <v/>
      </c>
      <c r="AQ176" s="455" t="str">
        <f t="shared" si="56"/>
        <v/>
      </c>
    </row>
    <row r="177" spans="5:43">
      <c r="E177" s="455" t="str">
        <f t="shared" si="38"/>
        <v/>
      </c>
      <c r="G177" s="455" t="str">
        <f t="shared" si="38"/>
        <v/>
      </c>
      <c r="I177" s="455" t="str">
        <f t="shared" si="39"/>
        <v/>
      </c>
      <c r="K177" s="455" t="str">
        <f t="shared" si="40"/>
        <v/>
      </c>
      <c r="M177" s="455" t="str">
        <f t="shared" si="41"/>
        <v/>
      </c>
      <c r="O177" s="455" t="str">
        <f t="shared" si="42"/>
        <v/>
      </c>
      <c r="Q177" s="455" t="str">
        <f t="shared" si="43"/>
        <v/>
      </c>
      <c r="S177" s="455" t="str">
        <f t="shared" si="44"/>
        <v/>
      </c>
      <c r="U177" s="455" t="str">
        <f t="shared" si="45"/>
        <v/>
      </c>
      <c r="W177" s="455" t="str">
        <f t="shared" si="46"/>
        <v/>
      </c>
      <c r="Y177" s="455" t="str">
        <f t="shared" si="47"/>
        <v/>
      </c>
      <c r="AA177" s="455" t="str">
        <f t="shared" si="48"/>
        <v/>
      </c>
      <c r="AC177" s="455" t="str">
        <f t="shared" si="49"/>
        <v/>
      </c>
      <c r="AE177" s="455" t="str">
        <f t="shared" si="50"/>
        <v/>
      </c>
      <c r="AG177" s="455" t="str">
        <f t="shared" si="51"/>
        <v/>
      </c>
      <c r="AI177" s="455" t="str">
        <f t="shared" si="52"/>
        <v/>
      </c>
      <c r="AK177" s="455" t="str">
        <f t="shared" si="53"/>
        <v/>
      </c>
      <c r="AM177" s="455" t="str">
        <f t="shared" si="54"/>
        <v/>
      </c>
      <c r="AO177" s="455" t="str">
        <f t="shared" si="55"/>
        <v/>
      </c>
      <c r="AQ177" s="455" t="str">
        <f t="shared" si="56"/>
        <v/>
      </c>
    </row>
    <row r="178" spans="5:43">
      <c r="E178" s="455" t="str">
        <f t="shared" si="38"/>
        <v/>
      </c>
      <c r="G178" s="455" t="str">
        <f t="shared" si="38"/>
        <v/>
      </c>
      <c r="I178" s="455" t="str">
        <f t="shared" si="39"/>
        <v/>
      </c>
      <c r="K178" s="455" t="str">
        <f t="shared" si="40"/>
        <v/>
      </c>
      <c r="M178" s="455" t="str">
        <f t="shared" si="41"/>
        <v/>
      </c>
      <c r="O178" s="455" t="str">
        <f t="shared" si="42"/>
        <v/>
      </c>
      <c r="Q178" s="455" t="str">
        <f t="shared" si="43"/>
        <v/>
      </c>
      <c r="S178" s="455" t="str">
        <f t="shared" si="44"/>
        <v/>
      </c>
      <c r="U178" s="455" t="str">
        <f t="shared" si="45"/>
        <v/>
      </c>
      <c r="W178" s="455" t="str">
        <f t="shared" si="46"/>
        <v/>
      </c>
      <c r="Y178" s="455" t="str">
        <f t="shared" si="47"/>
        <v/>
      </c>
      <c r="AA178" s="455" t="str">
        <f t="shared" si="48"/>
        <v/>
      </c>
      <c r="AC178" s="455" t="str">
        <f t="shared" si="49"/>
        <v/>
      </c>
      <c r="AE178" s="455" t="str">
        <f t="shared" si="50"/>
        <v/>
      </c>
      <c r="AG178" s="455" t="str">
        <f t="shared" si="51"/>
        <v/>
      </c>
      <c r="AI178" s="455" t="str">
        <f t="shared" si="52"/>
        <v/>
      </c>
      <c r="AK178" s="455" t="str">
        <f t="shared" si="53"/>
        <v/>
      </c>
      <c r="AM178" s="455" t="str">
        <f t="shared" si="54"/>
        <v/>
      </c>
      <c r="AO178" s="455" t="str">
        <f t="shared" si="55"/>
        <v/>
      </c>
      <c r="AQ178" s="455" t="str">
        <f t="shared" si="56"/>
        <v/>
      </c>
    </row>
    <row r="179" spans="5:43">
      <c r="E179" s="455" t="str">
        <f t="shared" si="38"/>
        <v/>
      </c>
      <c r="G179" s="455" t="str">
        <f t="shared" si="38"/>
        <v/>
      </c>
      <c r="I179" s="455" t="str">
        <f t="shared" si="39"/>
        <v/>
      </c>
      <c r="K179" s="455" t="str">
        <f t="shared" si="40"/>
        <v/>
      </c>
      <c r="M179" s="455" t="str">
        <f t="shared" si="41"/>
        <v/>
      </c>
      <c r="O179" s="455" t="str">
        <f t="shared" si="42"/>
        <v/>
      </c>
      <c r="Q179" s="455" t="str">
        <f t="shared" si="43"/>
        <v/>
      </c>
      <c r="S179" s="455" t="str">
        <f t="shared" si="44"/>
        <v/>
      </c>
      <c r="U179" s="455" t="str">
        <f t="shared" si="45"/>
        <v/>
      </c>
      <c r="W179" s="455" t="str">
        <f t="shared" si="46"/>
        <v/>
      </c>
      <c r="Y179" s="455" t="str">
        <f t="shared" si="47"/>
        <v/>
      </c>
      <c r="AA179" s="455" t="str">
        <f t="shared" si="48"/>
        <v/>
      </c>
      <c r="AC179" s="455" t="str">
        <f t="shared" si="49"/>
        <v/>
      </c>
      <c r="AE179" s="455" t="str">
        <f t="shared" si="50"/>
        <v/>
      </c>
      <c r="AG179" s="455" t="str">
        <f t="shared" si="51"/>
        <v/>
      </c>
      <c r="AI179" s="455" t="str">
        <f t="shared" si="52"/>
        <v/>
      </c>
      <c r="AK179" s="455" t="str">
        <f t="shared" si="53"/>
        <v/>
      </c>
      <c r="AM179" s="455" t="str">
        <f t="shared" si="54"/>
        <v/>
      </c>
      <c r="AO179" s="455" t="str">
        <f t="shared" si="55"/>
        <v/>
      </c>
      <c r="AQ179" s="455" t="str">
        <f t="shared" si="56"/>
        <v/>
      </c>
    </row>
    <row r="180" spans="5:43">
      <c r="E180" s="455" t="str">
        <f t="shared" si="38"/>
        <v/>
      </c>
      <c r="G180" s="455" t="str">
        <f t="shared" si="38"/>
        <v/>
      </c>
      <c r="I180" s="455" t="str">
        <f t="shared" si="39"/>
        <v/>
      </c>
      <c r="K180" s="455" t="str">
        <f t="shared" si="40"/>
        <v/>
      </c>
      <c r="M180" s="455" t="str">
        <f t="shared" si="41"/>
        <v/>
      </c>
      <c r="O180" s="455" t="str">
        <f t="shared" si="42"/>
        <v/>
      </c>
      <c r="Q180" s="455" t="str">
        <f t="shared" si="43"/>
        <v/>
      </c>
      <c r="S180" s="455" t="str">
        <f t="shared" si="44"/>
        <v/>
      </c>
      <c r="U180" s="455" t="str">
        <f t="shared" si="45"/>
        <v/>
      </c>
      <c r="W180" s="455" t="str">
        <f t="shared" si="46"/>
        <v/>
      </c>
      <c r="Y180" s="455" t="str">
        <f t="shared" si="47"/>
        <v/>
      </c>
      <c r="AA180" s="455" t="str">
        <f t="shared" si="48"/>
        <v/>
      </c>
      <c r="AC180" s="455" t="str">
        <f t="shared" si="49"/>
        <v/>
      </c>
      <c r="AE180" s="455" t="str">
        <f t="shared" si="50"/>
        <v/>
      </c>
      <c r="AG180" s="455" t="str">
        <f t="shared" si="51"/>
        <v/>
      </c>
      <c r="AI180" s="455" t="str">
        <f t="shared" si="52"/>
        <v/>
      </c>
      <c r="AK180" s="455" t="str">
        <f t="shared" si="53"/>
        <v/>
      </c>
      <c r="AM180" s="455" t="str">
        <f t="shared" si="54"/>
        <v/>
      </c>
      <c r="AO180" s="455" t="str">
        <f t="shared" si="55"/>
        <v/>
      </c>
      <c r="AQ180" s="455" t="str">
        <f t="shared" si="56"/>
        <v/>
      </c>
    </row>
    <row r="181" spans="5:43">
      <c r="E181" s="455" t="str">
        <f t="shared" si="38"/>
        <v/>
      </c>
      <c r="G181" s="455" t="str">
        <f t="shared" si="38"/>
        <v/>
      </c>
      <c r="I181" s="455" t="str">
        <f t="shared" si="39"/>
        <v/>
      </c>
      <c r="K181" s="455" t="str">
        <f t="shared" si="40"/>
        <v/>
      </c>
      <c r="M181" s="455" t="str">
        <f t="shared" si="41"/>
        <v/>
      </c>
      <c r="O181" s="455" t="str">
        <f t="shared" si="42"/>
        <v/>
      </c>
      <c r="Q181" s="455" t="str">
        <f t="shared" si="43"/>
        <v/>
      </c>
      <c r="S181" s="455" t="str">
        <f t="shared" si="44"/>
        <v/>
      </c>
      <c r="U181" s="455" t="str">
        <f t="shared" si="45"/>
        <v/>
      </c>
      <c r="W181" s="455" t="str">
        <f t="shared" si="46"/>
        <v/>
      </c>
      <c r="Y181" s="455" t="str">
        <f t="shared" si="47"/>
        <v/>
      </c>
      <c r="AA181" s="455" t="str">
        <f t="shared" si="48"/>
        <v/>
      </c>
      <c r="AC181" s="455" t="str">
        <f t="shared" si="49"/>
        <v/>
      </c>
      <c r="AE181" s="455" t="str">
        <f t="shared" si="50"/>
        <v/>
      </c>
      <c r="AG181" s="455" t="str">
        <f t="shared" si="51"/>
        <v/>
      </c>
      <c r="AI181" s="455" t="str">
        <f t="shared" si="52"/>
        <v/>
      </c>
      <c r="AK181" s="455" t="str">
        <f t="shared" si="53"/>
        <v/>
      </c>
      <c r="AM181" s="455" t="str">
        <f t="shared" si="54"/>
        <v/>
      </c>
      <c r="AO181" s="455" t="str">
        <f t="shared" si="55"/>
        <v/>
      </c>
      <c r="AQ181" s="455" t="str">
        <f t="shared" si="56"/>
        <v/>
      </c>
    </row>
    <row r="182" spans="5:43">
      <c r="E182" s="455" t="str">
        <f t="shared" si="38"/>
        <v/>
      </c>
      <c r="G182" s="455" t="str">
        <f t="shared" si="38"/>
        <v/>
      </c>
      <c r="I182" s="455" t="str">
        <f t="shared" si="39"/>
        <v/>
      </c>
      <c r="K182" s="455" t="str">
        <f t="shared" si="40"/>
        <v/>
      </c>
      <c r="M182" s="455" t="str">
        <f t="shared" si="41"/>
        <v/>
      </c>
      <c r="O182" s="455" t="str">
        <f t="shared" si="42"/>
        <v/>
      </c>
      <c r="Q182" s="455" t="str">
        <f t="shared" si="43"/>
        <v/>
      </c>
      <c r="S182" s="455" t="str">
        <f t="shared" si="44"/>
        <v/>
      </c>
      <c r="U182" s="455" t="str">
        <f t="shared" si="45"/>
        <v/>
      </c>
      <c r="W182" s="455" t="str">
        <f t="shared" si="46"/>
        <v/>
      </c>
      <c r="Y182" s="455" t="str">
        <f t="shared" si="47"/>
        <v/>
      </c>
      <c r="AA182" s="455" t="str">
        <f t="shared" si="48"/>
        <v/>
      </c>
      <c r="AC182" s="455" t="str">
        <f t="shared" si="49"/>
        <v/>
      </c>
      <c r="AE182" s="455" t="str">
        <f t="shared" si="50"/>
        <v/>
      </c>
      <c r="AG182" s="455" t="str">
        <f t="shared" si="51"/>
        <v/>
      </c>
      <c r="AI182" s="455" t="str">
        <f t="shared" si="52"/>
        <v/>
      </c>
      <c r="AK182" s="455" t="str">
        <f t="shared" si="53"/>
        <v/>
      </c>
      <c r="AM182" s="455" t="str">
        <f t="shared" si="54"/>
        <v/>
      </c>
      <c r="AO182" s="455" t="str">
        <f t="shared" si="55"/>
        <v/>
      </c>
      <c r="AQ182" s="455" t="str">
        <f t="shared" si="56"/>
        <v/>
      </c>
    </row>
    <row r="183" spans="5:43">
      <c r="E183" s="455" t="str">
        <f t="shared" si="38"/>
        <v/>
      </c>
      <c r="G183" s="455" t="str">
        <f t="shared" si="38"/>
        <v/>
      </c>
      <c r="I183" s="455" t="str">
        <f t="shared" si="39"/>
        <v/>
      </c>
      <c r="K183" s="455" t="str">
        <f t="shared" si="40"/>
        <v/>
      </c>
      <c r="M183" s="455" t="str">
        <f t="shared" si="41"/>
        <v/>
      </c>
      <c r="O183" s="455" t="str">
        <f t="shared" si="42"/>
        <v/>
      </c>
      <c r="Q183" s="455" t="str">
        <f t="shared" si="43"/>
        <v/>
      </c>
      <c r="S183" s="455" t="str">
        <f t="shared" si="44"/>
        <v/>
      </c>
      <c r="U183" s="455" t="str">
        <f t="shared" si="45"/>
        <v/>
      </c>
      <c r="W183" s="455" t="str">
        <f t="shared" si="46"/>
        <v/>
      </c>
      <c r="Y183" s="455" t="str">
        <f t="shared" si="47"/>
        <v/>
      </c>
      <c r="AA183" s="455" t="str">
        <f t="shared" si="48"/>
        <v/>
      </c>
      <c r="AC183" s="455" t="str">
        <f t="shared" si="49"/>
        <v/>
      </c>
      <c r="AE183" s="455" t="str">
        <f t="shared" si="50"/>
        <v/>
      </c>
      <c r="AG183" s="455" t="str">
        <f t="shared" si="51"/>
        <v/>
      </c>
      <c r="AI183" s="455" t="str">
        <f t="shared" si="52"/>
        <v/>
      </c>
      <c r="AK183" s="455" t="str">
        <f t="shared" si="53"/>
        <v/>
      </c>
      <c r="AM183" s="455" t="str">
        <f t="shared" si="54"/>
        <v/>
      </c>
      <c r="AO183" s="455" t="str">
        <f t="shared" si="55"/>
        <v/>
      </c>
      <c r="AQ183" s="455" t="str">
        <f t="shared" si="56"/>
        <v/>
      </c>
    </row>
    <row r="184" spans="5:43">
      <c r="E184" s="455" t="str">
        <f t="shared" si="38"/>
        <v/>
      </c>
      <c r="G184" s="455" t="str">
        <f t="shared" si="38"/>
        <v/>
      </c>
      <c r="I184" s="455" t="str">
        <f t="shared" si="39"/>
        <v/>
      </c>
      <c r="K184" s="455" t="str">
        <f t="shared" si="40"/>
        <v/>
      </c>
      <c r="M184" s="455" t="str">
        <f t="shared" si="41"/>
        <v/>
      </c>
      <c r="O184" s="455" t="str">
        <f t="shared" si="42"/>
        <v/>
      </c>
      <c r="Q184" s="455" t="str">
        <f t="shared" si="43"/>
        <v/>
      </c>
      <c r="S184" s="455" t="str">
        <f t="shared" si="44"/>
        <v/>
      </c>
      <c r="U184" s="455" t="str">
        <f t="shared" si="45"/>
        <v/>
      </c>
      <c r="W184" s="455" t="str">
        <f t="shared" si="46"/>
        <v/>
      </c>
      <c r="Y184" s="455" t="str">
        <f t="shared" si="47"/>
        <v/>
      </c>
      <c r="AA184" s="455" t="str">
        <f t="shared" si="48"/>
        <v/>
      </c>
      <c r="AC184" s="455" t="str">
        <f t="shared" si="49"/>
        <v/>
      </c>
      <c r="AE184" s="455" t="str">
        <f t="shared" si="50"/>
        <v/>
      </c>
      <c r="AG184" s="455" t="str">
        <f t="shared" si="51"/>
        <v/>
      </c>
      <c r="AI184" s="455" t="str">
        <f t="shared" si="52"/>
        <v/>
      </c>
      <c r="AK184" s="455" t="str">
        <f t="shared" si="53"/>
        <v/>
      </c>
      <c r="AM184" s="455" t="str">
        <f t="shared" si="54"/>
        <v/>
      </c>
      <c r="AO184" s="455" t="str">
        <f t="shared" si="55"/>
        <v/>
      </c>
      <c r="AQ184" s="455" t="str">
        <f t="shared" si="56"/>
        <v/>
      </c>
    </row>
    <row r="185" spans="5:43">
      <c r="E185" s="455" t="str">
        <f t="shared" si="38"/>
        <v/>
      </c>
      <c r="G185" s="455" t="str">
        <f t="shared" si="38"/>
        <v/>
      </c>
      <c r="I185" s="455" t="str">
        <f t="shared" si="39"/>
        <v/>
      </c>
      <c r="K185" s="455" t="str">
        <f t="shared" si="40"/>
        <v/>
      </c>
      <c r="M185" s="455" t="str">
        <f t="shared" si="41"/>
        <v/>
      </c>
      <c r="O185" s="455" t="str">
        <f t="shared" si="42"/>
        <v/>
      </c>
      <c r="Q185" s="455" t="str">
        <f t="shared" si="43"/>
        <v/>
      </c>
      <c r="S185" s="455" t="str">
        <f t="shared" si="44"/>
        <v/>
      </c>
      <c r="U185" s="455" t="str">
        <f t="shared" si="45"/>
        <v/>
      </c>
      <c r="W185" s="455" t="str">
        <f t="shared" si="46"/>
        <v/>
      </c>
      <c r="Y185" s="455" t="str">
        <f t="shared" si="47"/>
        <v/>
      </c>
      <c r="AA185" s="455" t="str">
        <f t="shared" si="48"/>
        <v/>
      </c>
      <c r="AC185" s="455" t="str">
        <f t="shared" si="49"/>
        <v/>
      </c>
      <c r="AE185" s="455" t="str">
        <f t="shared" si="50"/>
        <v/>
      </c>
      <c r="AG185" s="455" t="str">
        <f t="shared" si="51"/>
        <v/>
      </c>
      <c r="AI185" s="455" t="str">
        <f t="shared" si="52"/>
        <v/>
      </c>
      <c r="AK185" s="455" t="str">
        <f t="shared" si="53"/>
        <v/>
      </c>
      <c r="AM185" s="455" t="str">
        <f t="shared" si="54"/>
        <v/>
      </c>
      <c r="AO185" s="455" t="str">
        <f t="shared" si="55"/>
        <v/>
      </c>
      <c r="AQ185" s="455" t="str">
        <f t="shared" si="56"/>
        <v/>
      </c>
    </row>
    <row r="186" spans="5:43">
      <c r="E186" s="455" t="str">
        <f t="shared" si="38"/>
        <v/>
      </c>
      <c r="G186" s="455" t="str">
        <f t="shared" si="38"/>
        <v/>
      </c>
      <c r="I186" s="455" t="str">
        <f t="shared" si="39"/>
        <v/>
      </c>
      <c r="K186" s="455" t="str">
        <f t="shared" si="40"/>
        <v/>
      </c>
      <c r="M186" s="455" t="str">
        <f t="shared" si="41"/>
        <v/>
      </c>
      <c r="O186" s="455" t="str">
        <f t="shared" si="42"/>
        <v/>
      </c>
      <c r="Q186" s="455" t="str">
        <f t="shared" si="43"/>
        <v/>
      </c>
      <c r="S186" s="455" t="str">
        <f t="shared" si="44"/>
        <v/>
      </c>
      <c r="U186" s="455" t="str">
        <f t="shared" si="45"/>
        <v/>
      </c>
      <c r="W186" s="455" t="str">
        <f t="shared" si="46"/>
        <v/>
      </c>
      <c r="Y186" s="455" t="str">
        <f t="shared" si="47"/>
        <v/>
      </c>
      <c r="AA186" s="455" t="str">
        <f t="shared" si="48"/>
        <v/>
      </c>
      <c r="AC186" s="455" t="str">
        <f t="shared" si="49"/>
        <v/>
      </c>
      <c r="AE186" s="455" t="str">
        <f t="shared" si="50"/>
        <v/>
      </c>
      <c r="AG186" s="455" t="str">
        <f t="shared" si="51"/>
        <v/>
      </c>
      <c r="AI186" s="455" t="str">
        <f t="shared" si="52"/>
        <v/>
      </c>
      <c r="AK186" s="455" t="str">
        <f t="shared" si="53"/>
        <v/>
      </c>
      <c r="AM186" s="455" t="str">
        <f t="shared" si="54"/>
        <v/>
      </c>
      <c r="AO186" s="455" t="str">
        <f t="shared" si="55"/>
        <v/>
      </c>
      <c r="AQ186" s="455" t="str">
        <f t="shared" si="56"/>
        <v/>
      </c>
    </row>
    <row r="187" spans="5:43">
      <c r="E187" s="455" t="str">
        <f t="shared" si="38"/>
        <v/>
      </c>
      <c r="G187" s="455" t="str">
        <f t="shared" si="38"/>
        <v/>
      </c>
      <c r="I187" s="455" t="str">
        <f t="shared" si="39"/>
        <v/>
      </c>
      <c r="K187" s="455" t="str">
        <f t="shared" si="40"/>
        <v/>
      </c>
      <c r="M187" s="455" t="str">
        <f t="shared" si="41"/>
        <v/>
      </c>
      <c r="O187" s="455" t="str">
        <f t="shared" si="42"/>
        <v/>
      </c>
      <c r="Q187" s="455" t="str">
        <f t="shared" si="43"/>
        <v/>
      </c>
      <c r="S187" s="455" t="str">
        <f t="shared" si="44"/>
        <v/>
      </c>
      <c r="U187" s="455" t="str">
        <f t="shared" si="45"/>
        <v/>
      </c>
      <c r="W187" s="455" t="str">
        <f t="shared" si="46"/>
        <v/>
      </c>
      <c r="Y187" s="455" t="str">
        <f t="shared" si="47"/>
        <v/>
      </c>
      <c r="AA187" s="455" t="str">
        <f t="shared" si="48"/>
        <v/>
      </c>
      <c r="AC187" s="455" t="str">
        <f t="shared" si="49"/>
        <v/>
      </c>
      <c r="AE187" s="455" t="str">
        <f t="shared" si="50"/>
        <v/>
      </c>
      <c r="AG187" s="455" t="str">
        <f t="shared" si="51"/>
        <v/>
      </c>
      <c r="AI187" s="455" t="str">
        <f t="shared" si="52"/>
        <v/>
      </c>
      <c r="AK187" s="455" t="str">
        <f t="shared" si="53"/>
        <v/>
      </c>
      <c r="AM187" s="455" t="str">
        <f t="shared" si="54"/>
        <v/>
      </c>
      <c r="AO187" s="455" t="str">
        <f t="shared" si="55"/>
        <v/>
      </c>
      <c r="AQ187" s="455" t="str">
        <f t="shared" si="56"/>
        <v/>
      </c>
    </row>
    <row r="188" spans="5:43">
      <c r="E188" s="455" t="str">
        <f t="shared" si="38"/>
        <v/>
      </c>
      <c r="G188" s="455" t="str">
        <f t="shared" si="38"/>
        <v/>
      </c>
      <c r="I188" s="455" t="str">
        <f t="shared" si="39"/>
        <v/>
      </c>
      <c r="K188" s="455" t="str">
        <f t="shared" si="40"/>
        <v/>
      </c>
      <c r="M188" s="455" t="str">
        <f t="shared" si="41"/>
        <v/>
      </c>
      <c r="O188" s="455" t="str">
        <f t="shared" si="42"/>
        <v/>
      </c>
      <c r="Q188" s="455" t="str">
        <f t="shared" si="43"/>
        <v/>
      </c>
      <c r="S188" s="455" t="str">
        <f t="shared" si="44"/>
        <v/>
      </c>
      <c r="U188" s="455" t="str">
        <f t="shared" si="45"/>
        <v/>
      </c>
      <c r="W188" s="455" t="str">
        <f t="shared" si="46"/>
        <v/>
      </c>
      <c r="Y188" s="455" t="str">
        <f t="shared" si="47"/>
        <v/>
      </c>
      <c r="AA188" s="455" t="str">
        <f t="shared" si="48"/>
        <v/>
      </c>
      <c r="AC188" s="455" t="str">
        <f t="shared" si="49"/>
        <v/>
      </c>
      <c r="AE188" s="455" t="str">
        <f t="shared" si="50"/>
        <v/>
      </c>
      <c r="AG188" s="455" t="str">
        <f t="shared" si="51"/>
        <v/>
      </c>
      <c r="AI188" s="455" t="str">
        <f t="shared" si="52"/>
        <v/>
      </c>
      <c r="AK188" s="455" t="str">
        <f t="shared" si="53"/>
        <v/>
      </c>
      <c r="AM188" s="455" t="str">
        <f t="shared" si="54"/>
        <v/>
      </c>
      <c r="AO188" s="455" t="str">
        <f t="shared" si="55"/>
        <v/>
      </c>
      <c r="AQ188" s="455" t="str">
        <f t="shared" si="56"/>
        <v/>
      </c>
    </row>
    <row r="189" spans="5:43">
      <c r="E189" s="455" t="str">
        <f t="shared" si="38"/>
        <v/>
      </c>
      <c r="G189" s="455" t="str">
        <f t="shared" si="38"/>
        <v/>
      </c>
      <c r="I189" s="455" t="str">
        <f t="shared" si="39"/>
        <v/>
      </c>
      <c r="K189" s="455" t="str">
        <f t="shared" si="40"/>
        <v/>
      </c>
      <c r="M189" s="455" t="str">
        <f t="shared" si="41"/>
        <v/>
      </c>
      <c r="O189" s="455" t="str">
        <f t="shared" si="42"/>
        <v/>
      </c>
      <c r="Q189" s="455" t="str">
        <f t="shared" si="43"/>
        <v/>
      </c>
      <c r="S189" s="455" t="str">
        <f t="shared" si="44"/>
        <v/>
      </c>
      <c r="U189" s="455" t="str">
        <f t="shared" si="45"/>
        <v/>
      </c>
      <c r="W189" s="455" t="str">
        <f t="shared" si="46"/>
        <v/>
      </c>
      <c r="Y189" s="455" t="str">
        <f t="shared" si="47"/>
        <v/>
      </c>
      <c r="AA189" s="455" t="str">
        <f t="shared" si="48"/>
        <v/>
      </c>
      <c r="AC189" s="455" t="str">
        <f t="shared" si="49"/>
        <v/>
      </c>
      <c r="AE189" s="455" t="str">
        <f t="shared" si="50"/>
        <v/>
      </c>
      <c r="AG189" s="455" t="str">
        <f t="shared" si="51"/>
        <v/>
      </c>
      <c r="AI189" s="455" t="str">
        <f t="shared" si="52"/>
        <v/>
      </c>
      <c r="AK189" s="455" t="str">
        <f t="shared" si="53"/>
        <v/>
      </c>
      <c r="AM189" s="455" t="str">
        <f t="shared" si="54"/>
        <v/>
      </c>
      <c r="AO189" s="455" t="str">
        <f t="shared" si="55"/>
        <v/>
      </c>
      <c r="AQ189" s="455" t="str">
        <f t="shared" si="56"/>
        <v/>
      </c>
    </row>
    <row r="190" spans="5:43">
      <c r="E190" s="455" t="str">
        <f t="shared" si="38"/>
        <v/>
      </c>
      <c r="G190" s="455" t="str">
        <f t="shared" si="38"/>
        <v/>
      </c>
      <c r="I190" s="455" t="str">
        <f t="shared" si="39"/>
        <v/>
      </c>
      <c r="K190" s="455" t="str">
        <f t="shared" si="40"/>
        <v/>
      </c>
      <c r="M190" s="455" t="str">
        <f t="shared" si="41"/>
        <v/>
      </c>
      <c r="O190" s="455" t="str">
        <f t="shared" si="42"/>
        <v/>
      </c>
      <c r="Q190" s="455" t="str">
        <f t="shared" si="43"/>
        <v/>
      </c>
      <c r="S190" s="455" t="str">
        <f t="shared" si="44"/>
        <v/>
      </c>
      <c r="U190" s="455" t="str">
        <f t="shared" si="45"/>
        <v/>
      </c>
      <c r="W190" s="455" t="str">
        <f t="shared" si="46"/>
        <v/>
      </c>
      <c r="Y190" s="455" t="str">
        <f t="shared" si="47"/>
        <v/>
      </c>
      <c r="AA190" s="455" t="str">
        <f t="shared" si="48"/>
        <v/>
      </c>
      <c r="AC190" s="455" t="str">
        <f t="shared" si="49"/>
        <v/>
      </c>
      <c r="AE190" s="455" t="str">
        <f t="shared" si="50"/>
        <v/>
      </c>
      <c r="AG190" s="455" t="str">
        <f t="shared" si="51"/>
        <v/>
      </c>
      <c r="AI190" s="455" t="str">
        <f t="shared" si="52"/>
        <v/>
      </c>
      <c r="AK190" s="455" t="str">
        <f t="shared" si="53"/>
        <v/>
      </c>
      <c r="AM190" s="455" t="str">
        <f t="shared" si="54"/>
        <v/>
      </c>
      <c r="AO190" s="455" t="str">
        <f t="shared" si="55"/>
        <v/>
      </c>
      <c r="AQ190" s="455" t="str">
        <f t="shared" si="56"/>
        <v/>
      </c>
    </row>
    <row r="191" spans="5:43">
      <c r="E191" s="455" t="str">
        <f t="shared" si="38"/>
        <v/>
      </c>
      <c r="G191" s="455" t="str">
        <f t="shared" si="38"/>
        <v/>
      </c>
      <c r="I191" s="455" t="str">
        <f t="shared" si="39"/>
        <v/>
      </c>
      <c r="K191" s="455" t="str">
        <f t="shared" si="40"/>
        <v/>
      </c>
      <c r="M191" s="455" t="str">
        <f t="shared" si="41"/>
        <v/>
      </c>
      <c r="O191" s="455" t="str">
        <f t="shared" si="42"/>
        <v/>
      </c>
      <c r="Q191" s="455" t="str">
        <f t="shared" si="43"/>
        <v/>
      </c>
      <c r="S191" s="455" t="str">
        <f t="shared" si="44"/>
        <v/>
      </c>
      <c r="U191" s="455" t="str">
        <f t="shared" si="45"/>
        <v/>
      </c>
      <c r="W191" s="455" t="str">
        <f t="shared" si="46"/>
        <v/>
      </c>
      <c r="Y191" s="455" t="str">
        <f t="shared" si="47"/>
        <v/>
      </c>
      <c r="AA191" s="455" t="str">
        <f t="shared" si="48"/>
        <v/>
      </c>
      <c r="AC191" s="455" t="str">
        <f t="shared" si="49"/>
        <v/>
      </c>
      <c r="AE191" s="455" t="str">
        <f t="shared" si="50"/>
        <v/>
      </c>
      <c r="AG191" s="455" t="str">
        <f t="shared" si="51"/>
        <v/>
      </c>
      <c r="AI191" s="455" t="str">
        <f t="shared" si="52"/>
        <v/>
      </c>
      <c r="AK191" s="455" t="str">
        <f t="shared" si="53"/>
        <v/>
      </c>
      <c r="AM191" s="455" t="str">
        <f t="shared" si="54"/>
        <v/>
      </c>
      <c r="AO191" s="455" t="str">
        <f t="shared" si="55"/>
        <v/>
      </c>
      <c r="AQ191" s="455" t="str">
        <f t="shared" si="56"/>
        <v/>
      </c>
    </row>
    <row r="192" spans="5:43">
      <c r="E192" s="455" t="str">
        <f t="shared" si="38"/>
        <v/>
      </c>
      <c r="G192" s="455" t="str">
        <f t="shared" si="38"/>
        <v/>
      </c>
      <c r="I192" s="455" t="str">
        <f t="shared" si="39"/>
        <v/>
      </c>
      <c r="K192" s="455" t="str">
        <f t="shared" si="40"/>
        <v/>
      </c>
      <c r="M192" s="455" t="str">
        <f t="shared" si="41"/>
        <v/>
      </c>
      <c r="O192" s="455" t="str">
        <f t="shared" si="42"/>
        <v/>
      </c>
      <c r="Q192" s="455" t="str">
        <f t="shared" si="43"/>
        <v/>
      </c>
      <c r="S192" s="455" t="str">
        <f t="shared" si="44"/>
        <v/>
      </c>
      <c r="U192" s="455" t="str">
        <f t="shared" si="45"/>
        <v/>
      </c>
      <c r="W192" s="455" t="str">
        <f t="shared" si="46"/>
        <v/>
      </c>
      <c r="Y192" s="455" t="str">
        <f t="shared" si="47"/>
        <v/>
      </c>
      <c r="AA192" s="455" t="str">
        <f t="shared" si="48"/>
        <v/>
      </c>
      <c r="AC192" s="455" t="str">
        <f t="shared" si="49"/>
        <v/>
      </c>
      <c r="AE192" s="455" t="str">
        <f t="shared" si="50"/>
        <v/>
      </c>
      <c r="AG192" s="455" t="str">
        <f t="shared" si="51"/>
        <v/>
      </c>
      <c r="AI192" s="455" t="str">
        <f t="shared" si="52"/>
        <v/>
      </c>
      <c r="AK192" s="455" t="str">
        <f t="shared" si="53"/>
        <v/>
      </c>
      <c r="AM192" s="455" t="str">
        <f t="shared" si="54"/>
        <v/>
      </c>
      <c r="AO192" s="455" t="str">
        <f t="shared" si="55"/>
        <v/>
      </c>
      <c r="AQ192" s="455" t="str">
        <f t="shared" si="56"/>
        <v/>
      </c>
    </row>
    <row r="193" spans="5:43">
      <c r="E193" s="455" t="str">
        <f t="shared" si="38"/>
        <v/>
      </c>
      <c r="G193" s="455" t="str">
        <f t="shared" si="38"/>
        <v/>
      </c>
      <c r="I193" s="455" t="str">
        <f t="shared" si="39"/>
        <v/>
      </c>
      <c r="K193" s="455" t="str">
        <f t="shared" si="40"/>
        <v/>
      </c>
      <c r="M193" s="455" t="str">
        <f t="shared" si="41"/>
        <v/>
      </c>
      <c r="O193" s="455" t="str">
        <f t="shared" si="42"/>
        <v/>
      </c>
      <c r="Q193" s="455" t="str">
        <f t="shared" si="43"/>
        <v/>
      </c>
      <c r="S193" s="455" t="str">
        <f t="shared" si="44"/>
        <v/>
      </c>
      <c r="U193" s="455" t="str">
        <f t="shared" si="45"/>
        <v/>
      </c>
      <c r="W193" s="455" t="str">
        <f t="shared" si="46"/>
        <v/>
      </c>
      <c r="Y193" s="455" t="str">
        <f t="shared" si="47"/>
        <v/>
      </c>
      <c r="AA193" s="455" t="str">
        <f t="shared" si="48"/>
        <v/>
      </c>
      <c r="AC193" s="455" t="str">
        <f t="shared" si="49"/>
        <v/>
      </c>
      <c r="AE193" s="455" t="str">
        <f t="shared" si="50"/>
        <v/>
      </c>
      <c r="AG193" s="455" t="str">
        <f t="shared" si="51"/>
        <v/>
      </c>
      <c r="AI193" s="455" t="str">
        <f t="shared" si="52"/>
        <v/>
      </c>
      <c r="AK193" s="455" t="str">
        <f t="shared" si="53"/>
        <v/>
      </c>
      <c r="AM193" s="455" t="str">
        <f t="shared" si="54"/>
        <v/>
      </c>
      <c r="AO193" s="455" t="str">
        <f t="shared" si="55"/>
        <v/>
      </c>
      <c r="AQ193" s="455" t="str">
        <f t="shared" si="56"/>
        <v/>
      </c>
    </row>
    <row r="194" spans="5:43">
      <c r="E194" s="455" t="str">
        <f t="shared" si="38"/>
        <v/>
      </c>
      <c r="G194" s="455" t="str">
        <f t="shared" si="38"/>
        <v/>
      </c>
      <c r="I194" s="455" t="str">
        <f t="shared" si="39"/>
        <v/>
      </c>
      <c r="K194" s="455" t="str">
        <f t="shared" si="40"/>
        <v/>
      </c>
      <c r="M194" s="455" t="str">
        <f t="shared" si="41"/>
        <v/>
      </c>
      <c r="O194" s="455" t="str">
        <f t="shared" si="42"/>
        <v/>
      </c>
      <c r="Q194" s="455" t="str">
        <f t="shared" si="43"/>
        <v/>
      </c>
      <c r="S194" s="455" t="str">
        <f t="shared" si="44"/>
        <v/>
      </c>
      <c r="U194" s="455" t="str">
        <f t="shared" si="45"/>
        <v/>
      </c>
      <c r="W194" s="455" t="str">
        <f t="shared" si="46"/>
        <v/>
      </c>
      <c r="Y194" s="455" t="str">
        <f t="shared" si="47"/>
        <v/>
      </c>
      <c r="AA194" s="455" t="str">
        <f t="shared" si="48"/>
        <v/>
      </c>
      <c r="AC194" s="455" t="str">
        <f t="shared" si="49"/>
        <v/>
      </c>
      <c r="AE194" s="455" t="str">
        <f t="shared" si="50"/>
        <v/>
      </c>
      <c r="AG194" s="455" t="str">
        <f t="shared" si="51"/>
        <v/>
      </c>
      <c r="AI194" s="455" t="str">
        <f t="shared" si="52"/>
        <v/>
      </c>
      <c r="AK194" s="455" t="str">
        <f t="shared" si="53"/>
        <v/>
      </c>
      <c r="AM194" s="455" t="str">
        <f t="shared" si="54"/>
        <v/>
      </c>
      <c r="AO194" s="455" t="str">
        <f t="shared" si="55"/>
        <v/>
      </c>
      <c r="AQ194" s="455" t="str">
        <f t="shared" si="56"/>
        <v/>
      </c>
    </row>
    <row r="195" spans="5:43">
      <c r="E195" s="455" t="str">
        <f t="shared" si="38"/>
        <v/>
      </c>
      <c r="G195" s="455" t="str">
        <f t="shared" si="38"/>
        <v/>
      </c>
      <c r="I195" s="455" t="str">
        <f t="shared" si="39"/>
        <v/>
      </c>
      <c r="K195" s="455" t="str">
        <f t="shared" si="40"/>
        <v/>
      </c>
      <c r="M195" s="455" t="str">
        <f t="shared" si="41"/>
        <v/>
      </c>
      <c r="O195" s="455" t="str">
        <f t="shared" si="42"/>
        <v/>
      </c>
      <c r="Q195" s="455" t="str">
        <f t="shared" si="43"/>
        <v/>
      </c>
      <c r="S195" s="455" t="str">
        <f t="shared" si="44"/>
        <v/>
      </c>
      <c r="U195" s="455" t="str">
        <f t="shared" si="45"/>
        <v/>
      </c>
      <c r="W195" s="455" t="str">
        <f t="shared" si="46"/>
        <v/>
      </c>
      <c r="Y195" s="455" t="str">
        <f t="shared" si="47"/>
        <v/>
      </c>
      <c r="AA195" s="455" t="str">
        <f t="shared" si="48"/>
        <v/>
      </c>
      <c r="AC195" s="455" t="str">
        <f t="shared" si="49"/>
        <v/>
      </c>
      <c r="AE195" s="455" t="str">
        <f t="shared" si="50"/>
        <v/>
      </c>
      <c r="AG195" s="455" t="str">
        <f t="shared" si="51"/>
        <v/>
      </c>
      <c r="AI195" s="455" t="str">
        <f t="shared" si="52"/>
        <v/>
      </c>
      <c r="AK195" s="455" t="str">
        <f t="shared" si="53"/>
        <v/>
      </c>
      <c r="AM195" s="455" t="str">
        <f t="shared" si="54"/>
        <v/>
      </c>
      <c r="AO195" s="455" t="str">
        <f t="shared" si="55"/>
        <v/>
      </c>
      <c r="AQ195" s="455" t="str">
        <f t="shared" si="56"/>
        <v/>
      </c>
    </row>
    <row r="196" spans="5:43">
      <c r="E196" s="455" t="str">
        <f t="shared" si="38"/>
        <v/>
      </c>
      <c r="G196" s="455" t="str">
        <f t="shared" si="38"/>
        <v/>
      </c>
      <c r="I196" s="455" t="str">
        <f t="shared" si="39"/>
        <v/>
      </c>
      <c r="K196" s="455" t="str">
        <f t="shared" si="40"/>
        <v/>
      </c>
      <c r="M196" s="455" t="str">
        <f t="shared" si="41"/>
        <v/>
      </c>
      <c r="O196" s="455" t="str">
        <f t="shared" si="42"/>
        <v/>
      </c>
      <c r="Q196" s="455" t="str">
        <f t="shared" si="43"/>
        <v/>
      </c>
      <c r="S196" s="455" t="str">
        <f t="shared" si="44"/>
        <v/>
      </c>
      <c r="U196" s="455" t="str">
        <f t="shared" si="45"/>
        <v/>
      </c>
      <c r="W196" s="455" t="str">
        <f t="shared" si="46"/>
        <v/>
      </c>
      <c r="Y196" s="455" t="str">
        <f t="shared" si="47"/>
        <v/>
      </c>
      <c r="AA196" s="455" t="str">
        <f t="shared" si="48"/>
        <v/>
      </c>
      <c r="AC196" s="455" t="str">
        <f t="shared" si="49"/>
        <v/>
      </c>
      <c r="AE196" s="455" t="str">
        <f t="shared" si="50"/>
        <v/>
      </c>
      <c r="AG196" s="455" t="str">
        <f t="shared" si="51"/>
        <v/>
      </c>
      <c r="AI196" s="455" t="str">
        <f t="shared" si="52"/>
        <v/>
      </c>
      <c r="AK196" s="455" t="str">
        <f t="shared" si="53"/>
        <v/>
      </c>
      <c r="AM196" s="455" t="str">
        <f t="shared" si="54"/>
        <v/>
      </c>
      <c r="AO196" s="455" t="str">
        <f t="shared" si="55"/>
        <v/>
      </c>
      <c r="AQ196" s="455" t="str">
        <f t="shared" si="56"/>
        <v/>
      </c>
    </row>
    <row r="197" spans="5:43">
      <c r="E197" s="455" t="str">
        <f t="shared" si="38"/>
        <v/>
      </c>
      <c r="G197" s="455" t="str">
        <f t="shared" si="38"/>
        <v/>
      </c>
      <c r="I197" s="455" t="str">
        <f t="shared" si="39"/>
        <v/>
      </c>
      <c r="K197" s="455" t="str">
        <f t="shared" si="40"/>
        <v/>
      </c>
      <c r="M197" s="455" t="str">
        <f t="shared" si="41"/>
        <v/>
      </c>
      <c r="O197" s="455" t="str">
        <f t="shared" si="42"/>
        <v/>
      </c>
      <c r="Q197" s="455" t="str">
        <f t="shared" si="43"/>
        <v/>
      </c>
      <c r="S197" s="455" t="str">
        <f t="shared" si="44"/>
        <v/>
      </c>
      <c r="U197" s="455" t="str">
        <f t="shared" si="45"/>
        <v/>
      </c>
      <c r="W197" s="455" t="str">
        <f t="shared" si="46"/>
        <v/>
      </c>
      <c r="Y197" s="455" t="str">
        <f t="shared" si="47"/>
        <v/>
      </c>
      <c r="AA197" s="455" t="str">
        <f t="shared" si="48"/>
        <v/>
      </c>
      <c r="AC197" s="455" t="str">
        <f t="shared" si="49"/>
        <v/>
      </c>
      <c r="AE197" s="455" t="str">
        <f t="shared" si="50"/>
        <v/>
      </c>
      <c r="AG197" s="455" t="str">
        <f t="shared" si="51"/>
        <v/>
      </c>
      <c r="AI197" s="455" t="str">
        <f t="shared" si="52"/>
        <v/>
      </c>
      <c r="AK197" s="455" t="str">
        <f t="shared" si="53"/>
        <v/>
      </c>
      <c r="AM197" s="455" t="str">
        <f t="shared" si="54"/>
        <v/>
      </c>
      <c r="AO197" s="455" t="str">
        <f t="shared" si="55"/>
        <v/>
      </c>
      <c r="AQ197" s="455" t="str">
        <f t="shared" si="56"/>
        <v/>
      </c>
    </row>
    <row r="198" spans="5:43">
      <c r="E198" s="455" t="str">
        <f t="shared" si="38"/>
        <v/>
      </c>
      <c r="G198" s="455" t="str">
        <f t="shared" si="38"/>
        <v/>
      </c>
      <c r="I198" s="455" t="str">
        <f t="shared" si="39"/>
        <v/>
      </c>
      <c r="K198" s="455" t="str">
        <f t="shared" si="40"/>
        <v/>
      </c>
      <c r="M198" s="455" t="str">
        <f t="shared" si="41"/>
        <v/>
      </c>
      <c r="O198" s="455" t="str">
        <f t="shared" si="42"/>
        <v/>
      </c>
      <c r="Q198" s="455" t="str">
        <f t="shared" si="43"/>
        <v/>
      </c>
      <c r="S198" s="455" t="str">
        <f t="shared" si="44"/>
        <v/>
      </c>
      <c r="U198" s="455" t="str">
        <f t="shared" si="45"/>
        <v/>
      </c>
      <c r="W198" s="455" t="str">
        <f t="shared" si="46"/>
        <v/>
      </c>
      <c r="Y198" s="455" t="str">
        <f t="shared" si="47"/>
        <v/>
      </c>
      <c r="AA198" s="455" t="str">
        <f t="shared" si="48"/>
        <v/>
      </c>
      <c r="AC198" s="455" t="str">
        <f t="shared" si="49"/>
        <v/>
      </c>
      <c r="AE198" s="455" t="str">
        <f t="shared" si="50"/>
        <v/>
      </c>
      <c r="AG198" s="455" t="str">
        <f t="shared" si="51"/>
        <v/>
      </c>
      <c r="AI198" s="455" t="str">
        <f t="shared" si="52"/>
        <v/>
      </c>
      <c r="AK198" s="455" t="str">
        <f t="shared" si="53"/>
        <v/>
      </c>
      <c r="AM198" s="455" t="str">
        <f t="shared" si="54"/>
        <v/>
      </c>
      <c r="AO198" s="455" t="str">
        <f t="shared" si="55"/>
        <v/>
      </c>
      <c r="AQ198" s="455" t="str">
        <f t="shared" si="56"/>
        <v/>
      </c>
    </row>
    <row r="199" spans="5:43">
      <c r="E199" s="455" t="str">
        <f t="shared" si="38"/>
        <v/>
      </c>
      <c r="G199" s="455" t="str">
        <f t="shared" si="38"/>
        <v/>
      </c>
      <c r="I199" s="455" t="str">
        <f t="shared" si="39"/>
        <v/>
      </c>
      <c r="K199" s="455" t="str">
        <f t="shared" si="40"/>
        <v/>
      </c>
      <c r="M199" s="455" t="str">
        <f t="shared" si="41"/>
        <v/>
      </c>
      <c r="O199" s="455" t="str">
        <f t="shared" si="42"/>
        <v/>
      </c>
      <c r="Q199" s="455" t="str">
        <f t="shared" si="43"/>
        <v/>
      </c>
      <c r="S199" s="455" t="str">
        <f t="shared" si="44"/>
        <v/>
      </c>
      <c r="U199" s="455" t="str">
        <f t="shared" si="45"/>
        <v/>
      </c>
      <c r="W199" s="455" t="str">
        <f t="shared" si="46"/>
        <v/>
      </c>
      <c r="Y199" s="455" t="str">
        <f t="shared" si="47"/>
        <v/>
      </c>
      <c r="AA199" s="455" t="str">
        <f t="shared" si="48"/>
        <v/>
      </c>
      <c r="AC199" s="455" t="str">
        <f t="shared" si="49"/>
        <v/>
      </c>
      <c r="AE199" s="455" t="str">
        <f t="shared" si="50"/>
        <v/>
      </c>
      <c r="AG199" s="455" t="str">
        <f t="shared" si="51"/>
        <v/>
      </c>
      <c r="AI199" s="455" t="str">
        <f t="shared" si="52"/>
        <v/>
      </c>
      <c r="AK199" s="455" t="str">
        <f t="shared" si="53"/>
        <v/>
      </c>
      <c r="AM199" s="455" t="str">
        <f t="shared" si="54"/>
        <v/>
      </c>
      <c r="AO199" s="455" t="str">
        <f t="shared" si="55"/>
        <v/>
      </c>
      <c r="AQ199" s="455" t="str">
        <f t="shared" si="56"/>
        <v/>
      </c>
    </row>
    <row r="200" spans="5:43">
      <c r="E200" s="455" t="str">
        <f t="shared" si="38"/>
        <v/>
      </c>
      <c r="G200" s="455" t="str">
        <f t="shared" si="38"/>
        <v/>
      </c>
      <c r="I200" s="455" t="str">
        <f t="shared" si="39"/>
        <v/>
      </c>
      <c r="K200" s="455" t="str">
        <f t="shared" si="40"/>
        <v/>
      </c>
      <c r="M200" s="455" t="str">
        <f t="shared" si="41"/>
        <v/>
      </c>
      <c r="O200" s="455" t="str">
        <f t="shared" si="42"/>
        <v/>
      </c>
      <c r="Q200" s="455" t="str">
        <f t="shared" si="43"/>
        <v/>
      </c>
      <c r="S200" s="455" t="str">
        <f t="shared" si="44"/>
        <v/>
      </c>
      <c r="U200" s="455" t="str">
        <f t="shared" si="45"/>
        <v/>
      </c>
      <c r="W200" s="455" t="str">
        <f t="shared" si="46"/>
        <v/>
      </c>
      <c r="Y200" s="455" t="str">
        <f t="shared" si="47"/>
        <v/>
      </c>
      <c r="AA200" s="455" t="str">
        <f t="shared" si="48"/>
        <v/>
      </c>
      <c r="AC200" s="455" t="str">
        <f t="shared" si="49"/>
        <v/>
      </c>
      <c r="AE200" s="455" t="str">
        <f t="shared" si="50"/>
        <v/>
      </c>
      <c r="AG200" s="455" t="str">
        <f t="shared" si="51"/>
        <v/>
      </c>
      <c r="AI200" s="455" t="str">
        <f t="shared" si="52"/>
        <v/>
      </c>
      <c r="AK200" s="455" t="str">
        <f t="shared" si="53"/>
        <v/>
      </c>
      <c r="AM200" s="455" t="str">
        <f t="shared" si="54"/>
        <v/>
      </c>
      <c r="AO200" s="455" t="str">
        <f t="shared" si="55"/>
        <v/>
      </c>
      <c r="AQ200" s="455" t="str">
        <f t="shared" si="56"/>
        <v/>
      </c>
    </row>
    <row r="201" spans="5:43">
      <c r="E201" s="455" t="str">
        <f t="shared" si="38"/>
        <v/>
      </c>
      <c r="G201" s="455" t="str">
        <f t="shared" si="38"/>
        <v/>
      </c>
      <c r="I201" s="455" t="str">
        <f t="shared" si="39"/>
        <v/>
      </c>
      <c r="K201" s="455" t="str">
        <f t="shared" si="40"/>
        <v/>
      </c>
      <c r="M201" s="455" t="str">
        <f t="shared" si="41"/>
        <v/>
      </c>
      <c r="O201" s="455" t="str">
        <f t="shared" si="42"/>
        <v/>
      </c>
      <c r="Q201" s="455" t="str">
        <f t="shared" si="43"/>
        <v/>
      </c>
      <c r="S201" s="455" t="str">
        <f t="shared" si="44"/>
        <v/>
      </c>
      <c r="U201" s="455" t="str">
        <f t="shared" si="45"/>
        <v/>
      </c>
      <c r="W201" s="455" t="str">
        <f t="shared" si="46"/>
        <v/>
      </c>
      <c r="Y201" s="455" t="str">
        <f t="shared" si="47"/>
        <v/>
      </c>
      <c r="AA201" s="455" t="str">
        <f t="shared" si="48"/>
        <v/>
      </c>
      <c r="AC201" s="455" t="str">
        <f t="shared" si="49"/>
        <v/>
      </c>
      <c r="AE201" s="455" t="str">
        <f t="shared" si="50"/>
        <v/>
      </c>
      <c r="AG201" s="455" t="str">
        <f t="shared" si="51"/>
        <v/>
      </c>
      <c r="AI201" s="455" t="str">
        <f t="shared" si="52"/>
        <v/>
      </c>
      <c r="AK201" s="455" t="str">
        <f t="shared" si="53"/>
        <v/>
      </c>
      <c r="AM201" s="455" t="str">
        <f t="shared" si="54"/>
        <v/>
      </c>
      <c r="AO201" s="455" t="str">
        <f t="shared" si="55"/>
        <v/>
      </c>
      <c r="AQ201" s="455" t="str">
        <f t="shared" si="56"/>
        <v/>
      </c>
    </row>
    <row r="202" spans="5:43">
      <c r="E202" s="455" t="str">
        <f t="shared" si="38"/>
        <v/>
      </c>
      <c r="G202" s="455" t="str">
        <f t="shared" si="38"/>
        <v/>
      </c>
      <c r="I202" s="455" t="str">
        <f t="shared" si="39"/>
        <v/>
      </c>
      <c r="K202" s="455" t="str">
        <f t="shared" si="40"/>
        <v/>
      </c>
      <c r="M202" s="455" t="str">
        <f t="shared" si="41"/>
        <v/>
      </c>
      <c r="O202" s="455" t="str">
        <f t="shared" si="42"/>
        <v/>
      </c>
      <c r="Q202" s="455" t="str">
        <f t="shared" si="43"/>
        <v/>
      </c>
      <c r="S202" s="455" t="str">
        <f t="shared" si="44"/>
        <v/>
      </c>
      <c r="U202" s="455" t="str">
        <f t="shared" si="45"/>
        <v/>
      </c>
      <c r="W202" s="455" t="str">
        <f t="shared" si="46"/>
        <v/>
      </c>
      <c r="Y202" s="455" t="str">
        <f t="shared" si="47"/>
        <v/>
      </c>
      <c r="AA202" s="455" t="str">
        <f t="shared" si="48"/>
        <v/>
      </c>
      <c r="AC202" s="455" t="str">
        <f t="shared" si="49"/>
        <v/>
      </c>
      <c r="AE202" s="455" t="str">
        <f t="shared" si="50"/>
        <v/>
      </c>
      <c r="AG202" s="455" t="str">
        <f t="shared" si="51"/>
        <v/>
      </c>
      <c r="AI202" s="455" t="str">
        <f t="shared" si="52"/>
        <v/>
      </c>
      <c r="AK202" s="455" t="str">
        <f t="shared" si="53"/>
        <v/>
      </c>
      <c r="AM202" s="455" t="str">
        <f t="shared" si="54"/>
        <v/>
      </c>
      <c r="AO202" s="455" t="str">
        <f t="shared" si="55"/>
        <v/>
      </c>
      <c r="AQ202" s="455" t="str">
        <f t="shared" si="56"/>
        <v/>
      </c>
    </row>
    <row r="203" spans="5:43">
      <c r="E203" s="455" t="str">
        <f t="shared" si="38"/>
        <v/>
      </c>
      <c r="G203" s="455" t="str">
        <f t="shared" si="38"/>
        <v/>
      </c>
      <c r="I203" s="455" t="str">
        <f t="shared" si="39"/>
        <v/>
      </c>
      <c r="K203" s="455" t="str">
        <f t="shared" si="40"/>
        <v/>
      </c>
      <c r="M203" s="455" t="str">
        <f t="shared" si="41"/>
        <v/>
      </c>
      <c r="O203" s="455" t="str">
        <f t="shared" si="42"/>
        <v/>
      </c>
      <c r="Q203" s="455" t="str">
        <f t="shared" si="43"/>
        <v/>
      </c>
      <c r="S203" s="455" t="str">
        <f t="shared" si="44"/>
        <v/>
      </c>
      <c r="U203" s="455" t="str">
        <f t="shared" si="45"/>
        <v/>
      </c>
      <c r="W203" s="455" t="str">
        <f t="shared" si="46"/>
        <v/>
      </c>
      <c r="Y203" s="455" t="str">
        <f t="shared" si="47"/>
        <v/>
      </c>
      <c r="AA203" s="455" t="str">
        <f t="shared" si="48"/>
        <v/>
      </c>
      <c r="AC203" s="455" t="str">
        <f t="shared" si="49"/>
        <v/>
      </c>
      <c r="AE203" s="455" t="str">
        <f t="shared" si="50"/>
        <v/>
      </c>
      <c r="AG203" s="455" t="str">
        <f t="shared" si="51"/>
        <v/>
      </c>
      <c r="AI203" s="455" t="str">
        <f t="shared" si="52"/>
        <v/>
      </c>
      <c r="AK203" s="455" t="str">
        <f t="shared" si="53"/>
        <v/>
      </c>
      <c r="AM203" s="455" t="str">
        <f t="shared" si="54"/>
        <v/>
      </c>
      <c r="AO203" s="455" t="str">
        <f t="shared" si="55"/>
        <v/>
      </c>
      <c r="AQ203" s="455" t="str">
        <f t="shared" si="56"/>
        <v/>
      </c>
    </row>
    <row r="204" spans="5:43">
      <c r="E204" s="455" t="str">
        <f t="shared" si="38"/>
        <v/>
      </c>
      <c r="G204" s="455" t="str">
        <f t="shared" si="38"/>
        <v/>
      </c>
      <c r="I204" s="455" t="str">
        <f t="shared" si="39"/>
        <v/>
      </c>
      <c r="K204" s="455" t="str">
        <f t="shared" si="40"/>
        <v/>
      </c>
      <c r="M204" s="455" t="str">
        <f t="shared" si="41"/>
        <v/>
      </c>
      <c r="O204" s="455" t="str">
        <f t="shared" si="42"/>
        <v/>
      </c>
      <c r="Q204" s="455" t="str">
        <f t="shared" si="43"/>
        <v/>
      </c>
      <c r="S204" s="455" t="str">
        <f t="shared" si="44"/>
        <v/>
      </c>
      <c r="U204" s="455" t="str">
        <f t="shared" si="45"/>
        <v/>
      </c>
      <c r="W204" s="455" t="str">
        <f t="shared" si="46"/>
        <v/>
      </c>
      <c r="Y204" s="455" t="str">
        <f t="shared" si="47"/>
        <v/>
      </c>
      <c r="AA204" s="455" t="str">
        <f t="shared" si="48"/>
        <v/>
      </c>
      <c r="AC204" s="455" t="str">
        <f t="shared" si="49"/>
        <v/>
      </c>
      <c r="AE204" s="455" t="str">
        <f t="shared" si="50"/>
        <v/>
      </c>
      <c r="AG204" s="455" t="str">
        <f t="shared" si="51"/>
        <v/>
      </c>
      <c r="AI204" s="455" t="str">
        <f t="shared" si="52"/>
        <v/>
      </c>
      <c r="AK204" s="455" t="str">
        <f t="shared" si="53"/>
        <v/>
      </c>
      <c r="AM204" s="455" t="str">
        <f t="shared" si="54"/>
        <v/>
      </c>
      <c r="AO204" s="455" t="str">
        <f t="shared" si="55"/>
        <v/>
      </c>
      <c r="AQ204" s="455" t="str">
        <f t="shared" si="56"/>
        <v/>
      </c>
    </row>
    <row r="205" spans="5:43">
      <c r="E205" s="455" t="str">
        <f t="shared" ref="E205:G268" si="57">IF(OR($B205=0,D205=0),"",D205/$B205)</f>
        <v/>
      </c>
      <c r="G205" s="455" t="str">
        <f t="shared" si="57"/>
        <v/>
      </c>
      <c r="I205" s="455" t="str">
        <f t="shared" ref="I205:I268" si="58">IF(OR($B205=0,H205=0),"",H205/$B205)</f>
        <v/>
      </c>
      <c r="K205" s="455" t="str">
        <f t="shared" ref="K205:K268" si="59">IF(OR($B205=0,J205=0),"",J205/$B205)</f>
        <v/>
      </c>
      <c r="M205" s="455" t="str">
        <f t="shared" ref="M205:M268" si="60">IF(OR($B205=0,L205=0),"",L205/$B205)</f>
        <v/>
      </c>
      <c r="O205" s="455" t="str">
        <f t="shared" ref="O205:O268" si="61">IF(OR($B205=0,N205=0),"",N205/$B205)</f>
        <v/>
      </c>
      <c r="Q205" s="455" t="str">
        <f t="shared" ref="Q205:Q268" si="62">IF(OR($B205=0,P205=0),"",P205/$B205)</f>
        <v/>
      </c>
      <c r="S205" s="455" t="str">
        <f t="shared" ref="S205:S268" si="63">IF(OR($B205=0,R205=0),"",R205/$B205)</f>
        <v/>
      </c>
      <c r="U205" s="455" t="str">
        <f t="shared" ref="U205:U268" si="64">IF(OR($B205=0,T205=0),"",T205/$B205)</f>
        <v/>
      </c>
      <c r="W205" s="455" t="str">
        <f t="shared" ref="W205:W268" si="65">IF(OR($B205=0,V205=0),"",V205/$B205)</f>
        <v/>
      </c>
      <c r="Y205" s="455" t="str">
        <f t="shared" ref="Y205:Y268" si="66">IF(OR($B205=0,X205=0),"",X205/$B205)</f>
        <v/>
      </c>
      <c r="AA205" s="455" t="str">
        <f t="shared" ref="AA205:AA268" si="67">IF(OR($B205=0,Z205=0),"",Z205/$B205)</f>
        <v/>
      </c>
      <c r="AC205" s="455" t="str">
        <f t="shared" ref="AC205:AC268" si="68">IF(OR($B205=0,AB205=0),"",AB205/$B205)</f>
        <v/>
      </c>
      <c r="AE205" s="455" t="str">
        <f t="shared" ref="AE205:AE268" si="69">IF(OR($B205=0,AD205=0),"",AD205/$B205)</f>
        <v/>
      </c>
      <c r="AG205" s="455" t="str">
        <f t="shared" ref="AG205:AG268" si="70">IF(OR($B205=0,AF205=0),"",AF205/$B205)</f>
        <v/>
      </c>
      <c r="AI205" s="455" t="str">
        <f t="shared" ref="AI205:AI268" si="71">IF(OR($B205=0,AH205=0),"",AH205/$B205)</f>
        <v/>
      </c>
      <c r="AK205" s="455" t="str">
        <f t="shared" ref="AK205:AK268" si="72">IF(OR($B205=0,AJ205=0),"",AJ205/$B205)</f>
        <v/>
      </c>
      <c r="AM205" s="455" t="str">
        <f t="shared" ref="AM205:AM268" si="73">IF(OR($B205=0,AL205=0),"",AL205/$B205)</f>
        <v/>
      </c>
      <c r="AO205" s="455" t="str">
        <f t="shared" ref="AO205:AO268" si="74">IF(OR($B205=0,AN205=0),"",AN205/$B205)</f>
        <v/>
      </c>
      <c r="AQ205" s="455" t="str">
        <f t="shared" ref="AQ205:AQ268" si="75">IF(OR($B205=0,AP205=0),"",AP205/$B205)</f>
        <v/>
      </c>
    </row>
    <row r="206" spans="5:43">
      <c r="E206" s="455" t="str">
        <f t="shared" si="57"/>
        <v/>
      </c>
      <c r="G206" s="455" t="str">
        <f t="shared" si="57"/>
        <v/>
      </c>
      <c r="I206" s="455" t="str">
        <f t="shared" si="58"/>
        <v/>
      </c>
      <c r="K206" s="455" t="str">
        <f t="shared" si="59"/>
        <v/>
      </c>
      <c r="M206" s="455" t="str">
        <f t="shared" si="60"/>
        <v/>
      </c>
      <c r="O206" s="455" t="str">
        <f t="shared" si="61"/>
        <v/>
      </c>
      <c r="Q206" s="455" t="str">
        <f t="shared" si="62"/>
        <v/>
      </c>
      <c r="S206" s="455" t="str">
        <f t="shared" si="63"/>
        <v/>
      </c>
      <c r="U206" s="455" t="str">
        <f t="shared" si="64"/>
        <v/>
      </c>
      <c r="W206" s="455" t="str">
        <f t="shared" si="65"/>
        <v/>
      </c>
      <c r="Y206" s="455" t="str">
        <f t="shared" si="66"/>
        <v/>
      </c>
      <c r="AA206" s="455" t="str">
        <f t="shared" si="67"/>
        <v/>
      </c>
      <c r="AC206" s="455" t="str">
        <f t="shared" si="68"/>
        <v/>
      </c>
      <c r="AE206" s="455" t="str">
        <f t="shared" si="69"/>
        <v/>
      </c>
      <c r="AG206" s="455" t="str">
        <f t="shared" si="70"/>
        <v/>
      </c>
      <c r="AI206" s="455" t="str">
        <f t="shared" si="71"/>
        <v/>
      </c>
      <c r="AK206" s="455" t="str">
        <f t="shared" si="72"/>
        <v/>
      </c>
      <c r="AM206" s="455" t="str">
        <f t="shared" si="73"/>
        <v/>
      </c>
      <c r="AO206" s="455" t="str">
        <f t="shared" si="74"/>
        <v/>
      </c>
      <c r="AQ206" s="455" t="str">
        <f t="shared" si="75"/>
        <v/>
      </c>
    </row>
    <row r="207" spans="5:43">
      <c r="E207" s="455" t="str">
        <f t="shared" si="57"/>
        <v/>
      </c>
      <c r="G207" s="455" t="str">
        <f t="shared" si="57"/>
        <v/>
      </c>
      <c r="I207" s="455" t="str">
        <f t="shared" si="58"/>
        <v/>
      </c>
      <c r="K207" s="455" t="str">
        <f t="shared" si="59"/>
        <v/>
      </c>
      <c r="M207" s="455" t="str">
        <f t="shared" si="60"/>
        <v/>
      </c>
      <c r="O207" s="455" t="str">
        <f t="shared" si="61"/>
        <v/>
      </c>
      <c r="Q207" s="455" t="str">
        <f t="shared" si="62"/>
        <v/>
      </c>
      <c r="S207" s="455" t="str">
        <f t="shared" si="63"/>
        <v/>
      </c>
      <c r="U207" s="455" t="str">
        <f t="shared" si="64"/>
        <v/>
      </c>
      <c r="W207" s="455" t="str">
        <f t="shared" si="65"/>
        <v/>
      </c>
      <c r="Y207" s="455" t="str">
        <f t="shared" si="66"/>
        <v/>
      </c>
      <c r="AA207" s="455" t="str">
        <f t="shared" si="67"/>
        <v/>
      </c>
      <c r="AC207" s="455" t="str">
        <f t="shared" si="68"/>
        <v/>
      </c>
      <c r="AE207" s="455" t="str">
        <f t="shared" si="69"/>
        <v/>
      </c>
      <c r="AG207" s="455" t="str">
        <f t="shared" si="70"/>
        <v/>
      </c>
      <c r="AI207" s="455" t="str">
        <f t="shared" si="71"/>
        <v/>
      </c>
      <c r="AK207" s="455" t="str">
        <f t="shared" si="72"/>
        <v/>
      </c>
      <c r="AM207" s="455" t="str">
        <f t="shared" si="73"/>
        <v/>
      </c>
      <c r="AO207" s="455" t="str">
        <f t="shared" si="74"/>
        <v/>
      </c>
      <c r="AQ207" s="455" t="str">
        <f t="shared" si="75"/>
        <v/>
      </c>
    </row>
    <row r="208" spans="5:43">
      <c r="E208" s="455" t="str">
        <f t="shared" si="57"/>
        <v/>
      </c>
      <c r="G208" s="455" t="str">
        <f t="shared" si="57"/>
        <v/>
      </c>
      <c r="I208" s="455" t="str">
        <f t="shared" si="58"/>
        <v/>
      </c>
      <c r="K208" s="455" t="str">
        <f t="shared" si="59"/>
        <v/>
      </c>
      <c r="M208" s="455" t="str">
        <f t="shared" si="60"/>
        <v/>
      </c>
      <c r="O208" s="455" t="str">
        <f t="shared" si="61"/>
        <v/>
      </c>
      <c r="Q208" s="455" t="str">
        <f t="shared" si="62"/>
        <v/>
      </c>
      <c r="S208" s="455" t="str">
        <f t="shared" si="63"/>
        <v/>
      </c>
      <c r="U208" s="455" t="str">
        <f t="shared" si="64"/>
        <v/>
      </c>
      <c r="W208" s="455" t="str">
        <f t="shared" si="65"/>
        <v/>
      </c>
      <c r="Y208" s="455" t="str">
        <f t="shared" si="66"/>
        <v/>
      </c>
      <c r="AA208" s="455" t="str">
        <f t="shared" si="67"/>
        <v/>
      </c>
      <c r="AC208" s="455" t="str">
        <f t="shared" si="68"/>
        <v/>
      </c>
      <c r="AE208" s="455" t="str">
        <f t="shared" si="69"/>
        <v/>
      </c>
      <c r="AG208" s="455" t="str">
        <f t="shared" si="70"/>
        <v/>
      </c>
      <c r="AI208" s="455" t="str">
        <f t="shared" si="71"/>
        <v/>
      </c>
      <c r="AK208" s="455" t="str">
        <f t="shared" si="72"/>
        <v/>
      </c>
      <c r="AM208" s="455" t="str">
        <f t="shared" si="73"/>
        <v/>
      </c>
      <c r="AO208" s="455" t="str">
        <f t="shared" si="74"/>
        <v/>
      </c>
      <c r="AQ208" s="455" t="str">
        <f t="shared" si="75"/>
        <v/>
      </c>
    </row>
    <row r="209" spans="5:43">
      <c r="E209" s="455" t="str">
        <f t="shared" si="57"/>
        <v/>
      </c>
      <c r="G209" s="455" t="str">
        <f t="shared" si="57"/>
        <v/>
      </c>
      <c r="I209" s="455" t="str">
        <f t="shared" si="58"/>
        <v/>
      </c>
      <c r="K209" s="455" t="str">
        <f t="shared" si="59"/>
        <v/>
      </c>
      <c r="M209" s="455" t="str">
        <f t="shared" si="60"/>
        <v/>
      </c>
      <c r="O209" s="455" t="str">
        <f t="shared" si="61"/>
        <v/>
      </c>
      <c r="Q209" s="455" t="str">
        <f t="shared" si="62"/>
        <v/>
      </c>
      <c r="S209" s="455" t="str">
        <f t="shared" si="63"/>
        <v/>
      </c>
      <c r="U209" s="455" t="str">
        <f t="shared" si="64"/>
        <v/>
      </c>
      <c r="W209" s="455" t="str">
        <f t="shared" si="65"/>
        <v/>
      </c>
      <c r="Y209" s="455" t="str">
        <f t="shared" si="66"/>
        <v/>
      </c>
      <c r="AA209" s="455" t="str">
        <f t="shared" si="67"/>
        <v/>
      </c>
      <c r="AC209" s="455" t="str">
        <f t="shared" si="68"/>
        <v/>
      </c>
      <c r="AE209" s="455" t="str">
        <f t="shared" si="69"/>
        <v/>
      </c>
      <c r="AG209" s="455" t="str">
        <f t="shared" si="70"/>
        <v/>
      </c>
      <c r="AI209" s="455" t="str">
        <f t="shared" si="71"/>
        <v/>
      </c>
      <c r="AK209" s="455" t="str">
        <f t="shared" si="72"/>
        <v/>
      </c>
      <c r="AM209" s="455" t="str">
        <f t="shared" si="73"/>
        <v/>
      </c>
      <c r="AO209" s="455" t="str">
        <f t="shared" si="74"/>
        <v/>
      </c>
      <c r="AQ209" s="455" t="str">
        <f t="shared" si="75"/>
        <v/>
      </c>
    </row>
    <row r="210" spans="5:43">
      <c r="E210" s="455" t="str">
        <f t="shared" si="57"/>
        <v/>
      </c>
      <c r="G210" s="455" t="str">
        <f t="shared" si="57"/>
        <v/>
      </c>
      <c r="I210" s="455" t="str">
        <f t="shared" si="58"/>
        <v/>
      </c>
      <c r="K210" s="455" t="str">
        <f t="shared" si="59"/>
        <v/>
      </c>
      <c r="M210" s="455" t="str">
        <f t="shared" si="60"/>
        <v/>
      </c>
      <c r="O210" s="455" t="str">
        <f t="shared" si="61"/>
        <v/>
      </c>
      <c r="Q210" s="455" t="str">
        <f t="shared" si="62"/>
        <v/>
      </c>
      <c r="S210" s="455" t="str">
        <f t="shared" si="63"/>
        <v/>
      </c>
      <c r="U210" s="455" t="str">
        <f t="shared" si="64"/>
        <v/>
      </c>
      <c r="W210" s="455" t="str">
        <f t="shared" si="65"/>
        <v/>
      </c>
      <c r="Y210" s="455" t="str">
        <f t="shared" si="66"/>
        <v/>
      </c>
      <c r="AA210" s="455" t="str">
        <f t="shared" si="67"/>
        <v/>
      </c>
      <c r="AC210" s="455" t="str">
        <f t="shared" si="68"/>
        <v/>
      </c>
      <c r="AE210" s="455" t="str">
        <f t="shared" si="69"/>
        <v/>
      </c>
      <c r="AG210" s="455" t="str">
        <f t="shared" si="70"/>
        <v/>
      </c>
      <c r="AI210" s="455" t="str">
        <f t="shared" si="71"/>
        <v/>
      </c>
      <c r="AK210" s="455" t="str">
        <f t="shared" si="72"/>
        <v/>
      </c>
      <c r="AM210" s="455" t="str">
        <f t="shared" si="73"/>
        <v/>
      </c>
      <c r="AO210" s="455" t="str">
        <f t="shared" si="74"/>
        <v/>
      </c>
      <c r="AQ210" s="455" t="str">
        <f t="shared" si="75"/>
        <v/>
      </c>
    </row>
    <row r="211" spans="5:43">
      <c r="E211" s="455" t="str">
        <f t="shared" si="57"/>
        <v/>
      </c>
      <c r="G211" s="455" t="str">
        <f t="shared" si="57"/>
        <v/>
      </c>
      <c r="I211" s="455" t="str">
        <f t="shared" si="58"/>
        <v/>
      </c>
      <c r="K211" s="455" t="str">
        <f t="shared" si="59"/>
        <v/>
      </c>
      <c r="M211" s="455" t="str">
        <f t="shared" si="60"/>
        <v/>
      </c>
      <c r="O211" s="455" t="str">
        <f t="shared" si="61"/>
        <v/>
      </c>
      <c r="Q211" s="455" t="str">
        <f t="shared" si="62"/>
        <v/>
      </c>
      <c r="S211" s="455" t="str">
        <f t="shared" si="63"/>
        <v/>
      </c>
      <c r="U211" s="455" t="str">
        <f t="shared" si="64"/>
        <v/>
      </c>
      <c r="W211" s="455" t="str">
        <f t="shared" si="65"/>
        <v/>
      </c>
      <c r="Y211" s="455" t="str">
        <f t="shared" si="66"/>
        <v/>
      </c>
      <c r="AA211" s="455" t="str">
        <f t="shared" si="67"/>
        <v/>
      </c>
      <c r="AC211" s="455" t="str">
        <f t="shared" si="68"/>
        <v/>
      </c>
      <c r="AE211" s="455" t="str">
        <f t="shared" si="69"/>
        <v/>
      </c>
      <c r="AG211" s="455" t="str">
        <f t="shared" si="70"/>
        <v/>
      </c>
      <c r="AI211" s="455" t="str">
        <f t="shared" si="71"/>
        <v/>
      </c>
      <c r="AK211" s="455" t="str">
        <f t="shared" si="72"/>
        <v/>
      </c>
      <c r="AM211" s="455" t="str">
        <f t="shared" si="73"/>
        <v/>
      </c>
      <c r="AO211" s="455" t="str">
        <f t="shared" si="74"/>
        <v/>
      </c>
      <c r="AQ211" s="455" t="str">
        <f t="shared" si="75"/>
        <v/>
      </c>
    </row>
    <row r="212" spans="5:43">
      <c r="E212" s="455" t="str">
        <f t="shared" si="57"/>
        <v/>
      </c>
      <c r="G212" s="455" t="str">
        <f t="shared" si="57"/>
        <v/>
      </c>
      <c r="I212" s="455" t="str">
        <f t="shared" si="58"/>
        <v/>
      </c>
      <c r="K212" s="455" t="str">
        <f t="shared" si="59"/>
        <v/>
      </c>
      <c r="M212" s="455" t="str">
        <f t="shared" si="60"/>
        <v/>
      </c>
      <c r="O212" s="455" t="str">
        <f t="shared" si="61"/>
        <v/>
      </c>
      <c r="Q212" s="455" t="str">
        <f t="shared" si="62"/>
        <v/>
      </c>
      <c r="S212" s="455" t="str">
        <f t="shared" si="63"/>
        <v/>
      </c>
      <c r="U212" s="455" t="str">
        <f t="shared" si="64"/>
        <v/>
      </c>
      <c r="W212" s="455" t="str">
        <f t="shared" si="65"/>
        <v/>
      </c>
      <c r="Y212" s="455" t="str">
        <f t="shared" si="66"/>
        <v/>
      </c>
      <c r="AA212" s="455" t="str">
        <f t="shared" si="67"/>
        <v/>
      </c>
      <c r="AC212" s="455" t="str">
        <f t="shared" si="68"/>
        <v/>
      </c>
      <c r="AE212" s="455" t="str">
        <f t="shared" si="69"/>
        <v/>
      </c>
      <c r="AG212" s="455" t="str">
        <f t="shared" si="70"/>
        <v/>
      </c>
      <c r="AI212" s="455" t="str">
        <f t="shared" si="71"/>
        <v/>
      </c>
      <c r="AK212" s="455" t="str">
        <f t="shared" si="72"/>
        <v/>
      </c>
      <c r="AM212" s="455" t="str">
        <f t="shared" si="73"/>
        <v/>
      </c>
      <c r="AO212" s="455" t="str">
        <f t="shared" si="74"/>
        <v/>
      </c>
      <c r="AQ212" s="455" t="str">
        <f t="shared" si="75"/>
        <v/>
      </c>
    </row>
    <row r="213" spans="5:43">
      <c r="E213" s="455" t="str">
        <f t="shared" si="57"/>
        <v/>
      </c>
      <c r="G213" s="455" t="str">
        <f t="shared" si="57"/>
        <v/>
      </c>
      <c r="I213" s="455" t="str">
        <f t="shared" si="58"/>
        <v/>
      </c>
      <c r="K213" s="455" t="str">
        <f t="shared" si="59"/>
        <v/>
      </c>
      <c r="M213" s="455" t="str">
        <f t="shared" si="60"/>
        <v/>
      </c>
      <c r="O213" s="455" t="str">
        <f t="shared" si="61"/>
        <v/>
      </c>
      <c r="Q213" s="455" t="str">
        <f t="shared" si="62"/>
        <v/>
      </c>
      <c r="S213" s="455" t="str">
        <f t="shared" si="63"/>
        <v/>
      </c>
      <c r="U213" s="455" t="str">
        <f t="shared" si="64"/>
        <v/>
      </c>
      <c r="W213" s="455" t="str">
        <f t="shared" si="65"/>
        <v/>
      </c>
      <c r="Y213" s="455" t="str">
        <f t="shared" si="66"/>
        <v/>
      </c>
      <c r="AA213" s="455" t="str">
        <f t="shared" si="67"/>
        <v/>
      </c>
      <c r="AC213" s="455" t="str">
        <f t="shared" si="68"/>
        <v/>
      </c>
      <c r="AE213" s="455" t="str">
        <f t="shared" si="69"/>
        <v/>
      </c>
      <c r="AG213" s="455" t="str">
        <f t="shared" si="70"/>
        <v/>
      </c>
      <c r="AI213" s="455" t="str">
        <f t="shared" si="71"/>
        <v/>
      </c>
      <c r="AK213" s="455" t="str">
        <f t="shared" si="72"/>
        <v/>
      </c>
      <c r="AM213" s="455" t="str">
        <f t="shared" si="73"/>
        <v/>
      </c>
      <c r="AO213" s="455" t="str">
        <f t="shared" si="74"/>
        <v/>
      </c>
      <c r="AQ213" s="455" t="str">
        <f t="shared" si="75"/>
        <v/>
      </c>
    </row>
    <row r="214" spans="5:43">
      <c r="E214" s="455" t="str">
        <f t="shared" si="57"/>
        <v/>
      </c>
      <c r="G214" s="455" t="str">
        <f t="shared" si="57"/>
        <v/>
      </c>
      <c r="I214" s="455" t="str">
        <f t="shared" si="58"/>
        <v/>
      </c>
      <c r="K214" s="455" t="str">
        <f t="shared" si="59"/>
        <v/>
      </c>
      <c r="M214" s="455" t="str">
        <f t="shared" si="60"/>
        <v/>
      </c>
      <c r="O214" s="455" t="str">
        <f t="shared" si="61"/>
        <v/>
      </c>
      <c r="Q214" s="455" t="str">
        <f t="shared" si="62"/>
        <v/>
      </c>
      <c r="S214" s="455" t="str">
        <f t="shared" si="63"/>
        <v/>
      </c>
      <c r="U214" s="455" t="str">
        <f t="shared" si="64"/>
        <v/>
      </c>
      <c r="W214" s="455" t="str">
        <f t="shared" si="65"/>
        <v/>
      </c>
      <c r="Y214" s="455" t="str">
        <f t="shared" si="66"/>
        <v/>
      </c>
      <c r="AA214" s="455" t="str">
        <f t="shared" si="67"/>
        <v/>
      </c>
      <c r="AC214" s="455" t="str">
        <f t="shared" si="68"/>
        <v/>
      </c>
      <c r="AE214" s="455" t="str">
        <f t="shared" si="69"/>
        <v/>
      </c>
      <c r="AG214" s="455" t="str">
        <f t="shared" si="70"/>
        <v/>
      </c>
      <c r="AI214" s="455" t="str">
        <f t="shared" si="71"/>
        <v/>
      </c>
      <c r="AK214" s="455" t="str">
        <f t="shared" si="72"/>
        <v/>
      </c>
      <c r="AM214" s="455" t="str">
        <f t="shared" si="73"/>
        <v/>
      </c>
      <c r="AO214" s="455" t="str">
        <f t="shared" si="74"/>
        <v/>
      </c>
      <c r="AQ214" s="455" t="str">
        <f t="shared" si="75"/>
        <v/>
      </c>
    </row>
    <row r="215" spans="5:43">
      <c r="E215" s="455" t="str">
        <f t="shared" si="57"/>
        <v/>
      </c>
      <c r="G215" s="455" t="str">
        <f t="shared" si="57"/>
        <v/>
      </c>
      <c r="I215" s="455" t="str">
        <f t="shared" si="58"/>
        <v/>
      </c>
      <c r="K215" s="455" t="str">
        <f t="shared" si="59"/>
        <v/>
      </c>
      <c r="M215" s="455" t="str">
        <f t="shared" si="60"/>
        <v/>
      </c>
      <c r="O215" s="455" t="str">
        <f t="shared" si="61"/>
        <v/>
      </c>
      <c r="Q215" s="455" t="str">
        <f t="shared" si="62"/>
        <v/>
      </c>
      <c r="S215" s="455" t="str">
        <f t="shared" si="63"/>
        <v/>
      </c>
      <c r="U215" s="455" t="str">
        <f t="shared" si="64"/>
        <v/>
      </c>
      <c r="W215" s="455" t="str">
        <f t="shared" si="65"/>
        <v/>
      </c>
      <c r="Y215" s="455" t="str">
        <f t="shared" si="66"/>
        <v/>
      </c>
      <c r="AA215" s="455" t="str">
        <f t="shared" si="67"/>
        <v/>
      </c>
      <c r="AC215" s="455" t="str">
        <f t="shared" si="68"/>
        <v/>
      </c>
      <c r="AE215" s="455" t="str">
        <f t="shared" si="69"/>
        <v/>
      </c>
      <c r="AG215" s="455" t="str">
        <f t="shared" si="70"/>
        <v/>
      </c>
      <c r="AI215" s="455" t="str">
        <f t="shared" si="71"/>
        <v/>
      </c>
      <c r="AK215" s="455" t="str">
        <f t="shared" si="72"/>
        <v/>
      </c>
      <c r="AM215" s="455" t="str">
        <f t="shared" si="73"/>
        <v/>
      </c>
      <c r="AO215" s="455" t="str">
        <f t="shared" si="74"/>
        <v/>
      </c>
      <c r="AQ215" s="455" t="str">
        <f t="shared" si="75"/>
        <v/>
      </c>
    </row>
    <row r="216" spans="5:43">
      <c r="E216" s="455" t="str">
        <f t="shared" si="57"/>
        <v/>
      </c>
      <c r="G216" s="455" t="str">
        <f t="shared" si="57"/>
        <v/>
      </c>
      <c r="I216" s="455" t="str">
        <f t="shared" si="58"/>
        <v/>
      </c>
      <c r="K216" s="455" t="str">
        <f t="shared" si="59"/>
        <v/>
      </c>
      <c r="M216" s="455" t="str">
        <f t="shared" si="60"/>
        <v/>
      </c>
      <c r="O216" s="455" t="str">
        <f t="shared" si="61"/>
        <v/>
      </c>
      <c r="Q216" s="455" t="str">
        <f t="shared" si="62"/>
        <v/>
      </c>
      <c r="S216" s="455" t="str">
        <f t="shared" si="63"/>
        <v/>
      </c>
      <c r="U216" s="455" t="str">
        <f t="shared" si="64"/>
        <v/>
      </c>
      <c r="W216" s="455" t="str">
        <f t="shared" si="65"/>
        <v/>
      </c>
      <c r="Y216" s="455" t="str">
        <f t="shared" si="66"/>
        <v/>
      </c>
      <c r="AA216" s="455" t="str">
        <f t="shared" si="67"/>
        <v/>
      </c>
      <c r="AC216" s="455" t="str">
        <f t="shared" si="68"/>
        <v/>
      </c>
      <c r="AE216" s="455" t="str">
        <f t="shared" si="69"/>
        <v/>
      </c>
      <c r="AG216" s="455" t="str">
        <f t="shared" si="70"/>
        <v/>
      </c>
      <c r="AI216" s="455" t="str">
        <f t="shared" si="71"/>
        <v/>
      </c>
      <c r="AK216" s="455" t="str">
        <f t="shared" si="72"/>
        <v/>
      </c>
      <c r="AM216" s="455" t="str">
        <f t="shared" si="73"/>
        <v/>
      </c>
      <c r="AO216" s="455" t="str">
        <f t="shared" si="74"/>
        <v/>
      </c>
      <c r="AQ216" s="455" t="str">
        <f t="shared" si="75"/>
        <v/>
      </c>
    </row>
    <row r="217" spans="5:43">
      <c r="E217" s="455" t="str">
        <f t="shared" si="57"/>
        <v/>
      </c>
      <c r="G217" s="455" t="str">
        <f t="shared" si="57"/>
        <v/>
      </c>
      <c r="I217" s="455" t="str">
        <f t="shared" si="58"/>
        <v/>
      </c>
      <c r="K217" s="455" t="str">
        <f t="shared" si="59"/>
        <v/>
      </c>
      <c r="M217" s="455" t="str">
        <f t="shared" si="60"/>
        <v/>
      </c>
      <c r="O217" s="455" t="str">
        <f t="shared" si="61"/>
        <v/>
      </c>
      <c r="Q217" s="455" t="str">
        <f t="shared" si="62"/>
        <v/>
      </c>
      <c r="S217" s="455" t="str">
        <f t="shared" si="63"/>
        <v/>
      </c>
      <c r="U217" s="455" t="str">
        <f t="shared" si="64"/>
        <v/>
      </c>
      <c r="W217" s="455" t="str">
        <f t="shared" si="65"/>
        <v/>
      </c>
      <c r="Y217" s="455" t="str">
        <f t="shared" si="66"/>
        <v/>
      </c>
      <c r="AA217" s="455" t="str">
        <f t="shared" si="67"/>
        <v/>
      </c>
      <c r="AC217" s="455" t="str">
        <f t="shared" si="68"/>
        <v/>
      </c>
      <c r="AE217" s="455" t="str">
        <f t="shared" si="69"/>
        <v/>
      </c>
      <c r="AG217" s="455" t="str">
        <f t="shared" si="70"/>
        <v/>
      </c>
      <c r="AI217" s="455" t="str">
        <f t="shared" si="71"/>
        <v/>
      </c>
      <c r="AK217" s="455" t="str">
        <f t="shared" si="72"/>
        <v/>
      </c>
      <c r="AM217" s="455" t="str">
        <f t="shared" si="73"/>
        <v/>
      </c>
      <c r="AO217" s="455" t="str">
        <f t="shared" si="74"/>
        <v/>
      </c>
      <c r="AQ217" s="455" t="str">
        <f t="shared" si="75"/>
        <v/>
      </c>
    </row>
    <row r="218" spans="5:43">
      <c r="E218" s="455" t="str">
        <f t="shared" si="57"/>
        <v/>
      </c>
      <c r="G218" s="455" t="str">
        <f t="shared" si="57"/>
        <v/>
      </c>
      <c r="I218" s="455" t="str">
        <f t="shared" si="58"/>
        <v/>
      </c>
      <c r="K218" s="455" t="str">
        <f t="shared" si="59"/>
        <v/>
      </c>
      <c r="M218" s="455" t="str">
        <f t="shared" si="60"/>
        <v/>
      </c>
      <c r="O218" s="455" t="str">
        <f t="shared" si="61"/>
        <v/>
      </c>
      <c r="Q218" s="455" t="str">
        <f t="shared" si="62"/>
        <v/>
      </c>
      <c r="S218" s="455" t="str">
        <f t="shared" si="63"/>
        <v/>
      </c>
      <c r="U218" s="455" t="str">
        <f t="shared" si="64"/>
        <v/>
      </c>
      <c r="W218" s="455" t="str">
        <f t="shared" si="65"/>
        <v/>
      </c>
      <c r="Y218" s="455" t="str">
        <f t="shared" si="66"/>
        <v/>
      </c>
      <c r="AA218" s="455" t="str">
        <f t="shared" si="67"/>
        <v/>
      </c>
      <c r="AC218" s="455" t="str">
        <f t="shared" si="68"/>
        <v/>
      </c>
      <c r="AE218" s="455" t="str">
        <f t="shared" si="69"/>
        <v/>
      </c>
      <c r="AG218" s="455" t="str">
        <f t="shared" si="70"/>
        <v/>
      </c>
      <c r="AI218" s="455" t="str">
        <f t="shared" si="71"/>
        <v/>
      </c>
      <c r="AK218" s="455" t="str">
        <f t="shared" si="72"/>
        <v/>
      </c>
      <c r="AM218" s="455" t="str">
        <f t="shared" si="73"/>
        <v/>
      </c>
      <c r="AO218" s="455" t="str">
        <f t="shared" si="74"/>
        <v/>
      </c>
      <c r="AQ218" s="455" t="str">
        <f t="shared" si="75"/>
        <v/>
      </c>
    </row>
    <row r="219" spans="5:43">
      <c r="E219" s="455" t="str">
        <f t="shared" si="57"/>
        <v/>
      </c>
      <c r="G219" s="455" t="str">
        <f t="shared" si="57"/>
        <v/>
      </c>
      <c r="I219" s="455" t="str">
        <f t="shared" si="58"/>
        <v/>
      </c>
      <c r="K219" s="455" t="str">
        <f t="shared" si="59"/>
        <v/>
      </c>
      <c r="M219" s="455" t="str">
        <f t="shared" si="60"/>
        <v/>
      </c>
      <c r="O219" s="455" t="str">
        <f t="shared" si="61"/>
        <v/>
      </c>
      <c r="Q219" s="455" t="str">
        <f t="shared" si="62"/>
        <v/>
      </c>
      <c r="S219" s="455" t="str">
        <f t="shared" si="63"/>
        <v/>
      </c>
      <c r="U219" s="455" t="str">
        <f t="shared" si="64"/>
        <v/>
      </c>
      <c r="W219" s="455" t="str">
        <f t="shared" si="65"/>
        <v/>
      </c>
      <c r="Y219" s="455" t="str">
        <f t="shared" si="66"/>
        <v/>
      </c>
      <c r="AA219" s="455" t="str">
        <f t="shared" si="67"/>
        <v/>
      </c>
      <c r="AC219" s="455" t="str">
        <f t="shared" si="68"/>
        <v/>
      </c>
      <c r="AE219" s="455" t="str">
        <f t="shared" si="69"/>
        <v/>
      </c>
      <c r="AG219" s="455" t="str">
        <f t="shared" si="70"/>
        <v/>
      </c>
      <c r="AI219" s="455" t="str">
        <f t="shared" si="71"/>
        <v/>
      </c>
      <c r="AK219" s="455" t="str">
        <f t="shared" si="72"/>
        <v/>
      </c>
      <c r="AM219" s="455" t="str">
        <f t="shared" si="73"/>
        <v/>
      </c>
      <c r="AO219" s="455" t="str">
        <f t="shared" si="74"/>
        <v/>
      </c>
      <c r="AQ219" s="455" t="str">
        <f t="shared" si="75"/>
        <v/>
      </c>
    </row>
    <row r="220" spans="5:43">
      <c r="E220" s="455" t="str">
        <f t="shared" si="57"/>
        <v/>
      </c>
      <c r="G220" s="455" t="str">
        <f t="shared" si="57"/>
        <v/>
      </c>
      <c r="I220" s="455" t="str">
        <f t="shared" si="58"/>
        <v/>
      </c>
      <c r="K220" s="455" t="str">
        <f t="shared" si="59"/>
        <v/>
      </c>
      <c r="M220" s="455" t="str">
        <f t="shared" si="60"/>
        <v/>
      </c>
      <c r="O220" s="455" t="str">
        <f t="shared" si="61"/>
        <v/>
      </c>
      <c r="Q220" s="455" t="str">
        <f t="shared" si="62"/>
        <v/>
      </c>
      <c r="S220" s="455" t="str">
        <f t="shared" si="63"/>
        <v/>
      </c>
      <c r="U220" s="455" t="str">
        <f t="shared" si="64"/>
        <v/>
      </c>
      <c r="W220" s="455" t="str">
        <f t="shared" si="65"/>
        <v/>
      </c>
      <c r="Y220" s="455" t="str">
        <f t="shared" si="66"/>
        <v/>
      </c>
      <c r="AA220" s="455" t="str">
        <f t="shared" si="67"/>
        <v/>
      </c>
      <c r="AC220" s="455" t="str">
        <f t="shared" si="68"/>
        <v/>
      </c>
      <c r="AE220" s="455" t="str">
        <f t="shared" si="69"/>
        <v/>
      </c>
      <c r="AG220" s="455" t="str">
        <f t="shared" si="70"/>
        <v/>
      </c>
      <c r="AI220" s="455" t="str">
        <f t="shared" si="71"/>
        <v/>
      </c>
      <c r="AK220" s="455" t="str">
        <f t="shared" si="72"/>
        <v/>
      </c>
      <c r="AM220" s="455" t="str">
        <f t="shared" si="73"/>
        <v/>
      </c>
      <c r="AO220" s="455" t="str">
        <f t="shared" si="74"/>
        <v/>
      </c>
      <c r="AQ220" s="455" t="str">
        <f t="shared" si="75"/>
        <v/>
      </c>
    </row>
    <row r="221" spans="5:43">
      <c r="E221" s="455" t="str">
        <f t="shared" si="57"/>
        <v/>
      </c>
      <c r="G221" s="455" t="str">
        <f t="shared" si="57"/>
        <v/>
      </c>
      <c r="I221" s="455" t="str">
        <f t="shared" si="58"/>
        <v/>
      </c>
      <c r="K221" s="455" t="str">
        <f t="shared" si="59"/>
        <v/>
      </c>
      <c r="M221" s="455" t="str">
        <f t="shared" si="60"/>
        <v/>
      </c>
      <c r="O221" s="455" t="str">
        <f t="shared" si="61"/>
        <v/>
      </c>
      <c r="Q221" s="455" t="str">
        <f t="shared" si="62"/>
        <v/>
      </c>
      <c r="S221" s="455" t="str">
        <f t="shared" si="63"/>
        <v/>
      </c>
      <c r="U221" s="455" t="str">
        <f t="shared" si="64"/>
        <v/>
      </c>
      <c r="W221" s="455" t="str">
        <f t="shared" si="65"/>
        <v/>
      </c>
      <c r="Y221" s="455" t="str">
        <f t="shared" si="66"/>
        <v/>
      </c>
      <c r="AA221" s="455" t="str">
        <f t="shared" si="67"/>
        <v/>
      </c>
      <c r="AC221" s="455" t="str">
        <f t="shared" si="68"/>
        <v/>
      </c>
      <c r="AE221" s="455" t="str">
        <f t="shared" si="69"/>
        <v/>
      </c>
      <c r="AG221" s="455" t="str">
        <f t="shared" si="70"/>
        <v/>
      </c>
      <c r="AI221" s="455" t="str">
        <f t="shared" si="71"/>
        <v/>
      </c>
      <c r="AK221" s="455" t="str">
        <f t="shared" si="72"/>
        <v/>
      </c>
      <c r="AM221" s="455" t="str">
        <f t="shared" si="73"/>
        <v/>
      </c>
      <c r="AO221" s="455" t="str">
        <f t="shared" si="74"/>
        <v/>
      </c>
      <c r="AQ221" s="455" t="str">
        <f t="shared" si="75"/>
        <v/>
      </c>
    </row>
    <row r="222" spans="5:43">
      <c r="E222" s="455" t="str">
        <f t="shared" si="57"/>
        <v/>
      </c>
      <c r="G222" s="455" t="str">
        <f t="shared" si="57"/>
        <v/>
      </c>
      <c r="I222" s="455" t="str">
        <f t="shared" si="58"/>
        <v/>
      </c>
      <c r="K222" s="455" t="str">
        <f t="shared" si="59"/>
        <v/>
      </c>
      <c r="M222" s="455" t="str">
        <f t="shared" si="60"/>
        <v/>
      </c>
      <c r="O222" s="455" t="str">
        <f t="shared" si="61"/>
        <v/>
      </c>
      <c r="Q222" s="455" t="str">
        <f t="shared" si="62"/>
        <v/>
      </c>
      <c r="S222" s="455" t="str">
        <f t="shared" si="63"/>
        <v/>
      </c>
      <c r="U222" s="455" t="str">
        <f t="shared" si="64"/>
        <v/>
      </c>
      <c r="W222" s="455" t="str">
        <f t="shared" si="65"/>
        <v/>
      </c>
      <c r="Y222" s="455" t="str">
        <f t="shared" si="66"/>
        <v/>
      </c>
      <c r="AA222" s="455" t="str">
        <f t="shared" si="67"/>
        <v/>
      </c>
      <c r="AC222" s="455" t="str">
        <f t="shared" si="68"/>
        <v/>
      </c>
      <c r="AE222" s="455" t="str">
        <f t="shared" si="69"/>
        <v/>
      </c>
      <c r="AG222" s="455" t="str">
        <f t="shared" si="70"/>
        <v/>
      </c>
      <c r="AI222" s="455" t="str">
        <f t="shared" si="71"/>
        <v/>
      </c>
      <c r="AK222" s="455" t="str">
        <f t="shared" si="72"/>
        <v/>
      </c>
      <c r="AM222" s="455" t="str">
        <f t="shared" si="73"/>
        <v/>
      </c>
      <c r="AO222" s="455" t="str">
        <f t="shared" si="74"/>
        <v/>
      </c>
      <c r="AQ222" s="455" t="str">
        <f t="shared" si="75"/>
        <v/>
      </c>
    </row>
    <row r="223" spans="5:43">
      <c r="E223" s="455" t="str">
        <f t="shared" si="57"/>
        <v/>
      </c>
      <c r="G223" s="455" t="str">
        <f t="shared" si="57"/>
        <v/>
      </c>
      <c r="I223" s="455" t="str">
        <f t="shared" si="58"/>
        <v/>
      </c>
      <c r="K223" s="455" t="str">
        <f t="shared" si="59"/>
        <v/>
      </c>
      <c r="M223" s="455" t="str">
        <f t="shared" si="60"/>
        <v/>
      </c>
      <c r="O223" s="455" t="str">
        <f t="shared" si="61"/>
        <v/>
      </c>
      <c r="Q223" s="455" t="str">
        <f t="shared" si="62"/>
        <v/>
      </c>
      <c r="S223" s="455" t="str">
        <f t="shared" si="63"/>
        <v/>
      </c>
      <c r="U223" s="455" t="str">
        <f t="shared" si="64"/>
        <v/>
      </c>
      <c r="W223" s="455" t="str">
        <f t="shared" si="65"/>
        <v/>
      </c>
      <c r="Y223" s="455" t="str">
        <f t="shared" si="66"/>
        <v/>
      </c>
      <c r="AA223" s="455" t="str">
        <f t="shared" si="67"/>
        <v/>
      </c>
      <c r="AC223" s="455" t="str">
        <f t="shared" si="68"/>
        <v/>
      </c>
      <c r="AE223" s="455" t="str">
        <f t="shared" si="69"/>
        <v/>
      </c>
      <c r="AG223" s="455" t="str">
        <f t="shared" si="70"/>
        <v/>
      </c>
      <c r="AI223" s="455" t="str">
        <f t="shared" si="71"/>
        <v/>
      </c>
      <c r="AK223" s="455" t="str">
        <f t="shared" si="72"/>
        <v/>
      </c>
      <c r="AM223" s="455" t="str">
        <f t="shared" si="73"/>
        <v/>
      </c>
      <c r="AO223" s="455" t="str">
        <f t="shared" si="74"/>
        <v/>
      </c>
      <c r="AQ223" s="455" t="str">
        <f t="shared" si="75"/>
        <v/>
      </c>
    </row>
    <row r="224" spans="5:43">
      <c r="E224" s="455" t="str">
        <f t="shared" si="57"/>
        <v/>
      </c>
      <c r="G224" s="455" t="str">
        <f t="shared" si="57"/>
        <v/>
      </c>
      <c r="I224" s="455" t="str">
        <f t="shared" si="58"/>
        <v/>
      </c>
      <c r="K224" s="455" t="str">
        <f t="shared" si="59"/>
        <v/>
      </c>
      <c r="M224" s="455" t="str">
        <f t="shared" si="60"/>
        <v/>
      </c>
      <c r="O224" s="455" t="str">
        <f t="shared" si="61"/>
        <v/>
      </c>
      <c r="Q224" s="455" t="str">
        <f t="shared" si="62"/>
        <v/>
      </c>
      <c r="S224" s="455" t="str">
        <f t="shared" si="63"/>
        <v/>
      </c>
      <c r="U224" s="455" t="str">
        <f t="shared" si="64"/>
        <v/>
      </c>
      <c r="W224" s="455" t="str">
        <f t="shared" si="65"/>
        <v/>
      </c>
      <c r="Y224" s="455" t="str">
        <f t="shared" si="66"/>
        <v/>
      </c>
      <c r="AA224" s="455" t="str">
        <f t="shared" si="67"/>
        <v/>
      </c>
      <c r="AC224" s="455" t="str">
        <f t="shared" si="68"/>
        <v/>
      </c>
      <c r="AE224" s="455" t="str">
        <f t="shared" si="69"/>
        <v/>
      </c>
      <c r="AG224" s="455" t="str">
        <f t="shared" si="70"/>
        <v/>
      </c>
      <c r="AI224" s="455" t="str">
        <f t="shared" si="71"/>
        <v/>
      </c>
      <c r="AK224" s="455" t="str">
        <f t="shared" si="72"/>
        <v/>
      </c>
      <c r="AM224" s="455" t="str">
        <f t="shared" si="73"/>
        <v/>
      </c>
      <c r="AO224" s="455" t="str">
        <f t="shared" si="74"/>
        <v/>
      </c>
      <c r="AQ224" s="455" t="str">
        <f t="shared" si="75"/>
        <v/>
      </c>
    </row>
    <row r="225" spans="5:43">
      <c r="E225" s="455" t="str">
        <f t="shared" si="57"/>
        <v/>
      </c>
      <c r="G225" s="455" t="str">
        <f t="shared" si="57"/>
        <v/>
      </c>
      <c r="I225" s="455" t="str">
        <f t="shared" si="58"/>
        <v/>
      </c>
      <c r="K225" s="455" t="str">
        <f t="shared" si="59"/>
        <v/>
      </c>
      <c r="M225" s="455" t="str">
        <f t="shared" si="60"/>
        <v/>
      </c>
      <c r="O225" s="455" t="str">
        <f t="shared" si="61"/>
        <v/>
      </c>
      <c r="Q225" s="455" t="str">
        <f t="shared" si="62"/>
        <v/>
      </c>
      <c r="S225" s="455" t="str">
        <f t="shared" si="63"/>
        <v/>
      </c>
      <c r="U225" s="455" t="str">
        <f t="shared" si="64"/>
        <v/>
      </c>
      <c r="W225" s="455" t="str">
        <f t="shared" si="65"/>
        <v/>
      </c>
      <c r="Y225" s="455" t="str">
        <f t="shared" si="66"/>
        <v/>
      </c>
      <c r="AA225" s="455" t="str">
        <f t="shared" si="67"/>
        <v/>
      </c>
      <c r="AC225" s="455" t="str">
        <f t="shared" si="68"/>
        <v/>
      </c>
      <c r="AE225" s="455" t="str">
        <f t="shared" si="69"/>
        <v/>
      </c>
      <c r="AG225" s="455" t="str">
        <f t="shared" si="70"/>
        <v/>
      </c>
      <c r="AI225" s="455" t="str">
        <f t="shared" si="71"/>
        <v/>
      </c>
      <c r="AK225" s="455" t="str">
        <f t="shared" si="72"/>
        <v/>
      </c>
      <c r="AM225" s="455" t="str">
        <f t="shared" si="73"/>
        <v/>
      </c>
      <c r="AO225" s="455" t="str">
        <f t="shared" si="74"/>
        <v/>
      </c>
      <c r="AQ225" s="455" t="str">
        <f t="shared" si="75"/>
        <v/>
      </c>
    </row>
    <row r="226" spans="5:43">
      <c r="E226" s="455" t="str">
        <f t="shared" si="57"/>
        <v/>
      </c>
      <c r="G226" s="455" t="str">
        <f t="shared" si="57"/>
        <v/>
      </c>
      <c r="I226" s="455" t="str">
        <f t="shared" si="58"/>
        <v/>
      </c>
      <c r="K226" s="455" t="str">
        <f t="shared" si="59"/>
        <v/>
      </c>
      <c r="M226" s="455" t="str">
        <f t="shared" si="60"/>
        <v/>
      </c>
      <c r="O226" s="455" t="str">
        <f t="shared" si="61"/>
        <v/>
      </c>
      <c r="Q226" s="455" t="str">
        <f t="shared" si="62"/>
        <v/>
      </c>
      <c r="S226" s="455" t="str">
        <f t="shared" si="63"/>
        <v/>
      </c>
      <c r="U226" s="455" t="str">
        <f t="shared" si="64"/>
        <v/>
      </c>
      <c r="W226" s="455" t="str">
        <f t="shared" si="65"/>
        <v/>
      </c>
      <c r="Y226" s="455" t="str">
        <f t="shared" si="66"/>
        <v/>
      </c>
      <c r="AA226" s="455" t="str">
        <f t="shared" si="67"/>
        <v/>
      </c>
      <c r="AC226" s="455" t="str">
        <f t="shared" si="68"/>
        <v/>
      </c>
      <c r="AE226" s="455" t="str">
        <f t="shared" si="69"/>
        <v/>
      </c>
      <c r="AG226" s="455" t="str">
        <f t="shared" si="70"/>
        <v/>
      </c>
      <c r="AI226" s="455" t="str">
        <f t="shared" si="71"/>
        <v/>
      </c>
      <c r="AK226" s="455" t="str">
        <f t="shared" si="72"/>
        <v/>
      </c>
      <c r="AM226" s="455" t="str">
        <f t="shared" si="73"/>
        <v/>
      </c>
      <c r="AO226" s="455" t="str">
        <f t="shared" si="74"/>
        <v/>
      </c>
      <c r="AQ226" s="455" t="str">
        <f t="shared" si="75"/>
        <v/>
      </c>
    </row>
    <row r="227" spans="5:43">
      <c r="E227" s="455" t="str">
        <f t="shared" si="57"/>
        <v/>
      </c>
      <c r="G227" s="455" t="str">
        <f t="shared" si="57"/>
        <v/>
      </c>
      <c r="I227" s="455" t="str">
        <f t="shared" si="58"/>
        <v/>
      </c>
      <c r="K227" s="455" t="str">
        <f t="shared" si="59"/>
        <v/>
      </c>
      <c r="M227" s="455" t="str">
        <f t="shared" si="60"/>
        <v/>
      </c>
      <c r="O227" s="455" t="str">
        <f t="shared" si="61"/>
        <v/>
      </c>
      <c r="Q227" s="455" t="str">
        <f t="shared" si="62"/>
        <v/>
      </c>
      <c r="S227" s="455" t="str">
        <f t="shared" si="63"/>
        <v/>
      </c>
      <c r="U227" s="455" t="str">
        <f t="shared" si="64"/>
        <v/>
      </c>
      <c r="W227" s="455" t="str">
        <f t="shared" si="65"/>
        <v/>
      </c>
      <c r="Y227" s="455" t="str">
        <f t="shared" si="66"/>
        <v/>
      </c>
      <c r="AA227" s="455" t="str">
        <f t="shared" si="67"/>
        <v/>
      </c>
      <c r="AC227" s="455" t="str">
        <f t="shared" si="68"/>
        <v/>
      </c>
      <c r="AE227" s="455" t="str">
        <f t="shared" si="69"/>
        <v/>
      </c>
      <c r="AG227" s="455" t="str">
        <f t="shared" si="70"/>
        <v/>
      </c>
      <c r="AI227" s="455" t="str">
        <f t="shared" si="71"/>
        <v/>
      </c>
      <c r="AK227" s="455" t="str">
        <f t="shared" si="72"/>
        <v/>
      </c>
      <c r="AM227" s="455" t="str">
        <f t="shared" si="73"/>
        <v/>
      </c>
      <c r="AO227" s="455" t="str">
        <f t="shared" si="74"/>
        <v/>
      </c>
      <c r="AQ227" s="455" t="str">
        <f t="shared" si="75"/>
        <v/>
      </c>
    </row>
    <row r="228" spans="5:43">
      <c r="E228" s="455" t="str">
        <f t="shared" si="57"/>
        <v/>
      </c>
      <c r="G228" s="455" t="str">
        <f t="shared" si="57"/>
        <v/>
      </c>
      <c r="I228" s="455" t="str">
        <f t="shared" si="58"/>
        <v/>
      </c>
      <c r="K228" s="455" t="str">
        <f t="shared" si="59"/>
        <v/>
      </c>
      <c r="M228" s="455" t="str">
        <f t="shared" si="60"/>
        <v/>
      </c>
      <c r="O228" s="455" t="str">
        <f t="shared" si="61"/>
        <v/>
      </c>
      <c r="Q228" s="455" t="str">
        <f t="shared" si="62"/>
        <v/>
      </c>
      <c r="S228" s="455" t="str">
        <f t="shared" si="63"/>
        <v/>
      </c>
      <c r="U228" s="455" t="str">
        <f t="shared" si="64"/>
        <v/>
      </c>
      <c r="W228" s="455" t="str">
        <f t="shared" si="65"/>
        <v/>
      </c>
      <c r="Y228" s="455" t="str">
        <f t="shared" si="66"/>
        <v/>
      </c>
      <c r="AA228" s="455" t="str">
        <f t="shared" si="67"/>
        <v/>
      </c>
      <c r="AC228" s="455" t="str">
        <f t="shared" si="68"/>
        <v/>
      </c>
      <c r="AE228" s="455" t="str">
        <f t="shared" si="69"/>
        <v/>
      </c>
      <c r="AG228" s="455" t="str">
        <f t="shared" si="70"/>
        <v/>
      </c>
      <c r="AI228" s="455" t="str">
        <f t="shared" si="71"/>
        <v/>
      </c>
      <c r="AK228" s="455" t="str">
        <f t="shared" si="72"/>
        <v/>
      </c>
      <c r="AM228" s="455" t="str">
        <f t="shared" si="73"/>
        <v/>
      </c>
      <c r="AO228" s="455" t="str">
        <f t="shared" si="74"/>
        <v/>
      </c>
      <c r="AQ228" s="455" t="str">
        <f t="shared" si="75"/>
        <v/>
      </c>
    </row>
    <row r="229" spans="5:43">
      <c r="E229" s="455" t="str">
        <f t="shared" si="57"/>
        <v/>
      </c>
      <c r="G229" s="455" t="str">
        <f t="shared" si="57"/>
        <v/>
      </c>
      <c r="I229" s="455" t="str">
        <f t="shared" si="58"/>
        <v/>
      </c>
      <c r="K229" s="455" t="str">
        <f t="shared" si="59"/>
        <v/>
      </c>
      <c r="M229" s="455" t="str">
        <f t="shared" si="60"/>
        <v/>
      </c>
      <c r="O229" s="455" t="str">
        <f t="shared" si="61"/>
        <v/>
      </c>
      <c r="Q229" s="455" t="str">
        <f t="shared" si="62"/>
        <v/>
      </c>
      <c r="S229" s="455" t="str">
        <f t="shared" si="63"/>
        <v/>
      </c>
      <c r="U229" s="455" t="str">
        <f t="shared" si="64"/>
        <v/>
      </c>
      <c r="W229" s="455" t="str">
        <f t="shared" si="65"/>
        <v/>
      </c>
      <c r="Y229" s="455" t="str">
        <f t="shared" si="66"/>
        <v/>
      </c>
      <c r="AA229" s="455" t="str">
        <f t="shared" si="67"/>
        <v/>
      </c>
      <c r="AC229" s="455" t="str">
        <f t="shared" si="68"/>
        <v/>
      </c>
      <c r="AE229" s="455" t="str">
        <f t="shared" si="69"/>
        <v/>
      </c>
      <c r="AG229" s="455" t="str">
        <f t="shared" si="70"/>
        <v/>
      </c>
      <c r="AI229" s="455" t="str">
        <f t="shared" si="71"/>
        <v/>
      </c>
      <c r="AK229" s="455" t="str">
        <f t="shared" si="72"/>
        <v/>
      </c>
      <c r="AM229" s="455" t="str">
        <f t="shared" si="73"/>
        <v/>
      </c>
      <c r="AO229" s="455" t="str">
        <f t="shared" si="74"/>
        <v/>
      </c>
      <c r="AQ229" s="455" t="str">
        <f t="shared" si="75"/>
        <v/>
      </c>
    </row>
    <row r="230" spans="5:43">
      <c r="E230" s="455" t="str">
        <f t="shared" si="57"/>
        <v/>
      </c>
      <c r="G230" s="455" t="str">
        <f t="shared" si="57"/>
        <v/>
      </c>
      <c r="I230" s="455" t="str">
        <f t="shared" si="58"/>
        <v/>
      </c>
      <c r="K230" s="455" t="str">
        <f t="shared" si="59"/>
        <v/>
      </c>
      <c r="M230" s="455" t="str">
        <f t="shared" si="60"/>
        <v/>
      </c>
      <c r="O230" s="455" t="str">
        <f t="shared" si="61"/>
        <v/>
      </c>
      <c r="Q230" s="455" t="str">
        <f t="shared" si="62"/>
        <v/>
      </c>
      <c r="S230" s="455" t="str">
        <f t="shared" si="63"/>
        <v/>
      </c>
      <c r="U230" s="455" t="str">
        <f t="shared" si="64"/>
        <v/>
      </c>
      <c r="W230" s="455" t="str">
        <f t="shared" si="65"/>
        <v/>
      </c>
      <c r="Y230" s="455" t="str">
        <f t="shared" si="66"/>
        <v/>
      </c>
      <c r="AA230" s="455" t="str">
        <f t="shared" si="67"/>
        <v/>
      </c>
      <c r="AC230" s="455" t="str">
        <f t="shared" si="68"/>
        <v/>
      </c>
      <c r="AE230" s="455" t="str">
        <f t="shared" si="69"/>
        <v/>
      </c>
      <c r="AG230" s="455" t="str">
        <f t="shared" si="70"/>
        <v/>
      </c>
      <c r="AI230" s="455" t="str">
        <f t="shared" si="71"/>
        <v/>
      </c>
      <c r="AK230" s="455" t="str">
        <f t="shared" si="72"/>
        <v/>
      </c>
      <c r="AM230" s="455" t="str">
        <f t="shared" si="73"/>
        <v/>
      </c>
      <c r="AO230" s="455" t="str">
        <f t="shared" si="74"/>
        <v/>
      </c>
      <c r="AQ230" s="455" t="str">
        <f t="shared" si="75"/>
        <v/>
      </c>
    </row>
    <row r="231" spans="5:43">
      <c r="E231" s="455" t="str">
        <f t="shared" si="57"/>
        <v/>
      </c>
      <c r="G231" s="455" t="str">
        <f t="shared" si="57"/>
        <v/>
      </c>
      <c r="I231" s="455" t="str">
        <f t="shared" si="58"/>
        <v/>
      </c>
      <c r="K231" s="455" t="str">
        <f t="shared" si="59"/>
        <v/>
      </c>
      <c r="M231" s="455" t="str">
        <f t="shared" si="60"/>
        <v/>
      </c>
      <c r="O231" s="455" t="str">
        <f t="shared" si="61"/>
        <v/>
      </c>
      <c r="Q231" s="455" t="str">
        <f t="shared" si="62"/>
        <v/>
      </c>
      <c r="S231" s="455" t="str">
        <f t="shared" si="63"/>
        <v/>
      </c>
      <c r="U231" s="455" t="str">
        <f t="shared" si="64"/>
        <v/>
      </c>
      <c r="W231" s="455" t="str">
        <f t="shared" si="65"/>
        <v/>
      </c>
      <c r="Y231" s="455" t="str">
        <f t="shared" si="66"/>
        <v/>
      </c>
      <c r="AA231" s="455" t="str">
        <f t="shared" si="67"/>
        <v/>
      </c>
      <c r="AC231" s="455" t="str">
        <f t="shared" si="68"/>
        <v/>
      </c>
      <c r="AE231" s="455" t="str">
        <f t="shared" si="69"/>
        <v/>
      </c>
      <c r="AG231" s="455" t="str">
        <f t="shared" si="70"/>
        <v/>
      </c>
      <c r="AI231" s="455" t="str">
        <f t="shared" si="71"/>
        <v/>
      </c>
      <c r="AK231" s="455" t="str">
        <f t="shared" si="72"/>
        <v/>
      </c>
      <c r="AM231" s="455" t="str">
        <f t="shared" si="73"/>
        <v/>
      </c>
      <c r="AO231" s="455" t="str">
        <f t="shared" si="74"/>
        <v/>
      </c>
      <c r="AQ231" s="455" t="str">
        <f t="shared" si="75"/>
        <v/>
      </c>
    </row>
    <row r="232" spans="5:43">
      <c r="E232" s="455" t="str">
        <f t="shared" si="57"/>
        <v/>
      </c>
      <c r="G232" s="455" t="str">
        <f t="shared" si="57"/>
        <v/>
      </c>
      <c r="I232" s="455" t="str">
        <f t="shared" si="58"/>
        <v/>
      </c>
      <c r="K232" s="455" t="str">
        <f t="shared" si="59"/>
        <v/>
      </c>
      <c r="M232" s="455" t="str">
        <f t="shared" si="60"/>
        <v/>
      </c>
      <c r="O232" s="455" t="str">
        <f t="shared" si="61"/>
        <v/>
      </c>
      <c r="Q232" s="455" t="str">
        <f t="shared" si="62"/>
        <v/>
      </c>
      <c r="S232" s="455" t="str">
        <f t="shared" si="63"/>
        <v/>
      </c>
      <c r="U232" s="455" t="str">
        <f t="shared" si="64"/>
        <v/>
      </c>
      <c r="W232" s="455" t="str">
        <f t="shared" si="65"/>
        <v/>
      </c>
      <c r="Y232" s="455" t="str">
        <f t="shared" si="66"/>
        <v/>
      </c>
      <c r="AA232" s="455" t="str">
        <f t="shared" si="67"/>
        <v/>
      </c>
      <c r="AC232" s="455" t="str">
        <f t="shared" si="68"/>
        <v/>
      </c>
      <c r="AE232" s="455" t="str">
        <f t="shared" si="69"/>
        <v/>
      </c>
      <c r="AG232" s="455" t="str">
        <f t="shared" si="70"/>
        <v/>
      </c>
      <c r="AI232" s="455" t="str">
        <f t="shared" si="71"/>
        <v/>
      </c>
      <c r="AK232" s="455" t="str">
        <f t="shared" si="72"/>
        <v/>
      </c>
      <c r="AM232" s="455" t="str">
        <f t="shared" si="73"/>
        <v/>
      </c>
      <c r="AO232" s="455" t="str">
        <f t="shared" si="74"/>
        <v/>
      </c>
      <c r="AQ232" s="455" t="str">
        <f t="shared" si="75"/>
        <v/>
      </c>
    </row>
    <row r="233" spans="5:43">
      <c r="E233" s="455" t="str">
        <f t="shared" si="57"/>
        <v/>
      </c>
      <c r="G233" s="455" t="str">
        <f t="shared" si="57"/>
        <v/>
      </c>
      <c r="I233" s="455" t="str">
        <f t="shared" si="58"/>
        <v/>
      </c>
      <c r="K233" s="455" t="str">
        <f t="shared" si="59"/>
        <v/>
      </c>
      <c r="M233" s="455" t="str">
        <f t="shared" si="60"/>
        <v/>
      </c>
      <c r="O233" s="455" t="str">
        <f t="shared" si="61"/>
        <v/>
      </c>
      <c r="Q233" s="455" t="str">
        <f t="shared" si="62"/>
        <v/>
      </c>
      <c r="S233" s="455" t="str">
        <f t="shared" si="63"/>
        <v/>
      </c>
      <c r="U233" s="455" t="str">
        <f t="shared" si="64"/>
        <v/>
      </c>
      <c r="W233" s="455" t="str">
        <f t="shared" si="65"/>
        <v/>
      </c>
      <c r="Y233" s="455" t="str">
        <f t="shared" si="66"/>
        <v/>
      </c>
      <c r="AA233" s="455" t="str">
        <f t="shared" si="67"/>
        <v/>
      </c>
      <c r="AC233" s="455" t="str">
        <f t="shared" si="68"/>
        <v/>
      </c>
      <c r="AE233" s="455" t="str">
        <f t="shared" si="69"/>
        <v/>
      </c>
      <c r="AG233" s="455" t="str">
        <f t="shared" si="70"/>
        <v/>
      </c>
      <c r="AI233" s="455" t="str">
        <f t="shared" si="71"/>
        <v/>
      </c>
      <c r="AK233" s="455" t="str">
        <f t="shared" si="72"/>
        <v/>
      </c>
      <c r="AM233" s="455" t="str">
        <f t="shared" si="73"/>
        <v/>
      </c>
      <c r="AO233" s="455" t="str">
        <f t="shared" si="74"/>
        <v/>
      </c>
      <c r="AQ233" s="455" t="str">
        <f t="shared" si="75"/>
        <v/>
      </c>
    </row>
    <row r="234" spans="5:43">
      <c r="E234" s="455" t="str">
        <f t="shared" si="57"/>
        <v/>
      </c>
      <c r="G234" s="455" t="str">
        <f t="shared" si="57"/>
        <v/>
      </c>
      <c r="I234" s="455" t="str">
        <f t="shared" si="58"/>
        <v/>
      </c>
      <c r="K234" s="455" t="str">
        <f t="shared" si="59"/>
        <v/>
      </c>
      <c r="M234" s="455" t="str">
        <f t="shared" si="60"/>
        <v/>
      </c>
      <c r="O234" s="455" t="str">
        <f t="shared" si="61"/>
        <v/>
      </c>
      <c r="Q234" s="455" t="str">
        <f t="shared" si="62"/>
        <v/>
      </c>
      <c r="S234" s="455" t="str">
        <f t="shared" si="63"/>
        <v/>
      </c>
      <c r="U234" s="455" t="str">
        <f t="shared" si="64"/>
        <v/>
      </c>
      <c r="W234" s="455" t="str">
        <f t="shared" si="65"/>
        <v/>
      </c>
      <c r="Y234" s="455" t="str">
        <f t="shared" si="66"/>
        <v/>
      </c>
      <c r="AA234" s="455" t="str">
        <f t="shared" si="67"/>
        <v/>
      </c>
      <c r="AC234" s="455" t="str">
        <f t="shared" si="68"/>
        <v/>
      </c>
      <c r="AE234" s="455" t="str">
        <f t="shared" si="69"/>
        <v/>
      </c>
      <c r="AG234" s="455" t="str">
        <f t="shared" si="70"/>
        <v/>
      </c>
      <c r="AI234" s="455" t="str">
        <f t="shared" si="71"/>
        <v/>
      </c>
      <c r="AK234" s="455" t="str">
        <f t="shared" si="72"/>
        <v/>
      </c>
      <c r="AM234" s="455" t="str">
        <f t="shared" si="73"/>
        <v/>
      </c>
      <c r="AO234" s="455" t="str">
        <f t="shared" si="74"/>
        <v/>
      </c>
      <c r="AQ234" s="455" t="str">
        <f t="shared" si="75"/>
        <v/>
      </c>
    </row>
    <row r="235" spans="5:43">
      <c r="E235" s="455" t="str">
        <f t="shared" si="57"/>
        <v/>
      </c>
      <c r="G235" s="455" t="str">
        <f t="shared" si="57"/>
        <v/>
      </c>
      <c r="I235" s="455" t="str">
        <f t="shared" si="58"/>
        <v/>
      </c>
      <c r="K235" s="455" t="str">
        <f t="shared" si="59"/>
        <v/>
      </c>
      <c r="M235" s="455" t="str">
        <f t="shared" si="60"/>
        <v/>
      </c>
      <c r="O235" s="455" t="str">
        <f t="shared" si="61"/>
        <v/>
      </c>
      <c r="Q235" s="455" t="str">
        <f t="shared" si="62"/>
        <v/>
      </c>
      <c r="S235" s="455" t="str">
        <f t="shared" si="63"/>
        <v/>
      </c>
      <c r="U235" s="455" t="str">
        <f t="shared" si="64"/>
        <v/>
      </c>
      <c r="W235" s="455" t="str">
        <f t="shared" si="65"/>
        <v/>
      </c>
      <c r="Y235" s="455" t="str">
        <f t="shared" si="66"/>
        <v/>
      </c>
      <c r="AA235" s="455" t="str">
        <f t="shared" si="67"/>
        <v/>
      </c>
      <c r="AC235" s="455" t="str">
        <f t="shared" si="68"/>
        <v/>
      </c>
      <c r="AE235" s="455" t="str">
        <f t="shared" si="69"/>
        <v/>
      </c>
      <c r="AG235" s="455" t="str">
        <f t="shared" si="70"/>
        <v/>
      </c>
      <c r="AI235" s="455" t="str">
        <f t="shared" si="71"/>
        <v/>
      </c>
      <c r="AK235" s="455" t="str">
        <f t="shared" si="72"/>
        <v/>
      </c>
      <c r="AM235" s="455" t="str">
        <f t="shared" si="73"/>
        <v/>
      </c>
      <c r="AO235" s="455" t="str">
        <f t="shared" si="74"/>
        <v/>
      </c>
      <c r="AQ235" s="455" t="str">
        <f t="shared" si="75"/>
        <v/>
      </c>
    </row>
    <row r="236" spans="5:43">
      <c r="E236" s="455" t="str">
        <f t="shared" si="57"/>
        <v/>
      </c>
      <c r="G236" s="455" t="str">
        <f t="shared" si="57"/>
        <v/>
      </c>
      <c r="I236" s="455" t="str">
        <f t="shared" si="58"/>
        <v/>
      </c>
      <c r="K236" s="455" t="str">
        <f t="shared" si="59"/>
        <v/>
      </c>
      <c r="M236" s="455" t="str">
        <f t="shared" si="60"/>
        <v/>
      </c>
      <c r="O236" s="455" t="str">
        <f t="shared" si="61"/>
        <v/>
      </c>
      <c r="Q236" s="455" t="str">
        <f t="shared" si="62"/>
        <v/>
      </c>
      <c r="S236" s="455" t="str">
        <f t="shared" si="63"/>
        <v/>
      </c>
      <c r="U236" s="455" t="str">
        <f t="shared" si="64"/>
        <v/>
      </c>
      <c r="W236" s="455" t="str">
        <f t="shared" si="65"/>
        <v/>
      </c>
      <c r="Y236" s="455" t="str">
        <f t="shared" si="66"/>
        <v/>
      </c>
      <c r="AA236" s="455" t="str">
        <f t="shared" si="67"/>
        <v/>
      </c>
      <c r="AC236" s="455" t="str">
        <f t="shared" si="68"/>
        <v/>
      </c>
      <c r="AE236" s="455" t="str">
        <f t="shared" si="69"/>
        <v/>
      </c>
      <c r="AG236" s="455" t="str">
        <f t="shared" si="70"/>
        <v/>
      </c>
      <c r="AI236" s="455" t="str">
        <f t="shared" si="71"/>
        <v/>
      </c>
      <c r="AK236" s="455" t="str">
        <f t="shared" si="72"/>
        <v/>
      </c>
      <c r="AM236" s="455" t="str">
        <f t="shared" si="73"/>
        <v/>
      </c>
      <c r="AO236" s="455" t="str">
        <f t="shared" si="74"/>
        <v/>
      </c>
      <c r="AQ236" s="455" t="str">
        <f t="shared" si="75"/>
        <v/>
      </c>
    </row>
    <row r="237" spans="5:43">
      <c r="E237" s="455" t="str">
        <f t="shared" si="57"/>
        <v/>
      </c>
      <c r="G237" s="455" t="str">
        <f t="shared" si="57"/>
        <v/>
      </c>
      <c r="I237" s="455" t="str">
        <f t="shared" si="58"/>
        <v/>
      </c>
      <c r="K237" s="455" t="str">
        <f t="shared" si="59"/>
        <v/>
      </c>
      <c r="M237" s="455" t="str">
        <f t="shared" si="60"/>
        <v/>
      </c>
      <c r="O237" s="455" t="str">
        <f t="shared" si="61"/>
        <v/>
      </c>
      <c r="Q237" s="455" t="str">
        <f t="shared" si="62"/>
        <v/>
      </c>
      <c r="S237" s="455" t="str">
        <f t="shared" si="63"/>
        <v/>
      </c>
      <c r="U237" s="455" t="str">
        <f t="shared" si="64"/>
        <v/>
      </c>
      <c r="W237" s="455" t="str">
        <f t="shared" si="65"/>
        <v/>
      </c>
      <c r="Y237" s="455" t="str">
        <f t="shared" si="66"/>
        <v/>
      </c>
      <c r="AA237" s="455" t="str">
        <f t="shared" si="67"/>
        <v/>
      </c>
      <c r="AC237" s="455" t="str">
        <f t="shared" si="68"/>
        <v/>
      </c>
      <c r="AE237" s="455" t="str">
        <f t="shared" si="69"/>
        <v/>
      </c>
      <c r="AG237" s="455" t="str">
        <f t="shared" si="70"/>
        <v/>
      </c>
      <c r="AI237" s="455" t="str">
        <f t="shared" si="71"/>
        <v/>
      </c>
      <c r="AK237" s="455" t="str">
        <f t="shared" si="72"/>
        <v/>
      </c>
      <c r="AM237" s="455" t="str">
        <f t="shared" si="73"/>
        <v/>
      </c>
      <c r="AO237" s="455" t="str">
        <f t="shared" si="74"/>
        <v/>
      </c>
      <c r="AQ237" s="455" t="str">
        <f t="shared" si="75"/>
        <v/>
      </c>
    </row>
    <row r="238" spans="5:43">
      <c r="E238" s="455" t="str">
        <f t="shared" si="57"/>
        <v/>
      </c>
      <c r="G238" s="455" t="str">
        <f t="shared" si="57"/>
        <v/>
      </c>
      <c r="I238" s="455" t="str">
        <f t="shared" si="58"/>
        <v/>
      </c>
      <c r="K238" s="455" t="str">
        <f t="shared" si="59"/>
        <v/>
      </c>
      <c r="M238" s="455" t="str">
        <f t="shared" si="60"/>
        <v/>
      </c>
      <c r="O238" s="455" t="str">
        <f t="shared" si="61"/>
        <v/>
      </c>
      <c r="Q238" s="455" t="str">
        <f t="shared" si="62"/>
        <v/>
      </c>
      <c r="S238" s="455" t="str">
        <f t="shared" si="63"/>
        <v/>
      </c>
      <c r="U238" s="455" t="str">
        <f t="shared" si="64"/>
        <v/>
      </c>
      <c r="W238" s="455" t="str">
        <f t="shared" si="65"/>
        <v/>
      </c>
      <c r="Y238" s="455" t="str">
        <f t="shared" si="66"/>
        <v/>
      </c>
      <c r="AA238" s="455" t="str">
        <f t="shared" si="67"/>
        <v/>
      </c>
      <c r="AC238" s="455" t="str">
        <f t="shared" si="68"/>
        <v/>
      </c>
      <c r="AE238" s="455" t="str">
        <f t="shared" si="69"/>
        <v/>
      </c>
      <c r="AG238" s="455" t="str">
        <f t="shared" si="70"/>
        <v/>
      </c>
      <c r="AI238" s="455" t="str">
        <f t="shared" si="71"/>
        <v/>
      </c>
      <c r="AK238" s="455" t="str">
        <f t="shared" si="72"/>
        <v/>
      </c>
      <c r="AM238" s="455" t="str">
        <f t="shared" si="73"/>
        <v/>
      </c>
      <c r="AO238" s="455" t="str">
        <f t="shared" si="74"/>
        <v/>
      </c>
      <c r="AQ238" s="455" t="str">
        <f t="shared" si="75"/>
        <v/>
      </c>
    </row>
    <row r="239" spans="5:43">
      <c r="E239" s="455" t="str">
        <f t="shared" si="57"/>
        <v/>
      </c>
      <c r="G239" s="455" t="str">
        <f t="shared" si="57"/>
        <v/>
      </c>
      <c r="I239" s="455" t="str">
        <f t="shared" si="58"/>
        <v/>
      </c>
      <c r="K239" s="455" t="str">
        <f t="shared" si="59"/>
        <v/>
      </c>
      <c r="M239" s="455" t="str">
        <f t="shared" si="60"/>
        <v/>
      </c>
      <c r="O239" s="455" t="str">
        <f t="shared" si="61"/>
        <v/>
      </c>
      <c r="Q239" s="455" t="str">
        <f t="shared" si="62"/>
        <v/>
      </c>
      <c r="S239" s="455" t="str">
        <f t="shared" si="63"/>
        <v/>
      </c>
      <c r="U239" s="455" t="str">
        <f t="shared" si="64"/>
        <v/>
      </c>
      <c r="W239" s="455" t="str">
        <f t="shared" si="65"/>
        <v/>
      </c>
      <c r="Y239" s="455" t="str">
        <f t="shared" si="66"/>
        <v/>
      </c>
      <c r="AA239" s="455" t="str">
        <f t="shared" si="67"/>
        <v/>
      </c>
      <c r="AC239" s="455" t="str">
        <f t="shared" si="68"/>
        <v/>
      </c>
      <c r="AE239" s="455" t="str">
        <f t="shared" si="69"/>
        <v/>
      </c>
      <c r="AG239" s="455" t="str">
        <f t="shared" si="70"/>
        <v/>
      </c>
      <c r="AI239" s="455" t="str">
        <f t="shared" si="71"/>
        <v/>
      </c>
      <c r="AK239" s="455" t="str">
        <f t="shared" si="72"/>
        <v/>
      </c>
      <c r="AM239" s="455" t="str">
        <f t="shared" si="73"/>
        <v/>
      </c>
      <c r="AO239" s="455" t="str">
        <f t="shared" si="74"/>
        <v/>
      </c>
      <c r="AQ239" s="455" t="str">
        <f t="shared" si="75"/>
        <v/>
      </c>
    </row>
    <row r="240" spans="5:43">
      <c r="E240" s="455" t="str">
        <f t="shared" si="57"/>
        <v/>
      </c>
      <c r="G240" s="455" t="str">
        <f t="shared" si="57"/>
        <v/>
      </c>
      <c r="I240" s="455" t="str">
        <f t="shared" si="58"/>
        <v/>
      </c>
      <c r="K240" s="455" t="str">
        <f t="shared" si="59"/>
        <v/>
      </c>
      <c r="M240" s="455" t="str">
        <f t="shared" si="60"/>
        <v/>
      </c>
      <c r="O240" s="455" t="str">
        <f t="shared" si="61"/>
        <v/>
      </c>
      <c r="Q240" s="455" t="str">
        <f t="shared" si="62"/>
        <v/>
      </c>
      <c r="S240" s="455" t="str">
        <f t="shared" si="63"/>
        <v/>
      </c>
      <c r="U240" s="455" t="str">
        <f t="shared" si="64"/>
        <v/>
      </c>
      <c r="W240" s="455" t="str">
        <f t="shared" si="65"/>
        <v/>
      </c>
      <c r="Y240" s="455" t="str">
        <f t="shared" si="66"/>
        <v/>
      </c>
      <c r="AA240" s="455" t="str">
        <f t="shared" si="67"/>
        <v/>
      </c>
      <c r="AC240" s="455" t="str">
        <f t="shared" si="68"/>
        <v/>
      </c>
      <c r="AE240" s="455" t="str">
        <f t="shared" si="69"/>
        <v/>
      </c>
      <c r="AG240" s="455" t="str">
        <f t="shared" si="70"/>
        <v/>
      </c>
      <c r="AI240" s="455" t="str">
        <f t="shared" si="71"/>
        <v/>
      </c>
      <c r="AK240" s="455" t="str">
        <f t="shared" si="72"/>
        <v/>
      </c>
      <c r="AM240" s="455" t="str">
        <f t="shared" si="73"/>
        <v/>
      </c>
      <c r="AO240" s="455" t="str">
        <f t="shared" si="74"/>
        <v/>
      </c>
      <c r="AQ240" s="455" t="str">
        <f t="shared" si="75"/>
        <v/>
      </c>
    </row>
    <row r="241" spans="5:43">
      <c r="E241" s="455" t="str">
        <f t="shared" si="57"/>
        <v/>
      </c>
      <c r="G241" s="455" t="str">
        <f t="shared" si="57"/>
        <v/>
      </c>
      <c r="I241" s="455" t="str">
        <f t="shared" si="58"/>
        <v/>
      </c>
      <c r="K241" s="455" t="str">
        <f t="shared" si="59"/>
        <v/>
      </c>
      <c r="M241" s="455" t="str">
        <f t="shared" si="60"/>
        <v/>
      </c>
      <c r="O241" s="455" t="str">
        <f t="shared" si="61"/>
        <v/>
      </c>
      <c r="Q241" s="455" t="str">
        <f t="shared" si="62"/>
        <v/>
      </c>
      <c r="S241" s="455" t="str">
        <f t="shared" si="63"/>
        <v/>
      </c>
      <c r="U241" s="455" t="str">
        <f t="shared" si="64"/>
        <v/>
      </c>
      <c r="W241" s="455" t="str">
        <f t="shared" si="65"/>
        <v/>
      </c>
      <c r="Y241" s="455" t="str">
        <f t="shared" si="66"/>
        <v/>
      </c>
      <c r="AA241" s="455" t="str">
        <f t="shared" si="67"/>
        <v/>
      </c>
      <c r="AC241" s="455" t="str">
        <f t="shared" si="68"/>
        <v/>
      </c>
      <c r="AE241" s="455" t="str">
        <f t="shared" si="69"/>
        <v/>
      </c>
      <c r="AG241" s="455" t="str">
        <f t="shared" si="70"/>
        <v/>
      </c>
      <c r="AI241" s="455" t="str">
        <f t="shared" si="71"/>
        <v/>
      </c>
      <c r="AK241" s="455" t="str">
        <f t="shared" si="72"/>
        <v/>
      </c>
      <c r="AM241" s="455" t="str">
        <f t="shared" si="73"/>
        <v/>
      </c>
      <c r="AO241" s="455" t="str">
        <f t="shared" si="74"/>
        <v/>
      </c>
      <c r="AQ241" s="455" t="str">
        <f t="shared" si="75"/>
        <v/>
      </c>
    </row>
    <row r="242" spans="5:43">
      <c r="E242" s="455" t="str">
        <f t="shared" si="57"/>
        <v/>
      </c>
      <c r="G242" s="455" t="str">
        <f t="shared" si="57"/>
        <v/>
      </c>
      <c r="I242" s="455" t="str">
        <f t="shared" si="58"/>
        <v/>
      </c>
      <c r="K242" s="455" t="str">
        <f t="shared" si="59"/>
        <v/>
      </c>
      <c r="M242" s="455" t="str">
        <f t="shared" si="60"/>
        <v/>
      </c>
      <c r="O242" s="455" t="str">
        <f t="shared" si="61"/>
        <v/>
      </c>
      <c r="Q242" s="455" t="str">
        <f t="shared" si="62"/>
        <v/>
      </c>
      <c r="S242" s="455" t="str">
        <f t="shared" si="63"/>
        <v/>
      </c>
      <c r="U242" s="455" t="str">
        <f t="shared" si="64"/>
        <v/>
      </c>
      <c r="W242" s="455" t="str">
        <f t="shared" si="65"/>
        <v/>
      </c>
      <c r="Y242" s="455" t="str">
        <f t="shared" si="66"/>
        <v/>
      </c>
      <c r="AA242" s="455" t="str">
        <f t="shared" si="67"/>
        <v/>
      </c>
      <c r="AC242" s="455" t="str">
        <f t="shared" si="68"/>
        <v/>
      </c>
      <c r="AE242" s="455" t="str">
        <f t="shared" si="69"/>
        <v/>
      </c>
      <c r="AG242" s="455" t="str">
        <f t="shared" si="70"/>
        <v/>
      </c>
      <c r="AI242" s="455" t="str">
        <f t="shared" si="71"/>
        <v/>
      </c>
      <c r="AK242" s="455" t="str">
        <f t="shared" si="72"/>
        <v/>
      </c>
      <c r="AM242" s="455" t="str">
        <f t="shared" si="73"/>
        <v/>
      </c>
      <c r="AO242" s="455" t="str">
        <f t="shared" si="74"/>
        <v/>
      </c>
      <c r="AQ242" s="455" t="str">
        <f t="shared" si="75"/>
        <v/>
      </c>
    </row>
    <row r="243" spans="5:43">
      <c r="E243" s="455" t="str">
        <f t="shared" si="57"/>
        <v/>
      </c>
      <c r="G243" s="455" t="str">
        <f t="shared" si="57"/>
        <v/>
      </c>
      <c r="I243" s="455" t="str">
        <f t="shared" si="58"/>
        <v/>
      </c>
      <c r="K243" s="455" t="str">
        <f t="shared" si="59"/>
        <v/>
      </c>
      <c r="M243" s="455" t="str">
        <f t="shared" si="60"/>
        <v/>
      </c>
      <c r="O243" s="455" t="str">
        <f t="shared" si="61"/>
        <v/>
      </c>
      <c r="Q243" s="455" t="str">
        <f t="shared" si="62"/>
        <v/>
      </c>
      <c r="S243" s="455" t="str">
        <f t="shared" si="63"/>
        <v/>
      </c>
      <c r="U243" s="455" t="str">
        <f t="shared" si="64"/>
        <v/>
      </c>
      <c r="W243" s="455" t="str">
        <f t="shared" si="65"/>
        <v/>
      </c>
      <c r="Y243" s="455" t="str">
        <f t="shared" si="66"/>
        <v/>
      </c>
      <c r="AA243" s="455" t="str">
        <f t="shared" si="67"/>
        <v/>
      </c>
      <c r="AC243" s="455" t="str">
        <f t="shared" si="68"/>
        <v/>
      </c>
      <c r="AE243" s="455" t="str">
        <f t="shared" si="69"/>
        <v/>
      </c>
      <c r="AG243" s="455" t="str">
        <f t="shared" si="70"/>
        <v/>
      </c>
      <c r="AI243" s="455" t="str">
        <f t="shared" si="71"/>
        <v/>
      </c>
      <c r="AK243" s="455" t="str">
        <f t="shared" si="72"/>
        <v/>
      </c>
      <c r="AM243" s="455" t="str">
        <f t="shared" si="73"/>
        <v/>
      </c>
      <c r="AO243" s="455" t="str">
        <f t="shared" si="74"/>
        <v/>
      </c>
      <c r="AQ243" s="455" t="str">
        <f t="shared" si="75"/>
        <v/>
      </c>
    </row>
    <row r="244" spans="5:43">
      <c r="E244" s="455" t="str">
        <f t="shared" si="57"/>
        <v/>
      </c>
      <c r="G244" s="455" t="str">
        <f t="shared" si="57"/>
        <v/>
      </c>
      <c r="I244" s="455" t="str">
        <f t="shared" si="58"/>
        <v/>
      </c>
      <c r="K244" s="455" t="str">
        <f t="shared" si="59"/>
        <v/>
      </c>
      <c r="M244" s="455" t="str">
        <f t="shared" si="60"/>
        <v/>
      </c>
      <c r="O244" s="455" t="str">
        <f t="shared" si="61"/>
        <v/>
      </c>
      <c r="Q244" s="455" t="str">
        <f t="shared" si="62"/>
        <v/>
      </c>
      <c r="S244" s="455" t="str">
        <f t="shared" si="63"/>
        <v/>
      </c>
      <c r="U244" s="455" t="str">
        <f t="shared" si="64"/>
        <v/>
      </c>
      <c r="W244" s="455" t="str">
        <f t="shared" si="65"/>
        <v/>
      </c>
      <c r="Y244" s="455" t="str">
        <f t="shared" si="66"/>
        <v/>
      </c>
      <c r="AA244" s="455" t="str">
        <f t="shared" si="67"/>
        <v/>
      </c>
      <c r="AC244" s="455" t="str">
        <f t="shared" si="68"/>
        <v/>
      </c>
      <c r="AE244" s="455" t="str">
        <f t="shared" si="69"/>
        <v/>
      </c>
      <c r="AG244" s="455" t="str">
        <f t="shared" si="70"/>
        <v/>
      </c>
      <c r="AI244" s="455" t="str">
        <f t="shared" si="71"/>
        <v/>
      </c>
      <c r="AK244" s="455" t="str">
        <f t="shared" si="72"/>
        <v/>
      </c>
      <c r="AM244" s="455" t="str">
        <f t="shared" si="73"/>
        <v/>
      </c>
      <c r="AO244" s="455" t="str">
        <f t="shared" si="74"/>
        <v/>
      </c>
      <c r="AQ244" s="455" t="str">
        <f t="shared" si="75"/>
        <v/>
      </c>
    </row>
    <row r="245" spans="5:43">
      <c r="E245" s="455" t="str">
        <f t="shared" si="57"/>
        <v/>
      </c>
      <c r="G245" s="455" t="str">
        <f t="shared" si="57"/>
        <v/>
      </c>
      <c r="I245" s="455" t="str">
        <f t="shared" si="58"/>
        <v/>
      </c>
      <c r="K245" s="455" t="str">
        <f t="shared" si="59"/>
        <v/>
      </c>
      <c r="M245" s="455" t="str">
        <f t="shared" si="60"/>
        <v/>
      </c>
      <c r="O245" s="455" t="str">
        <f t="shared" si="61"/>
        <v/>
      </c>
      <c r="Q245" s="455" t="str">
        <f t="shared" si="62"/>
        <v/>
      </c>
      <c r="S245" s="455" t="str">
        <f t="shared" si="63"/>
        <v/>
      </c>
      <c r="U245" s="455" t="str">
        <f t="shared" si="64"/>
        <v/>
      </c>
      <c r="W245" s="455" t="str">
        <f t="shared" si="65"/>
        <v/>
      </c>
      <c r="Y245" s="455" t="str">
        <f t="shared" si="66"/>
        <v/>
      </c>
      <c r="AA245" s="455" t="str">
        <f t="shared" si="67"/>
        <v/>
      </c>
      <c r="AC245" s="455" t="str">
        <f t="shared" si="68"/>
        <v/>
      </c>
      <c r="AE245" s="455" t="str">
        <f t="shared" si="69"/>
        <v/>
      </c>
      <c r="AG245" s="455" t="str">
        <f t="shared" si="70"/>
        <v/>
      </c>
      <c r="AI245" s="455" t="str">
        <f t="shared" si="71"/>
        <v/>
      </c>
      <c r="AK245" s="455" t="str">
        <f t="shared" si="72"/>
        <v/>
      </c>
      <c r="AM245" s="455" t="str">
        <f t="shared" si="73"/>
        <v/>
      </c>
      <c r="AO245" s="455" t="str">
        <f t="shared" si="74"/>
        <v/>
      </c>
      <c r="AQ245" s="455" t="str">
        <f t="shared" si="75"/>
        <v/>
      </c>
    </row>
    <row r="246" spans="5:43">
      <c r="E246" s="455" t="str">
        <f t="shared" si="57"/>
        <v/>
      </c>
      <c r="G246" s="455" t="str">
        <f t="shared" si="57"/>
        <v/>
      </c>
      <c r="I246" s="455" t="str">
        <f t="shared" si="58"/>
        <v/>
      </c>
      <c r="K246" s="455" t="str">
        <f t="shared" si="59"/>
        <v/>
      </c>
      <c r="M246" s="455" t="str">
        <f t="shared" si="60"/>
        <v/>
      </c>
      <c r="O246" s="455" t="str">
        <f t="shared" si="61"/>
        <v/>
      </c>
      <c r="Q246" s="455" t="str">
        <f t="shared" si="62"/>
        <v/>
      </c>
      <c r="S246" s="455" t="str">
        <f t="shared" si="63"/>
        <v/>
      </c>
      <c r="U246" s="455" t="str">
        <f t="shared" si="64"/>
        <v/>
      </c>
      <c r="W246" s="455" t="str">
        <f t="shared" si="65"/>
        <v/>
      </c>
      <c r="Y246" s="455" t="str">
        <f t="shared" si="66"/>
        <v/>
      </c>
      <c r="AA246" s="455" t="str">
        <f t="shared" si="67"/>
        <v/>
      </c>
      <c r="AC246" s="455" t="str">
        <f t="shared" si="68"/>
        <v/>
      </c>
      <c r="AE246" s="455" t="str">
        <f t="shared" si="69"/>
        <v/>
      </c>
      <c r="AG246" s="455" t="str">
        <f t="shared" si="70"/>
        <v/>
      </c>
      <c r="AI246" s="455" t="str">
        <f t="shared" si="71"/>
        <v/>
      </c>
      <c r="AK246" s="455" t="str">
        <f t="shared" si="72"/>
        <v/>
      </c>
      <c r="AM246" s="455" t="str">
        <f t="shared" si="73"/>
        <v/>
      </c>
      <c r="AO246" s="455" t="str">
        <f t="shared" si="74"/>
        <v/>
      </c>
      <c r="AQ246" s="455" t="str">
        <f t="shared" si="75"/>
        <v/>
      </c>
    </row>
    <row r="247" spans="5:43">
      <c r="E247" s="455" t="str">
        <f t="shared" si="57"/>
        <v/>
      </c>
      <c r="G247" s="455" t="str">
        <f t="shared" si="57"/>
        <v/>
      </c>
      <c r="I247" s="455" t="str">
        <f t="shared" si="58"/>
        <v/>
      </c>
      <c r="K247" s="455" t="str">
        <f t="shared" si="59"/>
        <v/>
      </c>
      <c r="M247" s="455" t="str">
        <f t="shared" si="60"/>
        <v/>
      </c>
      <c r="O247" s="455" t="str">
        <f t="shared" si="61"/>
        <v/>
      </c>
      <c r="Q247" s="455" t="str">
        <f t="shared" si="62"/>
        <v/>
      </c>
      <c r="S247" s="455" t="str">
        <f t="shared" si="63"/>
        <v/>
      </c>
      <c r="U247" s="455" t="str">
        <f t="shared" si="64"/>
        <v/>
      </c>
      <c r="W247" s="455" t="str">
        <f t="shared" si="65"/>
        <v/>
      </c>
      <c r="Y247" s="455" t="str">
        <f t="shared" si="66"/>
        <v/>
      </c>
      <c r="AA247" s="455" t="str">
        <f t="shared" si="67"/>
        <v/>
      </c>
      <c r="AC247" s="455" t="str">
        <f t="shared" si="68"/>
        <v/>
      </c>
      <c r="AE247" s="455" t="str">
        <f t="shared" si="69"/>
        <v/>
      </c>
      <c r="AG247" s="455" t="str">
        <f t="shared" si="70"/>
        <v/>
      </c>
      <c r="AI247" s="455" t="str">
        <f t="shared" si="71"/>
        <v/>
      </c>
      <c r="AK247" s="455" t="str">
        <f t="shared" si="72"/>
        <v/>
      </c>
      <c r="AM247" s="455" t="str">
        <f t="shared" si="73"/>
        <v/>
      </c>
      <c r="AO247" s="455" t="str">
        <f t="shared" si="74"/>
        <v/>
      </c>
      <c r="AQ247" s="455" t="str">
        <f t="shared" si="75"/>
        <v/>
      </c>
    </row>
    <row r="248" spans="5:43">
      <c r="E248" s="455" t="str">
        <f t="shared" si="57"/>
        <v/>
      </c>
      <c r="G248" s="455" t="str">
        <f t="shared" si="57"/>
        <v/>
      </c>
      <c r="I248" s="455" t="str">
        <f t="shared" si="58"/>
        <v/>
      </c>
      <c r="K248" s="455" t="str">
        <f t="shared" si="59"/>
        <v/>
      </c>
      <c r="M248" s="455" t="str">
        <f t="shared" si="60"/>
        <v/>
      </c>
      <c r="O248" s="455" t="str">
        <f t="shared" si="61"/>
        <v/>
      </c>
      <c r="Q248" s="455" t="str">
        <f t="shared" si="62"/>
        <v/>
      </c>
      <c r="S248" s="455" t="str">
        <f t="shared" si="63"/>
        <v/>
      </c>
      <c r="U248" s="455" t="str">
        <f t="shared" si="64"/>
        <v/>
      </c>
      <c r="W248" s="455" t="str">
        <f t="shared" si="65"/>
        <v/>
      </c>
      <c r="Y248" s="455" t="str">
        <f t="shared" si="66"/>
        <v/>
      </c>
      <c r="AA248" s="455" t="str">
        <f t="shared" si="67"/>
        <v/>
      </c>
      <c r="AC248" s="455" t="str">
        <f t="shared" si="68"/>
        <v/>
      </c>
      <c r="AE248" s="455" t="str">
        <f t="shared" si="69"/>
        <v/>
      </c>
      <c r="AG248" s="455" t="str">
        <f t="shared" si="70"/>
        <v/>
      </c>
      <c r="AI248" s="455" t="str">
        <f t="shared" si="71"/>
        <v/>
      </c>
      <c r="AK248" s="455" t="str">
        <f t="shared" si="72"/>
        <v/>
      </c>
      <c r="AM248" s="455" t="str">
        <f t="shared" si="73"/>
        <v/>
      </c>
      <c r="AO248" s="455" t="str">
        <f t="shared" si="74"/>
        <v/>
      </c>
      <c r="AQ248" s="455" t="str">
        <f t="shared" si="75"/>
        <v/>
      </c>
    </row>
    <row r="249" spans="5:43">
      <c r="E249" s="455" t="str">
        <f t="shared" si="57"/>
        <v/>
      </c>
      <c r="G249" s="455" t="str">
        <f t="shared" si="57"/>
        <v/>
      </c>
      <c r="I249" s="455" t="str">
        <f t="shared" si="58"/>
        <v/>
      </c>
      <c r="K249" s="455" t="str">
        <f t="shared" si="59"/>
        <v/>
      </c>
      <c r="M249" s="455" t="str">
        <f t="shared" si="60"/>
        <v/>
      </c>
      <c r="O249" s="455" t="str">
        <f t="shared" si="61"/>
        <v/>
      </c>
      <c r="Q249" s="455" t="str">
        <f t="shared" si="62"/>
        <v/>
      </c>
      <c r="S249" s="455" t="str">
        <f t="shared" si="63"/>
        <v/>
      </c>
      <c r="U249" s="455" t="str">
        <f t="shared" si="64"/>
        <v/>
      </c>
      <c r="W249" s="455" t="str">
        <f t="shared" si="65"/>
        <v/>
      </c>
      <c r="Y249" s="455" t="str">
        <f t="shared" si="66"/>
        <v/>
      </c>
      <c r="AA249" s="455" t="str">
        <f t="shared" si="67"/>
        <v/>
      </c>
      <c r="AC249" s="455" t="str">
        <f t="shared" si="68"/>
        <v/>
      </c>
      <c r="AE249" s="455" t="str">
        <f t="shared" si="69"/>
        <v/>
      </c>
      <c r="AG249" s="455" t="str">
        <f t="shared" si="70"/>
        <v/>
      </c>
      <c r="AI249" s="455" t="str">
        <f t="shared" si="71"/>
        <v/>
      </c>
      <c r="AK249" s="455" t="str">
        <f t="shared" si="72"/>
        <v/>
      </c>
      <c r="AM249" s="455" t="str">
        <f t="shared" si="73"/>
        <v/>
      </c>
      <c r="AO249" s="455" t="str">
        <f t="shared" si="74"/>
        <v/>
      </c>
      <c r="AQ249" s="455" t="str">
        <f t="shared" si="75"/>
        <v/>
      </c>
    </row>
    <row r="250" spans="5:43">
      <c r="E250" s="455" t="str">
        <f t="shared" si="57"/>
        <v/>
      </c>
      <c r="G250" s="455" t="str">
        <f t="shared" si="57"/>
        <v/>
      </c>
      <c r="I250" s="455" t="str">
        <f t="shared" si="58"/>
        <v/>
      </c>
      <c r="K250" s="455" t="str">
        <f t="shared" si="59"/>
        <v/>
      </c>
      <c r="M250" s="455" t="str">
        <f t="shared" si="60"/>
        <v/>
      </c>
      <c r="O250" s="455" t="str">
        <f t="shared" si="61"/>
        <v/>
      </c>
      <c r="Q250" s="455" t="str">
        <f t="shared" si="62"/>
        <v/>
      </c>
      <c r="S250" s="455" t="str">
        <f t="shared" si="63"/>
        <v/>
      </c>
      <c r="U250" s="455" t="str">
        <f t="shared" si="64"/>
        <v/>
      </c>
      <c r="W250" s="455" t="str">
        <f t="shared" si="65"/>
        <v/>
      </c>
      <c r="Y250" s="455" t="str">
        <f t="shared" si="66"/>
        <v/>
      </c>
      <c r="AA250" s="455" t="str">
        <f t="shared" si="67"/>
        <v/>
      </c>
      <c r="AC250" s="455" t="str">
        <f t="shared" si="68"/>
        <v/>
      </c>
      <c r="AE250" s="455" t="str">
        <f t="shared" si="69"/>
        <v/>
      </c>
      <c r="AG250" s="455" t="str">
        <f t="shared" si="70"/>
        <v/>
      </c>
      <c r="AI250" s="455" t="str">
        <f t="shared" si="71"/>
        <v/>
      </c>
      <c r="AK250" s="455" t="str">
        <f t="shared" si="72"/>
        <v/>
      </c>
      <c r="AM250" s="455" t="str">
        <f t="shared" si="73"/>
        <v/>
      </c>
      <c r="AO250" s="455" t="str">
        <f t="shared" si="74"/>
        <v/>
      </c>
      <c r="AQ250" s="455" t="str">
        <f t="shared" si="75"/>
        <v/>
      </c>
    </row>
    <row r="251" spans="5:43">
      <c r="E251" s="455" t="str">
        <f t="shared" si="57"/>
        <v/>
      </c>
      <c r="G251" s="455" t="str">
        <f t="shared" si="57"/>
        <v/>
      </c>
      <c r="I251" s="455" t="str">
        <f t="shared" si="58"/>
        <v/>
      </c>
      <c r="K251" s="455" t="str">
        <f t="shared" si="59"/>
        <v/>
      </c>
      <c r="M251" s="455" t="str">
        <f t="shared" si="60"/>
        <v/>
      </c>
      <c r="O251" s="455" t="str">
        <f t="shared" si="61"/>
        <v/>
      </c>
      <c r="Q251" s="455" t="str">
        <f t="shared" si="62"/>
        <v/>
      </c>
      <c r="S251" s="455" t="str">
        <f t="shared" si="63"/>
        <v/>
      </c>
      <c r="U251" s="455" t="str">
        <f t="shared" si="64"/>
        <v/>
      </c>
      <c r="W251" s="455" t="str">
        <f t="shared" si="65"/>
        <v/>
      </c>
      <c r="Y251" s="455" t="str">
        <f t="shared" si="66"/>
        <v/>
      </c>
      <c r="AA251" s="455" t="str">
        <f t="shared" si="67"/>
        <v/>
      </c>
      <c r="AC251" s="455" t="str">
        <f t="shared" si="68"/>
        <v/>
      </c>
      <c r="AE251" s="455" t="str">
        <f t="shared" si="69"/>
        <v/>
      </c>
      <c r="AG251" s="455" t="str">
        <f t="shared" si="70"/>
        <v/>
      </c>
      <c r="AI251" s="455" t="str">
        <f t="shared" si="71"/>
        <v/>
      </c>
      <c r="AK251" s="455" t="str">
        <f t="shared" si="72"/>
        <v/>
      </c>
      <c r="AM251" s="455" t="str">
        <f t="shared" si="73"/>
        <v/>
      </c>
      <c r="AO251" s="455" t="str">
        <f t="shared" si="74"/>
        <v/>
      </c>
      <c r="AQ251" s="455" t="str">
        <f t="shared" si="75"/>
        <v/>
      </c>
    </row>
    <row r="252" spans="5:43">
      <c r="E252" s="455" t="str">
        <f t="shared" si="57"/>
        <v/>
      </c>
      <c r="G252" s="455" t="str">
        <f t="shared" si="57"/>
        <v/>
      </c>
      <c r="I252" s="455" t="str">
        <f t="shared" si="58"/>
        <v/>
      </c>
      <c r="K252" s="455" t="str">
        <f t="shared" si="59"/>
        <v/>
      </c>
      <c r="M252" s="455" t="str">
        <f t="shared" si="60"/>
        <v/>
      </c>
      <c r="O252" s="455" t="str">
        <f t="shared" si="61"/>
        <v/>
      </c>
      <c r="Q252" s="455" t="str">
        <f t="shared" si="62"/>
        <v/>
      </c>
      <c r="S252" s="455" t="str">
        <f t="shared" si="63"/>
        <v/>
      </c>
      <c r="U252" s="455" t="str">
        <f t="shared" si="64"/>
        <v/>
      </c>
      <c r="W252" s="455" t="str">
        <f t="shared" si="65"/>
        <v/>
      </c>
      <c r="Y252" s="455" t="str">
        <f t="shared" si="66"/>
        <v/>
      </c>
      <c r="AA252" s="455" t="str">
        <f t="shared" si="67"/>
        <v/>
      </c>
      <c r="AC252" s="455" t="str">
        <f t="shared" si="68"/>
        <v/>
      </c>
      <c r="AE252" s="455" t="str">
        <f t="shared" si="69"/>
        <v/>
      </c>
      <c r="AG252" s="455" t="str">
        <f t="shared" si="70"/>
        <v/>
      </c>
      <c r="AI252" s="455" t="str">
        <f t="shared" si="71"/>
        <v/>
      </c>
      <c r="AK252" s="455" t="str">
        <f t="shared" si="72"/>
        <v/>
      </c>
      <c r="AM252" s="455" t="str">
        <f t="shared" si="73"/>
        <v/>
      </c>
      <c r="AO252" s="455" t="str">
        <f t="shared" si="74"/>
        <v/>
      </c>
      <c r="AQ252" s="455" t="str">
        <f t="shared" si="75"/>
        <v/>
      </c>
    </row>
    <row r="253" spans="5:43">
      <c r="E253" s="455" t="str">
        <f t="shared" si="57"/>
        <v/>
      </c>
      <c r="G253" s="455" t="str">
        <f t="shared" si="57"/>
        <v/>
      </c>
      <c r="I253" s="455" t="str">
        <f t="shared" si="58"/>
        <v/>
      </c>
      <c r="K253" s="455" t="str">
        <f t="shared" si="59"/>
        <v/>
      </c>
      <c r="M253" s="455" t="str">
        <f t="shared" si="60"/>
        <v/>
      </c>
      <c r="O253" s="455" t="str">
        <f t="shared" si="61"/>
        <v/>
      </c>
      <c r="Q253" s="455" t="str">
        <f t="shared" si="62"/>
        <v/>
      </c>
      <c r="S253" s="455" t="str">
        <f t="shared" si="63"/>
        <v/>
      </c>
      <c r="U253" s="455" t="str">
        <f t="shared" si="64"/>
        <v/>
      </c>
      <c r="W253" s="455" t="str">
        <f t="shared" si="65"/>
        <v/>
      </c>
      <c r="Y253" s="455" t="str">
        <f t="shared" si="66"/>
        <v/>
      </c>
      <c r="AA253" s="455" t="str">
        <f t="shared" si="67"/>
        <v/>
      </c>
      <c r="AC253" s="455" t="str">
        <f t="shared" si="68"/>
        <v/>
      </c>
      <c r="AE253" s="455" t="str">
        <f t="shared" si="69"/>
        <v/>
      </c>
      <c r="AG253" s="455" t="str">
        <f t="shared" si="70"/>
        <v/>
      </c>
      <c r="AI253" s="455" t="str">
        <f t="shared" si="71"/>
        <v/>
      </c>
      <c r="AK253" s="455" t="str">
        <f t="shared" si="72"/>
        <v/>
      </c>
      <c r="AM253" s="455" t="str">
        <f t="shared" si="73"/>
        <v/>
      </c>
      <c r="AO253" s="455" t="str">
        <f t="shared" si="74"/>
        <v/>
      </c>
      <c r="AQ253" s="455" t="str">
        <f t="shared" si="75"/>
        <v/>
      </c>
    </row>
    <row r="254" spans="5:43">
      <c r="E254" s="455" t="str">
        <f t="shared" si="57"/>
        <v/>
      </c>
      <c r="G254" s="455" t="str">
        <f t="shared" si="57"/>
        <v/>
      </c>
      <c r="I254" s="455" t="str">
        <f t="shared" si="58"/>
        <v/>
      </c>
      <c r="K254" s="455" t="str">
        <f t="shared" si="59"/>
        <v/>
      </c>
      <c r="M254" s="455" t="str">
        <f t="shared" si="60"/>
        <v/>
      </c>
      <c r="O254" s="455" t="str">
        <f t="shared" si="61"/>
        <v/>
      </c>
      <c r="Q254" s="455" t="str">
        <f t="shared" si="62"/>
        <v/>
      </c>
      <c r="S254" s="455" t="str">
        <f t="shared" si="63"/>
        <v/>
      </c>
      <c r="U254" s="455" t="str">
        <f t="shared" si="64"/>
        <v/>
      </c>
      <c r="W254" s="455" t="str">
        <f t="shared" si="65"/>
        <v/>
      </c>
      <c r="Y254" s="455" t="str">
        <f t="shared" si="66"/>
        <v/>
      </c>
      <c r="AA254" s="455" t="str">
        <f t="shared" si="67"/>
        <v/>
      </c>
      <c r="AC254" s="455" t="str">
        <f t="shared" si="68"/>
        <v/>
      </c>
      <c r="AE254" s="455" t="str">
        <f t="shared" si="69"/>
        <v/>
      </c>
      <c r="AG254" s="455" t="str">
        <f t="shared" si="70"/>
        <v/>
      </c>
      <c r="AI254" s="455" t="str">
        <f t="shared" si="71"/>
        <v/>
      </c>
      <c r="AK254" s="455" t="str">
        <f t="shared" si="72"/>
        <v/>
      </c>
      <c r="AM254" s="455" t="str">
        <f t="shared" si="73"/>
        <v/>
      </c>
      <c r="AO254" s="455" t="str">
        <f t="shared" si="74"/>
        <v/>
      </c>
      <c r="AQ254" s="455" t="str">
        <f t="shared" si="75"/>
        <v/>
      </c>
    </row>
    <row r="255" spans="5:43">
      <c r="E255" s="455" t="str">
        <f t="shared" si="57"/>
        <v/>
      </c>
      <c r="G255" s="455" t="str">
        <f t="shared" si="57"/>
        <v/>
      </c>
      <c r="I255" s="455" t="str">
        <f t="shared" si="58"/>
        <v/>
      </c>
      <c r="K255" s="455" t="str">
        <f t="shared" si="59"/>
        <v/>
      </c>
      <c r="M255" s="455" t="str">
        <f t="shared" si="60"/>
        <v/>
      </c>
      <c r="O255" s="455" t="str">
        <f t="shared" si="61"/>
        <v/>
      </c>
      <c r="Q255" s="455" t="str">
        <f t="shared" si="62"/>
        <v/>
      </c>
      <c r="S255" s="455" t="str">
        <f t="shared" si="63"/>
        <v/>
      </c>
      <c r="U255" s="455" t="str">
        <f t="shared" si="64"/>
        <v/>
      </c>
      <c r="W255" s="455" t="str">
        <f t="shared" si="65"/>
        <v/>
      </c>
      <c r="Y255" s="455" t="str">
        <f t="shared" si="66"/>
        <v/>
      </c>
      <c r="AA255" s="455" t="str">
        <f t="shared" si="67"/>
        <v/>
      </c>
      <c r="AC255" s="455" t="str">
        <f t="shared" si="68"/>
        <v/>
      </c>
      <c r="AE255" s="455" t="str">
        <f t="shared" si="69"/>
        <v/>
      </c>
      <c r="AG255" s="455" t="str">
        <f t="shared" si="70"/>
        <v/>
      </c>
      <c r="AI255" s="455" t="str">
        <f t="shared" si="71"/>
        <v/>
      </c>
      <c r="AK255" s="455" t="str">
        <f t="shared" si="72"/>
        <v/>
      </c>
      <c r="AM255" s="455" t="str">
        <f t="shared" si="73"/>
        <v/>
      </c>
      <c r="AO255" s="455" t="str">
        <f t="shared" si="74"/>
        <v/>
      </c>
      <c r="AQ255" s="455" t="str">
        <f t="shared" si="75"/>
        <v/>
      </c>
    </row>
    <row r="256" spans="5:43">
      <c r="E256" s="455" t="str">
        <f t="shared" si="57"/>
        <v/>
      </c>
      <c r="G256" s="455" t="str">
        <f t="shared" si="57"/>
        <v/>
      </c>
      <c r="I256" s="455" t="str">
        <f t="shared" si="58"/>
        <v/>
      </c>
      <c r="K256" s="455" t="str">
        <f t="shared" si="59"/>
        <v/>
      </c>
      <c r="M256" s="455" t="str">
        <f t="shared" si="60"/>
        <v/>
      </c>
      <c r="O256" s="455" t="str">
        <f t="shared" si="61"/>
        <v/>
      </c>
      <c r="Q256" s="455" t="str">
        <f t="shared" si="62"/>
        <v/>
      </c>
      <c r="S256" s="455" t="str">
        <f t="shared" si="63"/>
        <v/>
      </c>
      <c r="U256" s="455" t="str">
        <f t="shared" si="64"/>
        <v/>
      </c>
      <c r="W256" s="455" t="str">
        <f t="shared" si="65"/>
        <v/>
      </c>
      <c r="Y256" s="455" t="str">
        <f t="shared" si="66"/>
        <v/>
      </c>
      <c r="AA256" s="455" t="str">
        <f t="shared" si="67"/>
        <v/>
      </c>
      <c r="AC256" s="455" t="str">
        <f t="shared" si="68"/>
        <v/>
      </c>
      <c r="AE256" s="455" t="str">
        <f t="shared" si="69"/>
        <v/>
      </c>
      <c r="AG256" s="455" t="str">
        <f t="shared" si="70"/>
        <v/>
      </c>
      <c r="AI256" s="455" t="str">
        <f t="shared" si="71"/>
        <v/>
      </c>
      <c r="AK256" s="455" t="str">
        <f t="shared" si="72"/>
        <v/>
      </c>
      <c r="AM256" s="455" t="str">
        <f t="shared" si="73"/>
        <v/>
      </c>
      <c r="AO256" s="455" t="str">
        <f t="shared" si="74"/>
        <v/>
      </c>
      <c r="AQ256" s="455" t="str">
        <f t="shared" si="75"/>
        <v/>
      </c>
    </row>
    <row r="257" spans="5:43">
      <c r="E257" s="455" t="str">
        <f t="shared" si="57"/>
        <v/>
      </c>
      <c r="G257" s="455" t="str">
        <f t="shared" si="57"/>
        <v/>
      </c>
      <c r="I257" s="455" t="str">
        <f t="shared" si="58"/>
        <v/>
      </c>
      <c r="K257" s="455" t="str">
        <f t="shared" si="59"/>
        <v/>
      </c>
      <c r="M257" s="455" t="str">
        <f t="shared" si="60"/>
        <v/>
      </c>
      <c r="O257" s="455" t="str">
        <f t="shared" si="61"/>
        <v/>
      </c>
      <c r="Q257" s="455" t="str">
        <f t="shared" si="62"/>
        <v/>
      </c>
      <c r="S257" s="455" t="str">
        <f t="shared" si="63"/>
        <v/>
      </c>
      <c r="U257" s="455" t="str">
        <f t="shared" si="64"/>
        <v/>
      </c>
      <c r="W257" s="455" t="str">
        <f t="shared" si="65"/>
        <v/>
      </c>
      <c r="Y257" s="455" t="str">
        <f t="shared" si="66"/>
        <v/>
      </c>
      <c r="AA257" s="455" t="str">
        <f t="shared" si="67"/>
        <v/>
      </c>
      <c r="AC257" s="455" t="str">
        <f t="shared" si="68"/>
        <v/>
      </c>
      <c r="AE257" s="455" t="str">
        <f t="shared" si="69"/>
        <v/>
      </c>
      <c r="AG257" s="455" t="str">
        <f t="shared" si="70"/>
        <v/>
      </c>
      <c r="AI257" s="455" t="str">
        <f t="shared" si="71"/>
        <v/>
      </c>
      <c r="AK257" s="455" t="str">
        <f t="shared" si="72"/>
        <v/>
      </c>
      <c r="AM257" s="455" t="str">
        <f t="shared" si="73"/>
        <v/>
      </c>
      <c r="AO257" s="455" t="str">
        <f t="shared" si="74"/>
        <v/>
      </c>
      <c r="AQ257" s="455" t="str">
        <f t="shared" si="75"/>
        <v/>
      </c>
    </row>
    <row r="258" spans="5:43">
      <c r="E258" s="455" t="str">
        <f t="shared" si="57"/>
        <v/>
      </c>
      <c r="G258" s="455" t="str">
        <f t="shared" si="57"/>
        <v/>
      </c>
      <c r="I258" s="455" t="str">
        <f t="shared" si="58"/>
        <v/>
      </c>
      <c r="K258" s="455" t="str">
        <f t="shared" si="59"/>
        <v/>
      </c>
      <c r="M258" s="455" t="str">
        <f t="shared" si="60"/>
        <v/>
      </c>
      <c r="O258" s="455" t="str">
        <f t="shared" si="61"/>
        <v/>
      </c>
      <c r="Q258" s="455" t="str">
        <f t="shared" si="62"/>
        <v/>
      </c>
      <c r="S258" s="455" t="str">
        <f t="shared" si="63"/>
        <v/>
      </c>
      <c r="U258" s="455" t="str">
        <f t="shared" si="64"/>
        <v/>
      </c>
      <c r="W258" s="455" t="str">
        <f t="shared" si="65"/>
        <v/>
      </c>
      <c r="Y258" s="455" t="str">
        <f t="shared" si="66"/>
        <v/>
      </c>
      <c r="AA258" s="455" t="str">
        <f t="shared" si="67"/>
        <v/>
      </c>
      <c r="AC258" s="455" t="str">
        <f t="shared" si="68"/>
        <v/>
      </c>
      <c r="AE258" s="455" t="str">
        <f t="shared" si="69"/>
        <v/>
      </c>
      <c r="AG258" s="455" t="str">
        <f t="shared" si="70"/>
        <v/>
      </c>
      <c r="AI258" s="455" t="str">
        <f t="shared" si="71"/>
        <v/>
      </c>
      <c r="AK258" s="455" t="str">
        <f t="shared" si="72"/>
        <v/>
      </c>
      <c r="AM258" s="455" t="str">
        <f t="shared" si="73"/>
        <v/>
      </c>
      <c r="AO258" s="455" t="str">
        <f t="shared" si="74"/>
        <v/>
      </c>
      <c r="AQ258" s="455" t="str">
        <f t="shared" si="75"/>
        <v/>
      </c>
    </row>
    <row r="259" spans="5:43">
      <c r="E259" s="455" t="str">
        <f t="shared" si="57"/>
        <v/>
      </c>
      <c r="G259" s="455" t="str">
        <f t="shared" si="57"/>
        <v/>
      </c>
      <c r="I259" s="455" t="str">
        <f t="shared" si="58"/>
        <v/>
      </c>
      <c r="K259" s="455" t="str">
        <f t="shared" si="59"/>
        <v/>
      </c>
      <c r="M259" s="455" t="str">
        <f t="shared" si="60"/>
        <v/>
      </c>
      <c r="O259" s="455" t="str">
        <f t="shared" si="61"/>
        <v/>
      </c>
      <c r="Q259" s="455" t="str">
        <f t="shared" si="62"/>
        <v/>
      </c>
      <c r="S259" s="455" t="str">
        <f t="shared" si="63"/>
        <v/>
      </c>
      <c r="U259" s="455" t="str">
        <f t="shared" si="64"/>
        <v/>
      </c>
      <c r="W259" s="455" t="str">
        <f t="shared" si="65"/>
        <v/>
      </c>
      <c r="Y259" s="455" t="str">
        <f t="shared" si="66"/>
        <v/>
      </c>
      <c r="AA259" s="455" t="str">
        <f t="shared" si="67"/>
        <v/>
      </c>
      <c r="AC259" s="455" t="str">
        <f t="shared" si="68"/>
        <v/>
      </c>
      <c r="AE259" s="455" t="str">
        <f t="shared" si="69"/>
        <v/>
      </c>
      <c r="AG259" s="455" t="str">
        <f t="shared" si="70"/>
        <v/>
      </c>
      <c r="AI259" s="455" t="str">
        <f t="shared" si="71"/>
        <v/>
      </c>
      <c r="AK259" s="455" t="str">
        <f t="shared" si="72"/>
        <v/>
      </c>
      <c r="AM259" s="455" t="str">
        <f t="shared" si="73"/>
        <v/>
      </c>
      <c r="AO259" s="455" t="str">
        <f t="shared" si="74"/>
        <v/>
      </c>
      <c r="AQ259" s="455" t="str">
        <f t="shared" si="75"/>
        <v/>
      </c>
    </row>
    <row r="260" spans="5:43">
      <c r="E260" s="455" t="str">
        <f t="shared" si="57"/>
        <v/>
      </c>
      <c r="G260" s="455" t="str">
        <f t="shared" si="57"/>
        <v/>
      </c>
      <c r="I260" s="455" t="str">
        <f t="shared" si="58"/>
        <v/>
      </c>
      <c r="K260" s="455" t="str">
        <f t="shared" si="59"/>
        <v/>
      </c>
      <c r="M260" s="455" t="str">
        <f t="shared" si="60"/>
        <v/>
      </c>
      <c r="O260" s="455" t="str">
        <f t="shared" si="61"/>
        <v/>
      </c>
      <c r="Q260" s="455" t="str">
        <f t="shared" si="62"/>
        <v/>
      </c>
      <c r="S260" s="455" t="str">
        <f t="shared" si="63"/>
        <v/>
      </c>
      <c r="U260" s="455" t="str">
        <f t="shared" si="64"/>
        <v/>
      </c>
      <c r="W260" s="455" t="str">
        <f t="shared" si="65"/>
        <v/>
      </c>
      <c r="Y260" s="455" t="str">
        <f t="shared" si="66"/>
        <v/>
      </c>
      <c r="AA260" s="455" t="str">
        <f t="shared" si="67"/>
        <v/>
      </c>
      <c r="AC260" s="455" t="str">
        <f t="shared" si="68"/>
        <v/>
      </c>
      <c r="AE260" s="455" t="str">
        <f t="shared" si="69"/>
        <v/>
      </c>
      <c r="AG260" s="455" t="str">
        <f t="shared" si="70"/>
        <v/>
      </c>
      <c r="AI260" s="455" t="str">
        <f t="shared" si="71"/>
        <v/>
      </c>
      <c r="AK260" s="455" t="str">
        <f t="shared" si="72"/>
        <v/>
      </c>
      <c r="AM260" s="455" t="str">
        <f t="shared" si="73"/>
        <v/>
      </c>
      <c r="AO260" s="455" t="str">
        <f t="shared" si="74"/>
        <v/>
      </c>
      <c r="AQ260" s="455" t="str">
        <f t="shared" si="75"/>
        <v/>
      </c>
    </row>
    <row r="261" spans="5:43">
      <c r="E261" s="455" t="str">
        <f t="shared" si="57"/>
        <v/>
      </c>
      <c r="G261" s="455" t="str">
        <f t="shared" si="57"/>
        <v/>
      </c>
      <c r="I261" s="455" t="str">
        <f t="shared" si="58"/>
        <v/>
      </c>
      <c r="K261" s="455" t="str">
        <f t="shared" si="59"/>
        <v/>
      </c>
      <c r="M261" s="455" t="str">
        <f t="shared" si="60"/>
        <v/>
      </c>
      <c r="O261" s="455" t="str">
        <f t="shared" si="61"/>
        <v/>
      </c>
      <c r="Q261" s="455" t="str">
        <f t="shared" si="62"/>
        <v/>
      </c>
      <c r="S261" s="455" t="str">
        <f t="shared" si="63"/>
        <v/>
      </c>
      <c r="U261" s="455" t="str">
        <f t="shared" si="64"/>
        <v/>
      </c>
      <c r="W261" s="455" t="str">
        <f t="shared" si="65"/>
        <v/>
      </c>
      <c r="Y261" s="455" t="str">
        <f t="shared" si="66"/>
        <v/>
      </c>
      <c r="AA261" s="455" t="str">
        <f t="shared" si="67"/>
        <v/>
      </c>
      <c r="AC261" s="455" t="str">
        <f t="shared" si="68"/>
        <v/>
      </c>
      <c r="AE261" s="455" t="str">
        <f t="shared" si="69"/>
        <v/>
      </c>
      <c r="AG261" s="455" t="str">
        <f t="shared" si="70"/>
        <v/>
      </c>
      <c r="AI261" s="455" t="str">
        <f t="shared" si="71"/>
        <v/>
      </c>
      <c r="AK261" s="455" t="str">
        <f t="shared" si="72"/>
        <v/>
      </c>
      <c r="AM261" s="455" t="str">
        <f t="shared" si="73"/>
        <v/>
      </c>
      <c r="AO261" s="455" t="str">
        <f t="shared" si="74"/>
        <v/>
      </c>
      <c r="AQ261" s="455" t="str">
        <f t="shared" si="75"/>
        <v/>
      </c>
    </row>
    <row r="262" spans="5:43">
      <c r="E262" s="455" t="str">
        <f t="shared" si="57"/>
        <v/>
      </c>
      <c r="G262" s="455" t="str">
        <f t="shared" si="57"/>
        <v/>
      </c>
      <c r="I262" s="455" t="str">
        <f t="shared" si="58"/>
        <v/>
      </c>
      <c r="K262" s="455" t="str">
        <f t="shared" si="59"/>
        <v/>
      </c>
      <c r="M262" s="455" t="str">
        <f t="shared" si="60"/>
        <v/>
      </c>
      <c r="O262" s="455" t="str">
        <f t="shared" si="61"/>
        <v/>
      </c>
      <c r="Q262" s="455" t="str">
        <f t="shared" si="62"/>
        <v/>
      </c>
      <c r="S262" s="455" t="str">
        <f t="shared" si="63"/>
        <v/>
      </c>
      <c r="U262" s="455" t="str">
        <f t="shared" si="64"/>
        <v/>
      </c>
      <c r="W262" s="455" t="str">
        <f t="shared" si="65"/>
        <v/>
      </c>
      <c r="Y262" s="455" t="str">
        <f t="shared" si="66"/>
        <v/>
      </c>
      <c r="AA262" s="455" t="str">
        <f t="shared" si="67"/>
        <v/>
      </c>
      <c r="AC262" s="455" t="str">
        <f t="shared" si="68"/>
        <v/>
      </c>
      <c r="AE262" s="455" t="str">
        <f t="shared" si="69"/>
        <v/>
      </c>
      <c r="AG262" s="455" t="str">
        <f t="shared" si="70"/>
        <v/>
      </c>
      <c r="AI262" s="455" t="str">
        <f t="shared" si="71"/>
        <v/>
      </c>
      <c r="AK262" s="455" t="str">
        <f t="shared" si="72"/>
        <v/>
      </c>
      <c r="AM262" s="455" t="str">
        <f t="shared" si="73"/>
        <v/>
      </c>
      <c r="AO262" s="455" t="str">
        <f t="shared" si="74"/>
        <v/>
      </c>
      <c r="AQ262" s="455" t="str">
        <f t="shared" si="75"/>
        <v/>
      </c>
    </row>
    <row r="263" spans="5:43">
      <c r="E263" s="455" t="str">
        <f t="shared" si="57"/>
        <v/>
      </c>
      <c r="G263" s="455" t="str">
        <f t="shared" si="57"/>
        <v/>
      </c>
      <c r="I263" s="455" t="str">
        <f t="shared" si="58"/>
        <v/>
      </c>
      <c r="K263" s="455" t="str">
        <f t="shared" si="59"/>
        <v/>
      </c>
      <c r="M263" s="455" t="str">
        <f t="shared" si="60"/>
        <v/>
      </c>
      <c r="O263" s="455" t="str">
        <f t="shared" si="61"/>
        <v/>
      </c>
      <c r="Q263" s="455" t="str">
        <f t="shared" si="62"/>
        <v/>
      </c>
      <c r="S263" s="455" t="str">
        <f t="shared" si="63"/>
        <v/>
      </c>
      <c r="U263" s="455" t="str">
        <f t="shared" si="64"/>
        <v/>
      </c>
      <c r="W263" s="455" t="str">
        <f t="shared" si="65"/>
        <v/>
      </c>
      <c r="Y263" s="455" t="str">
        <f t="shared" si="66"/>
        <v/>
      </c>
      <c r="AA263" s="455" t="str">
        <f t="shared" si="67"/>
        <v/>
      </c>
      <c r="AC263" s="455" t="str">
        <f t="shared" si="68"/>
        <v/>
      </c>
      <c r="AE263" s="455" t="str">
        <f t="shared" si="69"/>
        <v/>
      </c>
      <c r="AG263" s="455" t="str">
        <f t="shared" si="70"/>
        <v/>
      </c>
      <c r="AI263" s="455" t="str">
        <f t="shared" si="71"/>
        <v/>
      </c>
      <c r="AK263" s="455" t="str">
        <f t="shared" si="72"/>
        <v/>
      </c>
      <c r="AM263" s="455" t="str">
        <f t="shared" si="73"/>
        <v/>
      </c>
      <c r="AO263" s="455" t="str">
        <f t="shared" si="74"/>
        <v/>
      </c>
      <c r="AQ263" s="455" t="str">
        <f t="shared" si="75"/>
        <v/>
      </c>
    </row>
    <row r="264" spans="5:43">
      <c r="E264" s="455" t="str">
        <f t="shared" si="57"/>
        <v/>
      </c>
      <c r="G264" s="455" t="str">
        <f t="shared" si="57"/>
        <v/>
      </c>
      <c r="I264" s="455" t="str">
        <f t="shared" si="58"/>
        <v/>
      </c>
      <c r="K264" s="455" t="str">
        <f t="shared" si="59"/>
        <v/>
      </c>
      <c r="M264" s="455" t="str">
        <f t="shared" si="60"/>
        <v/>
      </c>
      <c r="O264" s="455" t="str">
        <f t="shared" si="61"/>
        <v/>
      </c>
      <c r="Q264" s="455" t="str">
        <f t="shared" si="62"/>
        <v/>
      </c>
      <c r="S264" s="455" t="str">
        <f t="shared" si="63"/>
        <v/>
      </c>
      <c r="U264" s="455" t="str">
        <f t="shared" si="64"/>
        <v/>
      </c>
      <c r="W264" s="455" t="str">
        <f t="shared" si="65"/>
        <v/>
      </c>
      <c r="Y264" s="455" t="str">
        <f t="shared" si="66"/>
        <v/>
      </c>
      <c r="AA264" s="455" t="str">
        <f t="shared" si="67"/>
        <v/>
      </c>
      <c r="AC264" s="455" t="str">
        <f t="shared" si="68"/>
        <v/>
      </c>
      <c r="AE264" s="455" t="str">
        <f t="shared" si="69"/>
        <v/>
      </c>
      <c r="AG264" s="455" t="str">
        <f t="shared" si="70"/>
        <v/>
      </c>
      <c r="AI264" s="455" t="str">
        <f t="shared" si="71"/>
        <v/>
      </c>
      <c r="AK264" s="455" t="str">
        <f t="shared" si="72"/>
        <v/>
      </c>
      <c r="AM264" s="455" t="str">
        <f t="shared" si="73"/>
        <v/>
      </c>
      <c r="AO264" s="455" t="str">
        <f t="shared" si="74"/>
        <v/>
      </c>
      <c r="AQ264" s="455" t="str">
        <f t="shared" si="75"/>
        <v/>
      </c>
    </row>
    <row r="265" spans="5:43">
      <c r="E265" s="455" t="str">
        <f t="shared" si="57"/>
        <v/>
      </c>
      <c r="G265" s="455" t="str">
        <f t="shared" si="57"/>
        <v/>
      </c>
      <c r="I265" s="455" t="str">
        <f t="shared" si="58"/>
        <v/>
      </c>
      <c r="K265" s="455" t="str">
        <f t="shared" si="59"/>
        <v/>
      </c>
      <c r="M265" s="455" t="str">
        <f t="shared" si="60"/>
        <v/>
      </c>
      <c r="O265" s="455" t="str">
        <f t="shared" si="61"/>
        <v/>
      </c>
      <c r="Q265" s="455" t="str">
        <f t="shared" si="62"/>
        <v/>
      </c>
      <c r="S265" s="455" t="str">
        <f t="shared" si="63"/>
        <v/>
      </c>
      <c r="U265" s="455" t="str">
        <f t="shared" si="64"/>
        <v/>
      </c>
      <c r="W265" s="455" t="str">
        <f t="shared" si="65"/>
        <v/>
      </c>
      <c r="Y265" s="455" t="str">
        <f t="shared" si="66"/>
        <v/>
      </c>
      <c r="AA265" s="455" t="str">
        <f t="shared" si="67"/>
        <v/>
      </c>
      <c r="AC265" s="455" t="str">
        <f t="shared" si="68"/>
        <v/>
      </c>
      <c r="AE265" s="455" t="str">
        <f t="shared" si="69"/>
        <v/>
      </c>
      <c r="AG265" s="455" t="str">
        <f t="shared" si="70"/>
        <v/>
      </c>
      <c r="AI265" s="455" t="str">
        <f t="shared" si="71"/>
        <v/>
      </c>
      <c r="AK265" s="455" t="str">
        <f t="shared" si="72"/>
        <v/>
      </c>
      <c r="AM265" s="455" t="str">
        <f t="shared" si="73"/>
        <v/>
      </c>
      <c r="AO265" s="455" t="str">
        <f t="shared" si="74"/>
        <v/>
      </c>
      <c r="AQ265" s="455" t="str">
        <f t="shared" si="75"/>
        <v/>
      </c>
    </row>
    <row r="266" spans="5:43">
      <c r="E266" s="455" t="str">
        <f t="shared" si="57"/>
        <v/>
      </c>
      <c r="G266" s="455" t="str">
        <f t="shared" si="57"/>
        <v/>
      </c>
      <c r="I266" s="455" t="str">
        <f t="shared" si="58"/>
        <v/>
      </c>
      <c r="K266" s="455" t="str">
        <f t="shared" si="59"/>
        <v/>
      </c>
      <c r="M266" s="455" t="str">
        <f t="shared" si="60"/>
        <v/>
      </c>
      <c r="O266" s="455" t="str">
        <f t="shared" si="61"/>
        <v/>
      </c>
      <c r="Q266" s="455" t="str">
        <f t="shared" si="62"/>
        <v/>
      </c>
      <c r="S266" s="455" t="str">
        <f t="shared" si="63"/>
        <v/>
      </c>
      <c r="U266" s="455" t="str">
        <f t="shared" si="64"/>
        <v/>
      </c>
      <c r="W266" s="455" t="str">
        <f t="shared" si="65"/>
        <v/>
      </c>
      <c r="Y266" s="455" t="str">
        <f t="shared" si="66"/>
        <v/>
      </c>
      <c r="AA266" s="455" t="str">
        <f t="shared" si="67"/>
        <v/>
      </c>
      <c r="AC266" s="455" t="str">
        <f t="shared" si="68"/>
        <v/>
      </c>
      <c r="AE266" s="455" t="str">
        <f t="shared" si="69"/>
        <v/>
      </c>
      <c r="AG266" s="455" t="str">
        <f t="shared" si="70"/>
        <v/>
      </c>
      <c r="AI266" s="455" t="str">
        <f t="shared" si="71"/>
        <v/>
      </c>
      <c r="AK266" s="455" t="str">
        <f t="shared" si="72"/>
        <v/>
      </c>
      <c r="AM266" s="455" t="str">
        <f t="shared" si="73"/>
        <v/>
      </c>
      <c r="AO266" s="455" t="str">
        <f t="shared" si="74"/>
        <v/>
      </c>
      <c r="AQ266" s="455" t="str">
        <f t="shared" si="75"/>
        <v/>
      </c>
    </row>
    <row r="267" spans="5:43">
      <c r="E267" s="455" t="str">
        <f t="shared" si="57"/>
        <v/>
      </c>
      <c r="G267" s="455" t="str">
        <f t="shared" si="57"/>
        <v/>
      </c>
      <c r="I267" s="455" t="str">
        <f t="shared" si="58"/>
        <v/>
      </c>
      <c r="K267" s="455" t="str">
        <f t="shared" si="59"/>
        <v/>
      </c>
      <c r="M267" s="455" t="str">
        <f t="shared" si="60"/>
        <v/>
      </c>
      <c r="O267" s="455" t="str">
        <f t="shared" si="61"/>
        <v/>
      </c>
      <c r="Q267" s="455" t="str">
        <f t="shared" si="62"/>
        <v/>
      </c>
      <c r="S267" s="455" t="str">
        <f t="shared" si="63"/>
        <v/>
      </c>
      <c r="U267" s="455" t="str">
        <f t="shared" si="64"/>
        <v/>
      </c>
      <c r="W267" s="455" t="str">
        <f t="shared" si="65"/>
        <v/>
      </c>
      <c r="Y267" s="455" t="str">
        <f t="shared" si="66"/>
        <v/>
      </c>
      <c r="AA267" s="455" t="str">
        <f t="shared" si="67"/>
        <v/>
      </c>
      <c r="AC267" s="455" t="str">
        <f t="shared" si="68"/>
        <v/>
      </c>
      <c r="AE267" s="455" t="str">
        <f t="shared" si="69"/>
        <v/>
      </c>
      <c r="AG267" s="455" t="str">
        <f t="shared" si="70"/>
        <v/>
      </c>
      <c r="AI267" s="455" t="str">
        <f t="shared" si="71"/>
        <v/>
      </c>
      <c r="AK267" s="455" t="str">
        <f t="shared" si="72"/>
        <v/>
      </c>
      <c r="AM267" s="455" t="str">
        <f t="shared" si="73"/>
        <v/>
      </c>
      <c r="AO267" s="455" t="str">
        <f t="shared" si="74"/>
        <v/>
      </c>
      <c r="AQ267" s="455" t="str">
        <f t="shared" si="75"/>
        <v/>
      </c>
    </row>
    <row r="268" spans="5:43">
      <c r="E268" s="455" t="str">
        <f t="shared" si="57"/>
        <v/>
      </c>
      <c r="G268" s="455" t="str">
        <f t="shared" si="57"/>
        <v/>
      </c>
      <c r="I268" s="455" t="str">
        <f t="shared" si="58"/>
        <v/>
      </c>
      <c r="K268" s="455" t="str">
        <f t="shared" si="59"/>
        <v/>
      </c>
      <c r="M268" s="455" t="str">
        <f t="shared" si="60"/>
        <v/>
      </c>
      <c r="O268" s="455" t="str">
        <f t="shared" si="61"/>
        <v/>
      </c>
      <c r="Q268" s="455" t="str">
        <f t="shared" si="62"/>
        <v/>
      </c>
      <c r="S268" s="455" t="str">
        <f t="shared" si="63"/>
        <v/>
      </c>
      <c r="U268" s="455" t="str">
        <f t="shared" si="64"/>
        <v/>
      </c>
      <c r="W268" s="455" t="str">
        <f t="shared" si="65"/>
        <v/>
      </c>
      <c r="Y268" s="455" t="str">
        <f t="shared" si="66"/>
        <v/>
      </c>
      <c r="AA268" s="455" t="str">
        <f t="shared" si="67"/>
        <v/>
      </c>
      <c r="AC268" s="455" t="str">
        <f t="shared" si="68"/>
        <v/>
      </c>
      <c r="AE268" s="455" t="str">
        <f t="shared" si="69"/>
        <v/>
      </c>
      <c r="AG268" s="455" t="str">
        <f t="shared" si="70"/>
        <v/>
      </c>
      <c r="AI268" s="455" t="str">
        <f t="shared" si="71"/>
        <v/>
      </c>
      <c r="AK268" s="455" t="str">
        <f t="shared" si="72"/>
        <v/>
      </c>
      <c r="AM268" s="455" t="str">
        <f t="shared" si="73"/>
        <v/>
      </c>
      <c r="AO268" s="455" t="str">
        <f t="shared" si="74"/>
        <v/>
      </c>
      <c r="AQ268" s="455" t="str">
        <f t="shared" si="75"/>
        <v/>
      </c>
    </row>
    <row r="269" spans="5:43">
      <c r="E269" s="455" t="str">
        <f t="shared" ref="E269:G300" si="76">IF(OR($B269=0,D269=0),"",D269/$B269)</f>
        <v/>
      </c>
      <c r="G269" s="455" t="str">
        <f t="shared" si="76"/>
        <v/>
      </c>
      <c r="I269" s="455" t="str">
        <f t="shared" ref="I269:I300" si="77">IF(OR($B269=0,H269=0),"",H269/$B269)</f>
        <v/>
      </c>
      <c r="K269" s="455" t="str">
        <f t="shared" ref="K269:K300" si="78">IF(OR($B269=0,J269=0),"",J269/$B269)</f>
        <v/>
      </c>
      <c r="M269" s="455" t="str">
        <f t="shared" ref="M269:M300" si="79">IF(OR($B269=0,L269=0),"",L269/$B269)</f>
        <v/>
      </c>
      <c r="O269" s="455" t="str">
        <f t="shared" ref="O269:O300" si="80">IF(OR($B269=0,N269=0),"",N269/$B269)</f>
        <v/>
      </c>
      <c r="Q269" s="455" t="str">
        <f t="shared" ref="Q269:Q300" si="81">IF(OR($B269=0,P269=0),"",P269/$B269)</f>
        <v/>
      </c>
      <c r="S269" s="455" t="str">
        <f t="shared" ref="S269:S300" si="82">IF(OR($B269=0,R269=0),"",R269/$B269)</f>
        <v/>
      </c>
      <c r="U269" s="455" t="str">
        <f t="shared" ref="U269:U300" si="83">IF(OR($B269=0,T269=0),"",T269/$B269)</f>
        <v/>
      </c>
      <c r="W269" s="455" t="str">
        <f t="shared" ref="W269:W300" si="84">IF(OR($B269=0,V269=0),"",V269/$B269)</f>
        <v/>
      </c>
      <c r="Y269" s="455" t="str">
        <f t="shared" ref="Y269:Y300" si="85">IF(OR($B269=0,X269=0),"",X269/$B269)</f>
        <v/>
      </c>
      <c r="AA269" s="455" t="str">
        <f t="shared" ref="AA269:AA300" si="86">IF(OR($B269=0,Z269=0),"",Z269/$B269)</f>
        <v/>
      </c>
      <c r="AC269" s="455" t="str">
        <f t="shared" ref="AC269:AC300" si="87">IF(OR($B269=0,AB269=0),"",AB269/$B269)</f>
        <v/>
      </c>
      <c r="AE269" s="455" t="str">
        <f t="shared" ref="AE269:AE300" si="88">IF(OR($B269=0,AD269=0),"",AD269/$B269)</f>
        <v/>
      </c>
      <c r="AG269" s="455" t="str">
        <f t="shared" ref="AG269:AG300" si="89">IF(OR($B269=0,AF269=0),"",AF269/$B269)</f>
        <v/>
      </c>
      <c r="AI269" s="455" t="str">
        <f t="shared" ref="AI269:AI300" si="90">IF(OR($B269=0,AH269=0),"",AH269/$B269)</f>
        <v/>
      </c>
      <c r="AK269" s="455" t="str">
        <f t="shared" ref="AK269:AK300" si="91">IF(OR($B269=0,AJ269=0),"",AJ269/$B269)</f>
        <v/>
      </c>
      <c r="AM269" s="455" t="str">
        <f t="shared" ref="AM269:AM300" si="92">IF(OR($B269=0,AL269=0),"",AL269/$B269)</f>
        <v/>
      </c>
      <c r="AO269" s="455" t="str">
        <f t="shared" ref="AO269:AO300" si="93">IF(OR($B269=0,AN269=0),"",AN269/$B269)</f>
        <v/>
      </c>
      <c r="AQ269" s="455" t="str">
        <f t="shared" ref="AQ269:AQ300" si="94">IF(OR($B269=0,AP269=0),"",AP269/$B269)</f>
        <v/>
      </c>
    </row>
    <row r="270" spans="5:43">
      <c r="E270" s="455" t="str">
        <f t="shared" si="76"/>
        <v/>
      </c>
      <c r="G270" s="455" t="str">
        <f t="shared" si="76"/>
        <v/>
      </c>
      <c r="I270" s="455" t="str">
        <f t="shared" si="77"/>
        <v/>
      </c>
      <c r="K270" s="455" t="str">
        <f t="shared" si="78"/>
        <v/>
      </c>
      <c r="M270" s="455" t="str">
        <f t="shared" si="79"/>
        <v/>
      </c>
      <c r="O270" s="455" t="str">
        <f t="shared" si="80"/>
        <v/>
      </c>
      <c r="Q270" s="455" t="str">
        <f t="shared" si="81"/>
        <v/>
      </c>
      <c r="S270" s="455" t="str">
        <f t="shared" si="82"/>
        <v/>
      </c>
      <c r="U270" s="455" t="str">
        <f t="shared" si="83"/>
        <v/>
      </c>
      <c r="W270" s="455" t="str">
        <f t="shared" si="84"/>
        <v/>
      </c>
      <c r="Y270" s="455" t="str">
        <f t="shared" si="85"/>
        <v/>
      </c>
      <c r="AA270" s="455" t="str">
        <f t="shared" si="86"/>
        <v/>
      </c>
      <c r="AC270" s="455" t="str">
        <f t="shared" si="87"/>
        <v/>
      </c>
      <c r="AE270" s="455" t="str">
        <f t="shared" si="88"/>
        <v/>
      </c>
      <c r="AG270" s="455" t="str">
        <f t="shared" si="89"/>
        <v/>
      </c>
      <c r="AI270" s="455" t="str">
        <f t="shared" si="90"/>
        <v/>
      </c>
      <c r="AK270" s="455" t="str">
        <f t="shared" si="91"/>
        <v/>
      </c>
      <c r="AM270" s="455" t="str">
        <f t="shared" si="92"/>
        <v/>
      </c>
      <c r="AO270" s="455" t="str">
        <f t="shared" si="93"/>
        <v/>
      </c>
      <c r="AQ270" s="455" t="str">
        <f t="shared" si="94"/>
        <v/>
      </c>
    </row>
    <row r="271" spans="5:43">
      <c r="E271" s="455" t="str">
        <f t="shared" si="76"/>
        <v/>
      </c>
      <c r="G271" s="455" t="str">
        <f t="shared" si="76"/>
        <v/>
      </c>
      <c r="I271" s="455" t="str">
        <f t="shared" si="77"/>
        <v/>
      </c>
      <c r="K271" s="455" t="str">
        <f t="shared" si="78"/>
        <v/>
      </c>
      <c r="M271" s="455" t="str">
        <f t="shared" si="79"/>
        <v/>
      </c>
      <c r="O271" s="455" t="str">
        <f t="shared" si="80"/>
        <v/>
      </c>
      <c r="Q271" s="455" t="str">
        <f t="shared" si="81"/>
        <v/>
      </c>
      <c r="S271" s="455" t="str">
        <f t="shared" si="82"/>
        <v/>
      </c>
      <c r="U271" s="455" t="str">
        <f t="shared" si="83"/>
        <v/>
      </c>
      <c r="W271" s="455" t="str">
        <f t="shared" si="84"/>
        <v/>
      </c>
      <c r="Y271" s="455" t="str">
        <f t="shared" si="85"/>
        <v/>
      </c>
      <c r="AA271" s="455" t="str">
        <f t="shared" si="86"/>
        <v/>
      </c>
      <c r="AC271" s="455" t="str">
        <f t="shared" si="87"/>
        <v/>
      </c>
      <c r="AE271" s="455" t="str">
        <f t="shared" si="88"/>
        <v/>
      </c>
      <c r="AG271" s="455" t="str">
        <f t="shared" si="89"/>
        <v/>
      </c>
      <c r="AI271" s="455" t="str">
        <f t="shared" si="90"/>
        <v/>
      </c>
      <c r="AK271" s="455" t="str">
        <f t="shared" si="91"/>
        <v/>
      </c>
      <c r="AM271" s="455" t="str">
        <f t="shared" si="92"/>
        <v/>
      </c>
      <c r="AO271" s="455" t="str">
        <f t="shared" si="93"/>
        <v/>
      </c>
      <c r="AQ271" s="455" t="str">
        <f t="shared" si="94"/>
        <v/>
      </c>
    </row>
    <row r="272" spans="5:43">
      <c r="E272" s="455" t="str">
        <f t="shared" si="76"/>
        <v/>
      </c>
      <c r="G272" s="455" t="str">
        <f t="shared" si="76"/>
        <v/>
      </c>
      <c r="I272" s="455" t="str">
        <f t="shared" si="77"/>
        <v/>
      </c>
      <c r="K272" s="455" t="str">
        <f t="shared" si="78"/>
        <v/>
      </c>
      <c r="M272" s="455" t="str">
        <f t="shared" si="79"/>
        <v/>
      </c>
      <c r="O272" s="455" t="str">
        <f t="shared" si="80"/>
        <v/>
      </c>
      <c r="Q272" s="455" t="str">
        <f t="shared" si="81"/>
        <v/>
      </c>
      <c r="S272" s="455" t="str">
        <f t="shared" si="82"/>
        <v/>
      </c>
      <c r="U272" s="455" t="str">
        <f t="shared" si="83"/>
        <v/>
      </c>
      <c r="W272" s="455" t="str">
        <f t="shared" si="84"/>
        <v/>
      </c>
      <c r="Y272" s="455" t="str">
        <f t="shared" si="85"/>
        <v/>
      </c>
      <c r="AA272" s="455" t="str">
        <f t="shared" si="86"/>
        <v/>
      </c>
      <c r="AC272" s="455" t="str">
        <f t="shared" si="87"/>
        <v/>
      </c>
      <c r="AE272" s="455" t="str">
        <f t="shared" si="88"/>
        <v/>
      </c>
      <c r="AG272" s="455" t="str">
        <f t="shared" si="89"/>
        <v/>
      </c>
      <c r="AI272" s="455" t="str">
        <f t="shared" si="90"/>
        <v/>
      </c>
      <c r="AK272" s="455" t="str">
        <f t="shared" si="91"/>
        <v/>
      </c>
      <c r="AM272" s="455" t="str">
        <f t="shared" si="92"/>
        <v/>
      </c>
      <c r="AO272" s="455" t="str">
        <f t="shared" si="93"/>
        <v/>
      </c>
      <c r="AQ272" s="455" t="str">
        <f t="shared" si="94"/>
        <v/>
      </c>
    </row>
    <row r="273" spans="5:43">
      <c r="E273" s="455" t="str">
        <f t="shared" si="76"/>
        <v/>
      </c>
      <c r="G273" s="455" t="str">
        <f t="shared" si="76"/>
        <v/>
      </c>
      <c r="I273" s="455" t="str">
        <f t="shared" si="77"/>
        <v/>
      </c>
      <c r="K273" s="455" t="str">
        <f t="shared" si="78"/>
        <v/>
      </c>
      <c r="M273" s="455" t="str">
        <f t="shared" si="79"/>
        <v/>
      </c>
      <c r="O273" s="455" t="str">
        <f t="shared" si="80"/>
        <v/>
      </c>
      <c r="Q273" s="455" t="str">
        <f t="shared" si="81"/>
        <v/>
      </c>
      <c r="S273" s="455" t="str">
        <f t="shared" si="82"/>
        <v/>
      </c>
      <c r="U273" s="455" t="str">
        <f t="shared" si="83"/>
        <v/>
      </c>
      <c r="W273" s="455" t="str">
        <f t="shared" si="84"/>
        <v/>
      </c>
      <c r="Y273" s="455" t="str">
        <f t="shared" si="85"/>
        <v/>
      </c>
      <c r="AA273" s="455" t="str">
        <f t="shared" si="86"/>
        <v/>
      </c>
      <c r="AC273" s="455" t="str">
        <f t="shared" si="87"/>
        <v/>
      </c>
      <c r="AE273" s="455" t="str">
        <f t="shared" si="88"/>
        <v/>
      </c>
      <c r="AG273" s="455" t="str">
        <f t="shared" si="89"/>
        <v/>
      </c>
      <c r="AI273" s="455" t="str">
        <f t="shared" si="90"/>
        <v/>
      </c>
      <c r="AK273" s="455" t="str">
        <f t="shared" si="91"/>
        <v/>
      </c>
      <c r="AM273" s="455" t="str">
        <f t="shared" si="92"/>
        <v/>
      </c>
      <c r="AO273" s="455" t="str">
        <f t="shared" si="93"/>
        <v/>
      </c>
      <c r="AQ273" s="455" t="str">
        <f t="shared" si="94"/>
        <v/>
      </c>
    </row>
    <row r="274" spans="5:43">
      <c r="E274" s="455" t="str">
        <f t="shared" si="76"/>
        <v/>
      </c>
      <c r="G274" s="455" t="str">
        <f t="shared" si="76"/>
        <v/>
      </c>
      <c r="I274" s="455" t="str">
        <f t="shared" si="77"/>
        <v/>
      </c>
      <c r="K274" s="455" t="str">
        <f t="shared" si="78"/>
        <v/>
      </c>
      <c r="M274" s="455" t="str">
        <f t="shared" si="79"/>
        <v/>
      </c>
      <c r="O274" s="455" t="str">
        <f t="shared" si="80"/>
        <v/>
      </c>
      <c r="Q274" s="455" t="str">
        <f t="shared" si="81"/>
        <v/>
      </c>
      <c r="S274" s="455" t="str">
        <f t="shared" si="82"/>
        <v/>
      </c>
      <c r="U274" s="455" t="str">
        <f t="shared" si="83"/>
        <v/>
      </c>
      <c r="W274" s="455" t="str">
        <f t="shared" si="84"/>
        <v/>
      </c>
      <c r="Y274" s="455" t="str">
        <f t="shared" si="85"/>
        <v/>
      </c>
      <c r="AA274" s="455" t="str">
        <f t="shared" si="86"/>
        <v/>
      </c>
      <c r="AC274" s="455" t="str">
        <f t="shared" si="87"/>
        <v/>
      </c>
      <c r="AE274" s="455" t="str">
        <f t="shared" si="88"/>
        <v/>
      </c>
      <c r="AG274" s="455" t="str">
        <f t="shared" si="89"/>
        <v/>
      </c>
      <c r="AI274" s="455" t="str">
        <f t="shared" si="90"/>
        <v/>
      </c>
      <c r="AK274" s="455" t="str">
        <f t="shared" si="91"/>
        <v/>
      </c>
      <c r="AM274" s="455" t="str">
        <f t="shared" si="92"/>
        <v/>
      </c>
      <c r="AO274" s="455" t="str">
        <f t="shared" si="93"/>
        <v/>
      </c>
      <c r="AQ274" s="455" t="str">
        <f t="shared" si="94"/>
        <v/>
      </c>
    </row>
    <row r="275" spans="5:43">
      <c r="E275" s="455" t="str">
        <f t="shared" si="76"/>
        <v/>
      </c>
      <c r="G275" s="455" t="str">
        <f t="shared" si="76"/>
        <v/>
      </c>
      <c r="I275" s="455" t="str">
        <f t="shared" si="77"/>
        <v/>
      </c>
      <c r="K275" s="455" t="str">
        <f t="shared" si="78"/>
        <v/>
      </c>
      <c r="M275" s="455" t="str">
        <f t="shared" si="79"/>
        <v/>
      </c>
      <c r="O275" s="455" t="str">
        <f t="shared" si="80"/>
        <v/>
      </c>
      <c r="Q275" s="455" t="str">
        <f t="shared" si="81"/>
        <v/>
      </c>
      <c r="S275" s="455" t="str">
        <f t="shared" si="82"/>
        <v/>
      </c>
      <c r="U275" s="455" t="str">
        <f t="shared" si="83"/>
        <v/>
      </c>
      <c r="W275" s="455" t="str">
        <f t="shared" si="84"/>
        <v/>
      </c>
      <c r="Y275" s="455" t="str">
        <f t="shared" si="85"/>
        <v/>
      </c>
      <c r="AA275" s="455" t="str">
        <f t="shared" si="86"/>
        <v/>
      </c>
      <c r="AC275" s="455" t="str">
        <f t="shared" si="87"/>
        <v/>
      </c>
      <c r="AE275" s="455" t="str">
        <f t="shared" si="88"/>
        <v/>
      </c>
      <c r="AG275" s="455" t="str">
        <f t="shared" si="89"/>
        <v/>
      </c>
      <c r="AI275" s="455" t="str">
        <f t="shared" si="90"/>
        <v/>
      </c>
      <c r="AK275" s="455" t="str">
        <f t="shared" si="91"/>
        <v/>
      </c>
      <c r="AM275" s="455" t="str">
        <f t="shared" si="92"/>
        <v/>
      </c>
      <c r="AO275" s="455" t="str">
        <f t="shared" si="93"/>
        <v/>
      </c>
      <c r="AQ275" s="455" t="str">
        <f t="shared" si="94"/>
        <v/>
      </c>
    </row>
    <row r="276" spans="5:43">
      <c r="E276" s="455" t="str">
        <f t="shared" si="76"/>
        <v/>
      </c>
      <c r="G276" s="455" t="str">
        <f t="shared" si="76"/>
        <v/>
      </c>
      <c r="I276" s="455" t="str">
        <f t="shared" si="77"/>
        <v/>
      </c>
      <c r="K276" s="455" t="str">
        <f t="shared" si="78"/>
        <v/>
      </c>
      <c r="M276" s="455" t="str">
        <f t="shared" si="79"/>
        <v/>
      </c>
      <c r="O276" s="455" t="str">
        <f t="shared" si="80"/>
        <v/>
      </c>
      <c r="Q276" s="455" t="str">
        <f t="shared" si="81"/>
        <v/>
      </c>
      <c r="S276" s="455" t="str">
        <f t="shared" si="82"/>
        <v/>
      </c>
      <c r="U276" s="455" t="str">
        <f t="shared" si="83"/>
        <v/>
      </c>
      <c r="W276" s="455" t="str">
        <f t="shared" si="84"/>
        <v/>
      </c>
      <c r="Y276" s="455" t="str">
        <f t="shared" si="85"/>
        <v/>
      </c>
      <c r="AA276" s="455" t="str">
        <f t="shared" si="86"/>
        <v/>
      </c>
      <c r="AC276" s="455" t="str">
        <f t="shared" si="87"/>
        <v/>
      </c>
      <c r="AE276" s="455" t="str">
        <f t="shared" si="88"/>
        <v/>
      </c>
      <c r="AG276" s="455" t="str">
        <f t="shared" si="89"/>
        <v/>
      </c>
      <c r="AI276" s="455" t="str">
        <f t="shared" si="90"/>
        <v/>
      </c>
      <c r="AK276" s="455" t="str">
        <f t="shared" si="91"/>
        <v/>
      </c>
      <c r="AM276" s="455" t="str">
        <f t="shared" si="92"/>
        <v/>
      </c>
      <c r="AO276" s="455" t="str">
        <f t="shared" si="93"/>
        <v/>
      </c>
      <c r="AQ276" s="455" t="str">
        <f t="shared" si="94"/>
        <v/>
      </c>
    </row>
    <row r="277" spans="5:43">
      <c r="E277" s="455" t="str">
        <f t="shared" si="76"/>
        <v/>
      </c>
      <c r="G277" s="455" t="str">
        <f t="shared" si="76"/>
        <v/>
      </c>
      <c r="I277" s="455" t="str">
        <f t="shared" si="77"/>
        <v/>
      </c>
      <c r="K277" s="455" t="str">
        <f t="shared" si="78"/>
        <v/>
      </c>
      <c r="M277" s="455" t="str">
        <f t="shared" si="79"/>
        <v/>
      </c>
      <c r="O277" s="455" t="str">
        <f t="shared" si="80"/>
        <v/>
      </c>
      <c r="Q277" s="455" t="str">
        <f t="shared" si="81"/>
        <v/>
      </c>
      <c r="S277" s="455" t="str">
        <f t="shared" si="82"/>
        <v/>
      </c>
      <c r="U277" s="455" t="str">
        <f t="shared" si="83"/>
        <v/>
      </c>
      <c r="W277" s="455" t="str">
        <f t="shared" si="84"/>
        <v/>
      </c>
      <c r="Y277" s="455" t="str">
        <f t="shared" si="85"/>
        <v/>
      </c>
      <c r="AA277" s="455" t="str">
        <f t="shared" si="86"/>
        <v/>
      </c>
      <c r="AC277" s="455" t="str">
        <f t="shared" si="87"/>
        <v/>
      </c>
      <c r="AE277" s="455" t="str">
        <f t="shared" si="88"/>
        <v/>
      </c>
      <c r="AG277" s="455" t="str">
        <f t="shared" si="89"/>
        <v/>
      </c>
      <c r="AI277" s="455" t="str">
        <f t="shared" si="90"/>
        <v/>
      </c>
      <c r="AK277" s="455" t="str">
        <f t="shared" si="91"/>
        <v/>
      </c>
      <c r="AM277" s="455" t="str">
        <f t="shared" si="92"/>
        <v/>
      </c>
      <c r="AO277" s="455" t="str">
        <f t="shared" si="93"/>
        <v/>
      </c>
      <c r="AQ277" s="455" t="str">
        <f t="shared" si="94"/>
        <v/>
      </c>
    </row>
    <row r="278" spans="5:43">
      <c r="E278" s="455" t="str">
        <f t="shared" si="76"/>
        <v/>
      </c>
      <c r="G278" s="455" t="str">
        <f t="shared" si="76"/>
        <v/>
      </c>
      <c r="I278" s="455" t="str">
        <f t="shared" si="77"/>
        <v/>
      </c>
      <c r="K278" s="455" t="str">
        <f t="shared" si="78"/>
        <v/>
      </c>
      <c r="M278" s="455" t="str">
        <f t="shared" si="79"/>
        <v/>
      </c>
      <c r="O278" s="455" t="str">
        <f t="shared" si="80"/>
        <v/>
      </c>
      <c r="Q278" s="455" t="str">
        <f t="shared" si="81"/>
        <v/>
      </c>
      <c r="S278" s="455" t="str">
        <f t="shared" si="82"/>
        <v/>
      </c>
      <c r="U278" s="455" t="str">
        <f t="shared" si="83"/>
        <v/>
      </c>
      <c r="W278" s="455" t="str">
        <f t="shared" si="84"/>
        <v/>
      </c>
      <c r="Y278" s="455" t="str">
        <f t="shared" si="85"/>
        <v/>
      </c>
      <c r="AA278" s="455" t="str">
        <f t="shared" si="86"/>
        <v/>
      </c>
      <c r="AC278" s="455" t="str">
        <f t="shared" si="87"/>
        <v/>
      </c>
      <c r="AE278" s="455" t="str">
        <f t="shared" si="88"/>
        <v/>
      </c>
      <c r="AG278" s="455" t="str">
        <f t="shared" si="89"/>
        <v/>
      </c>
      <c r="AI278" s="455" t="str">
        <f t="shared" si="90"/>
        <v/>
      </c>
      <c r="AK278" s="455" t="str">
        <f t="shared" si="91"/>
        <v/>
      </c>
      <c r="AM278" s="455" t="str">
        <f t="shared" si="92"/>
        <v/>
      </c>
      <c r="AO278" s="455" t="str">
        <f t="shared" si="93"/>
        <v/>
      </c>
      <c r="AQ278" s="455" t="str">
        <f t="shared" si="94"/>
        <v/>
      </c>
    </row>
    <row r="279" spans="5:43">
      <c r="E279" s="455" t="str">
        <f t="shared" si="76"/>
        <v/>
      </c>
      <c r="G279" s="455" t="str">
        <f t="shared" si="76"/>
        <v/>
      </c>
      <c r="I279" s="455" t="str">
        <f t="shared" si="77"/>
        <v/>
      </c>
      <c r="K279" s="455" t="str">
        <f t="shared" si="78"/>
        <v/>
      </c>
      <c r="M279" s="455" t="str">
        <f t="shared" si="79"/>
        <v/>
      </c>
      <c r="O279" s="455" t="str">
        <f t="shared" si="80"/>
        <v/>
      </c>
      <c r="Q279" s="455" t="str">
        <f t="shared" si="81"/>
        <v/>
      </c>
      <c r="S279" s="455" t="str">
        <f t="shared" si="82"/>
        <v/>
      </c>
      <c r="U279" s="455" t="str">
        <f t="shared" si="83"/>
        <v/>
      </c>
      <c r="W279" s="455" t="str">
        <f t="shared" si="84"/>
        <v/>
      </c>
      <c r="Y279" s="455" t="str">
        <f t="shared" si="85"/>
        <v/>
      </c>
      <c r="AA279" s="455" t="str">
        <f t="shared" si="86"/>
        <v/>
      </c>
      <c r="AC279" s="455" t="str">
        <f t="shared" si="87"/>
        <v/>
      </c>
      <c r="AE279" s="455" t="str">
        <f t="shared" si="88"/>
        <v/>
      </c>
      <c r="AG279" s="455" t="str">
        <f t="shared" si="89"/>
        <v/>
      </c>
      <c r="AI279" s="455" t="str">
        <f t="shared" si="90"/>
        <v/>
      </c>
      <c r="AK279" s="455" t="str">
        <f t="shared" si="91"/>
        <v/>
      </c>
      <c r="AM279" s="455" t="str">
        <f t="shared" si="92"/>
        <v/>
      </c>
      <c r="AO279" s="455" t="str">
        <f t="shared" si="93"/>
        <v/>
      </c>
      <c r="AQ279" s="455" t="str">
        <f t="shared" si="94"/>
        <v/>
      </c>
    </row>
    <row r="280" spans="5:43">
      <c r="E280" s="455" t="str">
        <f t="shared" si="76"/>
        <v/>
      </c>
      <c r="G280" s="455" t="str">
        <f t="shared" si="76"/>
        <v/>
      </c>
      <c r="I280" s="455" t="str">
        <f t="shared" si="77"/>
        <v/>
      </c>
      <c r="K280" s="455" t="str">
        <f t="shared" si="78"/>
        <v/>
      </c>
      <c r="M280" s="455" t="str">
        <f t="shared" si="79"/>
        <v/>
      </c>
      <c r="O280" s="455" t="str">
        <f t="shared" si="80"/>
        <v/>
      </c>
      <c r="Q280" s="455" t="str">
        <f t="shared" si="81"/>
        <v/>
      </c>
      <c r="S280" s="455" t="str">
        <f t="shared" si="82"/>
        <v/>
      </c>
      <c r="U280" s="455" t="str">
        <f t="shared" si="83"/>
        <v/>
      </c>
      <c r="W280" s="455" t="str">
        <f t="shared" si="84"/>
        <v/>
      </c>
      <c r="Y280" s="455" t="str">
        <f t="shared" si="85"/>
        <v/>
      </c>
      <c r="AA280" s="455" t="str">
        <f t="shared" si="86"/>
        <v/>
      </c>
      <c r="AC280" s="455" t="str">
        <f t="shared" si="87"/>
        <v/>
      </c>
      <c r="AE280" s="455" t="str">
        <f t="shared" si="88"/>
        <v/>
      </c>
      <c r="AG280" s="455" t="str">
        <f t="shared" si="89"/>
        <v/>
      </c>
      <c r="AI280" s="455" t="str">
        <f t="shared" si="90"/>
        <v/>
      </c>
      <c r="AK280" s="455" t="str">
        <f t="shared" si="91"/>
        <v/>
      </c>
      <c r="AM280" s="455" t="str">
        <f t="shared" si="92"/>
        <v/>
      </c>
      <c r="AO280" s="455" t="str">
        <f t="shared" si="93"/>
        <v/>
      </c>
      <c r="AQ280" s="455" t="str">
        <f t="shared" si="94"/>
        <v/>
      </c>
    </row>
    <row r="281" spans="5:43">
      <c r="E281" s="455" t="str">
        <f t="shared" si="76"/>
        <v/>
      </c>
      <c r="G281" s="455" t="str">
        <f t="shared" si="76"/>
        <v/>
      </c>
      <c r="I281" s="455" t="str">
        <f t="shared" si="77"/>
        <v/>
      </c>
      <c r="K281" s="455" t="str">
        <f t="shared" si="78"/>
        <v/>
      </c>
      <c r="M281" s="455" t="str">
        <f t="shared" si="79"/>
        <v/>
      </c>
      <c r="O281" s="455" t="str">
        <f t="shared" si="80"/>
        <v/>
      </c>
      <c r="Q281" s="455" t="str">
        <f t="shared" si="81"/>
        <v/>
      </c>
      <c r="S281" s="455" t="str">
        <f t="shared" si="82"/>
        <v/>
      </c>
      <c r="U281" s="455" t="str">
        <f t="shared" si="83"/>
        <v/>
      </c>
      <c r="W281" s="455" t="str">
        <f t="shared" si="84"/>
        <v/>
      </c>
      <c r="Y281" s="455" t="str">
        <f t="shared" si="85"/>
        <v/>
      </c>
      <c r="AA281" s="455" t="str">
        <f t="shared" si="86"/>
        <v/>
      </c>
      <c r="AC281" s="455" t="str">
        <f t="shared" si="87"/>
        <v/>
      </c>
      <c r="AE281" s="455" t="str">
        <f t="shared" si="88"/>
        <v/>
      </c>
      <c r="AG281" s="455" t="str">
        <f t="shared" si="89"/>
        <v/>
      </c>
      <c r="AI281" s="455" t="str">
        <f t="shared" si="90"/>
        <v/>
      </c>
      <c r="AK281" s="455" t="str">
        <f t="shared" si="91"/>
        <v/>
      </c>
      <c r="AM281" s="455" t="str">
        <f t="shared" si="92"/>
        <v/>
      </c>
      <c r="AO281" s="455" t="str">
        <f t="shared" si="93"/>
        <v/>
      </c>
      <c r="AQ281" s="455" t="str">
        <f t="shared" si="94"/>
        <v/>
      </c>
    </row>
    <row r="282" spans="5:43">
      <c r="E282" s="455" t="str">
        <f t="shared" si="76"/>
        <v/>
      </c>
      <c r="G282" s="455" t="str">
        <f t="shared" si="76"/>
        <v/>
      </c>
      <c r="I282" s="455" t="str">
        <f t="shared" si="77"/>
        <v/>
      </c>
      <c r="K282" s="455" t="str">
        <f t="shared" si="78"/>
        <v/>
      </c>
      <c r="M282" s="455" t="str">
        <f t="shared" si="79"/>
        <v/>
      </c>
      <c r="O282" s="455" t="str">
        <f t="shared" si="80"/>
        <v/>
      </c>
      <c r="Q282" s="455" t="str">
        <f t="shared" si="81"/>
        <v/>
      </c>
      <c r="S282" s="455" t="str">
        <f t="shared" si="82"/>
        <v/>
      </c>
      <c r="U282" s="455" t="str">
        <f t="shared" si="83"/>
        <v/>
      </c>
      <c r="W282" s="455" t="str">
        <f t="shared" si="84"/>
        <v/>
      </c>
      <c r="Y282" s="455" t="str">
        <f t="shared" si="85"/>
        <v/>
      </c>
      <c r="AA282" s="455" t="str">
        <f t="shared" si="86"/>
        <v/>
      </c>
      <c r="AC282" s="455" t="str">
        <f t="shared" si="87"/>
        <v/>
      </c>
      <c r="AE282" s="455" t="str">
        <f t="shared" si="88"/>
        <v/>
      </c>
      <c r="AG282" s="455" t="str">
        <f t="shared" si="89"/>
        <v/>
      </c>
      <c r="AI282" s="455" t="str">
        <f t="shared" si="90"/>
        <v/>
      </c>
      <c r="AK282" s="455" t="str">
        <f t="shared" si="91"/>
        <v/>
      </c>
      <c r="AM282" s="455" t="str">
        <f t="shared" si="92"/>
        <v/>
      </c>
      <c r="AO282" s="455" t="str">
        <f t="shared" si="93"/>
        <v/>
      </c>
      <c r="AQ282" s="455" t="str">
        <f t="shared" si="94"/>
        <v/>
      </c>
    </row>
    <row r="283" spans="5:43">
      <c r="E283" s="455" t="str">
        <f t="shared" si="76"/>
        <v/>
      </c>
      <c r="G283" s="455" t="str">
        <f t="shared" si="76"/>
        <v/>
      </c>
      <c r="I283" s="455" t="str">
        <f t="shared" si="77"/>
        <v/>
      </c>
      <c r="K283" s="455" t="str">
        <f t="shared" si="78"/>
        <v/>
      </c>
      <c r="M283" s="455" t="str">
        <f t="shared" si="79"/>
        <v/>
      </c>
      <c r="O283" s="455" t="str">
        <f t="shared" si="80"/>
        <v/>
      </c>
      <c r="Q283" s="455" t="str">
        <f t="shared" si="81"/>
        <v/>
      </c>
      <c r="S283" s="455" t="str">
        <f t="shared" si="82"/>
        <v/>
      </c>
      <c r="U283" s="455" t="str">
        <f t="shared" si="83"/>
        <v/>
      </c>
      <c r="W283" s="455" t="str">
        <f t="shared" si="84"/>
        <v/>
      </c>
      <c r="Y283" s="455" t="str">
        <f t="shared" si="85"/>
        <v/>
      </c>
      <c r="AA283" s="455" t="str">
        <f t="shared" si="86"/>
        <v/>
      </c>
      <c r="AC283" s="455" t="str">
        <f t="shared" si="87"/>
        <v/>
      </c>
      <c r="AE283" s="455" t="str">
        <f t="shared" si="88"/>
        <v/>
      </c>
      <c r="AG283" s="455" t="str">
        <f t="shared" si="89"/>
        <v/>
      </c>
      <c r="AI283" s="455" t="str">
        <f t="shared" si="90"/>
        <v/>
      </c>
      <c r="AK283" s="455" t="str">
        <f t="shared" si="91"/>
        <v/>
      </c>
      <c r="AM283" s="455" t="str">
        <f t="shared" si="92"/>
        <v/>
      </c>
      <c r="AO283" s="455" t="str">
        <f t="shared" si="93"/>
        <v/>
      </c>
      <c r="AQ283" s="455" t="str">
        <f t="shared" si="94"/>
        <v/>
      </c>
    </row>
    <row r="284" spans="5:43">
      <c r="E284" s="455" t="str">
        <f t="shared" si="76"/>
        <v/>
      </c>
      <c r="G284" s="455" t="str">
        <f t="shared" si="76"/>
        <v/>
      </c>
      <c r="I284" s="455" t="str">
        <f t="shared" si="77"/>
        <v/>
      </c>
      <c r="K284" s="455" t="str">
        <f t="shared" si="78"/>
        <v/>
      </c>
      <c r="M284" s="455" t="str">
        <f t="shared" si="79"/>
        <v/>
      </c>
      <c r="O284" s="455" t="str">
        <f t="shared" si="80"/>
        <v/>
      </c>
      <c r="Q284" s="455" t="str">
        <f t="shared" si="81"/>
        <v/>
      </c>
      <c r="S284" s="455" t="str">
        <f t="shared" si="82"/>
        <v/>
      </c>
      <c r="U284" s="455" t="str">
        <f t="shared" si="83"/>
        <v/>
      </c>
      <c r="W284" s="455" t="str">
        <f t="shared" si="84"/>
        <v/>
      </c>
      <c r="Y284" s="455" t="str">
        <f t="shared" si="85"/>
        <v/>
      </c>
      <c r="AA284" s="455" t="str">
        <f t="shared" si="86"/>
        <v/>
      </c>
      <c r="AC284" s="455" t="str">
        <f t="shared" si="87"/>
        <v/>
      </c>
      <c r="AE284" s="455" t="str">
        <f t="shared" si="88"/>
        <v/>
      </c>
      <c r="AG284" s="455" t="str">
        <f t="shared" si="89"/>
        <v/>
      </c>
      <c r="AI284" s="455" t="str">
        <f t="shared" si="90"/>
        <v/>
      </c>
      <c r="AK284" s="455" t="str">
        <f t="shared" si="91"/>
        <v/>
      </c>
      <c r="AM284" s="455" t="str">
        <f t="shared" si="92"/>
        <v/>
      </c>
      <c r="AO284" s="455" t="str">
        <f t="shared" si="93"/>
        <v/>
      </c>
      <c r="AQ284" s="455" t="str">
        <f t="shared" si="94"/>
        <v/>
      </c>
    </row>
    <row r="285" spans="5:43">
      <c r="E285" s="455" t="str">
        <f t="shared" si="76"/>
        <v/>
      </c>
      <c r="G285" s="455" t="str">
        <f t="shared" si="76"/>
        <v/>
      </c>
      <c r="I285" s="455" t="str">
        <f t="shared" si="77"/>
        <v/>
      </c>
      <c r="K285" s="455" t="str">
        <f t="shared" si="78"/>
        <v/>
      </c>
      <c r="M285" s="455" t="str">
        <f t="shared" si="79"/>
        <v/>
      </c>
      <c r="O285" s="455" t="str">
        <f t="shared" si="80"/>
        <v/>
      </c>
      <c r="Q285" s="455" t="str">
        <f t="shared" si="81"/>
        <v/>
      </c>
      <c r="S285" s="455" t="str">
        <f t="shared" si="82"/>
        <v/>
      </c>
      <c r="U285" s="455" t="str">
        <f t="shared" si="83"/>
        <v/>
      </c>
      <c r="W285" s="455" t="str">
        <f t="shared" si="84"/>
        <v/>
      </c>
      <c r="Y285" s="455" t="str">
        <f t="shared" si="85"/>
        <v/>
      </c>
      <c r="AA285" s="455" t="str">
        <f t="shared" si="86"/>
        <v/>
      </c>
      <c r="AC285" s="455" t="str">
        <f t="shared" si="87"/>
        <v/>
      </c>
      <c r="AE285" s="455" t="str">
        <f t="shared" si="88"/>
        <v/>
      </c>
      <c r="AG285" s="455" t="str">
        <f t="shared" si="89"/>
        <v/>
      </c>
      <c r="AI285" s="455" t="str">
        <f t="shared" si="90"/>
        <v/>
      </c>
      <c r="AK285" s="455" t="str">
        <f t="shared" si="91"/>
        <v/>
      </c>
      <c r="AM285" s="455" t="str">
        <f t="shared" si="92"/>
        <v/>
      </c>
      <c r="AO285" s="455" t="str">
        <f t="shared" si="93"/>
        <v/>
      </c>
      <c r="AQ285" s="455" t="str">
        <f t="shared" si="94"/>
        <v/>
      </c>
    </row>
    <row r="286" spans="5:43">
      <c r="E286" s="455" t="str">
        <f t="shared" si="76"/>
        <v/>
      </c>
      <c r="G286" s="455" t="str">
        <f t="shared" si="76"/>
        <v/>
      </c>
      <c r="I286" s="455" t="str">
        <f t="shared" si="77"/>
        <v/>
      </c>
      <c r="K286" s="455" t="str">
        <f t="shared" si="78"/>
        <v/>
      </c>
      <c r="M286" s="455" t="str">
        <f t="shared" si="79"/>
        <v/>
      </c>
      <c r="O286" s="455" t="str">
        <f t="shared" si="80"/>
        <v/>
      </c>
      <c r="Q286" s="455" t="str">
        <f t="shared" si="81"/>
        <v/>
      </c>
      <c r="S286" s="455" t="str">
        <f t="shared" si="82"/>
        <v/>
      </c>
      <c r="U286" s="455" t="str">
        <f t="shared" si="83"/>
        <v/>
      </c>
      <c r="W286" s="455" t="str">
        <f t="shared" si="84"/>
        <v/>
      </c>
      <c r="Y286" s="455" t="str">
        <f t="shared" si="85"/>
        <v/>
      </c>
      <c r="AA286" s="455" t="str">
        <f t="shared" si="86"/>
        <v/>
      </c>
      <c r="AC286" s="455" t="str">
        <f t="shared" si="87"/>
        <v/>
      </c>
      <c r="AE286" s="455" t="str">
        <f t="shared" si="88"/>
        <v/>
      </c>
      <c r="AG286" s="455" t="str">
        <f t="shared" si="89"/>
        <v/>
      </c>
      <c r="AI286" s="455" t="str">
        <f t="shared" si="90"/>
        <v/>
      </c>
      <c r="AK286" s="455" t="str">
        <f t="shared" si="91"/>
        <v/>
      </c>
      <c r="AM286" s="455" t="str">
        <f t="shared" si="92"/>
        <v/>
      </c>
      <c r="AO286" s="455" t="str">
        <f t="shared" si="93"/>
        <v/>
      </c>
      <c r="AQ286" s="455" t="str">
        <f t="shared" si="94"/>
        <v/>
      </c>
    </row>
    <row r="287" spans="5:43">
      <c r="E287" s="455" t="str">
        <f t="shared" si="76"/>
        <v/>
      </c>
      <c r="G287" s="455" t="str">
        <f t="shared" si="76"/>
        <v/>
      </c>
      <c r="I287" s="455" t="str">
        <f t="shared" si="77"/>
        <v/>
      </c>
      <c r="K287" s="455" t="str">
        <f t="shared" si="78"/>
        <v/>
      </c>
      <c r="M287" s="455" t="str">
        <f t="shared" si="79"/>
        <v/>
      </c>
      <c r="O287" s="455" t="str">
        <f t="shared" si="80"/>
        <v/>
      </c>
      <c r="Q287" s="455" t="str">
        <f t="shared" si="81"/>
        <v/>
      </c>
      <c r="S287" s="455" t="str">
        <f t="shared" si="82"/>
        <v/>
      </c>
      <c r="U287" s="455" t="str">
        <f t="shared" si="83"/>
        <v/>
      </c>
      <c r="W287" s="455" t="str">
        <f t="shared" si="84"/>
        <v/>
      </c>
      <c r="Y287" s="455" t="str">
        <f t="shared" si="85"/>
        <v/>
      </c>
      <c r="AA287" s="455" t="str">
        <f t="shared" si="86"/>
        <v/>
      </c>
      <c r="AC287" s="455" t="str">
        <f t="shared" si="87"/>
        <v/>
      </c>
      <c r="AE287" s="455" t="str">
        <f t="shared" si="88"/>
        <v/>
      </c>
      <c r="AG287" s="455" t="str">
        <f t="shared" si="89"/>
        <v/>
      </c>
      <c r="AI287" s="455" t="str">
        <f t="shared" si="90"/>
        <v/>
      </c>
      <c r="AK287" s="455" t="str">
        <f t="shared" si="91"/>
        <v/>
      </c>
      <c r="AM287" s="455" t="str">
        <f t="shared" si="92"/>
        <v/>
      </c>
      <c r="AO287" s="455" t="str">
        <f t="shared" si="93"/>
        <v/>
      </c>
      <c r="AQ287" s="455" t="str">
        <f t="shared" si="94"/>
        <v/>
      </c>
    </row>
    <row r="288" spans="5:43">
      <c r="E288" s="455" t="str">
        <f t="shared" si="76"/>
        <v/>
      </c>
      <c r="G288" s="455" t="str">
        <f t="shared" si="76"/>
        <v/>
      </c>
      <c r="I288" s="455" t="str">
        <f t="shared" si="77"/>
        <v/>
      </c>
      <c r="K288" s="455" t="str">
        <f t="shared" si="78"/>
        <v/>
      </c>
      <c r="M288" s="455" t="str">
        <f t="shared" si="79"/>
        <v/>
      </c>
      <c r="O288" s="455" t="str">
        <f t="shared" si="80"/>
        <v/>
      </c>
      <c r="Q288" s="455" t="str">
        <f t="shared" si="81"/>
        <v/>
      </c>
      <c r="S288" s="455" t="str">
        <f t="shared" si="82"/>
        <v/>
      </c>
      <c r="U288" s="455" t="str">
        <f t="shared" si="83"/>
        <v/>
      </c>
      <c r="W288" s="455" t="str">
        <f t="shared" si="84"/>
        <v/>
      </c>
      <c r="Y288" s="455" t="str">
        <f t="shared" si="85"/>
        <v/>
      </c>
      <c r="AA288" s="455" t="str">
        <f t="shared" si="86"/>
        <v/>
      </c>
      <c r="AC288" s="455" t="str">
        <f t="shared" si="87"/>
        <v/>
      </c>
      <c r="AE288" s="455" t="str">
        <f t="shared" si="88"/>
        <v/>
      </c>
      <c r="AG288" s="455" t="str">
        <f t="shared" si="89"/>
        <v/>
      </c>
      <c r="AI288" s="455" t="str">
        <f t="shared" si="90"/>
        <v/>
      </c>
      <c r="AK288" s="455" t="str">
        <f t="shared" si="91"/>
        <v/>
      </c>
      <c r="AM288" s="455" t="str">
        <f t="shared" si="92"/>
        <v/>
      </c>
      <c r="AO288" s="455" t="str">
        <f t="shared" si="93"/>
        <v/>
      </c>
      <c r="AQ288" s="455" t="str">
        <f t="shared" si="94"/>
        <v/>
      </c>
    </row>
    <row r="289" spans="5:43">
      <c r="E289" s="455" t="str">
        <f t="shared" si="76"/>
        <v/>
      </c>
      <c r="G289" s="455" t="str">
        <f t="shared" si="76"/>
        <v/>
      </c>
      <c r="I289" s="455" t="str">
        <f t="shared" si="77"/>
        <v/>
      </c>
      <c r="K289" s="455" t="str">
        <f t="shared" si="78"/>
        <v/>
      </c>
      <c r="M289" s="455" t="str">
        <f t="shared" si="79"/>
        <v/>
      </c>
      <c r="O289" s="455" t="str">
        <f t="shared" si="80"/>
        <v/>
      </c>
      <c r="Q289" s="455" t="str">
        <f t="shared" si="81"/>
        <v/>
      </c>
      <c r="S289" s="455" t="str">
        <f t="shared" si="82"/>
        <v/>
      </c>
      <c r="U289" s="455" t="str">
        <f t="shared" si="83"/>
        <v/>
      </c>
      <c r="W289" s="455" t="str">
        <f t="shared" si="84"/>
        <v/>
      </c>
      <c r="Y289" s="455" t="str">
        <f t="shared" si="85"/>
        <v/>
      </c>
      <c r="AA289" s="455" t="str">
        <f t="shared" si="86"/>
        <v/>
      </c>
      <c r="AC289" s="455" t="str">
        <f t="shared" si="87"/>
        <v/>
      </c>
      <c r="AE289" s="455" t="str">
        <f t="shared" si="88"/>
        <v/>
      </c>
      <c r="AG289" s="455" t="str">
        <f t="shared" si="89"/>
        <v/>
      </c>
      <c r="AI289" s="455" t="str">
        <f t="shared" si="90"/>
        <v/>
      </c>
      <c r="AK289" s="455" t="str">
        <f t="shared" si="91"/>
        <v/>
      </c>
      <c r="AM289" s="455" t="str">
        <f t="shared" si="92"/>
        <v/>
      </c>
      <c r="AO289" s="455" t="str">
        <f t="shared" si="93"/>
        <v/>
      </c>
      <c r="AQ289" s="455" t="str">
        <f t="shared" si="94"/>
        <v/>
      </c>
    </row>
    <row r="290" spans="5:43">
      <c r="E290" s="455" t="str">
        <f t="shared" si="76"/>
        <v/>
      </c>
      <c r="G290" s="455" t="str">
        <f t="shared" si="76"/>
        <v/>
      </c>
      <c r="I290" s="455" t="str">
        <f t="shared" si="77"/>
        <v/>
      </c>
      <c r="K290" s="455" t="str">
        <f t="shared" si="78"/>
        <v/>
      </c>
      <c r="M290" s="455" t="str">
        <f t="shared" si="79"/>
        <v/>
      </c>
      <c r="O290" s="455" t="str">
        <f t="shared" si="80"/>
        <v/>
      </c>
      <c r="Q290" s="455" t="str">
        <f t="shared" si="81"/>
        <v/>
      </c>
      <c r="S290" s="455" t="str">
        <f t="shared" si="82"/>
        <v/>
      </c>
      <c r="U290" s="455" t="str">
        <f t="shared" si="83"/>
        <v/>
      </c>
      <c r="W290" s="455" t="str">
        <f t="shared" si="84"/>
        <v/>
      </c>
      <c r="Y290" s="455" t="str">
        <f t="shared" si="85"/>
        <v/>
      </c>
      <c r="AA290" s="455" t="str">
        <f t="shared" si="86"/>
        <v/>
      </c>
      <c r="AC290" s="455" t="str">
        <f t="shared" si="87"/>
        <v/>
      </c>
      <c r="AE290" s="455" t="str">
        <f t="shared" si="88"/>
        <v/>
      </c>
      <c r="AG290" s="455" t="str">
        <f t="shared" si="89"/>
        <v/>
      </c>
      <c r="AI290" s="455" t="str">
        <f t="shared" si="90"/>
        <v/>
      </c>
      <c r="AK290" s="455" t="str">
        <f t="shared" si="91"/>
        <v/>
      </c>
      <c r="AM290" s="455" t="str">
        <f t="shared" si="92"/>
        <v/>
      </c>
      <c r="AO290" s="455" t="str">
        <f t="shared" si="93"/>
        <v/>
      </c>
      <c r="AQ290" s="455" t="str">
        <f t="shared" si="94"/>
        <v/>
      </c>
    </row>
    <row r="291" spans="5:43">
      <c r="E291" s="455" t="str">
        <f t="shared" si="76"/>
        <v/>
      </c>
      <c r="G291" s="455" t="str">
        <f t="shared" si="76"/>
        <v/>
      </c>
      <c r="I291" s="455" t="str">
        <f t="shared" si="77"/>
        <v/>
      </c>
      <c r="K291" s="455" t="str">
        <f t="shared" si="78"/>
        <v/>
      </c>
      <c r="M291" s="455" t="str">
        <f t="shared" si="79"/>
        <v/>
      </c>
      <c r="O291" s="455" t="str">
        <f t="shared" si="80"/>
        <v/>
      </c>
      <c r="Q291" s="455" t="str">
        <f t="shared" si="81"/>
        <v/>
      </c>
      <c r="S291" s="455" t="str">
        <f t="shared" si="82"/>
        <v/>
      </c>
      <c r="U291" s="455" t="str">
        <f t="shared" si="83"/>
        <v/>
      </c>
      <c r="W291" s="455" t="str">
        <f t="shared" si="84"/>
        <v/>
      </c>
      <c r="Y291" s="455" t="str">
        <f t="shared" si="85"/>
        <v/>
      </c>
      <c r="AA291" s="455" t="str">
        <f t="shared" si="86"/>
        <v/>
      </c>
      <c r="AC291" s="455" t="str">
        <f t="shared" si="87"/>
        <v/>
      </c>
      <c r="AE291" s="455" t="str">
        <f t="shared" si="88"/>
        <v/>
      </c>
      <c r="AG291" s="455" t="str">
        <f t="shared" si="89"/>
        <v/>
      </c>
      <c r="AI291" s="455" t="str">
        <f t="shared" si="90"/>
        <v/>
      </c>
      <c r="AK291" s="455" t="str">
        <f t="shared" si="91"/>
        <v/>
      </c>
      <c r="AM291" s="455" t="str">
        <f t="shared" si="92"/>
        <v/>
      </c>
      <c r="AO291" s="455" t="str">
        <f t="shared" si="93"/>
        <v/>
      </c>
      <c r="AQ291" s="455" t="str">
        <f t="shared" si="94"/>
        <v/>
      </c>
    </row>
    <row r="292" spans="5:43">
      <c r="E292" s="455" t="str">
        <f t="shared" si="76"/>
        <v/>
      </c>
      <c r="G292" s="455" t="str">
        <f t="shared" si="76"/>
        <v/>
      </c>
      <c r="I292" s="455" t="str">
        <f t="shared" si="77"/>
        <v/>
      </c>
      <c r="K292" s="455" t="str">
        <f t="shared" si="78"/>
        <v/>
      </c>
      <c r="M292" s="455" t="str">
        <f t="shared" si="79"/>
        <v/>
      </c>
      <c r="O292" s="455" t="str">
        <f t="shared" si="80"/>
        <v/>
      </c>
      <c r="Q292" s="455" t="str">
        <f t="shared" si="81"/>
        <v/>
      </c>
      <c r="S292" s="455" t="str">
        <f t="shared" si="82"/>
        <v/>
      </c>
      <c r="U292" s="455" t="str">
        <f t="shared" si="83"/>
        <v/>
      </c>
      <c r="W292" s="455" t="str">
        <f t="shared" si="84"/>
        <v/>
      </c>
      <c r="Y292" s="455" t="str">
        <f t="shared" si="85"/>
        <v/>
      </c>
      <c r="AA292" s="455" t="str">
        <f t="shared" si="86"/>
        <v/>
      </c>
      <c r="AC292" s="455" t="str">
        <f t="shared" si="87"/>
        <v/>
      </c>
      <c r="AE292" s="455" t="str">
        <f t="shared" si="88"/>
        <v/>
      </c>
      <c r="AG292" s="455" t="str">
        <f t="shared" si="89"/>
        <v/>
      </c>
      <c r="AI292" s="455" t="str">
        <f t="shared" si="90"/>
        <v/>
      </c>
      <c r="AK292" s="455" t="str">
        <f t="shared" si="91"/>
        <v/>
      </c>
      <c r="AM292" s="455" t="str">
        <f t="shared" si="92"/>
        <v/>
      </c>
      <c r="AO292" s="455" t="str">
        <f t="shared" si="93"/>
        <v/>
      </c>
      <c r="AQ292" s="455" t="str">
        <f t="shared" si="94"/>
        <v/>
      </c>
    </row>
    <row r="293" spans="5:43">
      <c r="E293" s="455" t="str">
        <f t="shared" si="76"/>
        <v/>
      </c>
      <c r="G293" s="455" t="str">
        <f t="shared" si="76"/>
        <v/>
      </c>
      <c r="I293" s="455" t="str">
        <f t="shared" si="77"/>
        <v/>
      </c>
      <c r="K293" s="455" t="str">
        <f t="shared" si="78"/>
        <v/>
      </c>
      <c r="M293" s="455" t="str">
        <f t="shared" si="79"/>
        <v/>
      </c>
      <c r="O293" s="455" t="str">
        <f t="shared" si="80"/>
        <v/>
      </c>
      <c r="Q293" s="455" t="str">
        <f t="shared" si="81"/>
        <v/>
      </c>
      <c r="S293" s="455" t="str">
        <f t="shared" si="82"/>
        <v/>
      </c>
      <c r="U293" s="455" t="str">
        <f t="shared" si="83"/>
        <v/>
      </c>
      <c r="W293" s="455" t="str">
        <f t="shared" si="84"/>
        <v/>
      </c>
      <c r="Y293" s="455" t="str">
        <f t="shared" si="85"/>
        <v/>
      </c>
      <c r="AA293" s="455" t="str">
        <f t="shared" si="86"/>
        <v/>
      </c>
      <c r="AC293" s="455" t="str">
        <f t="shared" si="87"/>
        <v/>
      </c>
      <c r="AE293" s="455" t="str">
        <f t="shared" si="88"/>
        <v/>
      </c>
      <c r="AG293" s="455" t="str">
        <f t="shared" si="89"/>
        <v/>
      </c>
      <c r="AI293" s="455" t="str">
        <f t="shared" si="90"/>
        <v/>
      </c>
      <c r="AK293" s="455" t="str">
        <f t="shared" si="91"/>
        <v/>
      </c>
      <c r="AM293" s="455" t="str">
        <f t="shared" si="92"/>
        <v/>
      </c>
      <c r="AO293" s="455" t="str">
        <f t="shared" si="93"/>
        <v/>
      </c>
      <c r="AQ293" s="455" t="str">
        <f t="shared" si="94"/>
        <v/>
      </c>
    </row>
    <row r="294" spans="5:43">
      <c r="E294" s="455" t="str">
        <f t="shared" si="76"/>
        <v/>
      </c>
      <c r="G294" s="455" t="str">
        <f t="shared" si="76"/>
        <v/>
      </c>
      <c r="I294" s="455" t="str">
        <f t="shared" si="77"/>
        <v/>
      </c>
      <c r="K294" s="455" t="str">
        <f t="shared" si="78"/>
        <v/>
      </c>
      <c r="M294" s="455" t="str">
        <f t="shared" si="79"/>
        <v/>
      </c>
      <c r="O294" s="455" t="str">
        <f t="shared" si="80"/>
        <v/>
      </c>
      <c r="Q294" s="455" t="str">
        <f t="shared" si="81"/>
        <v/>
      </c>
      <c r="S294" s="455" t="str">
        <f t="shared" si="82"/>
        <v/>
      </c>
      <c r="U294" s="455" t="str">
        <f t="shared" si="83"/>
        <v/>
      </c>
      <c r="W294" s="455" t="str">
        <f t="shared" si="84"/>
        <v/>
      </c>
      <c r="Y294" s="455" t="str">
        <f t="shared" si="85"/>
        <v/>
      </c>
      <c r="AA294" s="455" t="str">
        <f t="shared" si="86"/>
        <v/>
      </c>
      <c r="AC294" s="455" t="str">
        <f t="shared" si="87"/>
        <v/>
      </c>
      <c r="AE294" s="455" t="str">
        <f t="shared" si="88"/>
        <v/>
      </c>
      <c r="AG294" s="455" t="str">
        <f t="shared" si="89"/>
        <v/>
      </c>
      <c r="AI294" s="455" t="str">
        <f t="shared" si="90"/>
        <v/>
      </c>
      <c r="AK294" s="455" t="str">
        <f t="shared" si="91"/>
        <v/>
      </c>
      <c r="AM294" s="455" t="str">
        <f t="shared" si="92"/>
        <v/>
      </c>
      <c r="AO294" s="455" t="str">
        <f t="shared" si="93"/>
        <v/>
      </c>
      <c r="AQ294" s="455" t="str">
        <f t="shared" si="94"/>
        <v/>
      </c>
    </row>
    <row r="295" spans="5:43">
      <c r="E295" s="455" t="str">
        <f t="shared" si="76"/>
        <v/>
      </c>
      <c r="G295" s="455" t="str">
        <f t="shared" si="76"/>
        <v/>
      </c>
      <c r="I295" s="455" t="str">
        <f t="shared" si="77"/>
        <v/>
      </c>
      <c r="K295" s="455" t="str">
        <f t="shared" si="78"/>
        <v/>
      </c>
      <c r="M295" s="455" t="str">
        <f t="shared" si="79"/>
        <v/>
      </c>
      <c r="O295" s="455" t="str">
        <f t="shared" si="80"/>
        <v/>
      </c>
      <c r="Q295" s="455" t="str">
        <f t="shared" si="81"/>
        <v/>
      </c>
      <c r="S295" s="455" t="str">
        <f t="shared" si="82"/>
        <v/>
      </c>
      <c r="U295" s="455" t="str">
        <f t="shared" si="83"/>
        <v/>
      </c>
      <c r="W295" s="455" t="str">
        <f t="shared" si="84"/>
        <v/>
      </c>
      <c r="Y295" s="455" t="str">
        <f t="shared" si="85"/>
        <v/>
      </c>
      <c r="AA295" s="455" t="str">
        <f t="shared" si="86"/>
        <v/>
      </c>
      <c r="AC295" s="455" t="str">
        <f t="shared" si="87"/>
        <v/>
      </c>
      <c r="AE295" s="455" t="str">
        <f t="shared" si="88"/>
        <v/>
      </c>
      <c r="AG295" s="455" t="str">
        <f t="shared" si="89"/>
        <v/>
      </c>
      <c r="AI295" s="455" t="str">
        <f t="shared" si="90"/>
        <v/>
      </c>
      <c r="AK295" s="455" t="str">
        <f t="shared" si="91"/>
        <v/>
      </c>
      <c r="AM295" s="455" t="str">
        <f t="shared" si="92"/>
        <v/>
      </c>
      <c r="AO295" s="455" t="str">
        <f t="shared" si="93"/>
        <v/>
      </c>
      <c r="AQ295" s="455" t="str">
        <f t="shared" si="94"/>
        <v/>
      </c>
    </row>
    <row r="296" spans="5:43">
      <c r="E296" s="455" t="str">
        <f t="shared" si="76"/>
        <v/>
      </c>
      <c r="G296" s="455" t="str">
        <f t="shared" si="76"/>
        <v/>
      </c>
      <c r="I296" s="455" t="str">
        <f t="shared" si="77"/>
        <v/>
      </c>
      <c r="K296" s="455" t="str">
        <f t="shared" si="78"/>
        <v/>
      </c>
      <c r="M296" s="455" t="str">
        <f t="shared" si="79"/>
        <v/>
      </c>
      <c r="O296" s="455" t="str">
        <f t="shared" si="80"/>
        <v/>
      </c>
      <c r="Q296" s="455" t="str">
        <f t="shared" si="81"/>
        <v/>
      </c>
      <c r="S296" s="455" t="str">
        <f t="shared" si="82"/>
        <v/>
      </c>
      <c r="U296" s="455" t="str">
        <f t="shared" si="83"/>
        <v/>
      </c>
      <c r="W296" s="455" t="str">
        <f t="shared" si="84"/>
        <v/>
      </c>
      <c r="Y296" s="455" t="str">
        <f t="shared" si="85"/>
        <v/>
      </c>
      <c r="AA296" s="455" t="str">
        <f t="shared" si="86"/>
        <v/>
      </c>
      <c r="AC296" s="455" t="str">
        <f t="shared" si="87"/>
        <v/>
      </c>
      <c r="AE296" s="455" t="str">
        <f t="shared" si="88"/>
        <v/>
      </c>
      <c r="AG296" s="455" t="str">
        <f t="shared" si="89"/>
        <v/>
      </c>
      <c r="AI296" s="455" t="str">
        <f t="shared" si="90"/>
        <v/>
      </c>
      <c r="AK296" s="455" t="str">
        <f t="shared" si="91"/>
        <v/>
      </c>
      <c r="AM296" s="455" t="str">
        <f t="shared" si="92"/>
        <v/>
      </c>
      <c r="AO296" s="455" t="str">
        <f t="shared" si="93"/>
        <v/>
      </c>
      <c r="AQ296" s="455" t="str">
        <f t="shared" si="94"/>
        <v/>
      </c>
    </row>
    <row r="297" spans="5:43">
      <c r="E297" s="455" t="str">
        <f t="shared" si="76"/>
        <v/>
      </c>
      <c r="G297" s="455" t="str">
        <f t="shared" si="76"/>
        <v/>
      </c>
      <c r="I297" s="455" t="str">
        <f t="shared" si="77"/>
        <v/>
      </c>
      <c r="K297" s="455" t="str">
        <f t="shared" si="78"/>
        <v/>
      </c>
      <c r="M297" s="455" t="str">
        <f t="shared" si="79"/>
        <v/>
      </c>
      <c r="O297" s="455" t="str">
        <f t="shared" si="80"/>
        <v/>
      </c>
      <c r="Q297" s="455" t="str">
        <f t="shared" si="81"/>
        <v/>
      </c>
      <c r="S297" s="455" t="str">
        <f t="shared" si="82"/>
        <v/>
      </c>
      <c r="U297" s="455" t="str">
        <f t="shared" si="83"/>
        <v/>
      </c>
      <c r="W297" s="455" t="str">
        <f t="shared" si="84"/>
        <v/>
      </c>
      <c r="Y297" s="455" t="str">
        <f t="shared" si="85"/>
        <v/>
      </c>
      <c r="AA297" s="455" t="str">
        <f t="shared" si="86"/>
        <v/>
      </c>
      <c r="AC297" s="455" t="str">
        <f t="shared" si="87"/>
        <v/>
      </c>
      <c r="AE297" s="455" t="str">
        <f t="shared" si="88"/>
        <v/>
      </c>
      <c r="AG297" s="455" t="str">
        <f t="shared" si="89"/>
        <v/>
      </c>
      <c r="AI297" s="455" t="str">
        <f t="shared" si="90"/>
        <v/>
      </c>
      <c r="AK297" s="455" t="str">
        <f t="shared" si="91"/>
        <v/>
      </c>
      <c r="AM297" s="455" t="str">
        <f t="shared" si="92"/>
        <v/>
      </c>
      <c r="AO297" s="455" t="str">
        <f t="shared" si="93"/>
        <v/>
      </c>
      <c r="AQ297" s="455" t="str">
        <f t="shared" si="94"/>
        <v/>
      </c>
    </row>
    <row r="298" spans="5:43">
      <c r="E298" s="455" t="str">
        <f t="shared" si="76"/>
        <v/>
      </c>
      <c r="G298" s="455" t="str">
        <f t="shared" si="76"/>
        <v/>
      </c>
      <c r="I298" s="455" t="str">
        <f t="shared" si="77"/>
        <v/>
      </c>
      <c r="K298" s="455" t="str">
        <f t="shared" si="78"/>
        <v/>
      </c>
      <c r="M298" s="455" t="str">
        <f t="shared" si="79"/>
        <v/>
      </c>
      <c r="O298" s="455" t="str">
        <f t="shared" si="80"/>
        <v/>
      </c>
      <c r="Q298" s="455" t="str">
        <f t="shared" si="81"/>
        <v/>
      </c>
      <c r="S298" s="455" t="str">
        <f t="shared" si="82"/>
        <v/>
      </c>
      <c r="U298" s="455" t="str">
        <f t="shared" si="83"/>
        <v/>
      </c>
      <c r="W298" s="455" t="str">
        <f t="shared" si="84"/>
        <v/>
      </c>
      <c r="Y298" s="455" t="str">
        <f t="shared" si="85"/>
        <v/>
      </c>
      <c r="AA298" s="455" t="str">
        <f t="shared" si="86"/>
        <v/>
      </c>
      <c r="AC298" s="455" t="str">
        <f t="shared" si="87"/>
        <v/>
      </c>
      <c r="AE298" s="455" t="str">
        <f t="shared" si="88"/>
        <v/>
      </c>
      <c r="AG298" s="455" t="str">
        <f t="shared" si="89"/>
        <v/>
      </c>
      <c r="AI298" s="455" t="str">
        <f t="shared" si="90"/>
        <v/>
      </c>
      <c r="AK298" s="455" t="str">
        <f t="shared" si="91"/>
        <v/>
      </c>
      <c r="AM298" s="455" t="str">
        <f t="shared" si="92"/>
        <v/>
      </c>
      <c r="AO298" s="455" t="str">
        <f t="shared" si="93"/>
        <v/>
      </c>
      <c r="AQ298" s="455" t="str">
        <f t="shared" si="94"/>
        <v/>
      </c>
    </row>
    <row r="299" spans="5:43">
      <c r="E299" s="455" t="str">
        <f t="shared" si="76"/>
        <v/>
      </c>
      <c r="G299" s="455" t="str">
        <f t="shared" si="76"/>
        <v/>
      </c>
      <c r="I299" s="455" t="str">
        <f t="shared" si="77"/>
        <v/>
      </c>
      <c r="K299" s="455" t="str">
        <f t="shared" si="78"/>
        <v/>
      </c>
      <c r="M299" s="455" t="str">
        <f t="shared" si="79"/>
        <v/>
      </c>
      <c r="O299" s="455" t="str">
        <f t="shared" si="80"/>
        <v/>
      </c>
      <c r="Q299" s="455" t="str">
        <f t="shared" si="81"/>
        <v/>
      </c>
      <c r="S299" s="455" t="str">
        <f t="shared" si="82"/>
        <v/>
      </c>
      <c r="U299" s="455" t="str">
        <f t="shared" si="83"/>
        <v/>
      </c>
      <c r="W299" s="455" t="str">
        <f t="shared" si="84"/>
        <v/>
      </c>
      <c r="Y299" s="455" t="str">
        <f t="shared" si="85"/>
        <v/>
      </c>
      <c r="AA299" s="455" t="str">
        <f t="shared" si="86"/>
        <v/>
      </c>
      <c r="AC299" s="455" t="str">
        <f t="shared" si="87"/>
        <v/>
      </c>
      <c r="AE299" s="455" t="str">
        <f t="shared" si="88"/>
        <v/>
      </c>
      <c r="AG299" s="455" t="str">
        <f t="shared" si="89"/>
        <v/>
      </c>
      <c r="AI299" s="455" t="str">
        <f t="shared" si="90"/>
        <v/>
      </c>
      <c r="AK299" s="455" t="str">
        <f t="shared" si="91"/>
        <v/>
      </c>
      <c r="AM299" s="455" t="str">
        <f t="shared" si="92"/>
        <v/>
      </c>
      <c r="AO299" s="455" t="str">
        <f t="shared" si="93"/>
        <v/>
      </c>
      <c r="AQ299" s="455" t="str">
        <f t="shared" si="94"/>
        <v/>
      </c>
    </row>
    <row r="300" spans="5:43">
      <c r="E300" s="455" t="str">
        <f t="shared" si="76"/>
        <v/>
      </c>
      <c r="G300" s="455" t="str">
        <f t="shared" si="76"/>
        <v/>
      </c>
      <c r="I300" s="455" t="str">
        <f t="shared" si="77"/>
        <v/>
      </c>
      <c r="K300" s="455" t="str">
        <f t="shared" si="78"/>
        <v/>
      </c>
      <c r="M300" s="455" t="str">
        <f t="shared" si="79"/>
        <v/>
      </c>
      <c r="O300" s="455" t="str">
        <f t="shared" si="80"/>
        <v/>
      </c>
      <c r="Q300" s="455" t="str">
        <f t="shared" si="81"/>
        <v/>
      </c>
      <c r="S300" s="455" t="str">
        <f t="shared" si="82"/>
        <v/>
      </c>
      <c r="U300" s="455" t="str">
        <f t="shared" si="83"/>
        <v/>
      </c>
      <c r="W300" s="455" t="str">
        <f t="shared" si="84"/>
        <v/>
      </c>
      <c r="Y300" s="455" t="str">
        <f t="shared" si="85"/>
        <v/>
      </c>
      <c r="AA300" s="455" t="str">
        <f t="shared" si="86"/>
        <v/>
      </c>
      <c r="AC300" s="455" t="str">
        <f t="shared" si="87"/>
        <v/>
      </c>
      <c r="AE300" s="455" t="str">
        <f t="shared" si="88"/>
        <v/>
      </c>
      <c r="AG300" s="455" t="str">
        <f t="shared" si="89"/>
        <v/>
      </c>
      <c r="AI300" s="455" t="str">
        <f t="shared" si="90"/>
        <v/>
      </c>
      <c r="AK300" s="455" t="str">
        <f t="shared" si="91"/>
        <v/>
      </c>
      <c r="AM300" s="455" t="str">
        <f t="shared" si="92"/>
        <v/>
      </c>
      <c r="AO300" s="455" t="str">
        <f t="shared" si="93"/>
        <v/>
      </c>
      <c r="AQ300" s="455" t="str">
        <f t="shared" si="94"/>
        <v/>
      </c>
    </row>
  </sheetData>
  <mergeCells count="1">
    <mergeCell ref="A3:A6"/>
  </mergeCells>
  <conditionalFormatting sqref="E12:E300">
    <cfRule type="expression" dxfId="32"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31" priority="1">
      <formula>AND(LEN(G12)&gt;0,OR(G12&lt;G$2,G12&gt;G$3))</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C4C8-C87A-44B2-AA64-9AD7A1C8CB47}">
  <dimension ref="A1:ARS300"/>
  <sheetViews>
    <sheetView topLeftCell="AF1" workbookViewId="0">
      <selection activeCell="G24" sqref="G24"/>
    </sheetView>
  </sheetViews>
  <sheetFormatPr defaultRowHeight="15"/>
  <cols>
    <col min="1" max="1" width="40.7109375" customWidth="1"/>
    <col min="2" max="2" width="18.7109375" customWidth="1"/>
    <col min="4" max="43" width="18.7109375" customWidth="1"/>
    <col min="804" max="843" width="9.140625" style="447"/>
    <col min="1044" max="1163" width="9.140625" style="448"/>
  </cols>
  <sheetData>
    <row r="1" spans="1:43">
      <c r="A1" s="301">
        <v>6</v>
      </c>
      <c r="C1" s="293" t="s">
        <v>238</v>
      </c>
      <c r="E1" s="446">
        <f ca="1">IF(COUNT(E12:E300)=0,"-",AVERAGE(E12:OFFSET(E12,$A$1-1,0)))</f>
        <v>4109.107562812289</v>
      </c>
      <c r="G1" s="446" t="str">
        <f ca="1">IF(COUNT(G12:G300)=0,"-",AVERAGE(G12:OFFSET(G12,$A$1-1,0)))</f>
        <v>-</v>
      </c>
      <c r="I1" s="446" t="str">
        <f ca="1">IF(COUNT(I12:I300)=0,"-",AVERAGE(I12:OFFSET(I12,$A$1-1,0)))</f>
        <v>-</v>
      </c>
      <c r="K1" s="446" t="str">
        <f ca="1">IF(COUNT(K12:K300)=0,"-",AVERAGE(K12:OFFSET(K12,$A$1-1,0)))</f>
        <v>-</v>
      </c>
      <c r="M1" s="446" t="str">
        <f ca="1">IF(COUNT(M12:M300)=0,"-",AVERAGE(M12:OFFSET(M12,$A$1-1,0)))</f>
        <v>-</v>
      </c>
      <c r="O1" s="446">
        <f ca="1">IF(COUNT(O12:O300)=0,"-",AVERAGE(O12:OFFSET(O12,$A$1-1,0)))</f>
        <v>93.58743843310819</v>
      </c>
      <c r="Q1" s="446">
        <f ca="1">IF(COUNT(Q12:Q300)=0,"-",AVERAGE(Q12:OFFSET(Q12,$A$1-1,0)))</f>
        <v>91.491701063267271</v>
      </c>
      <c r="S1" s="446" t="str">
        <f ca="1">IF(COUNT(S12:S300)=0,"-",AVERAGE(S12:OFFSET(S12,$A$1-1,0)))</f>
        <v>-</v>
      </c>
      <c r="U1" s="446">
        <f ca="1">IF(COUNT(U12:U300)=0,"-",AVERAGE(U12:OFFSET(U12,$A$1-1,0)))</f>
        <v>661.76572773997191</v>
      </c>
      <c r="W1" s="446" t="str">
        <f ca="1">IF(COUNT(W12:W300)=0,"-",AVERAGE(W12:OFFSET(W12,$A$1-1,0)))</f>
        <v>-</v>
      </c>
      <c r="Y1" s="446" t="str">
        <f ca="1">IF(COUNT(Y12:Y300)=0,"-",AVERAGE(Y12:OFFSET(Y12,$A$1-1,0)))</f>
        <v>-</v>
      </c>
      <c r="AA1" s="446" t="str">
        <f ca="1">IF(COUNT(AA12:AA300)=0,"-",AVERAGE(AA12:OFFSET(AA12,$A$1-1,0)))</f>
        <v>-</v>
      </c>
      <c r="AC1" s="446">
        <f ca="1">IF(COUNT(AC12:AC300)=0,"-",AVERAGE(AC12:OFFSET(AC12,$A$1-1,0)))</f>
        <v>128.66339334424441</v>
      </c>
      <c r="AE1" s="446" t="str">
        <f ca="1">IF(COUNT(AE12:AE300)=0,"-",AVERAGE(AE12:OFFSET(AE12,$A$1-1,0)))</f>
        <v>-</v>
      </c>
      <c r="AG1" s="446" t="str">
        <f ca="1">IF(COUNT(AG12:AG300)=0,"-",AVERAGE(AG12:OFFSET(AG12,$A$1-1,0)))</f>
        <v>-</v>
      </c>
      <c r="AI1" s="446" t="str">
        <f ca="1">IF(COUNT(AI12:AI300)=0,"-",AVERAGE(AI12:OFFSET(AI12,$A$1-1,0)))</f>
        <v>-</v>
      </c>
      <c r="AK1" s="446">
        <f ca="1">IF(COUNT(AK12:AK300)=0,"-",AVERAGE(AK12:OFFSET(AK12,$A$1-1,0)))</f>
        <v>570.6519941424757</v>
      </c>
      <c r="AM1" s="446" t="str">
        <f ca="1">IF(COUNT(AM12:AM300)=0,"-",AVERAGE(AM12:OFFSET(AM12,$A$1-1,0)))</f>
        <v>-</v>
      </c>
      <c r="AO1" s="446">
        <f ca="1">IF(COUNT(AO12:AO300)=0,"-",AVERAGE(AO12:OFFSET(AO12,$A$1-1,0)))</f>
        <v>912.23979749131558</v>
      </c>
      <c r="AQ1" s="446">
        <f ca="1">IF(COUNT(AQ12:AQ300)=0,"-",AVERAGE(AQ12:OFFSET(AQ12,$A$1-1,0)))</f>
        <v>1359.1199416387376</v>
      </c>
    </row>
    <row r="2" spans="1:43">
      <c r="C2" s="293" t="s">
        <v>341</v>
      </c>
      <c r="E2" s="446">
        <f ca="1">IF(COUNT(E12:E300)=0,"-",E1-(2*_xlfn.STDEV.P(E12:OFFSET(E12,$A$1-1,0))))</f>
        <v>-85.890409812919643</v>
      </c>
      <c r="G2" s="446" t="str">
        <f ca="1">IF(COUNT(G12:G300)=0,"-",G1-(2*_xlfn.STDEV.P(G12:OFFSET(G12,$A$1-1,0))))</f>
        <v>-</v>
      </c>
      <c r="I2" s="446" t="str">
        <f ca="1">IF(COUNT(I12:I300)=0,"-",I1-(2*_xlfn.STDEV.P(I12:OFFSET(I12,$A$1-1,0))))</f>
        <v>-</v>
      </c>
      <c r="K2" s="446" t="str">
        <f ca="1">IF(COUNT(K12:K300)=0,"-",K1-(2*_xlfn.STDEV.P(K12:OFFSET(K12,$A$1-1,0))))</f>
        <v>-</v>
      </c>
      <c r="M2" s="446" t="str">
        <f ca="1">IF(COUNT(M12:M300)=0,"-",M1-(2*_xlfn.STDEV.P(M12:OFFSET(M12,$A$1-1,0))))</f>
        <v>-</v>
      </c>
      <c r="O2" s="446">
        <f ca="1">IF(COUNT(O12:O300)=0,"-",O1-(2*_xlfn.STDEV.P(O12:OFFSET(O12,$A$1-1,0))))</f>
        <v>-38.486510991755267</v>
      </c>
      <c r="Q2" s="446">
        <f ca="1">IF(COUNT(Q12:Q300)=0,"-",Q1-(2*_xlfn.STDEV.P(Q12:OFFSET(Q12,$A$1-1,0))))</f>
        <v>-23.397234333705228</v>
      </c>
      <c r="S2" s="446" t="str">
        <f ca="1">IF(COUNT(S12:S300)=0,"-",S1-(2*_xlfn.STDEV.P(S12:OFFSET(S12,$A$1-1,0))))</f>
        <v>-</v>
      </c>
      <c r="U2" s="446">
        <f ca="1">IF(COUNT(U12:U300)=0,"-",U1-(2*_xlfn.STDEV.P(U12:OFFSET(U12,$A$1-1,0))))</f>
        <v>-502.07123783271595</v>
      </c>
      <c r="W2" s="446" t="str">
        <f ca="1">IF(COUNT(W12:W300)=0,"-",W1-(2*_xlfn.STDEV.P(W12:OFFSET(W12,$A$1-1,0))))</f>
        <v>-</v>
      </c>
      <c r="Y2" s="446" t="str">
        <f ca="1">IF(COUNT(Y12:Y300)=0,"-",Y1-(2*_xlfn.STDEV.P(Y12:OFFSET(Y12,$A$1-1,0))))</f>
        <v>-</v>
      </c>
      <c r="AA2" s="446" t="str">
        <f ca="1">IF(COUNT(AA12:AA300)=0,"-",AA1-(2*_xlfn.STDEV.P(AA12:OFFSET(AA12,$A$1-1,0))))</f>
        <v>-</v>
      </c>
      <c r="AC2" s="446">
        <f ca="1">IF(COUNT(AC12:AC300)=0,"-",AC1-(2*_xlfn.STDEV.P(AC12:OFFSET(AC12,$A$1-1,0))))</f>
        <v>128.66339334424441</v>
      </c>
      <c r="AE2" s="446" t="str">
        <f ca="1">IF(COUNT(AE12:AE300)=0,"-",AE1-(2*_xlfn.STDEV.P(AE12:OFFSET(AE12,$A$1-1,0))))</f>
        <v>-</v>
      </c>
      <c r="AG2" s="446" t="str">
        <f ca="1">IF(COUNT(AG12:AG300)=0,"-",AG1-(2*_xlfn.STDEV.P(AG12:OFFSET(AG12,$A$1-1,0))))</f>
        <v>-</v>
      </c>
      <c r="AI2" s="446" t="str">
        <f ca="1">IF(COUNT(AI12:AI300)=0,"-",AI1-(2*_xlfn.STDEV.P(AI12:OFFSET(AI12,$A$1-1,0))))</f>
        <v>-</v>
      </c>
      <c r="AK2" s="446">
        <f ca="1">IF(COUNT(AK12:AK300)=0,"-",AK1-(2*_xlfn.STDEV.P(AK12:OFFSET(AK12,$A$1-1,0))))</f>
        <v>-235.20191230941498</v>
      </c>
      <c r="AM2" s="446" t="str">
        <f ca="1">IF(COUNT(AM12:AM300)=0,"-",AM1-(2*_xlfn.STDEV.P(AM12:OFFSET(AM12,$A$1-1,0))))</f>
        <v>-</v>
      </c>
      <c r="AO2" s="446">
        <f ca="1">IF(COUNT(AO12:AO300)=0,"-",AO1-(2*_xlfn.STDEV.P(AO12:OFFSET(AO12,$A$1-1,0))))</f>
        <v>-1327.2760279044828</v>
      </c>
      <c r="AQ2" s="446">
        <f ca="1">IF(COUNT(AQ12:AQ300)=0,"-",AQ1-(2*_xlfn.STDEV.P(AQ12:OFFSET(AQ12,$A$1-1,0))))</f>
        <v>-2361.8303769438044</v>
      </c>
    </row>
    <row r="3" spans="1:43">
      <c r="A3" s="907" t="s">
        <v>205</v>
      </c>
      <c r="C3" s="293" t="s">
        <v>342</v>
      </c>
      <c r="E3" s="446">
        <f ca="1">IF(COUNT(E12:E300)=0,"-",E1+(2*_xlfn.STDEV.P(E12:OFFSET(E12,$A$1-1,0))))</f>
        <v>8304.1055354374985</v>
      </c>
      <c r="G3" s="446" t="str">
        <f ca="1">IF(COUNT(G12:G300)=0,"-",G1+(2*_xlfn.STDEV.P(G12:OFFSET(G12,$A$1-1,0))))</f>
        <v>-</v>
      </c>
      <c r="I3" s="446" t="str">
        <f ca="1">IF(COUNT(I12:I300)=0,"-",I1+(2*_xlfn.STDEV.P(I12:OFFSET(I12,$A$1-1,0))))</f>
        <v>-</v>
      </c>
      <c r="K3" s="446" t="str">
        <f ca="1">IF(COUNT(K12:K300)=0,"-",K1+(2*_xlfn.STDEV.P(K12:OFFSET(K12,$A$1-1,0))))</f>
        <v>-</v>
      </c>
      <c r="M3" s="446" t="str">
        <f ca="1">IF(COUNT(M12:M300)=0,"-",M1+(2*_xlfn.STDEV.P(M12:OFFSET(M12,$A$1-1,0))))</f>
        <v>-</v>
      </c>
      <c r="O3" s="446">
        <f ca="1">IF(COUNT(O12:O300)=0,"-",O1+(2*_xlfn.STDEV.P(O12:OFFSET(O12,$A$1-1,0))))</f>
        <v>225.66138785797165</v>
      </c>
      <c r="Q3" s="446">
        <f ca="1">IF(COUNT(Q12:Q300)=0,"-",Q1+(2*_xlfn.STDEV.P(Q12:OFFSET(Q12,$A$1-1,0))))</f>
        <v>206.38063646023977</v>
      </c>
      <c r="S3" s="446" t="str">
        <f ca="1">IF(COUNT(S12:S300)=0,"-",S1+(2*_xlfn.STDEV.P(S12:OFFSET(S12,$A$1-1,0))))</f>
        <v>-</v>
      </c>
      <c r="U3" s="446">
        <f ca="1">IF(COUNT(U12:U300)=0,"-",U1+(2*_xlfn.STDEV.P(U12:OFFSET(U12,$A$1-1,0))))</f>
        <v>1825.6026933126598</v>
      </c>
      <c r="W3" s="446" t="str">
        <f ca="1">IF(COUNT(W12:W300)=0,"-",W1+(2*_xlfn.STDEV.P(W12:OFFSET(W12,$A$1-1,0))))</f>
        <v>-</v>
      </c>
      <c r="Y3" s="446" t="str">
        <f ca="1">IF(COUNT(Y12:Y300)=0,"-",Y1+(2*_xlfn.STDEV.P(Y12:OFFSET(Y12,$A$1-1,0))))</f>
        <v>-</v>
      </c>
      <c r="AA3" s="446" t="str">
        <f ca="1">IF(COUNT(AA12:AA300)=0,"-",AA1+(2*_xlfn.STDEV.P(AA12:OFFSET(AA12,$A$1-1,0))))</f>
        <v>-</v>
      </c>
      <c r="AC3" s="446">
        <f ca="1">IF(COUNT(AC12:AC300)=0,"-",AC1+(2*_xlfn.STDEV.P(AC12:OFFSET(AC12,$A$1-1,0))))</f>
        <v>128.66339334424441</v>
      </c>
      <c r="AE3" s="446" t="str">
        <f ca="1">IF(COUNT(AE12:AE300)=0,"-",AE1+(2*_xlfn.STDEV.P(AE12:OFFSET(AE12,$A$1-1,0))))</f>
        <v>-</v>
      </c>
      <c r="AG3" s="446" t="str">
        <f ca="1">IF(COUNT(AG12:AG300)=0,"-",AG1+(2*_xlfn.STDEV.P(AG12:OFFSET(AG12,$A$1-1,0))))</f>
        <v>-</v>
      </c>
      <c r="AI3" s="446" t="str">
        <f ca="1">IF(COUNT(AI12:AI300)=0,"-",AI1+(2*_xlfn.STDEV.P(AI12:OFFSET(AI12,$A$1-1,0))))</f>
        <v>-</v>
      </c>
      <c r="AK3" s="446">
        <f ca="1">IF(COUNT(AK12:AK300)=0,"-",AK1+(2*_xlfn.STDEV.P(AK12:OFFSET(AK12,$A$1-1,0))))</f>
        <v>1376.5059005943663</v>
      </c>
      <c r="AM3" s="446" t="str">
        <f ca="1">IF(COUNT(AM12:AM300)=0,"-",AM1+(2*_xlfn.STDEV.P(AM12:OFFSET(AM12,$A$1-1,0))))</f>
        <v>-</v>
      </c>
      <c r="AO3" s="446">
        <f ca="1">IF(COUNT(AO12:AO300)=0,"-",AO1+(2*_xlfn.STDEV.P(AO12:OFFSET(AO12,$A$1-1,0))))</f>
        <v>3151.755622887114</v>
      </c>
      <c r="AQ3" s="446">
        <f ca="1">IF(COUNT(AQ12:AQ300)=0,"-",AQ1+(2*_xlfn.STDEV.P(AQ12:OFFSET(AQ12,$A$1-1,0))))</f>
        <v>5080.0702602212796</v>
      </c>
    </row>
    <row r="4" spans="1:43">
      <c r="A4" s="907"/>
      <c r="C4" s="293" t="s">
        <v>343</v>
      </c>
      <c r="E4" s="449">
        <f ca="1">IF(COUNT(E12:E300)=0,"-",AVERAGEIFS(E12:E300, E12:E300, "&gt;="&amp;E2,E12:E300,"&lt;="&amp;E3))</f>
        <v>4109.107562812289</v>
      </c>
      <c r="G4" s="449" t="str">
        <f>IF(COUNT(G12:G300)=0,"-",AVERAGEIFS(G12:G300, G12:G300, "&gt;="&amp;G2,G12:G300,"&lt;="&amp;G3))</f>
        <v>-</v>
      </c>
      <c r="I4" s="449" t="str">
        <f>IF(COUNT(I12:I300)=0,"-",AVERAGEIFS(I12:I300, I12:I300, "&gt;="&amp;I2,I12:I300,"&lt;="&amp;I3))</f>
        <v>-</v>
      </c>
      <c r="K4" s="449" t="str">
        <f>IF(COUNT(K12:K300)=0,"-",AVERAGEIFS(K12:K300, K12:K300, "&gt;="&amp;K2,K12:K300,"&lt;="&amp;K3))</f>
        <v>-</v>
      </c>
      <c r="M4" s="449" t="str">
        <f>IF(COUNT(M12:M300)=0,"-",AVERAGEIFS(M12:M300, M12:M300, "&gt;="&amp;M2,M12:M300,"&lt;="&amp;M3))</f>
        <v>-</v>
      </c>
      <c r="O4" s="449">
        <f ca="1">IF(COUNT(O12:O300)=0,"-",AVERAGEIFS(O12:O300, O12:O300, "&gt;="&amp;O2,O12:O300,"&lt;="&amp;O3))</f>
        <v>93.58743843310819</v>
      </c>
      <c r="Q4" s="449">
        <f ca="1">IF(COUNT(Q12:Q300)=0,"-",AVERAGEIFS(Q12:Q300, Q12:Q300, "&gt;="&amp;Q2,Q12:Q300,"&lt;="&amp;Q3))</f>
        <v>91.491701063267271</v>
      </c>
      <c r="S4" s="449" t="str">
        <f>IF(COUNT(S12:S300)=0,"-",AVERAGEIFS(S12:S300, S12:S300, "&gt;="&amp;S2,S12:S300,"&lt;="&amp;S3))</f>
        <v>-</v>
      </c>
      <c r="U4" s="449">
        <f ca="1">IF(COUNT(U12:U300)=0,"-",AVERAGEIFS(U12:U300, U12:U300, "&gt;="&amp;U2,U12:U300,"&lt;="&amp;U3))</f>
        <v>661.76572773997191</v>
      </c>
      <c r="W4" s="449" t="str">
        <f>IF(COUNT(W12:W300)=0,"-",AVERAGEIFS(W12:W300, W12:W300, "&gt;="&amp;W2,W12:W300,"&lt;="&amp;W3))</f>
        <v>-</v>
      </c>
      <c r="Y4" s="449" t="str">
        <f>IF(COUNT(Y12:Y300)=0,"-",AVERAGEIFS(Y12:Y300, Y12:Y300, "&gt;="&amp;Y2,Y12:Y300,"&lt;="&amp;Y3))</f>
        <v>-</v>
      </c>
      <c r="AA4" s="449" t="str">
        <f>IF(COUNT(AA12:AA300)=0,"-",AVERAGEIFS(AA12:AA300, AA12:AA300, "&gt;="&amp;AA2,AA12:AA300,"&lt;="&amp;AA3))</f>
        <v>-</v>
      </c>
      <c r="AC4" s="449">
        <f ca="1">IF(COUNT(AC12:AC300)=0,"-",AVERAGEIFS(AC12:AC300, AC12:AC300, "&gt;="&amp;AC2,AC12:AC300,"&lt;="&amp;AC3))</f>
        <v>128.66339334424441</v>
      </c>
      <c r="AE4" s="449" t="str">
        <f>IF(COUNT(AE12:AE300)=0,"-",AVERAGEIFS(AE12:AE300, AE12:AE300, "&gt;="&amp;AE2,AE12:AE300,"&lt;="&amp;AE3))</f>
        <v>-</v>
      </c>
      <c r="AG4" s="449" t="str">
        <f>IF(COUNT(AG12:AG300)=0,"-",AVERAGEIFS(AG12:AG300, AG12:AG300, "&gt;="&amp;AG2,AG12:AG300,"&lt;="&amp;AG3))</f>
        <v>-</v>
      </c>
      <c r="AI4" s="449" t="str">
        <f>IF(COUNT(AI12:AI300)=0,"-",AVERAGEIFS(AI12:AI300, AI12:AI300, "&gt;="&amp;AI2,AI12:AI300,"&lt;="&amp;AI3))</f>
        <v>-</v>
      </c>
      <c r="AK4" s="449">
        <f ca="1">IF(COUNT(AK12:AK300)=0,"-",AVERAGEIFS(AK12:AK300, AK12:AK300, "&gt;="&amp;AK2,AK12:AK300,"&lt;="&amp;AK3))</f>
        <v>570.6519941424757</v>
      </c>
      <c r="AM4" s="449" t="str">
        <f>IF(COUNT(AM12:AM300)=0,"-",AVERAGEIFS(AM12:AM300, AM12:AM300, "&gt;="&amp;AM2,AM12:AM300,"&lt;="&amp;AM3))</f>
        <v>-</v>
      </c>
      <c r="AO4" s="449">
        <f ca="1">IF(COUNT(AO12:AO300)=0,"-",AVERAGEIFS(AO12:AO300, AO12:AO300, "&gt;="&amp;AO2,AO12:AO300,"&lt;="&amp;AO3))</f>
        <v>912.23979749131558</v>
      </c>
      <c r="AQ4" s="449">
        <f ca="1">IF(COUNT(AQ12:AQ300)=0,"-",AVERAGEIFS(AQ12:AQ300, AQ12:AQ300, "&gt;="&amp;AQ2,AQ12:AQ300,"&lt;="&amp;AQ3))</f>
        <v>1359.1199416387376</v>
      </c>
    </row>
    <row r="5" spans="1:43">
      <c r="A5" s="907"/>
      <c r="C5" s="293" t="s">
        <v>344</v>
      </c>
      <c r="E5" s="450">
        <f ca="1">IF(COUNT(E12:E300)=0,"-",SUMIFS(D12:D300,E12:E300,"&gt;="&amp;E2,E12:E300,"&lt;="&amp;E3)/SUMIFS($B12:$B300,E12:E300,"&gt;="&amp;E2,E12:E300,"&lt;="&amp;E3))</f>
        <v>3015.9291862856917</v>
      </c>
      <c r="G5" s="450" t="str">
        <f>IF(COUNT(G12:G300)=0,"-",SUMIFS(F12:F300,G12:G300,"&gt;="&amp;G2,G12:G300,"&lt;="&amp;G3)/SUMIFS($B12:$B300,G12:G300,"&gt;="&amp;G2,G12:G300,"&lt;="&amp;G3))</f>
        <v>-</v>
      </c>
      <c r="I5" s="450" t="str">
        <f>IF(COUNT(I12:I300)=0,"-",SUMIFS(H12:H300,I12:I300,"&gt;="&amp;I2,I12:I300,"&lt;="&amp;I3)/SUMIFS($B12:$B300,I12:I300,"&gt;="&amp;I2,I12:I300,"&lt;="&amp;I3))</f>
        <v>-</v>
      </c>
      <c r="K5" s="450" t="str">
        <f>IF(COUNT(K12:K300)=0,"-",SUMIFS(J12:J300,K12:K300,"&gt;="&amp;K2,K12:K300,"&lt;="&amp;K3)/SUMIFS($B12:$B300,K12:K300,"&gt;="&amp;K2,K12:K300,"&lt;="&amp;K3))</f>
        <v>-</v>
      </c>
      <c r="M5" s="450" t="str">
        <f>IF(COUNT(M12:M300)=0,"-",SUMIFS(L12:L300,M12:M300,"&gt;="&amp;M2,M12:M300,"&lt;="&amp;M3)/SUMIFS($B12:$B300,M12:M300,"&gt;="&amp;M2,M12:M300,"&lt;="&amp;M3))</f>
        <v>-</v>
      </c>
      <c r="O5" s="450">
        <f ca="1">IF(COUNT(O12:O300)=0,"-",SUMIFS(N12:N300,O12:O300,"&gt;="&amp;O2,O12:O300,"&lt;="&amp;O3)/SUMIFS($B12:$B300,O12:O300,"&gt;="&amp;O2,O12:O300,"&lt;="&amp;O3))</f>
        <v>28.464930815156734</v>
      </c>
      <c r="Q5" s="450">
        <f ca="1">IF(COUNT(Q12:Q300)=0,"-",SUMIFS(P12:P300,Q12:Q300,"&gt;="&amp;Q2,Q12:Q300,"&lt;="&amp;Q3)/SUMIFS($B12:$B300,Q12:Q300,"&gt;="&amp;Q2,Q12:Q300,"&lt;="&amp;Q3))</f>
        <v>81.963031069632962</v>
      </c>
      <c r="S5" s="450" t="str">
        <f>IF(COUNT(S12:S300)=0,"-",SUMIFS(R12:R300,S12:S300,"&gt;="&amp;S2,S12:S300,"&lt;="&amp;S3)/SUMIFS($B12:$B300,S12:S300,"&gt;="&amp;S2,S12:S300,"&lt;="&amp;S3))</f>
        <v>-</v>
      </c>
      <c r="U5" s="450">
        <f ca="1">IF(COUNT(U12:U300)=0,"-",SUMIFS(T12:T300,U12:U300,"&gt;="&amp;U2,U12:U300,"&lt;="&amp;U3)/SUMIFS($B12:$B300,U12:U300,"&gt;="&amp;U2,U12:U300,"&lt;="&amp;U3))</f>
        <v>189.15472071181412</v>
      </c>
      <c r="W5" s="450" t="str">
        <f>IF(COUNT(W12:W300)=0,"-",SUMIFS(V12:V300,W12:W300,"&gt;="&amp;W2,W12:W300,"&lt;="&amp;W3)/SUMIFS($B12:$B300,W12:W300,"&gt;="&amp;W2,W12:W300,"&lt;="&amp;W3))</f>
        <v>-</v>
      </c>
      <c r="Y5" s="450" t="str">
        <f>IF(COUNT(Y12:Y300)=0,"-",SUMIFS(X12:X300,Y12:Y300,"&gt;="&amp;Y2,Y12:Y300,"&lt;="&amp;Y3)/SUMIFS($B12:$B300,Y12:Y300,"&gt;="&amp;Y2,Y12:Y300,"&lt;="&amp;Y3))</f>
        <v>-</v>
      </c>
      <c r="AA5" s="450" t="str">
        <f>IF(COUNT(AA12:AA300)=0,"-",SUMIFS(Z12:Z300,AA12:AA300,"&gt;="&amp;AA2,AA12:AA300,"&lt;="&amp;AA3)/SUMIFS($B12:$B300,AA12:AA300,"&gt;="&amp;AA2,AA12:AA300,"&lt;="&amp;AA3))</f>
        <v>-</v>
      </c>
      <c r="AC5" s="450">
        <f ca="1">IF(COUNT(AC12:AC300)=0,"-",SUMIFS(AB12:AB300,AC12:AC300,"&gt;="&amp;AC2,AC12:AC300,"&lt;="&amp;AC3)/SUMIFS($B12:$B300,AC12:AC300,"&gt;="&amp;AC2,AC12:AC300,"&lt;="&amp;AC3))</f>
        <v>128.66339334424441</v>
      </c>
      <c r="AE5" s="450" t="str">
        <f>IF(COUNT(AE12:AE300)=0,"-",SUMIFS(AD12:AD300,AE12:AE300,"&gt;="&amp;AE2,AE12:AE300,"&lt;="&amp;AE3)/SUMIFS($B12:$B300,AE12:AE300,"&gt;="&amp;AE2,AE12:AE300,"&lt;="&amp;AE3))</f>
        <v>-</v>
      </c>
      <c r="AG5" s="450" t="str">
        <f>IF(COUNT(AG12:AG300)=0,"-",SUMIFS(AF12:AF300,AG12:AG300,"&gt;="&amp;AG2,AG12:AG300,"&lt;="&amp;AG3)/SUMIFS($B12:$B300,AG12:AG300,"&gt;="&amp;AG2,AG12:AG300,"&lt;="&amp;AG3))</f>
        <v>-</v>
      </c>
      <c r="AI5" s="450" t="str">
        <f>IF(COUNT(AI12:AI300)=0,"-",SUMIFS(AH12:AH300,AI12:AI300,"&gt;="&amp;AI2,AI12:AI300,"&lt;="&amp;AI3)/SUMIFS($B12:$B300,AI12:AI300,"&gt;="&amp;AI2,AI12:AI300,"&lt;="&amp;AI3))</f>
        <v>-</v>
      </c>
      <c r="AK5" s="450">
        <f ca="1">IF(COUNT(AK12:AK300)=0,"-",SUMIFS(AJ12:AJ300,AK12:AK300,"&gt;="&amp;AK2,AK12:AK300,"&lt;="&amp;AK3)/SUMIFS($B12:$B300,AK12:AK300,"&gt;="&amp;AK2,AK12:AK300,"&lt;="&amp;AK3))</f>
        <v>243.41077607513591</v>
      </c>
      <c r="AM5" s="450" t="str">
        <f>IF(COUNT(AM12:AM300)=0,"-",SUMIFS(AL12:AL300,AM12:AM300,"&gt;="&amp;AM2,AM12:AM300,"&lt;="&amp;AM3)/SUMIFS($B12:$B300,AM12:AM300,"&gt;="&amp;AM2,AM12:AM300,"&lt;="&amp;AM3))</f>
        <v>-</v>
      </c>
      <c r="AO5" s="450">
        <f ca="1">IF(COUNT(AO12:AO300)=0,"-",SUMIFS(AN12:AN300,AO12:AO300,"&gt;="&amp;AO2,AO12:AO300,"&lt;="&amp;AO3)/SUMIFS($B12:$B300,AO12:AO300,"&gt;="&amp;AO2,AO12:AO300,"&lt;="&amp;AO3))</f>
        <v>437.93596591074919</v>
      </c>
      <c r="AQ5" s="450">
        <f ca="1">IF(COUNT(AQ12:AQ300)=0,"-",SUMIFS(AP12:AP300,AQ12:AQ300,"&gt;="&amp;AQ2,AQ12:AQ300,"&lt;="&amp;AQ3)/SUMIFS($B12:$B300,AQ12:AQ300,"&gt;="&amp;AQ2,AQ12:AQ300,"&lt;="&amp;AQ3))</f>
        <v>1070.6706957974106</v>
      </c>
    </row>
    <row r="6" spans="1:43">
      <c r="A6" s="907"/>
      <c r="C6" s="293" t="s">
        <v>345</v>
      </c>
      <c r="E6" s="451">
        <f ca="1">IF(COUNT(E12:E300)=0,"-",SUMIFS(E12:E300, E12:E300, "&gt;="&amp;E2,E12:E300,"&lt;="&amp;E3)/($A$1-COUNTIF(E12:E300,"&lt;"&amp;E$2)-COUNTIF(E12:E300,"&gt;"&amp;E$3)))</f>
        <v>2739.4050418748593</v>
      </c>
      <c r="G6" s="451" t="str">
        <f>IF(COUNT(G12:G300)=0,"-",SUMIFS(G12:G300, G12:G300, "&gt;="&amp;G2,G12:G300,"&lt;="&amp;G3)/($A$1-COUNTIF(G12:G300,"&lt;"&amp;G$2)-COUNTIF(G12:G300,"&gt;"&amp;G$3)))</f>
        <v>-</v>
      </c>
      <c r="I6" s="451" t="str">
        <f>IF(COUNT(I12:I300)=0,"-",SUMIFS(I12:I300, I12:I300, "&gt;="&amp;I2,I12:I300,"&lt;="&amp;I3)/($A$1-COUNTIF(I12:I300,"&lt;"&amp;I$2)-COUNTIF(I12:I300,"&gt;"&amp;I$3)))</f>
        <v>-</v>
      </c>
      <c r="K6" s="451" t="str">
        <f>IF(COUNT(K12:K300)=0,"-",SUMIFS(K12:K300, K12:K300, "&gt;="&amp;K2,K12:K300,"&lt;="&amp;K3)/($A$1-COUNTIF(K12:K300,"&lt;"&amp;K$2)-COUNTIF(K12:K300,"&gt;"&amp;K$3)))</f>
        <v>-</v>
      </c>
      <c r="M6" s="451" t="str">
        <f>IF(COUNT(M12:M300)=0,"-",SUMIFS(M12:M300, M12:M300, "&gt;="&amp;M2,M12:M300,"&lt;="&amp;M3)/($A$1-COUNTIF(M12:M300,"&lt;"&amp;M$2)-COUNTIF(M12:M300,"&gt;"&amp;M$3)))</f>
        <v>-</v>
      </c>
      <c r="O6" s="451">
        <f ca="1">IF(COUNT(O12:O300)=0,"-",SUMIFS(O12:O300, O12:O300, "&gt;="&amp;O2,O12:O300,"&lt;="&amp;O3)/($A$1-COUNTIF(O12:O300,"&lt;"&amp;O$2)-COUNTIF(O12:O300,"&gt;"&amp;O$3)))</f>
        <v>31.195812811036063</v>
      </c>
      <c r="Q6" s="451">
        <f ca="1">IF(COUNT(Q12:Q300)=0,"-",SUMIFS(Q12:Q300, Q12:Q300, "&gt;="&amp;Q2,Q12:Q300,"&lt;="&amp;Q3)/($A$1-COUNTIF(Q12:Q300,"&lt;"&amp;Q$2)-COUNTIF(Q12:Q300,"&gt;"&amp;Q$3)))</f>
        <v>60.994467375511512</v>
      </c>
      <c r="S6" s="451" t="str">
        <f>IF(COUNT(S12:S300)=0,"-",SUMIFS(S12:S300, S12:S300, "&gt;="&amp;S2,S12:S300,"&lt;="&amp;S3)/($A$1-COUNTIF(S12:S300,"&lt;"&amp;S$2)-COUNTIF(S12:S300,"&gt;"&amp;S$3)))</f>
        <v>-</v>
      </c>
      <c r="U6" s="451">
        <f ca="1">IF(COUNT(U12:U300)=0,"-",SUMIFS(U12:U300, U12:U300, "&gt;="&amp;U2,U12:U300,"&lt;="&amp;U3)/($A$1-COUNTIF(U12:U300,"&lt;"&amp;U$2)-COUNTIF(U12:U300,"&gt;"&amp;U$3)))</f>
        <v>220.58857591332398</v>
      </c>
      <c r="W6" s="451" t="str">
        <f>IF(COUNT(W12:W300)=0,"-",SUMIFS(W12:W300, W12:W300, "&gt;="&amp;W2,W12:W300,"&lt;="&amp;W3)/($A$1-COUNTIF(W12:W300,"&lt;"&amp;W$2)-COUNTIF(W12:W300,"&gt;"&amp;W$3)))</f>
        <v>-</v>
      </c>
      <c r="Y6" s="451" t="str">
        <f>IF(COUNT(Y12:Y300)=0,"-",SUMIFS(Y12:Y300, Y12:Y300, "&gt;="&amp;Y2,Y12:Y300,"&lt;="&amp;Y3)/($A$1-COUNTIF(Y12:Y300,"&lt;"&amp;Y$2)-COUNTIF(Y12:Y300,"&gt;"&amp;Y$3)))</f>
        <v>-</v>
      </c>
      <c r="AA6" s="451" t="str">
        <f>IF(COUNT(AA12:AA300)=0,"-",SUMIFS(AA12:AA300, AA12:AA300, "&gt;="&amp;AA2,AA12:AA300,"&lt;="&amp;AA3)/($A$1-COUNTIF(AA12:AA300,"&lt;"&amp;AA$2)-COUNTIF(AA12:AA300,"&gt;"&amp;AA$3)))</f>
        <v>-</v>
      </c>
      <c r="AC6" s="451">
        <f ca="1">IF(COUNT(AC12:AC300)=0,"-",SUMIFS(AC12:AC300, AC12:AC300, "&gt;="&amp;AC2,AC12:AC300,"&lt;="&amp;AC3)/($A$1-COUNTIF(AC12:AC300,"&lt;"&amp;AC$2)-COUNTIF(AC12:AC300,"&gt;"&amp;AC$3)))</f>
        <v>21.443898890707402</v>
      </c>
      <c r="AE6" s="451" t="str">
        <f>IF(COUNT(AE12:AE300)=0,"-",SUMIFS(AE12:AE300, AE12:AE300, "&gt;="&amp;AE2,AE12:AE300,"&lt;="&amp;AE3)/($A$1-COUNTIF(AE12:AE300,"&lt;"&amp;AE$2)-COUNTIF(AE12:AE300,"&gt;"&amp;AE$3)))</f>
        <v>-</v>
      </c>
      <c r="AG6" s="451" t="str">
        <f>IF(COUNT(AG12:AG300)=0,"-",SUMIFS(AG12:AG300, AG12:AG300, "&gt;="&amp;AG2,AG12:AG300,"&lt;="&amp;AG3)/($A$1-COUNTIF(AG12:AG300,"&lt;"&amp;AG$2)-COUNTIF(AG12:AG300,"&gt;"&amp;AG$3)))</f>
        <v>-</v>
      </c>
      <c r="AI6" s="451" t="str">
        <f>IF(COUNT(AI12:AI300)=0,"-",SUMIFS(AI12:AI300, AI12:AI300, "&gt;="&amp;AI2,AI12:AI300,"&lt;="&amp;AI3)/($A$1-COUNTIF(AI12:AI300,"&lt;"&amp;AI$2)-COUNTIF(AI12:AI300,"&gt;"&amp;AI$3)))</f>
        <v>-</v>
      </c>
      <c r="AK6" s="451">
        <f ca="1">IF(COUNT(AK12:AK300)=0,"-",SUMIFS(AK12:AK300, AK12:AK300, "&gt;="&amp;AK2,AK12:AK300,"&lt;="&amp;AK3)/($A$1-COUNTIF(AK12:AK300,"&lt;"&amp;AK$2)-COUNTIF(AK12:AK300,"&gt;"&amp;AK$3)))</f>
        <v>190.21733138082524</v>
      </c>
      <c r="AM6" s="451" t="str">
        <f>IF(COUNT(AM12:AM300)=0,"-",SUMIFS(AM12:AM300, AM12:AM300, "&gt;="&amp;AM2,AM12:AM300,"&lt;="&amp;AM3)/($A$1-COUNTIF(AM12:AM300,"&lt;"&amp;AM$2)-COUNTIF(AM12:AM300,"&gt;"&amp;AM$3)))</f>
        <v>-</v>
      </c>
      <c r="AO6" s="451">
        <f ca="1">IF(COUNT(AO12:AO300)=0,"-",SUMIFS(AO12:AO300, AO12:AO300, "&gt;="&amp;AO2,AO12:AO300,"&lt;="&amp;AO3)/($A$1-COUNTIF(AO12:AO300,"&lt;"&amp;AO$2)-COUNTIF(AO12:AO300,"&gt;"&amp;AO$3)))</f>
        <v>608.15986499421035</v>
      </c>
      <c r="AQ6" s="451">
        <f ca="1">IF(COUNT(AQ12:AQ300)=0,"-",SUMIFS(AQ12:AQ300, AQ12:AQ300, "&gt;="&amp;AQ2,AQ12:AQ300,"&lt;="&amp;AQ3)/($A$1-COUNTIF(AQ12:AQ300,"&lt;"&amp;AQ$2)-COUNTIF(AQ12:AQ300,"&gt;"&amp;AQ$3)))</f>
        <v>1132.5999513656145</v>
      </c>
    </row>
    <row r="9" spans="1:43">
      <c r="D9" t="s">
        <v>236</v>
      </c>
      <c r="E9" s="538"/>
      <c r="F9" t="s">
        <v>207</v>
      </c>
      <c r="G9" s="538"/>
      <c r="H9" t="s">
        <v>208</v>
      </c>
      <c r="I9" s="538"/>
      <c r="J9" t="s">
        <v>346</v>
      </c>
      <c r="K9" s="538"/>
      <c r="L9" t="s">
        <v>347</v>
      </c>
      <c r="M9" s="538"/>
      <c r="N9" t="s">
        <v>209</v>
      </c>
      <c r="O9" s="538"/>
      <c r="P9" t="s">
        <v>210</v>
      </c>
      <c r="Q9" s="538"/>
      <c r="R9" t="s">
        <v>211</v>
      </c>
      <c r="S9" s="538"/>
      <c r="T9" t="s">
        <v>212</v>
      </c>
      <c r="U9" s="538"/>
      <c r="V9" t="s">
        <v>348</v>
      </c>
      <c r="W9" s="538"/>
      <c r="X9" t="s">
        <v>349</v>
      </c>
      <c r="Y9" s="538"/>
      <c r="Z9" t="s">
        <v>350</v>
      </c>
      <c r="AA9" s="538"/>
      <c r="AB9" t="s">
        <v>351</v>
      </c>
      <c r="AC9" s="538"/>
      <c r="AD9" t="s">
        <v>352</v>
      </c>
      <c r="AE9" s="538"/>
      <c r="AF9" t="s">
        <v>353</v>
      </c>
      <c r="AG9" s="538"/>
      <c r="AH9" t="s">
        <v>354</v>
      </c>
      <c r="AI9" s="538"/>
      <c r="AJ9" t="s">
        <v>213</v>
      </c>
      <c r="AK9" s="538"/>
      <c r="AL9" t="s">
        <v>246</v>
      </c>
      <c r="AM9" s="538"/>
      <c r="AN9" t="s">
        <v>214</v>
      </c>
      <c r="AO9" s="538"/>
      <c r="AP9" t="s">
        <v>355</v>
      </c>
      <c r="AQ9" s="538"/>
    </row>
    <row r="10" spans="1:43" ht="75">
      <c r="A10" s="539"/>
      <c r="B10" s="539"/>
      <c r="D10" s="539" t="s">
        <v>237</v>
      </c>
      <c r="E10" s="540" t="str">
        <f>D10&amp;"
per FTE"</f>
        <v>Total Occupancy
per FTE</v>
      </c>
      <c r="F10" s="539" t="s">
        <v>219</v>
      </c>
      <c r="G10" s="540" t="str">
        <f>F10&amp;"
per FTE"</f>
        <v>Direct Care Consultant 201
per FTE</v>
      </c>
      <c r="H10" s="539" t="s">
        <v>220</v>
      </c>
      <c r="I10" s="540" t="str">
        <f>H10&amp;"
per FTE"</f>
        <v>Temporary Help 202
per FTE</v>
      </c>
      <c r="J10" s="539" t="s">
        <v>356</v>
      </c>
      <c r="K10" s="540" t="str">
        <f>J10&amp;"
per FTE"</f>
        <v>Clients and Caregivers Reimb./Stipends 203
per FTE</v>
      </c>
      <c r="L10" s="539" t="s">
        <v>357</v>
      </c>
      <c r="M10" s="540" t="str">
        <f>L10&amp;"
per FTE"</f>
        <v>Subcontracted Direct Care 206
per FTE</v>
      </c>
      <c r="N10" s="539" t="s">
        <v>221</v>
      </c>
      <c r="O10" s="540" t="str">
        <f>N10&amp;"
per FTE"</f>
        <v>Staff Training 204
per FTE</v>
      </c>
      <c r="P10" s="539" t="s">
        <v>222</v>
      </c>
      <c r="Q10" s="540" t="str">
        <f>P10&amp;"
per FTE"</f>
        <v>Staff Mileage / Travel 205
per FTE</v>
      </c>
      <c r="R10" s="539" t="s">
        <v>223</v>
      </c>
      <c r="S10" s="540" t="str">
        <f>R10&amp;"
per FTE"</f>
        <v>Meals 207
per FTE</v>
      </c>
      <c r="T10" s="539" t="s">
        <v>224</v>
      </c>
      <c r="U10" s="540" t="str">
        <f>T10&amp;"
per FTE"</f>
        <v>Client Transportation 208
per FTE</v>
      </c>
      <c r="V10" s="539" t="s">
        <v>358</v>
      </c>
      <c r="W10" s="540" t="str">
        <f>V10&amp;"
per FTE"</f>
        <v>Vehicle Expenses 208
per FTE</v>
      </c>
      <c r="X10" s="539" t="s">
        <v>359</v>
      </c>
      <c r="Y10" s="540" t="str">
        <f>X10&amp;"
per FTE"</f>
        <v>Vehicle Depreciation 208
per FTE</v>
      </c>
      <c r="Z10" s="539" t="s">
        <v>360</v>
      </c>
      <c r="AA10" s="540" t="str">
        <f>Z10&amp;"
per FTE"</f>
        <v>Incidental Medical /Medicine/Pharmacy 209
per FTE</v>
      </c>
      <c r="AB10" s="539" t="s">
        <v>361</v>
      </c>
      <c r="AC10" s="540" t="str">
        <f>AB10&amp;"
per FTE"</f>
        <v>Client Personal Allowances 211
per FTE</v>
      </c>
      <c r="AD10" s="539" t="s">
        <v>362</v>
      </c>
      <c r="AE10" s="540" t="str">
        <f>AD10&amp;"
per FTE"</f>
        <v>Provision Material Goods/Svs./Benefits 212
per FTE</v>
      </c>
      <c r="AF10" s="539" t="s">
        <v>363</v>
      </c>
      <c r="AG10" s="540" t="str">
        <f>AF10&amp;"
per FTE"</f>
        <v>Direct Client Wages 214
per FTE</v>
      </c>
      <c r="AH10" s="539" t="s">
        <v>364</v>
      </c>
      <c r="AI10" s="540" t="str">
        <f>AH10&amp;"
per FTE"</f>
        <v>Other Commercial Prod. &amp; Svs. 214
per FTE</v>
      </c>
      <c r="AJ10" s="539" t="s">
        <v>225</v>
      </c>
      <c r="AK10" s="540" t="str">
        <f>AJ10&amp;"
per FTE"</f>
        <v>Program Supplies &amp; Materials 215
per FTE</v>
      </c>
      <c r="AL10" s="539" t="s">
        <v>365</v>
      </c>
      <c r="AM10" s="540" t="str">
        <f>AL10&amp;"
per FTE"</f>
        <v>Non Charitable Expenses
per FTE</v>
      </c>
      <c r="AN10" s="539" t="s">
        <v>226</v>
      </c>
      <c r="AO10" s="540" t="str">
        <f>AN10&amp;"
per FTE"</f>
        <v>Other Expense
per FTE</v>
      </c>
      <c r="AP10" s="539" t="s">
        <v>366</v>
      </c>
      <c r="AQ10" s="540" t="str">
        <f>AP10&amp;"
per FTE"</f>
        <v>Total Other Program Expense
per FTE</v>
      </c>
    </row>
    <row r="11" spans="1:43">
      <c r="A11" t="s">
        <v>231</v>
      </c>
      <c r="B11" t="s">
        <v>232</v>
      </c>
      <c r="D11" t="s">
        <v>233</v>
      </c>
      <c r="E11" s="538"/>
      <c r="F11" t="s">
        <v>233</v>
      </c>
      <c r="G11" s="538"/>
      <c r="H11" t="s">
        <v>233</v>
      </c>
      <c r="I11" s="538"/>
      <c r="J11" t="s">
        <v>233</v>
      </c>
      <c r="K11" s="538"/>
      <c r="L11" t="s">
        <v>233</v>
      </c>
      <c r="M11" s="538"/>
      <c r="N11" t="s">
        <v>233</v>
      </c>
      <c r="O11" s="538"/>
      <c r="P11" t="s">
        <v>233</v>
      </c>
      <c r="Q11" s="538"/>
      <c r="R11" t="s">
        <v>233</v>
      </c>
      <c r="S11" s="538"/>
      <c r="T11" t="s">
        <v>233</v>
      </c>
      <c r="U11" s="538"/>
      <c r="V11" t="s">
        <v>233</v>
      </c>
      <c r="W11" s="538"/>
      <c r="X11" t="s">
        <v>233</v>
      </c>
      <c r="Y11" s="538"/>
      <c r="Z11" t="s">
        <v>233</v>
      </c>
      <c r="AA11" s="538"/>
      <c r="AB11" t="s">
        <v>233</v>
      </c>
      <c r="AC11" s="538"/>
      <c r="AD11" t="s">
        <v>233</v>
      </c>
      <c r="AE11" s="538"/>
      <c r="AF11" t="s">
        <v>233</v>
      </c>
      <c r="AG11" s="538"/>
      <c r="AH11" t="s">
        <v>233</v>
      </c>
      <c r="AI11" s="538"/>
      <c r="AJ11" t="s">
        <v>233</v>
      </c>
      <c r="AK11" s="538"/>
      <c r="AL11" t="s">
        <v>233</v>
      </c>
      <c r="AM11" s="538"/>
      <c r="AN11" t="s">
        <v>233</v>
      </c>
      <c r="AO11" s="538"/>
      <c r="AP11" t="s">
        <v>233</v>
      </c>
      <c r="AQ11" s="538"/>
    </row>
    <row r="12" spans="1:43">
      <c r="A12" t="s">
        <v>437</v>
      </c>
      <c r="B12">
        <v>91.65</v>
      </c>
      <c r="D12">
        <v>286815</v>
      </c>
      <c r="E12" s="541">
        <f>IF(OR($B12=0,D12=0),"",D12/$B12)</f>
        <v>3129.4599018003273</v>
      </c>
      <c r="G12" s="541" t="str">
        <f>IF(OR($B12=0,F12=0),"",F12/$B12)</f>
        <v/>
      </c>
      <c r="I12" s="541" t="str">
        <f>IF(OR($B12=0,H12=0),"",H12/$B12)</f>
        <v/>
      </c>
      <c r="K12" s="541" t="str">
        <f>IF(OR($B12=0,J12=0),"",J12/$B12)</f>
        <v/>
      </c>
      <c r="M12" s="541" t="str">
        <f>IF(OR($B12=0,L12=0),"",L12/$B12)</f>
        <v/>
      </c>
      <c r="N12">
        <v>2525</v>
      </c>
      <c r="O12" s="541">
        <f>IF(OR($B12=0,N12=0),"",N12/$B12)</f>
        <v>27.550463720676486</v>
      </c>
      <c r="P12">
        <v>7457</v>
      </c>
      <c r="Q12" s="541">
        <f>IF(OR($B12=0,P12=0),"",P12/$B12)</f>
        <v>81.363884342607747</v>
      </c>
      <c r="S12" s="541" t="str">
        <f>IF(OR($B12=0,R12=0),"",R12/$B12)</f>
        <v/>
      </c>
      <c r="T12">
        <v>7318</v>
      </c>
      <c r="U12" s="541">
        <f>IF(OR($B12=0,T12=0),"",T12/$B12)</f>
        <v>79.847244953627921</v>
      </c>
      <c r="W12" s="541" t="str">
        <f>IF(OR($B12=0,V12=0),"",V12/$B12)</f>
        <v/>
      </c>
      <c r="Y12" s="541" t="str">
        <f>IF(OR($B12=0,X12=0),"",X12/$B12)</f>
        <v/>
      </c>
      <c r="AA12" s="541" t="str">
        <f>IF(OR($B12=0,Z12=0),"",Z12/$B12)</f>
        <v/>
      </c>
      <c r="AB12">
        <v>11792</v>
      </c>
      <c r="AC12" s="541">
        <f>IF(OR($B12=0,AB12=0),"",AB12/$B12)</f>
        <v>128.66339334424441</v>
      </c>
      <c r="AE12" s="541" t="str">
        <f>IF(OR($B12=0,AD12=0),"",AD12/$B12)</f>
        <v/>
      </c>
      <c r="AG12" s="541" t="str">
        <f>IF(OR($B12=0,AF12=0),"",AF12/$B12)</f>
        <v/>
      </c>
      <c r="AI12" s="541" t="str">
        <f>IF(OR($B12=0,AH12=0),"",AH12/$B12)</f>
        <v/>
      </c>
      <c r="AJ12">
        <v>15372</v>
      </c>
      <c r="AK12" s="541">
        <f>IF(OR($B12=0,AJ12=0),"",AJ12/$B12)</f>
        <v>167.72504091653028</v>
      </c>
      <c r="AM12" s="541" t="str">
        <f>IF(OR($B12=0,AL12=0),"",AL12/$B12)</f>
        <v/>
      </c>
      <c r="AN12">
        <v>17561</v>
      </c>
      <c r="AO12" s="541">
        <f>IF(OR($B12=0,AN12=0),"",AN12/$B12)</f>
        <v>191.60938352427712</v>
      </c>
      <c r="AP12">
        <v>62025</v>
      </c>
      <c r="AQ12" s="541">
        <f>IF(OR($B12=0,AP12=0),"",AP12/$B12)</f>
        <v>676.7594108019639</v>
      </c>
    </row>
    <row r="13" spans="1:43">
      <c r="B13">
        <v>9.5</v>
      </c>
      <c r="D13">
        <v>13907</v>
      </c>
      <c r="E13" s="541">
        <f t="shared" ref="E13:G76" si="0">IF(OR($B13=0,D13=0),"",D13/$B13)</f>
        <v>1463.8947368421052</v>
      </c>
      <c r="G13" s="541" t="str">
        <f t="shared" si="0"/>
        <v/>
      </c>
      <c r="I13" s="541" t="str">
        <f t="shared" ref="I13:I76" si="1">IF(OR($B13=0,H13=0),"",H13/$B13)</f>
        <v/>
      </c>
      <c r="K13" s="541" t="str">
        <f t="shared" ref="K13:K76" si="2">IF(OR($B13=0,J13=0),"",J13/$B13)</f>
        <v/>
      </c>
      <c r="M13" s="541" t="str">
        <f t="shared" ref="M13:M76" si="3">IF(OR($B13=0,L13=0),"",L13/$B13)</f>
        <v/>
      </c>
      <c r="O13" s="541" t="str">
        <f t="shared" ref="O13:O76" si="4">IF(OR($B13=0,N13=0),"",N13/$B13)</f>
        <v/>
      </c>
      <c r="Q13" s="541" t="str">
        <f t="shared" ref="Q13:Q76" si="5">IF(OR($B13=0,P13=0),"",P13/$B13)</f>
        <v/>
      </c>
      <c r="S13" s="541" t="str">
        <f t="shared" ref="S13:S76" si="6">IF(OR($B13=0,R13=0),"",R13/$B13)</f>
        <v/>
      </c>
      <c r="T13">
        <v>11815</v>
      </c>
      <c r="U13" s="541">
        <f t="shared" ref="U13:U76" si="7">IF(OR($B13=0,T13=0),"",T13/$B13)</f>
        <v>1243.6842105263158</v>
      </c>
      <c r="W13" s="541" t="str">
        <f t="shared" ref="W13:W76" si="8">IF(OR($B13=0,V13=0),"",V13/$B13)</f>
        <v/>
      </c>
      <c r="Y13" s="541" t="str">
        <f t="shared" ref="Y13:Y76" si="9">IF(OR($B13=0,X13=0),"",X13/$B13)</f>
        <v/>
      </c>
      <c r="AA13" s="541" t="str">
        <f t="shared" ref="AA13:AA76" si="10">IF(OR($B13=0,Z13=0),"",Z13/$B13)</f>
        <v/>
      </c>
      <c r="AC13" s="541" t="str">
        <f t="shared" ref="AC13:AC76" si="11">IF(OR($B13=0,AB13=0),"",AB13/$B13)</f>
        <v/>
      </c>
      <c r="AE13" s="541" t="str">
        <f t="shared" ref="AE13:AE76" si="12">IF(OR($B13=0,AD13=0),"",AD13/$B13)</f>
        <v/>
      </c>
      <c r="AG13" s="541" t="str">
        <f t="shared" ref="AG13:AG76" si="13">IF(OR($B13=0,AF13=0),"",AF13/$B13)</f>
        <v/>
      </c>
      <c r="AI13" s="541" t="str">
        <f t="shared" ref="AI13:AI76" si="14">IF(OR($B13=0,AH13=0),"",AH13/$B13)</f>
        <v/>
      </c>
      <c r="AJ13">
        <v>9249</v>
      </c>
      <c r="AK13" s="541">
        <f t="shared" ref="AK13:AK76" si="15">IF(OR($B13=0,AJ13=0),"",AJ13/$B13)</f>
        <v>973.57894736842104</v>
      </c>
      <c r="AM13" s="541" t="str">
        <f t="shared" ref="AM13:AM76" si="16">IF(OR($B13=0,AL13=0),"",AL13/$B13)</f>
        <v/>
      </c>
      <c r="AN13">
        <v>27001</v>
      </c>
      <c r="AO13" s="541">
        <f t="shared" ref="AO13:AO76" si="17">IF(OR($B13=0,AN13=0),"",AN13/$B13)</f>
        <v>2842.2105263157896</v>
      </c>
      <c r="AP13">
        <v>48065</v>
      </c>
      <c r="AQ13" s="541">
        <f t="shared" ref="AQ13:AQ76" si="18">IF(OR($B13=0,AP13=0),"",AP13/$B13)</f>
        <v>5059.4736842105267</v>
      </c>
    </row>
    <row r="14" spans="1:43">
      <c r="A14" t="s">
        <v>438</v>
      </c>
      <c r="B14">
        <v>0.79</v>
      </c>
      <c r="D14">
        <v>5657</v>
      </c>
      <c r="E14" s="541">
        <f t="shared" si="0"/>
        <v>7160.7594936708856</v>
      </c>
      <c r="G14" s="541" t="str">
        <f t="shared" si="0"/>
        <v/>
      </c>
      <c r="I14" s="541" t="str">
        <f t="shared" si="1"/>
        <v/>
      </c>
      <c r="K14" s="541" t="str">
        <f t="shared" si="2"/>
        <v/>
      </c>
      <c r="M14" s="541" t="str">
        <f t="shared" si="3"/>
        <v/>
      </c>
      <c r="O14" s="541" t="str">
        <f t="shared" si="4"/>
        <v/>
      </c>
      <c r="P14">
        <v>113</v>
      </c>
      <c r="Q14" s="541">
        <f t="shared" si="5"/>
        <v>143.03797468354429</v>
      </c>
      <c r="S14" s="541" t="str">
        <f t="shared" si="6"/>
        <v/>
      </c>
      <c r="U14" s="541" t="str">
        <f t="shared" si="7"/>
        <v/>
      </c>
      <c r="W14" s="541" t="str">
        <f t="shared" si="8"/>
        <v/>
      </c>
      <c r="Y14" s="541" t="str">
        <f t="shared" si="9"/>
        <v/>
      </c>
      <c r="AA14" s="541" t="str">
        <f t="shared" si="10"/>
        <v/>
      </c>
      <c r="AC14" s="541" t="str">
        <f t="shared" si="11"/>
        <v/>
      </c>
      <c r="AE14" s="541" t="str">
        <f t="shared" si="12"/>
        <v/>
      </c>
      <c r="AG14" s="541" t="str">
        <f t="shared" si="13"/>
        <v/>
      </c>
      <c r="AI14" s="541" t="str">
        <f t="shared" si="14"/>
        <v/>
      </c>
      <c r="AK14" s="541" t="str">
        <f t="shared" si="15"/>
        <v/>
      </c>
      <c r="AM14" s="541" t="str">
        <f t="shared" si="16"/>
        <v/>
      </c>
      <c r="AO14" s="541" t="str">
        <f t="shared" si="17"/>
        <v/>
      </c>
      <c r="AP14">
        <v>113</v>
      </c>
      <c r="AQ14" s="541">
        <f t="shared" si="18"/>
        <v>143.03797468354429</v>
      </c>
    </row>
    <row r="15" spans="1:43">
      <c r="A15" t="s">
        <v>423</v>
      </c>
      <c r="B15">
        <v>1</v>
      </c>
      <c r="E15" s="541" t="str">
        <f t="shared" si="0"/>
        <v/>
      </c>
      <c r="G15" s="541" t="str">
        <f t="shared" si="0"/>
        <v/>
      </c>
      <c r="I15" s="541" t="str">
        <f t="shared" si="1"/>
        <v/>
      </c>
      <c r="K15" s="541" t="str">
        <f t="shared" si="2"/>
        <v/>
      </c>
      <c r="M15" s="541" t="str">
        <f t="shared" si="3"/>
        <v/>
      </c>
      <c r="O15" s="541" t="str">
        <f t="shared" si="4"/>
        <v/>
      </c>
      <c r="P15">
        <v>140</v>
      </c>
      <c r="Q15" s="541">
        <f t="shared" si="5"/>
        <v>140</v>
      </c>
      <c r="S15" s="541" t="str">
        <f t="shared" si="6"/>
        <v/>
      </c>
      <c r="U15" s="541" t="str">
        <f t="shared" si="7"/>
        <v/>
      </c>
      <c r="W15" s="541" t="str">
        <f t="shared" si="8"/>
        <v/>
      </c>
      <c r="Y15" s="541" t="str">
        <f t="shared" si="9"/>
        <v/>
      </c>
      <c r="AA15" s="541" t="str">
        <f t="shared" si="10"/>
        <v/>
      </c>
      <c r="AC15" s="541" t="str">
        <f t="shared" si="11"/>
        <v/>
      </c>
      <c r="AE15" s="541" t="str">
        <f t="shared" si="12"/>
        <v/>
      </c>
      <c r="AG15" s="541" t="str">
        <f t="shared" si="13"/>
        <v/>
      </c>
      <c r="AI15" s="541" t="str">
        <f t="shared" si="14"/>
        <v/>
      </c>
      <c r="AK15" s="541" t="str">
        <f t="shared" si="15"/>
        <v/>
      </c>
      <c r="AM15" s="541" t="str">
        <f t="shared" si="16"/>
        <v/>
      </c>
      <c r="AN15">
        <v>166</v>
      </c>
      <c r="AO15" s="541">
        <f t="shared" si="17"/>
        <v>166</v>
      </c>
      <c r="AP15">
        <v>306</v>
      </c>
      <c r="AQ15" s="541">
        <f t="shared" si="18"/>
        <v>306</v>
      </c>
    </row>
    <row r="16" spans="1:43">
      <c r="A16" t="s">
        <v>427</v>
      </c>
      <c r="D16">
        <v>13817</v>
      </c>
      <c r="E16" s="541" t="str">
        <f t="shared" si="0"/>
        <v/>
      </c>
      <c r="G16" s="541" t="str">
        <f t="shared" si="0"/>
        <v/>
      </c>
      <c r="I16" s="541" t="str">
        <f t="shared" si="1"/>
        <v/>
      </c>
      <c r="K16" s="541" t="str">
        <f t="shared" si="2"/>
        <v/>
      </c>
      <c r="M16" s="541" t="str">
        <f t="shared" si="3"/>
        <v/>
      </c>
      <c r="O16" s="541" t="str">
        <f t="shared" si="4"/>
        <v/>
      </c>
      <c r="P16">
        <v>1770</v>
      </c>
      <c r="Q16" s="541" t="str">
        <f t="shared" si="5"/>
        <v/>
      </c>
      <c r="S16" s="541" t="str">
        <f t="shared" si="6"/>
        <v/>
      </c>
      <c r="U16" s="541" t="str">
        <f t="shared" si="7"/>
        <v/>
      </c>
      <c r="W16" s="541" t="str">
        <f t="shared" si="8"/>
        <v/>
      </c>
      <c r="Y16" s="541" t="str">
        <f t="shared" si="9"/>
        <v/>
      </c>
      <c r="AA16" s="541" t="str">
        <f t="shared" si="10"/>
        <v/>
      </c>
      <c r="AC16" s="541" t="str">
        <f t="shared" si="11"/>
        <v/>
      </c>
      <c r="AE16" s="541" t="str">
        <f t="shared" si="12"/>
        <v/>
      </c>
      <c r="AG16" s="541" t="str">
        <f t="shared" si="13"/>
        <v/>
      </c>
      <c r="AI16" s="541" t="str">
        <f t="shared" si="14"/>
        <v/>
      </c>
      <c r="AK16" s="541" t="str">
        <f t="shared" si="15"/>
        <v/>
      </c>
      <c r="AM16" s="541" t="str">
        <f t="shared" si="16"/>
        <v/>
      </c>
      <c r="AN16">
        <v>14029</v>
      </c>
      <c r="AO16" s="541" t="str">
        <f t="shared" si="17"/>
        <v/>
      </c>
      <c r="AP16">
        <v>15799</v>
      </c>
      <c r="AQ16" s="541" t="str">
        <f t="shared" si="18"/>
        <v/>
      </c>
    </row>
    <row r="17" spans="1:43">
      <c r="A17" t="s">
        <v>428</v>
      </c>
      <c r="B17">
        <v>0.63900000000000001</v>
      </c>
      <c r="D17">
        <v>2992</v>
      </c>
      <c r="E17" s="541">
        <f t="shared" si="0"/>
        <v>4682.316118935837</v>
      </c>
      <c r="G17" s="541" t="str">
        <f t="shared" si="0"/>
        <v/>
      </c>
      <c r="I17" s="541" t="str">
        <f t="shared" si="1"/>
        <v/>
      </c>
      <c r="K17" s="541" t="str">
        <f t="shared" si="2"/>
        <v/>
      </c>
      <c r="M17" s="541" t="str">
        <f t="shared" si="3"/>
        <v/>
      </c>
      <c r="N17">
        <v>102</v>
      </c>
      <c r="O17" s="541">
        <f t="shared" si="4"/>
        <v>159.6244131455399</v>
      </c>
      <c r="P17">
        <v>1</v>
      </c>
      <c r="Q17" s="541">
        <f t="shared" si="5"/>
        <v>1.5649452269170578</v>
      </c>
      <c r="S17" s="541" t="str">
        <f t="shared" si="6"/>
        <v/>
      </c>
      <c r="U17" s="541" t="str">
        <f t="shared" si="7"/>
        <v/>
      </c>
      <c r="W17" s="541" t="str">
        <f t="shared" si="8"/>
        <v/>
      </c>
      <c r="Y17" s="541" t="str">
        <f t="shared" si="9"/>
        <v/>
      </c>
      <c r="AA17" s="541" t="str">
        <f t="shared" si="10"/>
        <v/>
      </c>
      <c r="AC17" s="541" t="str">
        <f t="shared" si="11"/>
        <v/>
      </c>
      <c r="AE17" s="541" t="str">
        <f t="shared" si="12"/>
        <v/>
      </c>
      <c r="AG17" s="541" t="str">
        <f t="shared" si="13"/>
        <v/>
      </c>
      <c r="AI17" s="541" t="str">
        <f t="shared" si="14"/>
        <v/>
      </c>
      <c r="AK17" s="541" t="str">
        <f t="shared" si="15"/>
        <v/>
      </c>
      <c r="AM17" s="541" t="str">
        <f t="shared" si="16"/>
        <v/>
      </c>
      <c r="AN17">
        <v>287</v>
      </c>
      <c r="AO17" s="541">
        <f t="shared" si="17"/>
        <v>449.13928012519563</v>
      </c>
      <c r="AP17">
        <v>390</v>
      </c>
      <c r="AQ17" s="541">
        <f t="shared" si="18"/>
        <v>610.32863849765261</v>
      </c>
    </row>
    <row r="18" spans="1:43">
      <c r="E18" s="541" t="str">
        <f t="shared" si="0"/>
        <v/>
      </c>
      <c r="G18" s="541" t="str">
        <f t="shared" si="0"/>
        <v/>
      </c>
      <c r="I18" s="541" t="str">
        <f t="shared" si="1"/>
        <v/>
      </c>
      <c r="K18" s="541" t="str">
        <f t="shared" si="2"/>
        <v/>
      </c>
      <c r="M18" s="541" t="str">
        <f t="shared" si="3"/>
        <v/>
      </c>
      <c r="O18" s="541" t="str">
        <f t="shared" si="4"/>
        <v/>
      </c>
      <c r="Q18" s="541" t="str">
        <f t="shared" si="5"/>
        <v/>
      </c>
      <c r="S18" s="541" t="str">
        <f t="shared" si="6"/>
        <v/>
      </c>
      <c r="U18" s="541" t="str">
        <f t="shared" si="7"/>
        <v/>
      </c>
      <c r="W18" s="541" t="str">
        <f t="shared" si="8"/>
        <v/>
      </c>
      <c r="Y18" s="541" t="str">
        <f t="shared" si="9"/>
        <v/>
      </c>
      <c r="AA18" s="541" t="str">
        <f t="shared" si="10"/>
        <v/>
      </c>
      <c r="AC18" s="541" t="str">
        <f t="shared" si="11"/>
        <v/>
      </c>
      <c r="AE18" s="541" t="str">
        <f t="shared" si="12"/>
        <v/>
      </c>
      <c r="AG18" s="541" t="str">
        <f t="shared" si="13"/>
        <v/>
      </c>
      <c r="AI18" s="541" t="str">
        <f t="shared" si="14"/>
        <v/>
      </c>
      <c r="AK18" s="541" t="str">
        <f t="shared" si="15"/>
        <v/>
      </c>
      <c r="AM18" s="541" t="str">
        <f t="shared" si="16"/>
        <v/>
      </c>
      <c r="AO18" s="541" t="str">
        <f t="shared" si="17"/>
        <v/>
      </c>
      <c r="AQ18" s="541" t="str">
        <f t="shared" si="18"/>
        <v/>
      </c>
    </row>
    <row r="19" spans="1:43">
      <c r="E19" s="541" t="str">
        <f t="shared" si="0"/>
        <v/>
      </c>
      <c r="G19" s="541" t="str">
        <f t="shared" si="0"/>
        <v/>
      </c>
      <c r="I19" s="541" t="str">
        <f t="shared" si="1"/>
        <v/>
      </c>
      <c r="K19" s="541" t="str">
        <f t="shared" si="2"/>
        <v/>
      </c>
      <c r="M19" s="541" t="str">
        <f t="shared" si="3"/>
        <v/>
      </c>
      <c r="O19" s="541" t="str">
        <f t="shared" si="4"/>
        <v/>
      </c>
      <c r="Q19" s="541" t="str">
        <f t="shared" si="5"/>
        <v/>
      </c>
      <c r="S19" s="541" t="str">
        <f t="shared" si="6"/>
        <v/>
      </c>
      <c r="U19" s="541" t="str">
        <f t="shared" si="7"/>
        <v/>
      </c>
      <c r="W19" s="541" t="str">
        <f t="shared" si="8"/>
        <v/>
      </c>
      <c r="Y19" s="541" t="str">
        <f t="shared" si="9"/>
        <v/>
      </c>
      <c r="AA19" s="541" t="str">
        <f t="shared" si="10"/>
        <v/>
      </c>
      <c r="AC19" s="541" t="str">
        <f t="shared" si="11"/>
        <v/>
      </c>
      <c r="AE19" s="541" t="str">
        <f t="shared" si="12"/>
        <v/>
      </c>
      <c r="AG19" s="541" t="str">
        <f t="shared" si="13"/>
        <v/>
      </c>
      <c r="AI19" s="541" t="str">
        <f t="shared" si="14"/>
        <v/>
      </c>
      <c r="AK19" s="541" t="str">
        <f t="shared" si="15"/>
        <v/>
      </c>
      <c r="AM19" s="541" t="str">
        <f t="shared" si="16"/>
        <v/>
      </c>
      <c r="AO19" s="541" t="str">
        <f t="shared" si="17"/>
        <v/>
      </c>
      <c r="AQ19" s="541" t="str">
        <f t="shared" si="18"/>
        <v/>
      </c>
    </row>
    <row r="20" spans="1:43">
      <c r="E20" s="541" t="str">
        <f t="shared" si="0"/>
        <v/>
      </c>
      <c r="G20" s="541" t="str">
        <f t="shared" si="0"/>
        <v/>
      </c>
      <c r="I20" s="541" t="str">
        <f t="shared" si="1"/>
        <v/>
      </c>
      <c r="K20" s="541" t="str">
        <f t="shared" si="2"/>
        <v/>
      </c>
      <c r="M20" s="541" t="str">
        <f t="shared" si="3"/>
        <v/>
      </c>
      <c r="O20" s="541" t="str">
        <f t="shared" si="4"/>
        <v/>
      </c>
      <c r="Q20" s="541" t="str">
        <f t="shared" si="5"/>
        <v/>
      </c>
      <c r="S20" s="541" t="str">
        <f t="shared" si="6"/>
        <v/>
      </c>
      <c r="U20" s="541" t="str">
        <f t="shared" si="7"/>
        <v/>
      </c>
      <c r="W20" s="541" t="str">
        <f t="shared" si="8"/>
        <v/>
      </c>
      <c r="Y20" s="541" t="str">
        <f t="shared" si="9"/>
        <v/>
      </c>
      <c r="AA20" s="541" t="str">
        <f t="shared" si="10"/>
        <v/>
      </c>
      <c r="AC20" s="541" t="str">
        <f t="shared" si="11"/>
        <v/>
      </c>
      <c r="AE20" s="541" t="str">
        <f t="shared" si="12"/>
        <v/>
      </c>
      <c r="AG20" s="541" t="str">
        <f t="shared" si="13"/>
        <v/>
      </c>
      <c r="AI20" s="541" t="str">
        <f t="shared" si="14"/>
        <v/>
      </c>
      <c r="AK20" s="541" t="str">
        <f t="shared" si="15"/>
        <v/>
      </c>
      <c r="AM20" s="541" t="str">
        <f t="shared" si="16"/>
        <v/>
      </c>
      <c r="AO20" s="541" t="str">
        <f t="shared" si="17"/>
        <v/>
      </c>
      <c r="AQ20" s="541" t="str">
        <f t="shared" si="18"/>
        <v/>
      </c>
    </row>
    <row r="21" spans="1:43">
      <c r="E21" s="541" t="str">
        <f t="shared" si="0"/>
        <v/>
      </c>
      <c r="G21" s="541" t="str">
        <f t="shared" si="0"/>
        <v/>
      </c>
      <c r="I21" s="541" t="str">
        <f t="shared" si="1"/>
        <v/>
      </c>
      <c r="K21" s="541" t="str">
        <f t="shared" si="2"/>
        <v/>
      </c>
      <c r="M21" s="541" t="str">
        <f t="shared" si="3"/>
        <v/>
      </c>
      <c r="O21" s="541" t="str">
        <f t="shared" si="4"/>
        <v/>
      </c>
      <c r="Q21" s="541" t="str">
        <f t="shared" si="5"/>
        <v/>
      </c>
      <c r="S21" s="541" t="str">
        <f t="shared" si="6"/>
        <v/>
      </c>
      <c r="U21" s="541" t="str">
        <f t="shared" si="7"/>
        <v/>
      </c>
      <c r="W21" s="541" t="str">
        <f t="shared" si="8"/>
        <v/>
      </c>
      <c r="Y21" s="541" t="str">
        <f t="shared" si="9"/>
        <v/>
      </c>
      <c r="AA21" s="541" t="str">
        <f t="shared" si="10"/>
        <v/>
      </c>
      <c r="AC21" s="541" t="str">
        <f t="shared" si="11"/>
        <v/>
      </c>
      <c r="AE21" s="541" t="str">
        <f t="shared" si="12"/>
        <v/>
      </c>
      <c r="AG21" s="541" t="str">
        <f t="shared" si="13"/>
        <v/>
      </c>
      <c r="AI21" s="541" t="str">
        <f t="shared" si="14"/>
        <v/>
      </c>
      <c r="AK21" s="541" t="str">
        <f t="shared" si="15"/>
        <v/>
      </c>
      <c r="AM21" s="541" t="str">
        <f t="shared" si="16"/>
        <v/>
      </c>
      <c r="AO21" s="541" t="str">
        <f t="shared" si="17"/>
        <v/>
      </c>
      <c r="AQ21" s="541" t="str">
        <f t="shared" si="18"/>
        <v/>
      </c>
    </row>
    <row r="22" spans="1:43">
      <c r="E22" s="541" t="str">
        <f t="shared" si="0"/>
        <v/>
      </c>
      <c r="G22" s="541" t="str">
        <f t="shared" si="0"/>
        <v/>
      </c>
      <c r="I22" s="541" t="str">
        <f t="shared" si="1"/>
        <v/>
      </c>
      <c r="K22" s="541" t="str">
        <f t="shared" si="2"/>
        <v/>
      </c>
      <c r="M22" s="541" t="str">
        <f t="shared" si="3"/>
        <v/>
      </c>
      <c r="O22" s="541" t="str">
        <f t="shared" si="4"/>
        <v/>
      </c>
      <c r="Q22" s="541" t="str">
        <f t="shared" si="5"/>
        <v/>
      </c>
      <c r="S22" s="541" t="str">
        <f t="shared" si="6"/>
        <v/>
      </c>
      <c r="U22" s="541" t="str">
        <f t="shared" si="7"/>
        <v/>
      </c>
      <c r="W22" s="541" t="str">
        <f t="shared" si="8"/>
        <v/>
      </c>
      <c r="Y22" s="541" t="str">
        <f t="shared" si="9"/>
        <v/>
      </c>
      <c r="AA22" s="541" t="str">
        <f t="shared" si="10"/>
        <v/>
      </c>
      <c r="AC22" s="541" t="str">
        <f t="shared" si="11"/>
        <v/>
      </c>
      <c r="AE22" s="541" t="str">
        <f t="shared" si="12"/>
        <v/>
      </c>
      <c r="AG22" s="541" t="str">
        <f t="shared" si="13"/>
        <v/>
      </c>
      <c r="AI22" s="541" t="str">
        <f t="shared" si="14"/>
        <v/>
      </c>
      <c r="AK22" s="541" t="str">
        <f t="shared" si="15"/>
        <v/>
      </c>
      <c r="AM22" s="541" t="str">
        <f t="shared" si="16"/>
        <v/>
      </c>
      <c r="AO22" s="541" t="str">
        <f t="shared" si="17"/>
        <v/>
      </c>
      <c r="AQ22" s="541" t="str">
        <f t="shared" si="18"/>
        <v/>
      </c>
    </row>
    <row r="23" spans="1:43">
      <c r="E23" s="541" t="str">
        <f t="shared" si="0"/>
        <v/>
      </c>
      <c r="G23" s="541" t="str">
        <f t="shared" si="0"/>
        <v/>
      </c>
      <c r="I23" s="541" t="str">
        <f t="shared" si="1"/>
        <v/>
      </c>
      <c r="K23" s="541" t="str">
        <f t="shared" si="2"/>
        <v/>
      </c>
      <c r="M23" s="541" t="str">
        <f t="shared" si="3"/>
        <v/>
      </c>
      <c r="O23" s="541" t="str">
        <f t="shared" si="4"/>
        <v/>
      </c>
      <c r="Q23" s="541" t="str">
        <f t="shared" si="5"/>
        <v/>
      </c>
      <c r="S23" s="541" t="str">
        <f t="shared" si="6"/>
        <v/>
      </c>
      <c r="U23" s="541" t="str">
        <f t="shared" si="7"/>
        <v/>
      </c>
      <c r="W23" s="541" t="str">
        <f t="shared" si="8"/>
        <v/>
      </c>
      <c r="Y23" s="541" t="str">
        <f t="shared" si="9"/>
        <v/>
      </c>
      <c r="AA23" s="541" t="str">
        <f t="shared" si="10"/>
        <v/>
      </c>
      <c r="AC23" s="541" t="str">
        <f t="shared" si="11"/>
        <v/>
      </c>
      <c r="AE23" s="541" t="str">
        <f t="shared" si="12"/>
        <v/>
      </c>
      <c r="AG23" s="541" t="str">
        <f t="shared" si="13"/>
        <v/>
      </c>
      <c r="AI23" s="541" t="str">
        <f t="shared" si="14"/>
        <v/>
      </c>
      <c r="AK23" s="541" t="str">
        <f t="shared" si="15"/>
        <v/>
      </c>
      <c r="AM23" s="541" t="str">
        <f t="shared" si="16"/>
        <v/>
      </c>
      <c r="AO23" s="541" t="str">
        <f t="shared" si="17"/>
        <v/>
      </c>
      <c r="AQ23" s="541" t="str">
        <f t="shared" si="18"/>
        <v/>
      </c>
    </row>
    <row r="24" spans="1:43">
      <c r="E24" s="541" t="str">
        <f t="shared" si="0"/>
        <v/>
      </c>
      <c r="G24" s="541" t="str">
        <f t="shared" si="0"/>
        <v/>
      </c>
      <c r="I24" s="541" t="str">
        <f t="shared" si="1"/>
        <v/>
      </c>
      <c r="K24" s="541" t="str">
        <f t="shared" si="2"/>
        <v/>
      </c>
      <c r="M24" s="541" t="str">
        <f t="shared" si="3"/>
        <v/>
      </c>
      <c r="O24" s="541" t="str">
        <f t="shared" si="4"/>
        <v/>
      </c>
      <c r="Q24" s="541" t="str">
        <f t="shared" si="5"/>
        <v/>
      </c>
      <c r="S24" s="541" t="str">
        <f t="shared" si="6"/>
        <v/>
      </c>
      <c r="U24" s="541" t="str">
        <f t="shared" si="7"/>
        <v/>
      </c>
      <c r="W24" s="541" t="str">
        <f t="shared" si="8"/>
        <v/>
      </c>
      <c r="Y24" s="541" t="str">
        <f t="shared" si="9"/>
        <v/>
      </c>
      <c r="AA24" s="541" t="str">
        <f t="shared" si="10"/>
        <v/>
      </c>
      <c r="AC24" s="541" t="str">
        <f t="shared" si="11"/>
        <v/>
      </c>
      <c r="AE24" s="541" t="str">
        <f t="shared" si="12"/>
        <v/>
      </c>
      <c r="AG24" s="541" t="str">
        <f t="shared" si="13"/>
        <v/>
      </c>
      <c r="AI24" s="541" t="str">
        <f t="shared" si="14"/>
        <v/>
      </c>
      <c r="AK24" s="541" t="str">
        <f t="shared" si="15"/>
        <v/>
      </c>
      <c r="AM24" s="541" t="str">
        <f t="shared" si="16"/>
        <v/>
      </c>
      <c r="AO24" s="541" t="str">
        <f t="shared" si="17"/>
        <v/>
      </c>
      <c r="AQ24" s="541" t="str">
        <f t="shared" si="18"/>
        <v/>
      </c>
    </row>
    <row r="25" spans="1:43">
      <c r="E25" s="541" t="str">
        <f t="shared" si="0"/>
        <v/>
      </c>
      <c r="G25" s="541" t="str">
        <f t="shared" si="0"/>
        <v/>
      </c>
      <c r="I25" s="541" t="str">
        <f t="shared" si="1"/>
        <v/>
      </c>
      <c r="K25" s="541" t="str">
        <f t="shared" si="2"/>
        <v/>
      </c>
      <c r="M25" s="541" t="str">
        <f t="shared" si="3"/>
        <v/>
      </c>
      <c r="O25" s="541" t="str">
        <f t="shared" si="4"/>
        <v/>
      </c>
      <c r="Q25" s="541" t="str">
        <f t="shared" si="5"/>
        <v/>
      </c>
      <c r="S25" s="541" t="str">
        <f t="shared" si="6"/>
        <v/>
      </c>
      <c r="U25" s="541" t="str">
        <f t="shared" si="7"/>
        <v/>
      </c>
      <c r="W25" s="541" t="str">
        <f t="shared" si="8"/>
        <v/>
      </c>
      <c r="Y25" s="541" t="str">
        <f t="shared" si="9"/>
        <v/>
      </c>
      <c r="AA25" s="541" t="str">
        <f t="shared" si="10"/>
        <v/>
      </c>
      <c r="AC25" s="541" t="str">
        <f t="shared" si="11"/>
        <v/>
      </c>
      <c r="AE25" s="541" t="str">
        <f t="shared" si="12"/>
        <v/>
      </c>
      <c r="AG25" s="541" t="str">
        <f t="shared" si="13"/>
        <v/>
      </c>
      <c r="AI25" s="541" t="str">
        <f t="shared" si="14"/>
        <v/>
      </c>
      <c r="AK25" s="541" t="str">
        <f t="shared" si="15"/>
        <v/>
      </c>
      <c r="AM25" s="541" t="str">
        <f t="shared" si="16"/>
        <v/>
      </c>
      <c r="AO25" s="541" t="str">
        <f t="shared" si="17"/>
        <v/>
      </c>
      <c r="AQ25" s="541" t="str">
        <f t="shared" si="18"/>
        <v/>
      </c>
    </row>
    <row r="26" spans="1:43">
      <c r="E26" s="541" t="str">
        <f t="shared" si="0"/>
        <v/>
      </c>
      <c r="G26" s="541" t="str">
        <f t="shared" si="0"/>
        <v/>
      </c>
      <c r="I26" s="541" t="str">
        <f t="shared" si="1"/>
        <v/>
      </c>
      <c r="K26" s="541" t="str">
        <f t="shared" si="2"/>
        <v/>
      </c>
      <c r="M26" s="541" t="str">
        <f t="shared" si="3"/>
        <v/>
      </c>
      <c r="O26" s="541" t="str">
        <f t="shared" si="4"/>
        <v/>
      </c>
      <c r="Q26" s="541" t="str">
        <f t="shared" si="5"/>
        <v/>
      </c>
      <c r="S26" s="541" t="str">
        <f t="shared" si="6"/>
        <v/>
      </c>
      <c r="U26" s="541" t="str">
        <f t="shared" si="7"/>
        <v/>
      </c>
      <c r="W26" s="541" t="str">
        <f t="shared" si="8"/>
        <v/>
      </c>
      <c r="Y26" s="541" t="str">
        <f t="shared" si="9"/>
        <v/>
      </c>
      <c r="AA26" s="541" t="str">
        <f t="shared" si="10"/>
        <v/>
      </c>
      <c r="AC26" s="541" t="str">
        <f t="shared" si="11"/>
        <v/>
      </c>
      <c r="AE26" s="541" t="str">
        <f t="shared" si="12"/>
        <v/>
      </c>
      <c r="AG26" s="541" t="str">
        <f t="shared" si="13"/>
        <v/>
      </c>
      <c r="AI26" s="541" t="str">
        <f t="shared" si="14"/>
        <v/>
      </c>
      <c r="AK26" s="541" t="str">
        <f t="shared" si="15"/>
        <v/>
      </c>
      <c r="AM26" s="541" t="str">
        <f t="shared" si="16"/>
        <v/>
      </c>
      <c r="AO26" s="541" t="str">
        <f t="shared" si="17"/>
        <v/>
      </c>
      <c r="AQ26" s="541" t="str">
        <f t="shared" si="18"/>
        <v/>
      </c>
    </row>
    <row r="27" spans="1:43">
      <c r="E27" s="541" t="str">
        <f t="shared" si="0"/>
        <v/>
      </c>
      <c r="G27" s="541" t="str">
        <f t="shared" si="0"/>
        <v/>
      </c>
      <c r="I27" s="541" t="str">
        <f t="shared" si="1"/>
        <v/>
      </c>
      <c r="K27" s="541" t="str">
        <f t="shared" si="2"/>
        <v/>
      </c>
      <c r="M27" s="541" t="str">
        <f t="shared" si="3"/>
        <v/>
      </c>
      <c r="O27" s="541" t="str">
        <f t="shared" si="4"/>
        <v/>
      </c>
      <c r="Q27" s="541" t="str">
        <f t="shared" si="5"/>
        <v/>
      </c>
      <c r="S27" s="541" t="str">
        <f t="shared" si="6"/>
        <v/>
      </c>
      <c r="U27" s="541" t="str">
        <f t="shared" si="7"/>
        <v/>
      </c>
      <c r="W27" s="541" t="str">
        <f t="shared" si="8"/>
        <v/>
      </c>
      <c r="Y27" s="541" t="str">
        <f t="shared" si="9"/>
        <v/>
      </c>
      <c r="AA27" s="541" t="str">
        <f t="shared" si="10"/>
        <v/>
      </c>
      <c r="AC27" s="541" t="str">
        <f t="shared" si="11"/>
        <v/>
      </c>
      <c r="AE27" s="541" t="str">
        <f t="shared" si="12"/>
        <v/>
      </c>
      <c r="AG27" s="541" t="str">
        <f t="shared" si="13"/>
        <v/>
      </c>
      <c r="AI27" s="541" t="str">
        <f t="shared" si="14"/>
        <v/>
      </c>
      <c r="AK27" s="541" t="str">
        <f t="shared" si="15"/>
        <v/>
      </c>
      <c r="AM27" s="541" t="str">
        <f t="shared" si="16"/>
        <v/>
      </c>
      <c r="AO27" s="541" t="str">
        <f t="shared" si="17"/>
        <v/>
      </c>
      <c r="AQ27" s="541" t="str">
        <f t="shared" si="18"/>
        <v/>
      </c>
    </row>
    <row r="28" spans="1:43">
      <c r="E28" s="541" t="str">
        <f t="shared" si="0"/>
        <v/>
      </c>
      <c r="G28" s="541" t="str">
        <f t="shared" si="0"/>
        <v/>
      </c>
      <c r="I28" s="541" t="str">
        <f t="shared" si="1"/>
        <v/>
      </c>
      <c r="K28" s="541" t="str">
        <f t="shared" si="2"/>
        <v/>
      </c>
      <c r="M28" s="541" t="str">
        <f t="shared" si="3"/>
        <v/>
      </c>
      <c r="O28" s="541" t="str">
        <f t="shared" si="4"/>
        <v/>
      </c>
      <c r="Q28" s="541" t="str">
        <f t="shared" si="5"/>
        <v/>
      </c>
      <c r="S28" s="541" t="str">
        <f t="shared" si="6"/>
        <v/>
      </c>
      <c r="U28" s="541" t="str">
        <f t="shared" si="7"/>
        <v/>
      </c>
      <c r="W28" s="541" t="str">
        <f t="shared" si="8"/>
        <v/>
      </c>
      <c r="Y28" s="541" t="str">
        <f t="shared" si="9"/>
        <v/>
      </c>
      <c r="AA28" s="541" t="str">
        <f t="shared" si="10"/>
        <v/>
      </c>
      <c r="AC28" s="541" t="str">
        <f t="shared" si="11"/>
        <v/>
      </c>
      <c r="AE28" s="541" t="str">
        <f t="shared" si="12"/>
        <v/>
      </c>
      <c r="AG28" s="541" t="str">
        <f t="shared" si="13"/>
        <v/>
      </c>
      <c r="AI28" s="541" t="str">
        <f t="shared" si="14"/>
        <v/>
      </c>
      <c r="AK28" s="541" t="str">
        <f t="shared" si="15"/>
        <v/>
      </c>
      <c r="AM28" s="541" t="str">
        <f t="shared" si="16"/>
        <v/>
      </c>
      <c r="AO28" s="541" t="str">
        <f t="shared" si="17"/>
        <v/>
      </c>
      <c r="AQ28" s="541" t="str">
        <f t="shared" si="18"/>
        <v/>
      </c>
    </row>
    <row r="29" spans="1:43">
      <c r="E29" s="541" t="str">
        <f t="shared" si="0"/>
        <v/>
      </c>
      <c r="G29" s="541" t="str">
        <f t="shared" si="0"/>
        <v/>
      </c>
      <c r="I29" s="541" t="str">
        <f t="shared" si="1"/>
        <v/>
      </c>
      <c r="K29" s="541" t="str">
        <f t="shared" si="2"/>
        <v/>
      </c>
      <c r="M29" s="541" t="str">
        <f t="shared" si="3"/>
        <v/>
      </c>
      <c r="O29" s="541" t="str">
        <f t="shared" si="4"/>
        <v/>
      </c>
      <c r="Q29" s="541" t="str">
        <f t="shared" si="5"/>
        <v/>
      </c>
      <c r="S29" s="541" t="str">
        <f t="shared" si="6"/>
        <v/>
      </c>
      <c r="U29" s="541" t="str">
        <f t="shared" si="7"/>
        <v/>
      </c>
      <c r="W29" s="541" t="str">
        <f t="shared" si="8"/>
        <v/>
      </c>
      <c r="Y29" s="541" t="str">
        <f t="shared" si="9"/>
        <v/>
      </c>
      <c r="AA29" s="541" t="str">
        <f t="shared" si="10"/>
        <v/>
      </c>
      <c r="AC29" s="541" t="str">
        <f t="shared" si="11"/>
        <v/>
      </c>
      <c r="AE29" s="541" t="str">
        <f t="shared" si="12"/>
        <v/>
      </c>
      <c r="AG29" s="541" t="str">
        <f t="shared" si="13"/>
        <v/>
      </c>
      <c r="AI29" s="541" t="str">
        <f t="shared" si="14"/>
        <v/>
      </c>
      <c r="AK29" s="541" t="str">
        <f t="shared" si="15"/>
        <v/>
      </c>
      <c r="AM29" s="541" t="str">
        <f t="shared" si="16"/>
        <v/>
      </c>
      <c r="AO29" s="541" t="str">
        <f t="shared" si="17"/>
        <v/>
      </c>
      <c r="AQ29" s="541" t="str">
        <f t="shared" si="18"/>
        <v/>
      </c>
    </row>
    <row r="30" spans="1:43">
      <c r="E30" s="541" t="str">
        <f t="shared" si="0"/>
        <v/>
      </c>
      <c r="G30" s="541" t="str">
        <f t="shared" si="0"/>
        <v/>
      </c>
      <c r="I30" s="541" t="str">
        <f t="shared" si="1"/>
        <v/>
      </c>
      <c r="K30" s="541" t="str">
        <f t="shared" si="2"/>
        <v/>
      </c>
      <c r="M30" s="541" t="str">
        <f t="shared" si="3"/>
        <v/>
      </c>
      <c r="O30" s="541" t="str">
        <f t="shared" si="4"/>
        <v/>
      </c>
      <c r="Q30" s="541" t="str">
        <f t="shared" si="5"/>
        <v/>
      </c>
      <c r="S30" s="541" t="str">
        <f t="shared" si="6"/>
        <v/>
      </c>
      <c r="U30" s="541" t="str">
        <f t="shared" si="7"/>
        <v/>
      </c>
      <c r="W30" s="541" t="str">
        <f t="shared" si="8"/>
        <v/>
      </c>
      <c r="Y30" s="541" t="str">
        <f t="shared" si="9"/>
        <v/>
      </c>
      <c r="AA30" s="541" t="str">
        <f t="shared" si="10"/>
        <v/>
      </c>
      <c r="AC30" s="541" t="str">
        <f t="shared" si="11"/>
        <v/>
      </c>
      <c r="AE30" s="541" t="str">
        <f t="shared" si="12"/>
        <v/>
      </c>
      <c r="AG30" s="541" t="str">
        <f t="shared" si="13"/>
        <v/>
      </c>
      <c r="AI30" s="541" t="str">
        <f t="shared" si="14"/>
        <v/>
      </c>
      <c r="AK30" s="541" t="str">
        <f t="shared" si="15"/>
        <v/>
      </c>
      <c r="AM30" s="541" t="str">
        <f t="shared" si="16"/>
        <v/>
      </c>
      <c r="AO30" s="541" t="str">
        <f t="shared" si="17"/>
        <v/>
      </c>
      <c r="AQ30" s="541" t="str">
        <f t="shared" si="18"/>
        <v/>
      </c>
    </row>
    <row r="31" spans="1:43">
      <c r="E31" s="541" t="str">
        <f t="shared" si="0"/>
        <v/>
      </c>
      <c r="G31" s="541" t="str">
        <f t="shared" si="0"/>
        <v/>
      </c>
      <c r="I31" s="541" t="str">
        <f t="shared" si="1"/>
        <v/>
      </c>
      <c r="K31" s="541" t="str">
        <f t="shared" si="2"/>
        <v/>
      </c>
      <c r="M31" s="541" t="str">
        <f t="shared" si="3"/>
        <v/>
      </c>
      <c r="O31" s="541" t="str">
        <f t="shared" si="4"/>
        <v/>
      </c>
      <c r="Q31" s="541" t="str">
        <f t="shared" si="5"/>
        <v/>
      </c>
      <c r="S31" s="541" t="str">
        <f t="shared" si="6"/>
        <v/>
      </c>
      <c r="U31" s="541" t="str">
        <f t="shared" si="7"/>
        <v/>
      </c>
      <c r="W31" s="541" t="str">
        <f t="shared" si="8"/>
        <v/>
      </c>
      <c r="Y31" s="541" t="str">
        <f t="shared" si="9"/>
        <v/>
      </c>
      <c r="AA31" s="541" t="str">
        <f t="shared" si="10"/>
        <v/>
      </c>
      <c r="AC31" s="541" t="str">
        <f t="shared" si="11"/>
        <v/>
      </c>
      <c r="AE31" s="541" t="str">
        <f t="shared" si="12"/>
        <v/>
      </c>
      <c r="AG31" s="541" t="str">
        <f t="shared" si="13"/>
        <v/>
      </c>
      <c r="AI31" s="541" t="str">
        <f t="shared" si="14"/>
        <v/>
      </c>
      <c r="AK31" s="541" t="str">
        <f t="shared" si="15"/>
        <v/>
      </c>
      <c r="AM31" s="541" t="str">
        <f t="shared" si="16"/>
        <v/>
      </c>
      <c r="AO31" s="541" t="str">
        <f t="shared" si="17"/>
        <v/>
      </c>
      <c r="AQ31" s="541" t="str">
        <f t="shared" si="18"/>
        <v/>
      </c>
    </row>
    <row r="32" spans="1:43">
      <c r="E32" s="541" t="str">
        <f t="shared" si="0"/>
        <v/>
      </c>
      <c r="G32" s="541" t="str">
        <f t="shared" si="0"/>
        <v/>
      </c>
      <c r="I32" s="541" t="str">
        <f t="shared" si="1"/>
        <v/>
      </c>
      <c r="K32" s="541" t="str">
        <f t="shared" si="2"/>
        <v/>
      </c>
      <c r="M32" s="541" t="str">
        <f t="shared" si="3"/>
        <v/>
      </c>
      <c r="O32" s="541" t="str">
        <f t="shared" si="4"/>
        <v/>
      </c>
      <c r="Q32" s="541" t="str">
        <f t="shared" si="5"/>
        <v/>
      </c>
      <c r="S32" s="541" t="str">
        <f t="shared" si="6"/>
        <v/>
      </c>
      <c r="U32" s="541" t="str">
        <f t="shared" si="7"/>
        <v/>
      </c>
      <c r="W32" s="541" t="str">
        <f t="shared" si="8"/>
        <v/>
      </c>
      <c r="Y32" s="541" t="str">
        <f t="shared" si="9"/>
        <v/>
      </c>
      <c r="AA32" s="541" t="str">
        <f t="shared" si="10"/>
        <v/>
      </c>
      <c r="AC32" s="541" t="str">
        <f t="shared" si="11"/>
        <v/>
      </c>
      <c r="AE32" s="541" t="str">
        <f t="shared" si="12"/>
        <v/>
      </c>
      <c r="AG32" s="541" t="str">
        <f t="shared" si="13"/>
        <v/>
      </c>
      <c r="AI32" s="541" t="str">
        <f t="shared" si="14"/>
        <v/>
      </c>
      <c r="AK32" s="541" t="str">
        <f t="shared" si="15"/>
        <v/>
      </c>
      <c r="AM32" s="541" t="str">
        <f t="shared" si="16"/>
        <v/>
      </c>
      <c r="AO32" s="541" t="str">
        <f t="shared" si="17"/>
        <v/>
      </c>
      <c r="AQ32" s="541" t="str">
        <f t="shared" si="18"/>
        <v/>
      </c>
    </row>
    <row r="33" spans="5:43">
      <c r="E33" s="541" t="str">
        <f t="shared" si="0"/>
        <v/>
      </c>
      <c r="G33" s="541" t="str">
        <f t="shared" si="0"/>
        <v/>
      </c>
      <c r="I33" s="541" t="str">
        <f t="shared" si="1"/>
        <v/>
      </c>
      <c r="K33" s="541" t="str">
        <f t="shared" si="2"/>
        <v/>
      </c>
      <c r="M33" s="541" t="str">
        <f t="shared" si="3"/>
        <v/>
      </c>
      <c r="O33" s="541" t="str">
        <f t="shared" si="4"/>
        <v/>
      </c>
      <c r="Q33" s="541" t="str">
        <f t="shared" si="5"/>
        <v/>
      </c>
      <c r="S33" s="541" t="str">
        <f t="shared" si="6"/>
        <v/>
      </c>
      <c r="U33" s="541" t="str">
        <f t="shared" si="7"/>
        <v/>
      </c>
      <c r="W33" s="541" t="str">
        <f t="shared" si="8"/>
        <v/>
      </c>
      <c r="Y33" s="541" t="str">
        <f t="shared" si="9"/>
        <v/>
      </c>
      <c r="AA33" s="541" t="str">
        <f t="shared" si="10"/>
        <v/>
      </c>
      <c r="AC33" s="541" t="str">
        <f t="shared" si="11"/>
        <v/>
      </c>
      <c r="AE33" s="541" t="str">
        <f t="shared" si="12"/>
        <v/>
      </c>
      <c r="AG33" s="541" t="str">
        <f t="shared" si="13"/>
        <v/>
      </c>
      <c r="AI33" s="541" t="str">
        <f t="shared" si="14"/>
        <v/>
      </c>
      <c r="AK33" s="541" t="str">
        <f t="shared" si="15"/>
        <v/>
      </c>
      <c r="AM33" s="541" t="str">
        <f t="shared" si="16"/>
        <v/>
      </c>
      <c r="AO33" s="541" t="str">
        <f t="shared" si="17"/>
        <v/>
      </c>
      <c r="AQ33" s="541" t="str">
        <f t="shared" si="18"/>
        <v/>
      </c>
    </row>
    <row r="34" spans="5:43">
      <c r="E34" s="541" t="str">
        <f t="shared" si="0"/>
        <v/>
      </c>
      <c r="G34" s="541" t="str">
        <f t="shared" si="0"/>
        <v/>
      </c>
      <c r="I34" s="541" t="str">
        <f t="shared" si="1"/>
        <v/>
      </c>
      <c r="K34" s="541" t="str">
        <f t="shared" si="2"/>
        <v/>
      </c>
      <c r="M34" s="541" t="str">
        <f t="shared" si="3"/>
        <v/>
      </c>
      <c r="O34" s="541" t="str">
        <f t="shared" si="4"/>
        <v/>
      </c>
      <c r="Q34" s="541" t="str">
        <f t="shared" si="5"/>
        <v/>
      </c>
      <c r="S34" s="541" t="str">
        <f t="shared" si="6"/>
        <v/>
      </c>
      <c r="U34" s="541" t="str">
        <f t="shared" si="7"/>
        <v/>
      </c>
      <c r="W34" s="541" t="str">
        <f t="shared" si="8"/>
        <v/>
      </c>
      <c r="Y34" s="541" t="str">
        <f t="shared" si="9"/>
        <v/>
      </c>
      <c r="AA34" s="541" t="str">
        <f t="shared" si="10"/>
        <v/>
      </c>
      <c r="AC34" s="541" t="str">
        <f t="shared" si="11"/>
        <v/>
      </c>
      <c r="AE34" s="541" t="str">
        <f t="shared" si="12"/>
        <v/>
      </c>
      <c r="AG34" s="541" t="str">
        <f t="shared" si="13"/>
        <v/>
      </c>
      <c r="AI34" s="541" t="str">
        <f t="shared" si="14"/>
        <v/>
      </c>
      <c r="AK34" s="541" t="str">
        <f t="shared" si="15"/>
        <v/>
      </c>
      <c r="AM34" s="541" t="str">
        <f t="shared" si="16"/>
        <v/>
      </c>
      <c r="AO34" s="541" t="str">
        <f t="shared" si="17"/>
        <v/>
      </c>
      <c r="AQ34" s="541" t="str">
        <f t="shared" si="18"/>
        <v/>
      </c>
    </row>
    <row r="35" spans="5:43">
      <c r="E35" s="541" t="str">
        <f t="shared" si="0"/>
        <v/>
      </c>
      <c r="G35" s="541" t="str">
        <f t="shared" si="0"/>
        <v/>
      </c>
      <c r="I35" s="541" t="str">
        <f t="shared" si="1"/>
        <v/>
      </c>
      <c r="K35" s="541" t="str">
        <f t="shared" si="2"/>
        <v/>
      </c>
      <c r="M35" s="541" t="str">
        <f t="shared" si="3"/>
        <v/>
      </c>
      <c r="O35" s="541" t="str">
        <f t="shared" si="4"/>
        <v/>
      </c>
      <c r="Q35" s="541" t="str">
        <f t="shared" si="5"/>
        <v/>
      </c>
      <c r="S35" s="541" t="str">
        <f t="shared" si="6"/>
        <v/>
      </c>
      <c r="U35" s="541" t="str">
        <f t="shared" si="7"/>
        <v/>
      </c>
      <c r="W35" s="541" t="str">
        <f t="shared" si="8"/>
        <v/>
      </c>
      <c r="Y35" s="541" t="str">
        <f t="shared" si="9"/>
        <v/>
      </c>
      <c r="AA35" s="541" t="str">
        <f t="shared" si="10"/>
        <v/>
      </c>
      <c r="AC35" s="541" t="str">
        <f t="shared" si="11"/>
        <v/>
      </c>
      <c r="AE35" s="541" t="str">
        <f t="shared" si="12"/>
        <v/>
      </c>
      <c r="AG35" s="541" t="str">
        <f t="shared" si="13"/>
        <v/>
      </c>
      <c r="AI35" s="541" t="str">
        <f t="shared" si="14"/>
        <v/>
      </c>
      <c r="AK35" s="541" t="str">
        <f t="shared" si="15"/>
        <v/>
      </c>
      <c r="AM35" s="541" t="str">
        <f t="shared" si="16"/>
        <v/>
      </c>
      <c r="AO35" s="541" t="str">
        <f t="shared" si="17"/>
        <v/>
      </c>
      <c r="AQ35" s="541" t="str">
        <f t="shared" si="18"/>
        <v/>
      </c>
    </row>
    <row r="36" spans="5:43">
      <c r="E36" s="541" t="str">
        <f t="shared" si="0"/>
        <v/>
      </c>
      <c r="G36" s="541" t="str">
        <f t="shared" si="0"/>
        <v/>
      </c>
      <c r="I36" s="541" t="str">
        <f t="shared" si="1"/>
        <v/>
      </c>
      <c r="K36" s="541" t="str">
        <f t="shared" si="2"/>
        <v/>
      </c>
      <c r="M36" s="541" t="str">
        <f t="shared" si="3"/>
        <v/>
      </c>
      <c r="O36" s="541" t="str">
        <f t="shared" si="4"/>
        <v/>
      </c>
      <c r="Q36" s="541" t="str">
        <f t="shared" si="5"/>
        <v/>
      </c>
      <c r="S36" s="541" t="str">
        <f t="shared" si="6"/>
        <v/>
      </c>
      <c r="U36" s="541" t="str">
        <f t="shared" si="7"/>
        <v/>
      </c>
      <c r="W36" s="541" t="str">
        <f t="shared" si="8"/>
        <v/>
      </c>
      <c r="Y36" s="541" t="str">
        <f t="shared" si="9"/>
        <v/>
      </c>
      <c r="AA36" s="541" t="str">
        <f t="shared" si="10"/>
        <v/>
      </c>
      <c r="AC36" s="541" t="str">
        <f t="shared" si="11"/>
        <v/>
      </c>
      <c r="AE36" s="541" t="str">
        <f t="shared" si="12"/>
        <v/>
      </c>
      <c r="AG36" s="541" t="str">
        <f t="shared" si="13"/>
        <v/>
      </c>
      <c r="AI36" s="541" t="str">
        <f t="shared" si="14"/>
        <v/>
      </c>
      <c r="AK36" s="541" t="str">
        <f t="shared" si="15"/>
        <v/>
      </c>
      <c r="AM36" s="541" t="str">
        <f t="shared" si="16"/>
        <v/>
      </c>
      <c r="AO36" s="541" t="str">
        <f t="shared" si="17"/>
        <v/>
      </c>
      <c r="AQ36" s="541" t="str">
        <f t="shared" si="18"/>
        <v/>
      </c>
    </row>
    <row r="37" spans="5:43">
      <c r="E37" s="541" t="str">
        <f t="shared" si="0"/>
        <v/>
      </c>
      <c r="G37" s="541" t="str">
        <f t="shared" si="0"/>
        <v/>
      </c>
      <c r="I37" s="541" t="str">
        <f t="shared" si="1"/>
        <v/>
      </c>
      <c r="K37" s="541" t="str">
        <f t="shared" si="2"/>
        <v/>
      </c>
      <c r="M37" s="541" t="str">
        <f t="shared" si="3"/>
        <v/>
      </c>
      <c r="O37" s="541" t="str">
        <f t="shared" si="4"/>
        <v/>
      </c>
      <c r="Q37" s="541" t="str">
        <f t="shared" si="5"/>
        <v/>
      </c>
      <c r="S37" s="541" t="str">
        <f t="shared" si="6"/>
        <v/>
      </c>
      <c r="U37" s="541" t="str">
        <f t="shared" si="7"/>
        <v/>
      </c>
      <c r="W37" s="541" t="str">
        <f t="shared" si="8"/>
        <v/>
      </c>
      <c r="Y37" s="541" t="str">
        <f t="shared" si="9"/>
        <v/>
      </c>
      <c r="AA37" s="541" t="str">
        <f t="shared" si="10"/>
        <v/>
      </c>
      <c r="AC37" s="541" t="str">
        <f t="shared" si="11"/>
        <v/>
      </c>
      <c r="AE37" s="541" t="str">
        <f t="shared" si="12"/>
        <v/>
      </c>
      <c r="AG37" s="541" t="str">
        <f t="shared" si="13"/>
        <v/>
      </c>
      <c r="AI37" s="541" t="str">
        <f t="shared" si="14"/>
        <v/>
      </c>
      <c r="AK37" s="541" t="str">
        <f t="shared" si="15"/>
        <v/>
      </c>
      <c r="AM37" s="541" t="str">
        <f t="shared" si="16"/>
        <v/>
      </c>
      <c r="AO37" s="541" t="str">
        <f t="shared" si="17"/>
        <v/>
      </c>
      <c r="AQ37" s="541" t="str">
        <f t="shared" si="18"/>
        <v/>
      </c>
    </row>
    <row r="38" spans="5:43">
      <c r="E38" s="541" t="str">
        <f t="shared" si="0"/>
        <v/>
      </c>
      <c r="G38" s="541" t="str">
        <f t="shared" si="0"/>
        <v/>
      </c>
      <c r="I38" s="541" t="str">
        <f t="shared" si="1"/>
        <v/>
      </c>
      <c r="K38" s="541" t="str">
        <f t="shared" si="2"/>
        <v/>
      </c>
      <c r="M38" s="541" t="str">
        <f t="shared" si="3"/>
        <v/>
      </c>
      <c r="O38" s="541" t="str">
        <f t="shared" si="4"/>
        <v/>
      </c>
      <c r="Q38" s="541" t="str">
        <f t="shared" si="5"/>
        <v/>
      </c>
      <c r="S38" s="541" t="str">
        <f t="shared" si="6"/>
        <v/>
      </c>
      <c r="U38" s="541" t="str">
        <f t="shared" si="7"/>
        <v/>
      </c>
      <c r="W38" s="541" t="str">
        <f t="shared" si="8"/>
        <v/>
      </c>
      <c r="Y38" s="541" t="str">
        <f t="shared" si="9"/>
        <v/>
      </c>
      <c r="AA38" s="541" t="str">
        <f t="shared" si="10"/>
        <v/>
      </c>
      <c r="AC38" s="541" t="str">
        <f t="shared" si="11"/>
        <v/>
      </c>
      <c r="AE38" s="541" t="str">
        <f t="shared" si="12"/>
        <v/>
      </c>
      <c r="AG38" s="541" t="str">
        <f t="shared" si="13"/>
        <v/>
      </c>
      <c r="AI38" s="541" t="str">
        <f t="shared" si="14"/>
        <v/>
      </c>
      <c r="AK38" s="541" t="str">
        <f t="shared" si="15"/>
        <v/>
      </c>
      <c r="AM38" s="541" t="str">
        <f t="shared" si="16"/>
        <v/>
      </c>
      <c r="AO38" s="541" t="str">
        <f t="shared" si="17"/>
        <v/>
      </c>
      <c r="AQ38" s="541" t="str">
        <f t="shared" si="18"/>
        <v/>
      </c>
    </row>
    <row r="39" spans="5:43">
      <c r="E39" s="541" t="str">
        <f t="shared" si="0"/>
        <v/>
      </c>
      <c r="G39" s="541" t="str">
        <f t="shared" si="0"/>
        <v/>
      </c>
      <c r="I39" s="541" t="str">
        <f t="shared" si="1"/>
        <v/>
      </c>
      <c r="K39" s="541" t="str">
        <f t="shared" si="2"/>
        <v/>
      </c>
      <c r="M39" s="541" t="str">
        <f t="shared" si="3"/>
        <v/>
      </c>
      <c r="O39" s="541" t="str">
        <f t="shared" si="4"/>
        <v/>
      </c>
      <c r="Q39" s="541" t="str">
        <f t="shared" si="5"/>
        <v/>
      </c>
      <c r="S39" s="541" t="str">
        <f t="shared" si="6"/>
        <v/>
      </c>
      <c r="U39" s="541" t="str">
        <f t="shared" si="7"/>
        <v/>
      </c>
      <c r="W39" s="541" t="str">
        <f t="shared" si="8"/>
        <v/>
      </c>
      <c r="Y39" s="541" t="str">
        <f t="shared" si="9"/>
        <v/>
      </c>
      <c r="AA39" s="541" t="str">
        <f t="shared" si="10"/>
        <v/>
      </c>
      <c r="AC39" s="541" t="str">
        <f t="shared" si="11"/>
        <v/>
      </c>
      <c r="AE39" s="541" t="str">
        <f t="shared" si="12"/>
        <v/>
      </c>
      <c r="AG39" s="541" t="str">
        <f t="shared" si="13"/>
        <v/>
      </c>
      <c r="AI39" s="541" t="str">
        <f t="shared" si="14"/>
        <v/>
      </c>
      <c r="AK39" s="541" t="str">
        <f t="shared" si="15"/>
        <v/>
      </c>
      <c r="AM39" s="541" t="str">
        <f t="shared" si="16"/>
        <v/>
      </c>
      <c r="AO39" s="541" t="str">
        <f t="shared" si="17"/>
        <v/>
      </c>
      <c r="AQ39" s="541" t="str">
        <f t="shared" si="18"/>
        <v/>
      </c>
    </row>
    <row r="40" spans="5:43">
      <c r="E40" s="541" t="str">
        <f t="shared" si="0"/>
        <v/>
      </c>
      <c r="G40" s="541" t="str">
        <f t="shared" si="0"/>
        <v/>
      </c>
      <c r="I40" s="541" t="str">
        <f t="shared" si="1"/>
        <v/>
      </c>
      <c r="K40" s="541" t="str">
        <f t="shared" si="2"/>
        <v/>
      </c>
      <c r="M40" s="541" t="str">
        <f t="shared" si="3"/>
        <v/>
      </c>
      <c r="O40" s="541" t="str">
        <f t="shared" si="4"/>
        <v/>
      </c>
      <c r="Q40" s="541" t="str">
        <f t="shared" si="5"/>
        <v/>
      </c>
      <c r="S40" s="541" t="str">
        <f t="shared" si="6"/>
        <v/>
      </c>
      <c r="U40" s="541" t="str">
        <f t="shared" si="7"/>
        <v/>
      </c>
      <c r="W40" s="541" t="str">
        <f t="shared" si="8"/>
        <v/>
      </c>
      <c r="Y40" s="541" t="str">
        <f t="shared" si="9"/>
        <v/>
      </c>
      <c r="AA40" s="541" t="str">
        <f t="shared" si="10"/>
        <v/>
      </c>
      <c r="AC40" s="541" t="str">
        <f t="shared" si="11"/>
        <v/>
      </c>
      <c r="AE40" s="541" t="str">
        <f t="shared" si="12"/>
        <v/>
      </c>
      <c r="AG40" s="541" t="str">
        <f t="shared" si="13"/>
        <v/>
      </c>
      <c r="AI40" s="541" t="str">
        <f t="shared" si="14"/>
        <v/>
      </c>
      <c r="AK40" s="541" t="str">
        <f t="shared" si="15"/>
        <v/>
      </c>
      <c r="AM40" s="541" t="str">
        <f t="shared" si="16"/>
        <v/>
      </c>
      <c r="AO40" s="541" t="str">
        <f t="shared" si="17"/>
        <v/>
      </c>
      <c r="AQ40" s="541" t="str">
        <f t="shared" si="18"/>
        <v/>
      </c>
    </row>
    <row r="41" spans="5:43">
      <c r="E41" s="541" t="str">
        <f t="shared" si="0"/>
        <v/>
      </c>
      <c r="G41" s="541" t="str">
        <f t="shared" si="0"/>
        <v/>
      </c>
      <c r="I41" s="541" t="str">
        <f t="shared" si="1"/>
        <v/>
      </c>
      <c r="K41" s="541" t="str">
        <f t="shared" si="2"/>
        <v/>
      </c>
      <c r="M41" s="541" t="str">
        <f t="shared" si="3"/>
        <v/>
      </c>
      <c r="O41" s="541" t="str">
        <f t="shared" si="4"/>
        <v/>
      </c>
      <c r="Q41" s="541" t="str">
        <f t="shared" si="5"/>
        <v/>
      </c>
      <c r="S41" s="541" t="str">
        <f t="shared" si="6"/>
        <v/>
      </c>
      <c r="U41" s="541" t="str">
        <f t="shared" si="7"/>
        <v/>
      </c>
      <c r="W41" s="541" t="str">
        <f t="shared" si="8"/>
        <v/>
      </c>
      <c r="Y41" s="541" t="str">
        <f t="shared" si="9"/>
        <v/>
      </c>
      <c r="AA41" s="541" t="str">
        <f t="shared" si="10"/>
        <v/>
      </c>
      <c r="AC41" s="541" t="str">
        <f t="shared" si="11"/>
        <v/>
      </c>
      <c r="AE41" s="541" t="str">
        <f t="shared" si="12"/>
        <v/>
      </c>
      <c r="AG41" s="541" t="str">
        <f t="shared" si="13"/>
        <v/>
      </c>
      <c r="AI41" s="541" t="str">
        <f t="shared" si="14"/>
        <v/>
      </c>
      <c r="AK41" s="541" t="str">
        <f t="shared" si="15"/>
        <v/>
      </c>
      <c r="AM41" s="541" t="str">
        <f t="shared" si="16"/>
        <v/>
      </c>
      <c r="AO41" s="541" t="str">
        <f t="shared" si="17"/>
        <v/>
      </c>
      <c r="AQ41" s="541" t="str">
        <f t="shared" si="18"/>
        <v/>
      </c>
    </row>
    <row r="42" spans="5:43">
      <c r="E42" s="541" t="str">
        <f t="shared" si="0"/>
        <v/>
      </c>
      <c r="G42" s="541" t="str">
        <f t="shared" si="0"/>
        <v/>
      </c>
      <c r="I42" s="541" t="str">
        <f t="shared" si="1"/>
        <v/>
      </c>
      <c r="K42" s="541" t="str">
        <f t="shared" si="2"/>
        <v/>
      </c>
      <c r="M42" s="541" t="str">
        <f t="shared" si="3"/>
        <v/>
      </c>
      <c r="O42" s="541" t="str">
        <f t="shared" si="4"/>
        <v/>
      </c>
      <c r="Q42" s="541" t="str">
        <f t="shared" si="5"/>
        <v/>
      </c>
      <c r="S42" s="541" t="str">
        <f t="shared" si="6"/>
        <v/>
      </c>
      <c r="U42" s="541" t="str">
        <f t="shared" si="7"/>
        <v/>
      </c>
      <c r="W42" s="541" t="str">
        <f t="shared" si="8"/>
        <v/>
      </c>
      <c r="Y42" s="541" t="str">
        <f t="shared" si="9"/>
        <v/>
      </c>
      <c r="AA42" s="541" t="str">
        <f t="shared" si="10"/>
        <v/>
      </c>
      <c r="AC42" s="541" t="str">
        <f t="shared" si="11"/>
        <v/>
      </c>
      <c r="AE42" s="541" t="str">
        <f t="shared" si="12"/>
        <v/>
      </c>
      <c r="AG42" s="541" t="str">
        <f t="shared" si="13"/>
        <v/>
      </c>
      <c r="AI42" s="541" t="str">
        <f t="shared" si="14"/>
        <v/>
      </c>
      <c r="AK42" s="541" t="str">
        <f t="shared" si="15"/>
        <v/>
      </c>
      <c r="AM42" s="541" t="str">
        <f t="shared" si="16"/>
        <v/>
      </c>
      <c r="AO42" s="541" t="str">
        <f t="shared" si="17"/>
        <v/>
      </c>
      <c r="AQ42" s="541" t="str">
        <f t="shared" si="18"/>
        <v/>
      </c>
    </row>
    <row r="43" spans="5:43">
      <c r="E43" s="541" t="str">
        <f t="shared" si="0"/>
        <v/>
      </c>
      <c r="G43" s="541" t="str">
        <f t="shared" si="0"/>
        <v/>
      </c>
      <c r="I43" s="541" t="str">
        <f t="shared" si="1"/>
        <v/>
      </c>
      <c r="K43" s="541" t="str">
        <f t="shared" si="2"/>
        <v/>
      </c>
      <c r="M43" s="541" t="str">
        <f t="shared" si="3"/>
        <v/>
      </c>
      <c r="O43" s="541" t="str">
        <f t="shared" si="4"/>
        <v/>
      </c>
      <c r="Q43" s="541" t="str">
        <f t="shared" si="5"/>
        <v/>
      </c>
      <c r="S43" s="541" t="str">
        <f t="shared" si="6"/>
        <v/>
      </c>
      <c r="U43" s="541" t="str">
        <f t="shared" si="7"/>
        <v/>
      </c>
      <c r="W43" s="541" t="str">
        <f t="shared" si="8"/>
        <v/>
      </c>
      <c r="Y43" s="541" t="str">
        <f t="shared" si="9"/>
        <v/>
      </c>
      <c r="AA43" s="541" t="str">
        <f t="shared" si="10"/>
        <v/>
      </c>
      <c r="AC43" s="541" t="str">
        <f t="shared" si="11"/>
        <v/>
      </c>
      <c r="AE43" s="541" t="str">
        <f t="shared" si="12"/>
        <v/>
      </c>
      <c r="AG43" s="541" t="str">
        <f t="shared" si="13"/>
        <v/>
      </c>
      <c r="AI43" s="541" t="str">
        <f t="shared" si="14"/>
        <v/>
      </c>
      <c r="AK43" s="541" t="str">
        <f t="shared" si="15"/>
        <v/>
      </c>
      <c r="AM43" s="541" t="str">
        <f t="shared" si="16"/>
        <v/>
      </c>
      <c r="AO43" s="541" t="str">
        <f t="shared" si="17"/>
        <v/>
      </c>
      <c r="AQ43" s="541" t="str">
        <f t="shared" si="18"/>
        <v/>
      </c>
    </row>
    <row r="44" spans="5:43">
      <c r="E44" s="541" t="str">
        <f t="shared" si="0"/>
        <v/>
      </c>
      <c r="G44" s="541" t="str">
        <f t="shared" si="0"/>
        <v/>
      </c>
      <c r="I44" s="541" t="str">
        <f t="shared" si="1"/>
        <v/>
      </c>
      <c r="K44" s="541" t="str">
        <f t="shared" si="2"/>
        <v/>
      </c>
      <c r="M44" s="541" t="str">
        <f t="shared" si="3"/>
        <v/>
      </c>
      <c r="O44" s="541" t="str">
        <f t="shared" si="4"/>
        <v/>
      </c>
      <c r="Q44" s="541" t="str">
        <f t="shared" si="5"/>
        <v/>
      </c>
      <c r="S44" s="541" t="str">
        <f t="shared" si="6"/>
        <v/>
      </c>
      <c r="U44" s="541" t="str">
        <f t="shared" si="7"/>
        <v/>
      </c>
      <c r="W44" s="541" t="str">
        <f t="shared" si="8"/>
        <v/>
      </c>
      <c r="Y44" s="541" t="str">
        <f t="shared" si="9"/>
        <v/>
      </c>
      <c r="AA44" s="541" t="str">
        <f t="shared" si="10"/>
        <v/>
      </c>
      <c r="AC44" s="541" t="str">
        <f t="shared" si="11"/>
        <v/>
      </c>
      <c r="AE44" s="541" t="str">
        <f t="shared" si="12"/>
        <v/>
      </c>
      <c r="AG44" s="541" t="str">
        <f t="shared" si="13"/>
        <v/>
      </c>
      <c r="AI44" s="541" t="str">
        <f t="shared" si="14"/>
        <v/>
      </c>
      <c r="AK44" s="541" t="str">
        <f t="shared" si="15"/>
        <v/>
      </c>
      <c r="AM44" s="541" t="str">
        <f t="shared" si="16"/>
        <v/>
      </c>
      <c r="AO44" s="541" t="str">
        <f t="shared" si="17"/>
        <v/>
      </c>
      <c r="AQ44" s="541" t="str">
        <f t="shared" si="18"/>
        <v/>
      </c>
    </row>
    <row r="45" spans="5:43">
      <c r="E45" s="541" t="str">
        <f t="shared" si="0"/>
        <v/>
      </c>
      <c r="G45" s="541" t="str">
        <f t="shared" si="0"/>
        <v/>
      </c>
      <c r="I45" s="541" t="str">
        <f t="shared" si="1"/>
        <v/>
      </c>
      <c r="K45" s="541" t="str">
        <f t="shared" si="2"/>
        <v/>
      </c>
      <c r="M45" s="541" t="str">
        <f t="shared" si="3"/>
        <v/>
      </c>
      <c r="O45" s="541" t="str">
        <f t="shared" si="4"/>
        <v/>
      </c>
      <c r="Q45" s="541" t="str">
        <f t="shared" si="5"/>
        <v/>
      </c>
      <c r="S45" s="541" t="str">
        <f t="shared" si="6"/>
        <v/>
      </c>
      <c r="U45" s="541" t="str">
        <f t="shared" si="7"/>
        <v/>
      </c>
      <c r="W45" s="541" t="str">
        <f t="shared" si="8"/>
        <v/>
      </c>
      <c r="Y45" s="541" t="str">
        <f t="shared" si="9"/>
        <v/>
      </c>
      <c r="AA45" s="541" t="str">
        <f t="shared" si="10"/>
        <v/>
      </c>
      <c r="AC45" s="541" t="str">
        <f t="shared" si="11"/>
        <v/>
      </c>
      <c r="AE45" s="541" t="str">
        <f t="shared" si="12"/>
        <v/>
      </c>
      <c r="AG45" s="541" t="str">
        <f t="shared" si="13"/>
        <v/>
      </c>
      <c r="AI45" s="541" t="str">
        <f t="shared" si="14"/>
        <v/>
      </c>
      <c r="AK45" s="541" t="str">
        <f t="shared" si="15"/>
        <v/>
      </c>
      <c r="AM45" s="541" t="str">
        <f t="shared" si="16"/>
        <v/>
      </c>
      <c r="AO45" s="541" t="str">
        <f t="shared" si="17"/>
        <v/>
      </c>
      <c r="AQ45" s="541" t="str">
        <f t="shared" si="18"/>
        <v/>
      </c>
    </row>
    <row r="46" spans="5:43">
      <c r="E46" s="541" t="str">
        <f t="shared" si="0"/>
        <v/>
      </c>
      <c r="G46" s="541" t="str">
        <f t="shared" si="0"/>
        <v/>
      </c>
      <c r="I46" s="541" t="str">
        <f t="shared" si="1"/>
        <v/>
      </c>
      <c r="K46" s="541" t="str">
        <f t="shared" si="2"/>
        <v/>
      </c>
      <c r="M46" s="541" t="str">
        <f t="shared" si="3"/>
        <v/>
      </c>
      <c r="O46" s="541" t="str">
        <f t="shared" si="4"/>
        <v/>
      </c>
      <c r="Q46" s="541" t="str">
        <f t="shared" si="5"/>
        <v/>
      </c>
      <c r="S46" s="541" t="str">
        <f t="shared" si="6"/>
        <v/>
      </c>
      <c r="U46" s="541" t="str">
        <f t="shared" si="7"/>
        <v/>
      </c>
      <c r="W46" s="541" t="str">
        <f t="shared" si="8"/>
        <v/>
      </c>
      <c r="Y46" s="541" t="str">
        <f t="shared" si="9"/>
        <v/>
      </c>
      <c r="AA46" s="541" t="str">
        <f t="shared" si="10"/>
        <v/>
      </c>
      <c r="AC46" s="541" t="str">
        <f t="shared" si="11"/>
        <v/>
      </c>
      <c r="AE46" s="541" t="str">
        <f t="shared" si="12"/>
        <v/>
      </c>
      <c r="AG46" s="541" t="str">
        <f t="shared" si="13"/>
        <v/>
      </c>
      <c r="AI46" s="541" t="str">
        <f t="shared" si="14"/>
        <v/>
      </c>
      <c r="AK46" s="541" t="str">
        <f t="shared" si="15"/>
        <v/>
      </c>
      <c r="AM46" s="541" t="str">
        <f t="shared" si="16"/>
        <v/>
      </c>
      <c r="AO46" s="541" t="str">
        <f t="shared" si="17"/>
        <v/>
      </c>
      <c r="AQ46" s="541" t="str">
        <f t="shared" si="18"/>
        <v/>
      </c>
    </row>
    <row r="47" spans="5:43">
      <c r="E47" s="541" t="str">
        <f t="shared" si="0"/>
        <v/>
      </c>
      <c r="G47" s="541" t="str">
        <f t="shared" si="0"/>
        <v/>
      </c>
      <c r="I47" s="541" t="str">
        <f t="shared" si="1"/>
        <v/>
      </c>
      <c r="K47" s="541" t="str">
        <f t="shared" si="2"/>
        <v/>
      </c>
      <c r="M47" s="541" t="str">
        <f t="shared" si="3"/>
        <v/>
      </c>
      <c r="O47" s="541" t="str">
        <f t="shared" si="4"/>
        <v/>
      </c>
      <c r="Q47" s="541" t="str">
        <f t="shared" si="5"/>
        <v/>
      </c>
      <c r="S47" s="541" t="str">
        <f t="shared" si="6"/>
        <v/>
      </c>
      <c r="U47" s="541" t="str">
        <f t="shared" si="7"/>
        <v/>
      </c>
      <c r="W47" s="541" t="str">
        <f t="shared" si="8"/>
        <v/>
      </c>
      <c r="Y47" s="541" t="str">
        <f t="shared" si="9"/>
        <v/>
      </c>
      <c r="AA47" s="541" t="str">
        <f t="shared" si="10"/>
        <v/>
      </c>
      <c r="AC47" s="541" t="str">
        <f t="shared" si="11"/>
        <v/>
      </c>
      <c r="AE47" s="541" t="str">
        <f t="shared" si="12"/>
        <v/>
      </c>
      <c r="AG47" s="541" t="str">
        <f t="shared" si="13"/>
        <v/>
      </c>
      <c r="AI47" s="541" t="str">
        <f t="shared" si="14"/>
        <v/>
      </c>
      <c r="AK47" s="541" t="str">
        <f t="shared" si="15"/>
        <v/>
      </c>
      <c r="AM47" s="541" t="str">
        <f t="shared" si="16"/>
        <v/>
      </c>
      <c r="AO47" s="541" t="str">
        <f t="shared" si="17"/>
        <v/>
      </c>
      <c r="AQ47" s="541" t="str">
        <f t="shared" si="18"/>
        <v/>
      </c>
    </row>
    <row r="48" spans="5:43">
      <c r="E48" s="541" t="str">
        <f t="shared" si="0"/>
        <v/>
      </c>
      <c r="G48" s="541" t="str">
        <f t="shared" si="0"/>
        <v/>
      </c>
      <c r="I48" s="541" t="str">
        <f t="shared" si="1"/>
        <v/>
      </c>
      <c r="K48" s="541" t="str">
        <f t="shared" si="2"/>
        <v/>
      </c>
      <c r="M48" s="541" t="str">
        <f t="shared" si="3"/>
        <v/>
      </c>
      <c r="O48" s="541" t="str">
        <f t="shared" si="4"/>
        <v/>
      </c>
      <c r="Q48" s="541" t="str">
        <f t="shared" si="5"/>
        <v/>
      </c>
      <c r="S48" s="541" t="str">
        <f t="shared" si="6"/>
        <v/>
      </c>
      <c r="U48" s="541" t="str">
        <f t="shared" si="7"/>
        <v/>
      </c>
      <c r="W48" s="541" t="str">
        <f t="shared" si="8"/>
        <v/>
      </c>
      <c r="Y48" s="541" t="str">
        <f t="shared" si="9"/>
        <v/>
      </c>
      <c r="AA48" s="541" t="str">
        <f t="shared" si="10"/>
        <v/>
      </c>
      <c r="AC48" s="541" t="str">
        <f t="shared" si="11"/>
        <v/>
      </c>
      <c r="AE48" s="541" t="str">
        <f t="shared" si="12"/>
        <v/>
      </c>
      <c r="AG48" s="541" t="str">
        <f t="shared" si="13"/>
        <v/>
      </c>
      <c r="AI48" s="541" t="str">
        <f t="shared" si="14"/>
        <v/>
      </c>
      <c r="AK48" s="541" t="str">
        <f t="shared" si="15"/>
        <v/>
      </c>
      <c r="AM48" s="541" t="str">
        <f t="shared" si="16"/>
        <v/>
      </c>
      <c r="AO48" s="541" t="str">
        <f t="shared" si="17"/>
        <v/>
      </c>
      <c r="AQ48" s="541" t="str">
        <f t="shared" si="18"/>
        <v/>
      </c>
    </row>
    <row r="49" spans="5:43">
      <c r="E49" s="541" t="str">
        <f t="shared" si="0"/>
        <v/>
      </c>
      <c r="G49" s="541" t="str">
        <f t="shared" si="0"/>
        <v/>
      </c>
      <c r="I49" s="541" t="str">
        <f t="shared" si="1"/>
        <v/>
      </c>
      <c r="K49" s="541" t="str">
        <f t="shared" si="2"/>
        <v/>
      </c>
      <c r="M49" s="541" t="str">
        <f t="shared" si="3"/>
        <v/>
      </c>
      <c r="O49" s="541" t="str">
        <f t="shared" si="4"/>
        <v/>
      </c>
      <c r="Q49" s="541" t="str">
        <f t="shared" si="5"/>
        <v/>
      </c>
      <c r="S49" s="541" t="str">
        <f t="shared" si="6"/>
        <v/>
      </c>
      <c r="U49" s="541" t="str">
        <f t="shared" si="7"/>
        <v/>
      </c>
      <c r="W49" s="541" t="str">
        <f t="shared" si="8"/>
        <v/>
      </c>
      <c r="Y49" s="541" t="str">
        <f t="shared" si="9"/>
        <v/>
      </c>
      <c r="AA49" s="541" t="str">
        <f t="shared" si="10"/>
        <v/>
      </c>
      <c r="AC49" s="541" t="str">
        <f t="shared" si="11"/>
        <v/>
      </c>
      <c r="AE49" s="541" t="str">
        <f t="shared" si="12"/>
        <v/>
      </c>
      <c r="AG49" s="541" t="str">
        <f t="shared" si="13"/>
        <v/>
      </c>
      <c r="AI49" s="541" t="str">
        <f t="shared" si="14"/>
        <v/>
      </c>
      <c r="AK49" s="541" t="str">
        <f t="shared" si="15"/>
        <v/>
      </c>
      <c r="AM49" s="541" t="str">
        <f t="shared" si="16"/>
        <v/>
      </c>
      <c r="AO49" s="541" t="str">
        <f t="shared" si="17"/>
        <v/>
      </c>
      <c r="AQ49" s="541" t="str">
        <f t="shared" si="18"/>
        <v/>
      </c>
    </row>
    <row r="50" spans="5:43">
      <c r="E50" s="541" t="str">
        <f t="shared" si="0"/>
        <v/>
      </c>
      <c r="G50" s="541" t="str">
        <f t="shared" si="0"/>
        <v/>
      </c>
      <c r="I50" s="541" t="str">
        <f t="shared" si="1"/>
        <v/>
      </c>
      <c r="K50" s="541" t="str">
        <f t="shared" si="2"/>
        <v/>
      </c>
      <c r="M50" s="541" t="str">
        <f t="shared" si="3"/>
        <v/>
      </c>
      <c r="O50" s="541" t="str">
        <f t="shared" si="4"/>
        <v/>
      </c>
      <c r="Q50" s="541" t="str">
        <f t="shared" si="5"/>
        <v/>
      </c>
      <c r="S50" s="541" t="str">
        <f t="shared" si="6"/>
        <v/>
      </c>
      <c r="U50" s="541" t="str">
        <f t="shared" si="7"/>
        <v/>
      </c>
      <c r="W50" s="541" t="str">
        <f t="shared" si="8"/>
        <v/>
      </c>
      <c r="Y50" s="541" t="str">
        <f t="shared" si="9"/>
        <v/>
      </c>
      <c r="AA50" s="541" t="str">
        <f t="shared" si="10"/>
        <v/>
      </c>
      <c r="AC50" s="541" t="str">
        <f t="shared" si="11"/>
        <v/>
      </c>
      <c r="AE50" s="541" t="str">
        <f t="shared" si="12"/>
        <v/>
      </c>
      <c r="AG50" s="541" t="str">
        <f t="shared" si="13"/>
        <v/>
      </c>
      <c r="AI50" s="541" t="str">
        <f t="shared" si="14"/>
        <v/>
      </c>
      <c r="AK50" s="541" t="str">
        <f t="shared" si="15"/>
        <v/>
      </c>
      <c r="AM50" s="541" t="str">
        <f t="shared" si="16"/>
        <v/>
      </c>
      <c r="AO50" s="541" t="str">
        <f t="shared" si="17"/>
        <v/>
      </c>
      <c r="AQ50" s="541" t="str">
        <f t="shared" si="18"/>
        <v/>
      </c>
    </row>
    <row r="51" spans="5:43">
      <c r="E51" s="541" t="str">
        <f t="shared" si="0"/>
        <v/>
      </c>
      <c r="G51" s="541" t="str">
        <f t="shared" si="0"/>
        <v/>
      </c>
      <c r="I51" s="541" t="str">
        <f t="shared" si="1"/>
        <v/>
      </c>
      <c r="K51" s="541" t="str">
        <f t="shared" si="2"/>
        <v/>
      </c>
      <c r="M51" s="541" t="str">
        <f t="shared" si="3"/>
        <v/>
      </c>
      <c r="O51" s="541" t="str">
        <f t="shared" si="4"/>
        <v/>
      </c>
      <c r="Q51" s="541" t="str">
        <f t="shared" si="5"/>
        <v/>
      </c>
      <c r="S51" s="541" t="str">
        <f t="shared" si="6"/>
        <v/>
      </c>
      <c r="U51" s="541" t="str">
        <f t="shared" si="7"/>
        <v/>
      </c>
      <c r="W51" s="541" t="str">
        <f t="shared" si="8"/>
        <v/>
      </c>
      <c r="Y51" s="541" t="str">
        <f t="shared" si="9"/>
        <v/>
      </c>
      <c r="AA51" s="541" t="str">
        <f t="shared" si="10"/>
        <v/>
      </c>
      <c r="AC51" s="541" t="str">
        <f t="shared" si="11"/>
        <v/>
      </c>
      <c r="AE51" s="541" t="str">
        <f t="shared" si="12"/>
        <v/>
      </c>
      <c r="AG51" s="541" t="str">
        <f t="shared" si="13"/>
        <v/>
      </c>
      <c r="AI51" s="541" t="str">
        <f t="shared" si="14"/>
        <v/>
      </c>
      <c r="AK51" s="541" t="str">
        <f t="shared" si="15"/>
        <v/>
      </c>
      <c r="AM51" s="541" t="str">
        <f t="shared" si="16"/>
        <v/>
      </c>
      <c r="AO51" s="541" t="str">
        <f t="shared" si="17"/>
        <v/>
      </c>
      <c r="AQ51" s="541" t="str">
        <f t="shared" si="18"/>
        <v/>
      </c>
    </row>
    <row r="52" spans="5:43">
      <c r="E52" s="541" t="str">
        <f t="shared" si="0"/>
        <v/>
      </c>
      <c r="G52" s="541" t="str">
        <f t="shared" si="0"/>
        <v/>
      </c>
      <c r="I52" s="541" t="str">
        <f t="shared" si="1"/>
        <v/>
      </c>
      <c r="K52" s="541" t="str">
        <f t="shared" si="2"/>
        <v/>
      </c>
      <c r="M52" s="541" t="str">
        <f t="shared" si="3"/>
        <v/>
      </c>
      <c r="O52" s="541" t="str">
        <f t="shared" si="4"/>
        <v/>
      </c>
      <c r="Q52" s="541" t="str">
        <f t="shared" si="5"/>
        <v/>
      </c>
      <c r="S52" s="541" t="str">
        <f t="shared" si="6"/>
        <v/>
      </c>
      <c r="U52" s="541" t="str">
        <f t="shared" si="7"/>
        <v/>
      </c>
      <c r="W52" s="541" t="str">
        <f t="shared" si="8"/>
        <v/>
      </c>
      <c r="Y52" s="541" t="str">
        <f t="shared" si="9"/>
        <v/>
      </c>
      <c r="AA52" s="541" t="str">
        <f t="shared" si="10"/>
        <v/>
      </c>
      <c r="AC52" s="541" t="str">
        <f t="shared" si="11"/>
        <v/>
      </c>
      <c r="AE52" s="541" t="str">
        <f t="shared" si="12"/>
        <v/>
      </c>
      <c r="AG52" s="541" t="str">
        <f t="shared" si="13"/>
        <v/>
      </c>
      <c r="AI52" s="541" t="str">
        <f t="shared" si="14"/>
        <v/>
      </c>
      <c r="AK52" s="541" t="str">
        <f t="shared" si="15"/>
        <v/>
      </c>
      <c r="AM52" s="541" t="str">
        <f t="shared" si="16"/>
        <v/>
      </c>
      <c r="AO52" s="541" t="str">
        <f t="shared" si="17"/>
        <v/>
      </c>
      <c r="AQ52" s="541" t="str">
        <f t="shared" si="18"/>
        <v/>
      </c>
    </row>
    <row r="53" spans="5:43">
      <c r="E53" s="541" t="str">
        <f t="shared" si="0"/>
        <v/>
      </c>
      <c r="G53" s="541" t="str">
        <f t="shared" si="0"/>
        <v/>
      </c>
      <c r="I53" s="541" t="str">
        <f t="shared" si="1"/>
        <v/>
      </c>
      <c r="K53" s="541" t="str">
        <f t="shared" si="2"/>
        <v/>
      </c>
      <c r="M53" s="541" t="str">
        <f t="shared" si="3"/>
        <v/>
      </c>
      <c r="O53" s="541" t="str">
        <f t="shared" si="4"/>
        <v/>
      </c>
      <c r="Q53" s="541" t="str">
        <f t="shared" si="5"/>
        <v/>
      </c>
      <c r="S53" s="541" t="str">
        <f t="shared" si="6"/>
        <v/>
      </c>
      <c r="U53" s="541" t="str">
        <f t="shared" si="7"/>
        <v/>
      </c>
      <c r="W53" s="541" t="str">
        <f t="shared" si="8"/>
        <v/>
      </c>
      <c r="Y53" s="541" t="str">
        <f t="shared" si="9"/>
        <v/>
      </c>
      <c r="AA53" s="541" t="str">
        <f t="shared" si="10"/>
        <v/>
      </c>
      <c r="AC53" s="541" t="str">
        <f t="shared" si="11"/>
        <v/>
      </c>
      <c r="AE53" s="541" t="str">
        <f t="shared" si="12"/>
        <v/>
      </c>
      <c r="AG53" s="541" t="str">
        <f t="shared" si="13"/>
        <v/>
      </c>
      <c r="AI53" s="541" t="str">
        <f t="shared" si="14"/>
        <v/>
      </c>
      <c r="AK53" s="541" t="str">
        <f t="shared" si="15"/>
        <v/>
      </c>
      <c r="AM53" s="541" t="str">
        <f t="shared" si="16"/>
        <v/>
      </c>
      <c r="AO53" s="541" t="str">
        <f t="shared" si="17"/>
        <v/>
      </c>
      <c r="AQ53" s="541" t="str">
        <f t="shared" si="18"/>
        <v/>
      </c>
    </row>
    <row r="54" spans="5:43">
      <c r="E54" s="541" t="str">
        <f t="shared" si="0"/>
        <v/>
      </c>
      <c r="G54" s="541" t="str">
        <f t="shared" si="0"/>
        <v/>
      </c>
      <c r="I54" s="541" t="str">
        <f t="shared" si="1"/>
        <v/>
      </c>
      <c r="K54" s="541" t="str">
        <f t="shared" si="2"/>
        <v/>
      </c>
      <c r="M54" s="541" t="str">
        <f t="shared" si="3"/>
        <v/>
      </c>
      <c r="O54" s="541" t="str">
        <f t="shared" si="4"/>
        <v/>
      </c>
      <c r="Q54" s="541" t="str">
        <f t="shared" si="5"/>
        <v/>
      </c>
      <c r="S54" s="541" t="str">
        <f t="shared" si="6"/>
        <v/>
      </c>
      <c r="U54" s="541" t="str">
        <f t="shared" si="7"/>
        <v/>
      </c>
      <c r="W54" s="541" t="str">
        <f t="shared" si="8"/>
        <v/>
      </c>
      <c r="Y54" s="541" t="str">
        <f t="shared" si="9"/>
        <v/>
      </c>
      <c r="AA54" s="541" t="str">
        <f t="shared" si="10"/>
        <v/>
      </c>
      <c r="AC54" s="541" t="str">
        <f t="shared" si="11"/>
        <v/>
      </c>
      <c r="AE54" s="541" t="str">
        <f t="shared" si="12"/>
        <v/>
      </c>
      <c r="AG54" s="541" t="str">
        <f t="shared" si="13"/>
        <v/>
      </c>
      <c r="AI54" s="541" t="str">
        <f t="shared" si="14"/>
        <v/>
      </c>
      <c r="AK54" s="541" t="str">
        <f t="shared" si="15"/>
        <v/>
      </c>
      <c r="AM54" s="541" t="str">
        <f t="shared" si="16"/>
        <v/>
      </c>
      <c r="AO54" s="541" t="str">
        <f t="shared" si="17"/>
        <v/>
      </c>
      <c r="AQ54" s="541" t="str">
        <f t="shared" si="18"/>
        <v/>
      </c>
    </row>
    <row r="55" spans="5:43">
      <c r="E55" s="541" t="str">
        <f t="shared" si="0"/>
        <v/>
      </c>
      <c r="G55" s="541" t="str">
        <f t="shared" si="0"/>
        <v/>
      </c>
      <c r="I55" s="541" t="str">
        <f t="shared" si="1"/>
        <v/>
      </c>
      <c r="K55" s="541" t="str">
        <f t="shared" si="2"/>
        <v/>
      </c>
      <c r="M55" s="541" t="str">
        <f t="shared" si="3"/>
        <v/>
      </c>
      <c r="O55" s="541" t="str">
        <f t="shared" si="4"/>
        <v/>
      </c>
      <c r="Q55" s="541" t="str">
        <f t="shared" si="5"/>
        <v/>
      </c>
      <c r="S55" s="541" t="str">
        <f t="shared" si="6"/>
        <v/>
      </c>
      <c r="U55" s="541" t="str">
        <f t="shared" si="7"/>
        <v/>
      </c>
      <c r="W55" s="541" t="str">
        <f t="shared" si="8"/>
        <v/>
      </c>
      <c r="Y55" s="541" t="str">
        <f t="shared" si="9"/>
        <v/>
      </c>
      <c r="AA55" s="541" t="str">
        <f t="shared" si="10"/>
        <v/>
      </c>
      <c r="AC55" s="541" t="str">
        <f t="shared" si="11"/>
        <v/>
      </c>
      <c r="AE55" s="541" t="str">
        <f t="shared" si="12"/>
        <v/>
      </c>
      <c r="AG55" s="541" t="str">
        <f t="shared" si="13"/>
        <v/>
      </c>
      <c r="AI55" s="541" t="str">
        <f t="shared" si="14"/>
        <v/>
      </c>
      <c r="AK55" s="541" t="str">
        <f t="shared" si="15"/>
        <v/>
      </c>
      <c r="AM55" s="541" t="str">
        <f t="shared" si="16"/>
        <v/>
      </c>
      <c r="AO55" s="541" t="str">
        <f t="shared" si="17"/>
        <v/>
      </c>
      <c r="AQ55" s="541" t="str">
        <f t="shared" si="18"/>
        <v/>
      </c>
    </row>
    <row r="56" spans="5:43">
      <c r="E56" s="541" t="str">
        <f t="shared" si="0"/>
        <v/>
      </c>
      <c r="G56" s="541" t="str">
        <f t="shared" si="0"/>
        <v/>
      </c>
      <c r="I56" s="541" t="str">
        <f t="shared" si="1"/>
        <v/>
      </c>
      <c r="K56" s="541" t="str">
        <f t="shared" si="2"/>
        <v/>
      </c>
      <c r="M56" s="541" t="str">
        <f t="shared" si="3"/>
        <v/>
      </c>
      <c r="O56" s="541" t="str">
        <f t="shared" si="4"/>
        <v/>
      </c>
      <c r="Q56" s="541" t="str">
        <f t="shared" si="5"/>
        <v/>
      </c>
      <c r="S56" s="541" t="str">
        <f t="shared" si="6"/>
        <v/>
      </c>
      <c r="U56" s="541" t="str">
        <f t="shared" si="7"/>
        <v/>
      </c>
      <c r="W56" s="541" t="str">
        <f t="shared" si="8"/>
        <v/>
      </c>
      <c r="Y56" s="541" t="str">
        <f t="shared" si="9"/>
        <v/>
      </c>
      <c r="AA56" s="541" t="str">
        <f t="shared" si="10"/>
        <v/>
      </c>
      <c r="AC56" s="541" t="str">
        <f t="shared" si="11"/>
        <v/>
      </c>
      <c r="AE56" s="541" t="str">
        <f t="shared" si="12"/>
        <v/>
      </c>
      <c r="AG56" s="541" t="str">
        <f t="shared" si="13"/>
        <v/>
      </c>
      <c r="AI56" s="541" t="str">
        <f t="shared" si="14"/>
        <v/>
      </c>
      <c r="AK56" s="541" t="str">
        <f t="shared" si="15"/>
        <v/>
      </c>
      <c r="AM56" s="541" t="str">
        <f t="shared" si="16"/>
        <v/>
      </c>
      <c r="AO56" s="541" t="str">
        <f t="shared" si="17"/>
        <v/>
      </c>
      <c r="AQ56" s="541" t="str">
        <f t="shared" si="18"/>
        <v/>
      </c>
    </row>
    <row r="57" spans="5:43">
      <c r="E57" s="541" t="str">
        <f t="shared" si="0"/>
        <v/>
      </c>
      <c r="G57" s="541" t="str">
        <f t="shared" si="0"/>
        <v/>
      </c>
      <c r="I57" s="541" t="str">
        <f t="shared" si="1"/>
        <v/>
      </c>
      <c r="K57" s="541" t="str">
        <f t="shared" si="2"/>
        <v/>
      </c>
      <c r="M57" s="541" t="str">
        <f t="shared" si="3"/>
        <v/>
      </c>
      <c r="O57" s="541" t="str">
        <f t="shared" si="4"/>
        <v/>
      </c>
      <c r="Q57" s="541" t="str">
        <f t="shared" si="5"/>
        <v/>
      </c>
      <c r="S57" s="541" t="str">
        <f t="shared" si="6"/>
        <v/>
      </c>
      <c r="U57" s="541" t="str">
        <f t="shared" si="7"/>
        <v/>
      </c>
      <c r="W57" s="541" t="str">
        <f t="shared" si="8"/>
        <v/>
      </c>
      <c r="Y57" s="541" t="str">
        <f t="shared" si="9"/>
        <v/>
      </c>
      <c r="AA57" s="541" t="str">
        <f t="shared" si="10"/>
        <v/>
      </c>
      <c r="AC57" s="541" t="str">
        <f t="shared" si="11"/>
        <v/>
      </c>
      <c r="AE57" s="541" t="str">
        <f t="shared" si="12"/>
        <v/>
      </c>
      <c r="AG57" s="541" t="str">
        <f t="shared" si="13"/>
        <v/>
      </c>
      <c r="AI57" s="541" t="str">
        <f t="shared" si="14"/>
        <v/>
      </c>
      <c r="AK57" s="541" t="str">
        <f t="shared" si="15"/>
        <v/>
      </c>
      <c r="AM57" s="541" t="str">
        <f t="shared" si="16"/>
        <v/>
      </c>
      <c r="AO57" s="541" t="str">
        <f t="shared" si="17"/>
        <v/>
      </c>
      <c r="AQ57" s="541" t="str">
        <f t="shared" si="18"/>
        <v/>
      </c>
    </row>
    <row r="58" spans="5:43">
      <c r="E58" s="541" t="str">
        <f t="shared" si="0"/>
        <v/>
      </c>
      <c r="G58" s="541" t="str">
        <f t="shared" si="0"/>
        <v/>
      </c>
      <c r="I58" s="541" t="str">
        <f t="shared" si="1"/>
        <v/>
      </c>
      <c r="K58" s="541" t="str">
        <f t="shared" si="2"/>
        <v/>
      </c>
      <c r="M58" s="541" t="str">
        <f t="shared" si="3"/>
        <v/>
      </c>
      <c r="O58" s="541" t="str">
        <f t="shared" si="4"/>
        <v/>
      </c>
      <c r="Q58" s="541" t="str">
        <f t="shared" si="5"/>
        <v/>
      </c>
      <c r="S58" s="541" t="str">
        <f t="shared" si="6"/>
        <v/>
      </c>
      <c r="U58" s="541" t="str">
        <f t="shared" si="7"/>
        <v/>
      </c>
      <c r="W58" s="541" t="str">
        <f t="shared" si="8"/>
        <v/>
      </c>
      <c r="Y58" s="541" t="str">
        <f t="shared" si="9"/>
        <v/>
      </c>
      <c r="AA58" s="541" t="str">
        <f t="shared" si="10"/>
        <v/>
      </c>
      <c r="AC58" s="541" t="str">
        <f t="shared" si="11"/>
        <v/>
      </c>
      <c r="AE58" s="541" t="str">
        <f t="shared" si="12"/>
        <v/>
      </c>
      <c r="AG58" s="541" t="str">
        <f t="shared" si="13"/>
        <v/>
      </c>
      <c r="AI58" s="541" t="str">
        <f t="shared" si="14"/>
        <v/>
      </c>
      <c r="AK58" s="541" t="str">
        <f t="shared" si="15"/>
        <v/>
      </c>
      <c r="AM58" s="541" t="str">
        <f t="shared" si="16"/>
        <v/>
      </c>
      <c r="AO58" s="541" t="str">
        <f t="shared" si="17"/>
        <v/>
      </c>
      <c r="AQ58" s="541" t="str">
        <f t="shared" si="18"/>
        <v/>
      </c>
    </row>
    <row r="59" spans="5:43">
      <c r="E59" s="541" t="str">
        <f t="shared" si="0"/>
        <v/>
      </c>
      <c r="G59" s="541" t="str">
        <f t="shared" si="0"/>
        <v/>
      </c>
      <c r="I59" s="541" t="str">
        <f t="shared" si="1"/>
        <v/>
      </c>
      <c r="K59" s="541" t="str">
        <f t="shared" si="2"/>
        <v/>
      </c>
      <c r="M59" s="541" t="str">
        <f t="shared" si="3"/>
        <v/>
      </c>
      <c r="O59" s="541" t="str">
        <f t="shared" si="4"/>
        <v/>
      </c>
      <c r="Q59" s="541" t="str">
        <f t="shared" si="5"/>
        <v/>
      </c>
      <c r="S59" s="541" t="str">
        <f t="shared" si="6"/>
        <v/>
      </c>
      <c r="U59" s="541" t="str">
        <f t="shared" si="7"/>
        <v/>
      </c>
      <c r="W59" s="541" t="str">
        <f t="shared" si="8"/>
        <v/>
      </c>
      <c r="Y59" s="541" t="str">
        <f t="shared" si="9"/>
        <v/>
      </c>
      <c r="AA59" s="541" t="str">
        <f t="shared" si="10"/>
        <v/>
      </c>
      <c r="AC59" s="541" t="str">
        <f t="shared" si="11"/>
        <v/>
      </c>
      <c r="AE59" s="541" t="str">
        <f t="shared" si="12"/>
        <v/>
      </c>
      <c r="AG59" s="541" t="str">
        <f t="shared" si="13"/>
        <v/>
      </c>
      <c r="AI59" s="541" t="str">
        <f t="shared" si="14"/>
        <v/>
      </c>
      <c r="AK59" s="541" t="str">
        <f t="shared" si="15"/>
        <v/>
      </c>
      <c r="AM59" s="541" t="str">
        <f t="shared" si="16"/>
        <v/>
      </c>
      <c r="AO59" s="541" t="str">
        <f t="shared" si="17"/>
        <v/>
      </c>
      <c r="AQ59" s="541" t="str">
        <f t="shared" si="18"/>
        <v/>
      </c>
    </row>
    <row r="60" spans="5:43">
      <c r="E60" s="541" t="str">
        <f t="shared" si="0"/>
        <v/>
      </c>
      <c r="G60" s="541" t="str">
        <f t="shared" si="0"/>
        <v/>
      </c>
      <c r="I60" s="541" t="str">
        <f t="shared" si="1"/>
        <v/>
      </c>
      <c r="K60" s="541" t="str">
        <f t="shared" si="2"/>
        <v/>
      </c>
      <c r="M60" s="541" t="str">
        <f t="shared" si="3"/>
        <v/>
      </c>
      <c r="O60" s="541" t="str">
        <f t="shared" si="4"/>
        <v/>
      </c>
      <c r="Q60" s="541" t="str">
        <f t="shared" si="5"/>
        <v/>
      </c>
      <c r="S60" s="541" t="str">
        <f t="shared" si="6"/>
        <v/>
      </c>
      <c r="U60" s="541" t="str">
        <f t="shared" si="7"/>
        <v/>
      </c>
      <c r="W60" s="541" t="str">
        <f t="shared" si="8"/>
        <v/>
      </c>
      <c r="Y60" s="541" t="str">
        <f t="shared" si="9"/>
        <v/>
      </c>
      <c r="AA60" s="541" t="str">
        <f t="shared" si="10"/>
        <v/>
      </c>
      <c r="AC60" s="541" t="str">
        <f t="shared" si="11"/>
        <v/>
      </c>
      <c r="AE60" s="541" t="str">
        <f t="shared" si="12"/>
        <v/>
      </c>
      <c r="AG60" s="541" t="str">
        <f t="shared" si="13"/>
        <v/>
      </c>
      <c r="AI60" s="541" t="str">
        <f t="shared" si="14"/>
        <v/>
      </c>
      <c r="AK60" s="541" t="str">
        <f t="shared" si="15"/>
        <v/>
      </c>
      <c r="AM60" s="541" t="str">
        <f t="shared" si="16"/>
        <v/>
      </c>
      <c r="AO60" s="541" t="str">
        <f t="shared" si="17"/>
        <v/>
      </c>
      <c r="AQ60" s="541" t="str">
        <f t="shared" si="18"/>
        <v/>
      </c>
    </row>
    <row r="61" spans="5:43">
      <c r="E61" s="541" t="str">
        <f t="shared" si="0"/>
        <v/>
      </c>
      <c r="G61" s="541" t="str">
        <f t="shared" si="0"/>
        <v/>
      </c>
      <c r="I61" s="541" t="str">
        <f t="shared" si="1"/>
        <v/>
      </c>
      <c r="K61" s="541" t="str">
        <f t="shared" si="2"/>
        <v/>
      </c>
      <c r="M61" s="541" t="str">
        <f t="shared" si="3"/>
        <v/>
      </c>
      <c r="O61" s="541" t="str">
        <f t="shared" si="4"/>
        <v/>
      </c>
      <c r="Q61" s="541" t="str">
        <f t="shared" si="5"/>
        <v/>
      </c>
      <c r="S61" s="541" t="str">
        <f t="shared" si="6"/>
        <v/>
      </c>
      <c r="U61" s="541" t="str">
        <f t="shared" si="7"/>
        <v/>
      </c>
      <c r="W61" s="541" t="str">
        <f t="shared" si="8"/>
        <v/>
      </c>
      <c r="Y61" s="541" t="str">
        <f t="shared" si="9"/>
        <v/>
      </c>
      <c r="AA61" s="541" t="str">
        <f t="shared" si="10"/>
        <v/>
      </c>
      <c r="AC61" s="541" t="str">
        <f t="shared" si="11"/>
        <v/>
      </c>
      <c r="AE61" s="541" t="str">
        <f t="shared" si="12"/>
        <v/>
      </c>
      <c r="AG61" s="541" t="str">
        <f t="shared" si="13"/>
        <v/>
      </c>
      <c r="AI61" s="541" t="str">
        <f t="shared" si="14"/>
        <v/>
      </c>
      <c r="AK61" s="541" t="str">
        <f t="shared" si="15"/>
        <v/>
      </c>
      <c r="AM61" s="541" t="str">
        <f t="shared" si="16"/>
        <v/>
      </c>
      <c r="AO61" s="541" t="str">
        <f t="shared" si="17"/>
        <v/>
      </c>
      <c r="AQ61" s="541" t="str">
        <f t="shared" si="18"/>
        <v/>
      </c>
    </row>
    <row r="62" spans="5:43">
      <c r="E62" s="541" t="str">
        <f t="shared" si="0"/>
        <v/>
      </c>
      <c r="G62" s="541" t="str">
        <f t="shared" si="0"/>
        <v/>
      </c>
      <c r="I62" s="541" t="str">
        <f t="shared" si="1"/>
        <v/>
      </c>
      <c r="K62" s="541" t="str">
        <f t="shared" si="2"/>
        <v/>
      </c>
      <c r="M62" s="541" t="str">
        <f t="shared" si="3"/>
        <v/>
      </c>
      <c r="O62" s="541" t="str">
        <f t="shared" si="4"/>
        <v/>
      </c>
      <c r="Q62" s="541" t="str">
        <f t="shared" si="5"/>
        <v/>
      </c>
      <c r="S62" s="541" t="str">
        <f t="shared" si="6"/>
        <v/>
      </c>
      <c r="U62" s="541" t="str">
        <f t="shared" si="7"/>
        <v/>
      </c>
      <c r="W62" s="541" t="str">
        <f t="shared" si="8"/>
        <v/>
      </c>
      <c r="Y62" s="541" t="str">
        <f t="shared" si="9"/>
        <v/>
      </c>
      <c r="AA62" s="541" t="str">
        <f t="shared" si="10"/>
        <v/>
      </c>
      <c r="AC62" s="541" t="str">
        <f t="shared" si="11"/>
        <v/>
      </c>
      <c r="AE62" s="541" t="str">
        <f t="shared" si="12"/>
        <v/>
      </c>
      <c r="AG62" s="541" t="str">
        <f t="shared" si="13"/>
        <v/>
      </c>
      <c r="AI62" s="541" t="str">
        <f t="shared" si="14"/>
        <v/>
      </c>
      <c r="AK62" s="541" t="str">
        <f t="shared" si="15"/>
        <v/>
      </c>
      <c r="AM62" s="541" t="str">
        <f t="shared" si="16"/>
        <v/>
      </c>
      <c r="AO62" s="541" t="str">
        <f t="shared" si="17"/>
        <v/>
      </c>
      <c r="AQ62" s="541" t="str">
        <f t="shared" si="18"/>
        <v/>
      </c>
    </row>
    <row r="63" spans="5:43">
      <c r="E63" s="541" t="str">
        <f t="shared" si="0"/>
        <v/>
      </c>
      <c r="G63" s="541" t="str">
        <f t="shared" si="0"/>
        <v/>
      </c>
      <c r="I63" s="541" t="str">
        <f t="shared" si="1"/>
        <v/>
      </c>
      <c r="K63" s="541" t="str">
        <f t="shared" si="2"/>
        <v/>
      </c>
      <c r="M63" s="541" t="str">
        <f t="shared" si="3"/>
        <v/>
      </c>
      <c r="O63" s="541" t="str">
        <f t="shared" si="4"/>
        <v/>
      </c>
      <c r="Q63" s="541" t="str">
        <f t="shared" si="5"/>
        <v/>
      </c>
      <c r="S63" s="541" t="str">
        <f t="shared" si="6"/>
        <v/>
      </c>
      <c r="U63" s="541" t="str">
        <f t="shared" si="7"/>
        <v/>
      </c>
      <c r="W63" s="541" t="str">
        <f t="shared" si="8"/>
        <v/>
      </c>
      <c r="Y63" s="541" t="str">
        <f t="shared" si="9"/>
        <v/>
      </c>
      <c r="AA63" s="541" t="str">
        <f t="shared" si="10"/>
        <v/>
      </c>
      <c r="AC63" s="541" t="str">
        <f t="shared" si="11"/>
        <v/>
      </c>
      <c r="AE63" s="541" t="str">
        <f t="shared" si="12"/>
        <v/>
      </c>
      <c r="AG63" s="541" t="str">
        <f t="shared" si="13"/>
        <v/>
      </c>
      <c r="AI63" s="541" t="str">
        <f t="shared" si="14"/>
        <v/>
      </c>
      <c r="AK63" s="541" t="str">
        <f t="shared" si="15"/>
        <v/>
      </c>
      <c r="AM63" s="541" t="str">
        <f t="shared" si="16"/>
        <v/>
      </c>
      <c r="AO63" s="541" t="str">
        <f t="shared" si="17"/>
        <v/>
      </c>
      <c r="AQ63" s="541" t="str">
        <f t="shared" si="18"/>
        <v/>
      </c>
    </row>
    <row r="64" spans="5:43">
      <c r="E64" s="541" t="str">
        <f t="shared" si="0"/>
        <v/>
      </c>
      <c r="G64" s="541" t="str">
        <f t="shared" si="0"/>
        <v/>
      </c>
      <c r="I64" s="541" t="str">
        <f t="shared" si="1"/>
        <v/>
      </c>
      <c r="K64" s="541" t="str">
        <f t="shared" si="2"/>
        <v/>
      </c>
      <c r="M64" s="541" t="str">
        <f t="shared" si="3"/>
        <v/>
      </c>
      <c r="O64" s="541" t="str">
        <f t="shared" si="4"/>
        <v/>
      </c>
      <c r="Q64" s="541" t="str">
        <f t="shared" si="5"/>
        <v/>
      </c>
      <c r="S64" s="541" t="str">
        <f t="shared" si="6"/>
        <v/>
      </c>
      <c r="U64" s="541" t="str">
        <f t="shared" si="7"/>
        <v/>
      </c>
      <c r="W64" s="541" t="str">
        <f t="shared" si="8"/>
        <v/>
      </c>
      <c r="Y64" s="541" t="str">
        <f t="shared" si="9"/>
        <v/>
      </c>
      <c r="AA64" s="541" t="str">
        <f t="shared" si="10"/>
        <v/>
      </c>
      <c r="AC64" s="541" t="str">
        <f t="shared" si="11"/>
        <v/>
      </c>
      <c r="AE64" s="541" t="str">
        <f t="shared" si="12"/>
        <v/>
      </c>
      <c r="AG64" s="541" t="str">
        <f t="shared" si="13"/>
        <v/>
      </c>
      <c r="AI64" s="541" t="str">
        <f t="shared" si="14"/>
        <v/>
      </c>
      <c r="AK64" s="541" t="str">
        <f t="shared" si="15"/>
        <v/>
      </c>
      <c r="AM64" s="541" t="str">
        <f t="shared" si="16"/>
        <v/>
      </c>
      <c r="AO64" s="541" t="str">
        <f t="shared" si="17"/>
        <v/>
      </c>
      <c r="AQ64" s="541" t="str">
        <f t="shared" si="18"/>
        <v/>
      </c>
    </row>
    <row r="65" spans="5:43">
      <c r="E65" s="541" t="str">
        <f t="shared" si="0"/>
        <v/>
      </c>
      <c r="G65" s="541" t="str">
        <f t="shared" si="0"/>
        <v/>
      </c>
      <c r="I65" s="541" t="str">
        <f t="shared" si="1"/>
        <v/>
      </c>
      <c r="K65" s="541" t="str">
        <f t="shared" si="2"/>
        <v/>
      </c>
      <c r="M65" s="541" t="str">
        <f t="shared" si="3"/>
        <v/>
      </c>
      <c r="O65" s="541" t="str">
        <f t="shared" si="4"/>
        <v/>
      </c>
      <c r="Q65" s="541" t="str">
        <f t="shared" si="5"/>
        <v/>
      </c>
      <c r="S65" s="541" t="str">
        <f t="shared" si="6"/>
        <v/>
      </c>
      <c r="U65" s="541" t="str">
        <f t="shared" si="7"/>
        <v/>
      </c>
      <c r="W65" s="541" t="str">
        <f t="shared" si="8"/>
        <v/>
      </c>
      <c r="Y65" s="541" t="str">
        <f t="shared" si="9"/>
        <v/>
      </c>
      <c r="AA65" s="541" t="str">
        <f t="shared" si="10"/>
        <v/>
      </c>
      <c r="AC65" s="541" t="str">
        <f t="shared" si="11"/>
        <v/>
      </c>
      <c r="AE65" s="541" t="str">
        <f t="shared" si="12"/>
        <v/>
      </c>
      <c r="AG65" s="541" t="str">
        <f t="shared" si="13"/>
        <v/>
      </c>
      <c r="AI65" s="541" t="str">
        <f t="shared" si="14"/>
        <v/>
      </c>
      <c r="AK65" s="541" t="str">
        <f t="shared" si="15"/>
        <v/>
      </c>
      <c r="AM65" s="541" t="str">
        <f t="shared" si="16"/>
        <v/>
      </c>
      <c r="AO65" s="541" t="str">
        <f t="shared" si="17"/>
        <v/>
      </c>
      <c r="AQ65" s="541" t="str">
        <f t="shared" si="18"/>
        <v/>
      </c>
    </row>
    <row r="66" spans="5:43">
      <c r="E66" s="541" t="str">
        <f t="shared" si="0"/>
        <v/>
      </c>
      <c r="G66" s="541" t="str">
        <f t="shared" si="0"/>
        <v/>
      </c>
      <c r="I66" s="541" t="str">
        <f t="shared" si="1"/>
        <v/>
      </c>
      <c r="K66" s="541" t="str">
        <f t="shared" si="2"/>
        <v/>
      </c>
      <c r="M66" s="541" t="str">
        <f t="shared" si="3"/>
        <v/>
      </c>
      <c r="O66" s="541" t="str">
        <f t="shared" si="4"/>
        <v/>
      </c>
      <c r="Q66" s="541" t="str">
        <f t="shared" si="5"/>
        <v/>
      </c>
      <c r="S66" s="541" t="str">
        <f t="shared" si="6"/>
        <v/>
      </c>
      <c r="U66" s="541" t="str">
        <f t="shared" si="7"/>
        <v/>
      </c>
      <c r="W66" s="541" t="str">
        <f t="shared" si="8"/>
        <v/>
      </c>
      <c r="Y66" s="541" t="str">
        <f t="shared" si="9"/>
        <v/>
      </c>
      <c r="AA66" s="541" t="str">
        <f t="shared" si="10"/>
        <v/>
      </c>
      <c r="AC66" s="541" t="str">
        <f t="shared" si="11"/>
        <v/>
      </c>
      <c r="AE66" s="541" t="str">
        <f t="shared" si="12"/>
        <v/>
      </c>
      <c r="AG66" s="541" t="str">
        <f t="shared" si="13"/>
        <v/>
      </c>
      <c r="AI66" s="541" t="str">
        <f t="shared" si="14"/>
        <v/>
      </c>
      <c r="AK66" s="541" t="str">
        <f t="shared" si="15"/>
        <v/>
      </c>
      <c r="AM66" s="541" t="str">
        <f t="shared" si="16"/>
        <v/>
      </c>
      <c r="AO66" s="541" t="str">
        <f t="shared" si="17"/>
        <v/>
      </c>
      <c r="AQ66" s="541" t="str">
        <f t="shared" si="18"/>
        <v/>
      </c>
    </row>
    <row r="67" spans="5:43">
      <c r="E67" s="541" t="str">
        <f t="shared" si="0"/>
        <v/>
      </c>
      <c r="G67" s="541" t="str">
        <f t="shared" si="0"/>
        <v/>
      </c>
      <c r="I67" s="541" t="str">
        <f t="shared" si="1"/>
        <v/>
      </c>
      <c r="K67" s="541" t="str">
        <f t="shared" si="2"/>
        <v/>
      </c>
      <c r="M67" s="541" t="str">
        <f t="shared" si="3"/>
        <v/>
      </c>
      <c r="O67" s="541" t="str">
        <f t="shared" si="4"/>
        <v/>
      </c>
      <c r="Q67" s="541" t="str">
        <f t="shared" si="5"/>
        <v/>
      </c>
      <c r="S67" s="541" t="str">
        <f t="shared" si="6"/>
        <v/>
      </c>
      <c r="U67" s="541" t="str">
        <f t="shared" si="7"/>
        <v/>
      </c>
      <c r="W67" s="541" t="str">
        <f t="shared" si="8"/>
        <v/>
      </c>
      <c r="Y67" s="541" t="str">
        <f t="shared" si="9"/>
        <v/>
      </c>
      <c r="AA67" s="541" t="str">
        <f t="shared" si="10"/>
        <v/>
      </c>
      <c r="AC67" s="541" t="str">
        <f t="shared" si="11"/>
        <v/>
      </c>
      <c r="AE67" s="541" t="str">
        <f t="shared" si="12"/>
        <v/>
      </c>
      <c r="AG67" s="541" t="str">
        <f t="shared" si="13"/>
        <v/>
      </c>
      <c r="AI67" s="541" t="str">
        <f t="shared" si="14"/>
        <v/>
      </c>
      <c r="AK67" s="541" t="str">
        <f t="shared" si="15"/>
        <v/>
      </c>
      <c r="AM67" s="541" t="str">
        <f t="shared" si="16"/>
        <v/>
      </c>
      <c r="AO67" s="541" t="str">
        <f t="shared" si="17"/>
        <v/>
      </c>
      <c r="AQ67" s="541" t="str">
        <f t="shared" si="18"/>
        <v/>
      </c>
    </row>
    <row r="68" spans="5:43">
      <c r="E68" s="541" t="str">
        <f t="shared" si="0"/>
        <v/>
      </c>
      <c r="G68" s="541" t="str">
        <f t="shared" si="0"/>
        <v/>
      </c>
      <c r="I68" s="541" t="str">
        <f t="shared" si="1"/>
        <v/>
      </c>
      <c r="K68" s="541" t="str">
        <f t="shared" si="2"/>
        <v/>
      </c>
      <c r="M68" s="541" t="str">
        <f t="shared" si="3"/>
        <v/>
      </c>
      <c r="O68" s="541" t="str">
        <f t="shared" si="4"/>
        <v/>
      </c>
      <c r="Q68" s="541" t="str">
        <f t="shared" si="5"/>
        <v/>
      </c>
      <c r="S68" s="541" t="str">
        <f t="shared" si="6"/>
        <v/>
      </c>
      <c r="U68" s="541" t="str">
        <f t="shared" si="7"/>
        <v/>
      </c>
      <c r="W68" s="541" t="str">
        <f t="shared" si="8"/>
        <v/>
      </c>
      <c r="Y68" s="541" t="str">
        <f t="shared" si="9"/>
        <v/>
      </c>
      <c r="AA68" s="541" t="str">
        <f t="shared" si="10"/>
        <v/>
      </c>
      <c r="AC68" s="541" t="str">
        <f t="shared" si="11"/>
        <v/>
      </c>
      <c r="AE68" s="541" t="str">
        <f t="shared" si="12"/>
        <v/>
      </c>
      <c r="AG68" s="541" t="str">
        <f t="shared" si="13"/>
        <v/>
      </c>
      <c r="AI68" s="541" t="str">
        <f t="shared" si="14"/>
        <v/>
      </c>
      <c r="AK68" s="541" t="str">
        <f t="shared" si="15"/>
        <v/>
      </c>
      <c r="AM68" s="541" t="str">
        <f t="shared" si="16"/>
        <v/>
      </c>
      <c r="AO68" s="541" t="str">
        <f t="shared" si="17"/>
        <v/>
      </c>
      <c r="AQ68" s="541" t="str">
        <f t="shared" si="18"/>
        <v/>
      </c>
    </row>
    <row r="69" spans="5:43">
      <c r="E69" s="541" t="str">
        <f t="shared" si="0"/>
        <v/>
      </c>
      <c r="G69" s="541" t="str">
        <f t="shared" si="0"/>
        <v/>
      </c>
      <c r="I69" s="541" t="str">
        <f t="shared" si="1"/>
        <v/>
      </c>
      <c r="K69" s="541" t="str">
        <f t="shared" si="2"/>
        <v/>
      </c>
      <c r="M69" s="541" t="str">
        <f t="shared" si="3"/>
        <v/>
      </c>
      <c r="O69" s="541" t="str">
        <f t="shared" si="4"/>
        <v/>
      </c>
      <c r="Q69" s="541" t="str">
        <f t="shared" si="5"/>
        <v/>
      </c>
      <c r="S69" s="541" t="str">
        <f t="shared" si="6"/>
        <v/>
      </c>
      <c r="U69" s="541" t="str">
        <f t="shared" si="7"/>
        <v/>
      </c>
      <c r="W69" s="541" t="str">
        <f t="shared" si="8"/>
        <v/>
      </c>
      <c r="Y69" s="541" t="str">
        <f t="shared" si="9"/>
        <v/>
      </c>
      <c r="AA69" s="541" t="str">
        <f t="shared" si="10"/>
        <v/>
      </c>
      <c r="AC69" s="541" t="str">
        <f t="shared" si="11"/>
        <v/>
      </c>
      <c r="AE69" s="541" t="str">
        <f t="shared" si="12"/>
        <v/>
      </c>
      <c r="AG69" s="541" t="str">
        <f t="shared" si="13"/>
        <v/>
      </c>
      <c r="AI69" s="541" t="str">
        <f t="shared" si="14"/>
        <v/>
      </c>
      <c r="AK69" s="541" t="str">
        <f t="shared" si="15"/>
        <v/>
      </c>
      <c r="AM69" s="541" t="str">
        <f t="shared" si="16"/>
        <v/>
      </c>
      <c r="AO69" s="541" t="str">
        <f t="shared" si="17"/>
        <v/>
      </c>
      <c r="AQ69" s="541" t="str">
        <f t="shared" si="18"/>
        <v/>
      </c>
    </row>
    <row r="70" spans="5:43">
      <c r="E70" s="541" t="str">
        <f t="shared" si="0"/>
        <v/>
      </c>
      <c r="G70" s="541" t="str">
        <f t="shared" si="0"/>
        <v/>
      </c>
      <c r="I70" s="541" t="str">
        <f t="shared" si="1"/>
        <v/>
      </c>
      <c r="K70" s="541" t="str">
        <f t="shared" si="2"/>
        <v/>
      </c>
      <c r="M70" s="541" t="str">
        <f t="shared" si="3"/>
        <v/>
      </c>
      <c r="O70" s="541" t="str">
        <f t="shared" si="4"/>
        <v/>
      </c>
      <c r="Q70" s="541" t="str">
        <f t="shared" si="5"/>
        <v/>
      </c>
      <c r="S70" s="541" t="str">
        <f t="shared" si="6"/>
        <v/>
      </c>
      <c r="U70" s="541" t="str">
        <f t="shared" si="7"/>
        <v/>
      </c>
      <c r="W70" s="541" t="str">
        <f t="shared" si="8"/>
        <v/>
      </c>
      <c r="Y70" s="541" t="str">
        <f t="shared" si="9"/>
        <v/>
      </c>
      <c r="AA70" s="541" t="str">
        <f t="shared" si="10"/>
        <v/>
      </c>
      <c r="AC70" s="541" t="str">
        <f t="shared" si="11"/>
        <v/>
      </c>
      <c r="AE70" s="541" t="str">
        <f t="shared" si="12"/>
        <v/>
      </c>
      <c r="AG70" s="541" t="str">
        <f t="shared" si="13"/>
        <v/>
      </c>
      <c r="AI70" s="541" t="str">
        <f t="shared" si="14"/>
        <v/>
      </c>
      <c r="AK70" s="541" t="str">
        <f t="shared" si="15"/>
        <v/>
      </c>
      <c r="AM70" s="541" t="str">
        <f t="shared" si="16"/>
        <v/>
      </c>
      <c r="AO70" s="541" t="str">
        <f t="shared" si="17"/>
        <v/>
      </c>
      <c r="AQ70" s="541" t="str">
        <f t="shared" si="18"/>
        <v/>
      </c>
    </row>
    <row r="71" spans="5:43">
      <c r="E71" s="541" t="str">
        <f t="shared" si="0"/>
        <v/>
      </c>
      <c r="G71" s="541" t="str">
        <f t="shared" si="0"/>
        <v/>
      </c>
      <c r="I71" s="541" t="str">
        <f t="shared" si="1"/>
        <v/>
      </c>
      <c r="K71" s="541" t="str">
        <f t="shared" si="2"/>
        <v/>
      </c>
      <c r="M71" s="541" t="str">
        <f t="shared" si="3"/>
        <v/>
      </c>
      <c r="O71" s="541" t="str">
        <f t="shared" si="4"/>
        <v/>
      </c>
      <c r="Q71" s="541" t="str">
        <f t="shared" si="5"/>
        <v/>
      </c>
      <c r="S71" s="541" t="str">
        <f t="shared" si="6"/>
        <v/>
      </c>
      <c r="U71" s="541" t="str">
        <f t="shared" si="7"/>
        <v/>
      </c>
      <c r="W71" s="541" t="str">
        <f t="shared" si="8"/>
        <v/>
      </c>
      <c r="Y71" s="541" t="str">
        <f t="shared" si="9"/>
        <v/>
      </c>
      <c r="AA71" s="541" t="str">
        <f t="shared" si="10"/>
        <v/>
      </c>
      <c r="AC71" s="541" t="str">
        <f t="shared" si="11"/>
        <v/>
      </c>
      <c r="AE71" s="541" t="str">
        <f t="shared" si="12"/>
        <v/>
      </c>
      <c r="AG71" s="541" t="str">
        <f t="shared" si="13"/>
        <v/>
      </c>
      <c r="AI71" s="541" t="str">
        <f t="shared" si="14"/>
        <v/>
      </c>
      <c r="AK71" s="541" t="str">
        <f t="shared" si="15"/>
        <v/>
      </c>
      <c r="AM71" s="541" t="str">
        <f t="shared" si="16"/>
        <v/>
      </c>
      <c r="AO71" s="541" t="str">
        <f t="shared" si="17"/>
        <v/>
      </c>
      <c r="AQ71" s="541" t="str">
        <f t="shared" si="18"/>
        <v/>
      </c>
    </row>
    <row r="72" spans="5:43">
      <c r="E72" s="541" t="str">
        <f t="shared" si="0"/>
        <v/>
      </c>
      <c r="G72" s="541" t="str">
        <f t="shared" si="0"/>
        <v/>
      </c>
      <c r="I72" s="541" t="str">
        <f t="shared" si="1"/>
        <v/>
      </c>
      <c r="K72" s="541" t="str">
        <f t="shared" si="2"/>
        <v/>
      </c>
      <c r="M72" s="541" t="str">
        <f t="shared" si="3"/>
        <v/>
      </c>
      <c r="O72" s="541" t="str">
        <f t="shared" si="4"/>
        <v/>
      </c>
      <c r="Q72" s="541" t="str">
        <f t="shared" si="5"/>
        <v/>
      </c>
      <c r="S72" s="541" t="str">
        <f t="shared" si="6"/>
        <v/>
      </c>
      <c r="U72" s="541" t="str">
        <f t="shared" si="7"/>
        <v/>
      </c>
      <c r="W72" s="541" t="str">
        <f t="shared" si="8"/>
        <v/>
      </c>
      <c r="Y72" s="541" t="str">
        <f t="shared" si="9"/>
        <v/>
      </c>
      <c r="AA72" s="541" t="str">
        <f t="shared" si="10"/>
        <v/>
      </c>
      <c r="AC72" s="541" t="str">
        <f t="shared" si="11"/>
        <v/>
      </c>
      <c r="AE72" s="541" t="str">
        <f t="shared" si="12"/>
        <v/>
      </c>
      <c r="AG72" s="541" t="str">
        <f t="shared" si="13"/>
        <v/>
      </c>
      <c r="AI72" s="541" t="str">
        <f t="shared" si="14"/>
        <v/>
      </c>
      <c r="AK72" s="541" t="str">
        <f t="shared" si="15"/>
        <v/>
      </c>
      <c r="AM72" s="541" t="str">
        <f t="shared" si="16"/>
        <v/>
      </c>
      <c r="AO72" s="541" t="str">
        <f t="shared" si="17"/>
        <v/>
      </c>
      <c r="AQ72" s="541" t="str">
        <f t="shared" si="18"/>
        <v/>
      </c>
    </row>
    <row r="73" spans="5:43">
      <c r="E73" s="541" t="str">
        <f t="shared" si="0"/>
        <v/>
      </c>
      <c r="G73" s="541" t="str">
        <f t="shared" si="0"/>
        <v/>
      </c>
      <c r="I73" s="541" t="str">
        <f t="shared" si="1"/>
        <v/>
      </c>
      <c r="K73" s="541" t="str">
        <f t="shared" si="2"/>
        <v/>
      </c>
      <c r="M73" s="541" t="str">
        <f t="shared" si="3"/>
        <v/>
      </c>
      <c r="O73" s="541" t="str">
        <f t="shared" si="4"/>
        <v/>
      </c>
      <c r="Q73" s="541" t="str">
        <f t="shared" si="5"/>
        <v/>
      </c>
      <c r="S73" s="541" t="str">
        <f t="shared" si="6"/>
        <v/>
      </c>
      <c r="U73" s="541" t="str">
        <f t="shared" si="7"/>
        <v/>
      </c>
      <c r="W73" s="541" t="str">
        <f t="shared" si="8"/>
        <v/>
      </c>
      <c r="Y73" s="541" t="str">
        <f t="shared" si="9"/>
        <v/>
      </c>
      <c r="AA73" s="541" t="str">
        <f t="shared" si="10"/>
        <v/>
      </c>
      <c r="AC73" s="541" t="str">
        <f t="shared" si="11"/>
        <v/>
      </c>
      <c r="AE73" s="541" t="str">
        <f t="shared" si="12"/>
        <v/>
      </c>
      <c r="AG73" s="541" t="str">
        <f t="shared" si="13"/>
        <v/>
      </c>
      <c r="AI73" s="541" t="str">
        <f t="shared" si="14"/>
        <v/>
      </c>
      <c r="AK73" s="541" t="str">
        <f t="shared" si="15"/>
        <v/>
      </c>
      <c r="AM73" s="541" t="str">
        <f t="shared" si="16"/>
        <v/>
      </c>
      <c r="AO73" s="541" t="str">
        <f t="shared" si="17"/>
        <v/>
      </c>
      <c r="AQ73" s="541" t="str">
        <f t="shared" si="18"/>
        <v/>
      </c>
    </row>
    <row r="74" spans="5:43">
      <c r="E74" s="541" t="str">
        <f t="shared" si="0"/>
        <v/>
      </c>
      <c r="G74" s="541" t="str">
        <f t="shared" si="0"/>
        <v/>
      </c>
      <c r="I74" s="541" t="str">
        <f t="shared" si="1"/>
        <v/>
      </c>
      <c r="K74" s="541" t="str">
        <f t="shared" si="2"/>
        <v/>
      </c>
      <c r="M74" s="541" t="str">
        <f t="shared" si="3"/>
        <v/>
      </c>
      <c r="O74" s="541" t="str">
        <f t="shared" si="4"/>
        <v/>
      </c>
      <c r="Q74" s="541" t="str">
        <f t="shared" si="5"/>
        <v/>
      </c>
      <c r="S74" s="541" t="str">
        <f t="shared" si="6"/>
        <v/>
      </c>
      <c r="U74" s="541" t="str">
        <f t="shared" si="7"/>
        <v/>
      </c>
      <c r="W74" s="541" t="str">
        <f t="shared" si="8"/>
        <v/>
      </c>
      <c r="Y74" s="541" t="str">
        <f t="shared" si="9"/>
        <v/>
      </c>
      <c r="AA74" s="541" t="str">
        <f t="shared" si="10"/>
        <v/>
      </c>
      <c r="AC74" s="541" t="str">
        <f t="shared" si="11"/>
        <v/>
      </c>
      <c r="AE74" s="541" t="str">
        <f t="shared" si="12"/>
        <v/>
      </c>
      <c r="AG74" s="541" t="str">
        <f t="shared" si="13"/>
        <v/>
      </c>
      <c r="AI74" s="541" t="str">
        <f t="shared" si="14"/>
        <v/>
      </c>
      <c r="AK74" s="541" t="str">
        <f t="shared" si="15"/>
        <v/>
      </c>
      <c r="AM74" s="541" t="str">
        <f t="shared" si="16"/>
        <v/>
      </c>
      <c r="AO74" s="541" t="str">
        <f t="shared" si="17"/>
        <v/>
      </c>
      <c r="AQ74" s="541" t="str">
        <f t="shared" si="18"/>
        <v/>
      </c>
    </row>
    <row r="75" spans="5:43">
      <c r="E75" s="541" t="str">
        <f t="shared" si="0"/>
        <v/>
      </c>
      <c r="G75" s="541" t="str">
        <f t="shared" si="0"/>
        <v/>
      </c>
      <c r="I75" s="541" t="str">
        <f t="shared" si="1"/>
        <v/>
      </c>
      <c r="K75" s="541" t="str">
        <f t="shared" si="2"/>
        <v/>
      </c>
      <c r="M75" s="541" t="str">
        <f t="shared" si="3"/>
        <v/>
      </c>
      <c r="O75" s="541" t="str">
        <f t="shared" si="4"/>
        <v/>
      </c>
      <c r="Q75" s="541" t="str">
        <f t="shared" si="5"/>
        <v/>
      </c>
      <c r="S75" s="541" t="str">
        <f t="shared" si="6"/>
        <v/>
      </c>
      <c r="U75" s="541" t="str">
        <f t="shared" si="7"/>
        <v/>
      </c>
      <c r="W75" s="541" t="str">
        <f t="shared" si="8"/>
        <v/>
      </c>
      <c r="Y75" s="541" t="str">
        <f t="shared" si="9"/>
        <v/>
      </c>
      <c r="AA75" s="541" t="str">
        <f t="shared" si="10"/>
        <v/>
      </c>
      <c r="AC75" s="541" t="str">
        <f t="shared" si="11"/>
        <v/>
      </c>
      <c r="AE75" s="541" t="str">
        <f t="shared" si="12"/>
        <v/>
      </c>
      <c r="AG75" s="541" t="str">
        <f t="shared" si="13"/>
        <v/>
      </c>
      <c r="AI75" s="541" t="str">
        <f t="shared" si="14"/>
        <v/>
      </c>
      <c r="AK75" s="541" t="str">
        <f t="shared" si="15"/>
        <v/>
      </c>
      <c r="AM75" s="541" t="str">
        <f t="shared" si="16"/>
        <v/>
      </c>
      <c r="AO75" s="541" t="str">
        <f t="shared" si="17"/>
        <v/>
      </c>
      <c r="AQ75" s="541" t="str">
        <f t="shared" si="18"/>
        <v/>
      </c>
    </row>
    <row r="76" spans="5:43">
      <c r="E76" s="541" t="str">
        <f t="shared" si="0"/>
        <v/>
      </c>
      <c r="G76" s="541" t="str">
        <f t="shared" si="0"/>
        <v/>
      </c>
      <c r="I76" s="541" t="str">
        <f t="shared" si="1"/>
        <v/>
      </c>
      <c r="K76" s="541" t="str">
        <f t="shared" si="2"/>
        <v/>
      </c>
      <c r="M76" s="541" t="str">
        <f t="shared" si="3"/>
        <v/>
      </c>
      <c r="O76" s="541" t="str">
        <f t="shared" si="4"/>
        <v/>
      </c>
      <c r="Q76" s="541" t="str">
        <f t="shared" si="5"/>
        <v/>
      </c>
      <c r="S76" s="541" t="str">
        <f t="shared" si="6"/>
        <v/>
      </c>
      <c r="U76" s="541" t="str">
        <f t="shared" si="7"/>
        <v/>
      </c>
      <c r="W76" s="541" t="str">
        <f t="shared" si="8"/>
        <v/>
      </c>
      <c r="Y76" s="541" t="str">
        <f t="shared" si="9"/>
        <v/>
      </c>
      <c r="AA76" s="541" t="str">
        <f t="shared" si="10"/>
        <v/>
      </c>
      <c r="AC76" s="541" t="str">
        <f t="shared" si="11"/>
        <v/>
      </c>
      <c r="AE76" s="541" t="str">
        <f t="shared" si="12"/>
        <v/>
      </c>
      <c r="AG76" s="541" t="str">
        <f t="shared" si="13"/>
        <v/>
      </c>
      <c r="AI76" s="541" t="str">
        <f t="shared" si="14"/>
        <v/>
      </c>
      <c r="AK76" s="541" t="str">
        <f t="shared" si="15"/>
        <v/>
      </c>
      <c r="AM76" s="541" t="str">
        <f t="shared" si="16"/>
        <v/>
      </c>
      <c r="AO76" s="541" t="str">
        <f t="shared" si="17"/>
        <v/>
      </c>
      <c r="AQ76" s="541" t="str">
        <f t="shared" si="18"/>
        <v/>
      </c>
    </row>
    <row r="77" spans="5:43">
      <c r="E77" s="541" t="str">
        <f t="shared" ref="E77:G140" si="19">IF(OR($B77=0,D77=0),"",D77/$B77)</f>
        <v/>
      </c>
      <c r="G77" s="541" t="str">
        <f t="shared" si="19"/>
        <v/>
      </c>
      <c r="I77" s="541" t="str">
        <f t="shared" ref="I77:I140" si="20">IF(OR($B77=0,H77=0),"",H77/$B77)</f>
        <v/>
      </c>
      <c r="K77" s="541" t="str">
        <f t="shared" ref="K77:K140" si="21">IF(OR($B77=0,J77=0),"",J77/$B77)</f>
        <v/>
      </c>
      <c r="M77" s="541" t="str">
        <f t="shared" ref="M77:M140" si="22">IF(OR($B77=0,L77=0),"",L77/$B77)</f>
        <v/>
      </c>
      <c r="O77" s="541" t="str">
        <f t="shared" ref="O77:O140" si="23">IF(OR($B77=0,N77=0),"",N77/$B77)</f>
        <v/>
      </c>
      <c r="Q77" s="541" t="str">
        <f t="shared" ref="Q77:Q140" si="24">IF(OR($B77=0,P77=0),"",P77/$B77)</f>
        <v/>
      </c>
      <c r="S77" s="541" t="str">
        <f t="shared" ref="S77:S140" si="25">IF(OR($B77=0,R77=0),"",R77/$B77)</f>
        <v/>
      </c>
      <c r="U77" s="541" t="str">
        <f t="shared" ref="U77:U140" si="26">IF(OR($B77=0,T77=0),"",T77/$B77)</f>
        <v/>
      </c>
      <c r="W77" s="541" t="str">
        <f t="shared" ref="W77:W140" si="27">IF(OR($B77=0,V77=0),"",V77/$B77)</f>
        <v/>
      </c>
      <c r="Y77" s="541" t="str">
        <f t="shared" ref="Y77:Y140" si="28">IF(OR($B77=0,X77=0),"",X77/$B77)</f>
        <v/>
      </c>
      <c r="AA77" s="541" t="str">
        <f t="shared" ref="AA77:AA140" si="29">IF(OR($B77=0,Z77=0),"",Z77/$B77)</f>
        <v/>
      </c>
      <c r="AC77" s="541" t="str">
        <f t="shared" ref="AC77:AC140" si="30">IF(OR($B77=0,AB77=0),"",AB77/$B77)</f>
        <v/>
      </c>
      <c r="AE77" s="541" t="str">
        <f t="shared" ref="AE77:AE140" si="31">IF(OR($B77=0,AD77=0),"",AD77/$B77)</f>
        <v/>
      </c>
      <c r="AG77" s="541" t="str">
        <f t="shared" ref="AG77:AG140" si="32">IF(OR($B77=0,AF77=0),"",AF77/$B77)</f>
        <v/>
      </c>
      <c r="AI77" s="541" t="str">
        <f t="shared" ref="AI77:AI140" si="33">IF(OR($B77=0,AH77=0),"",AH77/$B77)</f>
        <v/>
      </c>
      <c r="AK77" s="541" t="str">
        <f t="shared" ref="AK77:AK140" si="34">IF(OR($B77=0,AJ77=0),"",AJ77/$B77)</f>
        <v/>
      </c>
      <c r="AM77" s="541" t="str">
        <f t="shared" ref="AM77:AM140" si="35">IF(OR($B77=0,AL77=0),"",AL77/$B77)</f>
        <v/>
      </c>
      <c r="AO77" s="541" t="str">
        <f t="shared" ref="AO77:AO140" si="36">IF(OR($B77=0,AN77=0),"",AN77/$B77)</f>
        <v/>
      </c>
      <c r="AQ77" s="541" t="str">
        <f t="shared" ref="AQ77:AQ140" si="37">IF(OR($B77=0,AP77=0),"",AP77/$B77)</f>
        <v/>
      </c>
    </row>
    <row r="78" spans="5:43">
      <c r="E78" s="541" t="str">
        <f t="shared" si="19"/>
        <v/>
      </c>
      <c r="G78" s="541" t="str">
        <f t="shared" si="19"/>
        <v/>
      </c>
      <c r="I78" s="541" t="str">
        <f t="shared" si="20"/>
        <v/>
      </c>
      <c r="K78" s="541" t="str">
        <f t="shared" si="21"/>
        <v/>
      </c>
      <c r="M78" s="541" t="str">
        <f t="shared" si="22"/>
        <v/>
      </c>
      <c r="O78" s="541" t="str">
        <f t="shared" si="23"/>
        <v/>
      </c>
      <c r="Q78" s="541" t="str">
        <f t="shared" si="24"/>
        <v/>
      </c>
      <c r="S78" s="541" t="str">
        <f t="shared" si="25"/>
        <v/>
      </c>
      <c r="U78" s="541" t="str">
        <f t="shared" si="26"/>
        <v/>
      </c>
      <c r="W78" s="541" t="str">
        <f t="shared" si="27"/>
        <v/>
      </c>
      <c r="Y78" s="541" t="str">
        <f t="shared" si="28"/>
        <v/>
      </c>
      <c r="AA78" s="541" t="str">
        <f t="shared" si="29"/>
        <v/>
      </c>
      <c r="AC78" s="541" t="str">
        <f t="shared" si="30"/>
        <v/>
      </c>
      <c r="AE78" s="541" t="str">
        <f t="shared" si="31"/>
        <v/>
      </c>
      <c r="AG78" s="541" t="str">
        <f t="shared" si="32"/>
        <v/>
      </c>
      <c r="AI78" s="541" t="str">
        <f t="shared" si="33"/>
        <v/>
      </c>
      <c r="AK78" s="541" t="str">
        <f t="shared" si="34"/>
        <v/>
      </c>
      <c r="AM78" s="541" t="str">
        <f t="shared" si="35"/>
        <v/>
      </c>
      <c r="AO78" s="541" t="str">
        <f t="shared" si="36"/>
        <v/>
      </c>
      <c r="AQ78" s="541" t="str">
        <f t="shared" si="37"/>
        <v/>
      </c>
    </row>
    <row r="79" spans="5:43">
      <c r="E79" s="541" t="str">
        <f t="shared" si="19"/>
        <v/>
      </c>
      <c r="G79" s="541" t="str">
        <f t="shared" si="19"/>
        <v/>
      </c>
      <c r="I79" s="541" t="str">
        <f t="shared" si="20"/>
        <v/>
      </c>
      <c r="K79" s="541" t="str">
        <f t="shared" si="21"/>
        <v/>
      </c>
      <c r="M79" s="541" t="str">
        <f t="shared" si="22"/>
        <v/>
      </c>
      <c r="O79" s="541" t="str">
        <f t="shared" si="23"/>
        <v/>
      </c>
      <c r="Q79" s="541" t="str">
        <f t="shared" si="24"/>
        <v/>
      </c>
      <c r="S79" s="541" t="str">
        <f t="shared" si="25"/>
        <v/>
      </c>
      <c r="U79" s="541" t="str">
        <f t="shared" si="26"/>
        <v/>
      </c>
      <c r="W79" s="541" t="str">
        <f t="shared" si="27"/>
        <v/>
      </c>
      <c r="Y79" s="541" t="str">
        <f t="shared" si="28"/>
        <v/>
      </c>
      <c r="AA79" s="541" t="str">
        <f t="shared" si="29"/>
        <v/>
      </c>
      <c r="AC79" s="541" t="str">
        <f t="shared" si="30"/>
        <v/>
      </c>
      <c r="AE79" s="541" t="str">
        <f t="shared" si="31"/>
        <v/>
      </c>
      <c r="AG79" s="541" t="str">
        <f t="shared" si="32"/>
        <v/>
      </c>
      <c r="AI79" s="541" t="str">
        <f t="shared" si="33"/>
        <v/>
      </c>
      <c r="AK79" s="541" t="str">
        <f t="shared" si="34"/>
        <v/>
      </c>
      <c r="AM79" s="541" t="str">
        <f t="shared" si="35"/>
        <v/>
      </c>
      <c r="AO79" s="541" t="str">
        <f t="shared" si="36"/>
        <v/>
      </c>
      <c r="AQ79" s="541" t="str">
        <f t="shared" si="37"/>
        <v/>
      </c>
    </row>
    <row r="80" spans="5:43">
      <c r="E80" s="541" t="str">
        <f t="shared" si="19"/>
        <v/>
      </c>
      <c r="G80" s="541" t="str">
        <f t="shared" si="19"/>
        <v/>
      </c>
      <c r="I80" s="541" t="str">
        <f t="shared" si="20"/>
        <v/>
      </c>
      <c r="K80" s="541" t="str">
        <f t="shared" si="21"/>
        <v/>
      </c>
      <c r="M80" s="541" t="str">
        <f t="shared" si="22"/>
        <v/>
      </c>
      <c r="O80" s="541" t="str">
        <f t="shared" si="23"/>
        <v/>
      </c>
      <c r="Q80" s="541" t="str">
        <f t="shared" si="24"/>
        <v/>
      </c>
      <c r="S80" s="541" t="str">
        <f t="shared" si="25"/>
        <v/>
      </c>
      <c r="U80" s="541" t="str">
        <f t="shared" si="26"/>
        <v/>
      </c>
      <c r="W80" s="541" t="str">
        <f t="shared" si="27"/>
        <v/>
      </c>
      <c r="Y80" s="541" t="str">
        <f t="shared" si="28"/>
        <v/>
      </c>
      <c r="AA80" s="541" t="str">
        <f t="shared" si="29"/>
        <v/>
      </c>
      <c r="AC80" s="541" t="str">
        <f t="shared" si="30"/>
        <v/>
      </c>
      <c r="AE80" s="541" t="str">
        <f t="shared" si="31"/>
        <v/>
      </c>
      <c r="AG80" s="541" t="str">
        <f t="shared" si="32"/>
        <v/>
      </c>
      <c r="AI80" s="541" t="str">
        <f t="shared" si="33"/>
        <v/>
      </c>
      <c r="AK80" s="541" t="str">
        <f t="shared" si="34"/>
        <v/>
      </c>
      <c r="AM80" s="541" t="str">
        <f t="shared" si="35"/>
        <v/>
      </c>
      <c r="AO80" s="541" t="str">
        <f t="shared" si="36"/>
        <v/>
      </c>
      <c r="AQ80" s="541" t="str">
        <f t="shared" si="37"/>
        <v/>
      </c>
    </row>
    <row r="81" spans="5:43">
      <c r="E81" s="541" t="str">
        <f t="shared" si="19"/>
        <v/>
      </c>
      <c r="G81" s="541" t="str">
        <f t="shared" si="19"/>
        <v/>
      </c>
      <c r="I81" s="541" t="str">
        <f t="shared" si="20"/>
        <v/>
      </c>
      <c r="K81" s="541" t="str">
        <f t="shared" si="21"/>
        <v/>
      </c>
      <c r="M81" s="541" t="str">
        <f t="shared" si="22"/>
        <v/>
      </c>
      <c r="O81" s="541" t="str">
        <f t="shared" si="23"/>
        <v/>
      </c>
      <c r="Q81" s="541" t="str">
        <f t="shared" si="24"/>
        <v/>
      </c>
      <c r="S81" s="541" t="str">
        <f t="shared" si="25"/>
        <v/>
      </c>
      <c r="U81" s="541" t="str">
        <f t="shared" si="26"/>
        <v/>
      </c>
      <c r="W81" s="541" t="str">
        <f t="shared" si="27"/>
        <v/>
      </c>
      <c r="Y81" s="541" t="str">
        <f t="shared" si="28"/>
        <v/>
      </c>
      <c r="AA81" s="541" t="str">
        <f t="shared" si="29"/>
        <v/>
      </c>
      <c r="AC81" s="541" t="str">
        <f t="shared" si="30"/>
        <v/>
      </c>
      <c r="AE81" s="541" t="str">
        <f t="shared" si="31"/>
        <v/>
      </c>
      <c r="AG81" s="541" t="str">
        <f t="shared" si="32"/>
        <v/>
      </c>
      <c r="AI81" s="541" t="str">
        <f t="shared" si="33"/>
        <v/>
      </c>
      <c r="AK81" s="541" t="str">
        <f t="shared" si="34"/>
        <v/>
      </c>
      <c r="AM81" s="541" t="str">
        <f t="shared" si="35"/>
        <v/>
      </c>
      <c r="AO81" s="541" t="str">
        <f t="shared" si="36"/>
        <v/>
      </c>
      <c r="AQ81" s="541" t="str">
        <f t="shared" si="37"/>
        <v/>
      </c>
    </row>
    <row r="82" spans="5:43">
      <c r="E82" s="541" t="str">
        <f t="shared" si="19"/>
        <v/>
      </c>
      <c r="G82" s="541" t="str">
        <f t="shared" si="19"/>
        <v/>
      </c>
      <c r="I82" s="541" t="str">
        <f t="shared" si="20"/>
        <v/>
      </c>
      <c r="K82" s="541" t="str">
        <f t="shared" si="21"/>
        <v/>
      </c>
      <c r="M82" s="541" t="str">
        <f t="shared" si="22"/>
        <v/>
      </c>
      <c r="O82" s="541" t="str">
        <f t="shared" si="23"/>
        <v/>
      </c>
      <c r="Q82" s="541" t="str">
        <f t="shared" si="24"/>
        <v/>
      </c>
      <c r="S82" s="541" t="str">
        <f t="shared" si="25"/>
        <v/>
      </c>
      <c r="U82" s="541" t="str">
        <f t="shared" si="26"/>
        <v/>
      </c>
      <c r="W82" s="541" t="str">
        <f t="shared" si="27"/>
        <v/>
      </c>
      <c r="Y82" s="541" t="str">
        <f t="shared" si="28"/>
        <v/>
      </c>
      <c r="AA82" s="541" t="str">
        <f t="shared" si="29"/>
        <v/>
      </c>
      <c r="AC82" s="541" t="str">
        <f t="shared" si="30"/>
        <v/>
      </c>
      <c r="AE82" s="541" t="str">
        <f t="shared" si="31"/>
        <v/>
      </c>
      <c r="AG82" s="541" t="str">
        <f t="shared" si="32"/>
        <v/>
      </c>
      <c r="AI82" s="541" t="str">
        <f t="shared" si="33"/>
        <v/>
      </c>
      <c r="AK82" s="541" t="str">
        <f t="shared" si="34"/>
        <v/>
      </c>
      <c r="AM82" s="541" t="str">
        <f t="shared" si="35"/>
        <v/>
      </c>
      <c r="AO82" s="541" t="str">
        <f t="shared" si="36"/>
        <v/>
      </c>
      <c r="AQ82" s="541" t="str">
        <f t="shared" si="37"/>
        <v/>
      </c>
    </row>
    <row r="83" spans="5:43">
      <c r="E83" s="541" t="str">
        <f t="shared" si="19"/>
        <v/>
      </c>
      <c r="G83" s="541" t="str">
        <f t="shared" si="19"/>
        <v/>
      </c>
      <c r="I83" s="541" t="str">
        <f t="shared" si="20"/>
        <v/>
      </c>
      <c r="K83" s="541" t="str">
        <f t="shared" si="21"/>
        <v/>
      </c>
      <c r="M83" s="541" t="str">
        <f t="shared" si="22"/>
        <v/>
      </c>
      <c r="O83" s="541" t="str">
        <f t="shared" si="23"/>
        <v/>
      </c>
      <c r="Q83" s="541" t="str">
        <f t="shared" si="24"/>
        <v/>
      </c>
      <c r="S83" s="541" t="str">
        <f t="shared" si="25"/>
        <v/>
      </c>
      <c r="U83" s="541" t="str">
        <f t="shared" si="26"/>
        <v/>
      </c>
      <c r="W83" s="541" t="str">
        <f t="shared" si="27"/>
        <v/>
      </c>
      <c r="Y83" s="541" t="str">
        <f t="shared" si="28"/>
        <v/>
      </c>
      <c r="AA83" s="541" t="str">
        <f t="shared" si="29"/>
        <v/>
      </c>
      <c r="AC83" s="541" t="str">
        <f t="shared" si="30"/>
        <v/>
      </c>
      <c r="AE83" s="541" t="str">
        <f t="shared" si="31"/>
        <v/>
      </c>
      <c r="AG83" s="541" t="str">
        <f t="shared" si="32"/>
        <v/>
      </c>
      <c r="AI83" s="541" t="str">
        <f t="shared" si="33"/>
        <v/>
      </c>
      <c r="AK83" s="541" t="str">
        <f t="shared" si="34"/>
        <v/>
      </c>
      <c r="AM83" s="541" t="str">
        <f t="shared" si="35"/>
        <v/>
      </c>
      <c r="AO83" s="541" t="str">
        <f t="shared" si="36"/>
        <v/>
      </c>
      <c r="AQ83" s="541" t="str">
        <f t="shared" si="37"/>
        <v/>
      </c>
    </row>
    <row r="84" spans="5:43">
      <c r="E84" s="541" t="str">
        <f t="shared" si="19"/>
        <v/>
      </c>
      <c r="G84" s="541" t="str">
        <f t="shared" si="19"/>
        <v/>
      </c>
      <c r="I84" s="541" t="str">
        <f t="shared" si="20"/>
        <v/>
      </c>
      <c r="K84" s="541" t="str">
        <f t="shared" si="21"/>
        <v/>
      </c>
      <c r="M84" s="541" t="str">
        <f t="shared" si="22"/>
        <v/>
      </c>
      <c r="O84" s="541" t="str">
        <f t="shared" si="23"/>
        <v/>
      </c>
      <c r="Q84" s="541" t="str">
        <f t="shared" si="24"/>
        <v/>
      </c>
      <c r="S84" s="541" t="str">
        <f t="shared" si="25"/>
        <v/>
      </c>
      <c r="U84" s="541" t="str">
        <f t="shared" si="26"/>
        <v/>
      </c>
      <c r="W84" s="541" t="str">
        <f t="shared" si="27"/>
        <v/>
      </c>
      <c r="Y84" s="541" t="str">
        <f t="shared" si="28"/>
        <v/>
      </c>
      <c r="AA84" s="541" t="str">
        <f t="shared" si="29"/>
        <v/>
      </c>
      <c r="AC84" s="541" t="str">
        <f t="shared" si="30"/>
        <v/>
      </c>
      <c r="AE84" s="541" t="str">
        <f t="shared" si="31"/>
        <v/>
      </c>
      <c r="AG84" s="541" t="str">
        <f t="shared" si="32"/>
        <v/>
      </c>
      <c r="AI84" s="541" t="str">
        <f t="shared" si="33"/>
        <v/>
      </c>
      <c r="AK84" s="541" t="str">
        <f t="shared" si="34"/>
        <v/>
      </c>
      <c r="AM84" s="541" t="str">
        <f t="shared" si="35"/>
        <v/>
      </c>
      <c r="AO84" s="541" t="str">
        <f t="shared" si="36"/>
        <v/>
      </c>
      <c r="AQ84" s="541" t="str">
        <f t="shared" si="37"/>
        <v/>
      </c>
    </row>
    <row r="85" spans="5:43">
      <c r="E85" s="541" t="str">
        <f t="shared" si="19"/>
        <v/>
      </c>
      <c r="G85" s="541" t="str">
        <f t="shared" si="19"/>
        <v/>
      </c>
      <c r="I85" s="541" t="str">
        <f t="shared" si="20"/>
        <v/>
      </c>
      <c r="K85" s="541" t="str">
        <f t="shared" si="21"/>
        <v/>
      </c>
      <c r="M85" s="541" t="str">
        <f t="shared" si="22"/>
        <v/>
      </c>
      <c r="O85" s="541" t="str">
        <f t="shared" si="23"/>
        <v/>
      </c>
      <c r="Q85" s="541" t="str">
        <f t="shared" si="24"/>
        <v/>
      </c>
      <c r="S85" s="541" t="str">
        <f t="shared" si="25"/>
        <v/>
      </c>
      <c r="U85" s="541" t="str">
        <f t="shared" si="26"/>
        <v/>
      </c>
      <c r="W85" s="541" t="str">
        <f t="shared" si="27"/>
        <v/>
      </c>
      <c r="Y85" s="541" t="str">
        <f t="shared" si="28"/>
        <v/>
      </c>
      <c r="AA85" s="541" t="str">
        <f t="shared" si="29"/>
        <v/>
      </c>
      <c r="AC85" s="541" t="str">
        <f t="shared" si="30"/>
        <v/>
      </c>
      <c r="AE85" s="541" t="str">
        <f t="shared" si="31"/>
        <v/>
      </c>
      <c r="AG85" s="541" t="str">
        <f t="shared" si="32"/>
        <v/>
      </c>
      <c r="AI85" s="541" t="str">
        <f t="shared" si="33"/>
        <v/>
      </c>
      <c r="AK85" s="541" t="str">
        <f t="shared" si="34"/>
        <v/>
      </c>
      <c r="AM85" s="541" t="str">
        <f t="shared" si="35"/>
        <v/>
      </c>
      <c r="AO85" s="541" t="str">
        <f t="shared" si="36"/>
        <v/>
      </c>
      <c r="AQ85" s="541" t="str">
        <f t="shared" si="37"/>
        <v/>
      </c>
    </row>
    <row r="86" spans="5:43">
      <c r="E86" s="541" t="str">
        <f t="shared" si="19"/>
        <v/>
      </c>
      <c r="G86" s="541" t="str">
        <f t="shared" si="19"/>
        <v/>
      </c>
      <c r="I86" s="541" t="str">
        <f t="shared" si="20"/>
        <v/>
      </c>
      <c r="K86" s="541" t="str">
        <f t="shared" si="21"/>
        <v/>
      </c>
      <c r="M86" s="541" t="str">
        <f t="shared" si="22"/>
        <v/>
      </c>
      <c r="O86" s="541" t="str">
        <f t="shared" si="23"/>
        <v/>
      </c>
      <c r="Q86" s="541" t="str">
        <f t="shared" si="24"/>
        <v/>
      </c>
      <c r="S86" s="541" t="str">
        <f t="shared" si="25"/>
        <v/>
      </c>
      <c r="U86" s="541" t="str">
        <f t="shared" si="26"/>
        <v/>
      </c>
      <c r="W86" s="541" t="str">
        <f t="shared" si="27"/>
        <v/>
      </c>
      <c r="Y86" s="541" t="str">
        <f t="shared" si="28"/>
        <v/>
      </c>
      <c r="AA86" s="541" t="str">
        <f t="shared" si="29"/>
        <v/>
      </c>
      <c r="AC86" s="541" t="str">
        <f t="shared" si="30"/>
        <v/>
      </c>
      <c r="AE86" s="541" t="str">
        <f t="shared" si="31"/>
        <v/>
      </c>
      <c r="AG86" s="541" t="str">
        <f t="shared" si="32"/>
        <v/>
      </c>
      <c r="AI86" s="541" t="str">
        <f t="shared" si="33"/>
        <v/>
      </c>
      <c r="AK86" s="541" t="str">
        <f t="shared" si="34"/>
        <v/>
      </c>
      <c r="AM86" s="541" t="str">
        <f t="shared" si="35"/>
        <v/>
      </c>
      <c r="AO86" s="541" t="str">
        <f t="shared" si="36"/>
        <v/>
      </c>
      <c r="AQ86" s="541" t="str">
        <f t="shared" si="37"/>
        <v/>
      </c>
    </row>
    <row r="87" spans="5:43">
      <c r="E87" s="541" t="str">
        <f t="shared" si="19"/>
        <v/>
      </c>
      <c r="G87" s="541" t="str">
        <f t="shared" si="19"/>
        <v/>
      </c>
      <c r="I87" s="541" t="str">
        <f t="shared" si="20"/>
        <v/>
      </c>
      <c r="K87" s="541" t="str">
        <f t="shared" si="21"/>
        <v/>
      </c>
      <c r="M87" s="541" t="str">
        <f t="shared" si="22"/>
        <v/>
      </c>
      <c r="O87" s="541" t="str">
        <f t="shared" si="23"/>
        <v/>
      </c>
      <c r="Q87" s="541" t="str">
        <f t="shared" si="24"/>
        <v/>
      </c>
      <c r="S87" s="541" t="str">
        <f t="shared" si="25"/>
        <v/>
      </c>
      <c r="U87" s="541" t="str">
        <f t="shared" si="26"/>
        <v/>
      </c>
      <c r="W87" s="541" t="str">
        <f t="shared" si="27"/>
        <v/>
      </c>
      <c r="Y87" s="541" t="str">
        <f t="shared" si="28"/>
        <v/>
      </c>
      <c r="AA87" s="541" t="str">
        <f t="shared" si="29"/>
        <v/>
      </c>
      <c r="AC87" s="541" t="str">
        <f t="shared" si="30"/>
        <v/>
      </c>
      <c r="AE87" s="541" t="str">
        <f t="shared" si="31"/>
        <v/>
      </c>
      <c r="AG87" s="541" t="str">
        <f t="shared" si="32"/>
        <v/>
      </c>
      <c r="AI87" s="541" t="str">
        <f t="shared" si="33"/>
        <v/>
      </c>
      <c r="AK87" s="541" t="str">
        <f t="shared" si="34"/>
        <v/>
      </c>
      <c r="AM87" s="541" t="str">
        <f t="shared" si="35"/>
        <v/>
      </c>
      <c r="AO87" s="541" t="str">
        <f t="shared" si="36"/>
        <v/>
      </c>
      <c r="AQ87" s="541" t="str">
        <f t="shared" si="37"/>
        <v/>
      </c>
    </row>
    <row r="88" spans="5:43">
      <c r="E88" s="541" t="str">
        <f t="shared" si="19"/>
        <v/>
      </c>
      <c r="G88" s="541" t="str">
        <f t="shared" si="19"/>
        <v/>
      </c>
      <c r="I88" s="541" t="str">
        <f t="shared" si="20"/>
        <v/>
      </c>
      <c r="K88" s="541" t="str">
        <f t="shared" si="21"/>
        <v/>
      </c>
      <c r="M88" s="541" t="str">
        <f t="shared" si="22"/>
        <v/>
      </c>
      <c r="O88" s="541" t="str">
        <f t="shared" si="23"/>
        <v/>
      </c>
      <c r="Q88" s="541" t="str">
        <f t="shared" si="24"/>
        <v/>
      </c>
      <c r="S88" s="541" t="str">
        <f t="shared" si="25"/>
        <v/>
      </c>
      <c r="U88" s="541" t="str">
        <f t="shared" si="26"/>
        <v/>
      </c>
      <c r="W88" s="541" t="str">
        <f t="shared" si="27"/>
        <v/>
      </c>
      <c r="Y88" s="541" t="str">
        <f t="shared" si="28"/>
        <v/>
      </c>
      <c r="AA88" s="541" t="str">
        <f t="shared" si="29"/>
        <v/>
      </c>
      <c r="AC88" s="541" t="str">
        <f t="shared" si="30"/>
        <v/>
      </c>
      <c r="AE88" s="541" t="str">
        <f t="shared" si="31"/>
        <v/>
      </c>
      <c r="AG88" s="541" t="str">
        <f t="shared" si="32"/>
        <v/>
      </c>
      <c r="AI88" s="541" t="str">
        <f t="shared" si="33"/>
        <v/>
      </c>
      <c r="AK88" s="541" t="str">
        <f t="shared" si="34"/>
        <v/>
      </c>
      <c r="AM88" s="541" t="str">
        <f t="shared" si="35"/>
        <v/>
      </c>
      <c r="AO88" s="541" t="str">
        <f t="shared" si="36"/>
        <v/>
      </c>
      <c r="AQ88" s="541" t="str">
        <f t="shared" si="37"/>
        <v/>
      </c>
    </row>
    <row r="89" spans="5:43">
      <c r="E89" s="541" t="str">
        <f t="shared" si="19"/>
        <v/>
      </c>
      <c r="G89" s="541" t="str">
        <f t="shared" si="19"/>
        <v/>
      </c>
      <c r="I89" s="541" t="str">
        <f t="shared" si="20"/>
        <v/>
      </c>
      <c r="K89" s="541" t="str">
        <f t="shared" si="21"/>
        <v/>
      </c>
      <c r="M89" s="541" t="str">
        <f t="shared" si="22"/>
        <v/>
      </c>
      <c r="O89" s="541" t="str">
        <f t="shared" si="23"/>
        <v/>
      </c>
      <c r="Q89" s="541" t="str">
        <f t="shared" si="24"/>
        <v/>
      </c>
      <c r="S89" s="541" t="str">
        <f t="shared" si="25"/>
        <v/>
      </c>
      <c r="U89" s="541" t="str">
        <f t="shared" si="26"/>
        <v/>
      </c>
      <c r="W89" s="541" t="str">
        <f t="shared" si="27"/>
        <v/>
      </c>
      <c r="Y89" s="541" t="str">
        <f t="shared" si="28"/>
        <v/>
      </c>
      <c r="AA89" s="541" t="str">
        <f t="shared" si="29"/>
        <v/>
      </c>
      <c r="AC89" s="541" t="str">
        <f t="shared" si="30"/>
        <v/>
      </c>
      <c r="AE89" s="541" t="str">
        <f t="shared" si="31"/>
        <v/>
      </c>
      <c r="AG89" s="541" t="str">
        <f t="shared" si="32"/>
        <v/>
      </c>
      <c r="AI89" s="541" t="str">
        <f t="shared" si="33"/>
        <v/>
      </c>
      <c r="AK89" s="541" t="str">
        <f t="shared" si="34"/>
        <v/>
      </c>
      <c r="AM89" s="541" t="str">
        <f t="shared" si="35"/>
        <v/>
      </c>
      <c r="AO89" s="541" t="str">
        <f t="shared" si="36"/>
        <v/>
      </c>
      <c r="AQ89" s="541" t="str">
        <f t="shared" si="37"/>
        <v/>
      </c>
    </row>
    <row r="90" spans="5:43">
      <c r="E90" s="541" t="str">
        <f t="shared" si="19"/>
        <v/>
      </c>
      <c r="G90" s="541" t="str">
        <f t="shared" si="19"/>
        <v/>
      </c>
      <c r="I90" s="541" t="str">
        <f t="shared" si="20"/>
        <v/>
      </c>
      <c r="K90" s="541" t="str">
        <f t="shared" si="21"/>
        <v/>
      </c>
      <c r="M90" s="541" t="str">
        <f t="shared" si="22"/>
        <v/>
      </c>
      <c r="O90" s="541" t="str">
        <f t="shared" si="23"/>
        <v/>
      </c>
      <c r="Q90" s="541" t="str">
        <f t="shared" si="24"/>
        <v/>
      </c>
      <c r="S90" s="541" t="str">
        <f t="shared" si="25"/>
        <v/>
      </c>
      <c r="U90" s="541" t="str">
        <f t="shared" si="26"/>
        <v/>
      </c>
      <c r="W90" s="541" t="str">
        <f t="shared" si="27"/>
        <v/>
      </c>
      <c r="Y90" s="541" t="str">
        <f t="shared" si="28"/>
        <v/>
      </c>
      <c r="AA90" s="541" t="str">
        <f t="shared" si="29"/>
        <v/>
      </c>
      <c r="AC90" s="541" t="str">
        <f t="shared" si="30"/>
        <v/>
      </c>
      <c r="AE90" s="541" t="str">
        <f t="shared" si="31"/>
        <v/>
      </c>
      <c r="AG90" s="541" t="str">
        <f t="shared" si="32"/>
        <v/>
      </c>
      <c r="AI90" s="541" t="str">
        <f t="shared" si="33"/>
        <v/>
      </c>
      <c r="AK90" s="541" t="str">
        <f t="shared" si="34"/>
        <v/>
      </c>
      <c r="AM90" s="541" t="str">
        <f t="shared" si="35"/>
        <v/>
      </c>
      <c r="AO90" s="541" t="str">
        <f t="shared" si="36"/>
        <v/>
      </c>
      <c r="AQ90" s="541" t="str">
        <f t="shared" si="37"/>
        <v/>
      </c>
    </row>
    <row r="91" spans="5:43">
      <c r="E91" s="541" t="str">
        <f t="shared" si="19"/>
        <v/>
      </c>
      <c r="G91" s="541" t="str">
        <f t="shared" si="19"/>
        <v/>
      </c>
      <c r="I91" s="541" t="str">
        <f t="shared" si="20"/>
        <v/>
      </c>
      <c r="K91" s="541" t="str">
        <f t="shared" si="21"/>
        <v/>
      </c>
      <c r="M91" s="541" t="str">
        <f t="shared" si="22"/>
        <v/>
      </c>
      <c r="O91" s="541" t="str">
        <f t="shared" si="23"/>
        <v/>
      </c>
      <c r="Q91" s="541" t="str">
        <f t="shared" si="24"/>
        <v/>
      </c>
      <c r="S91" s="541" t="str">
        <f t="shared" si="25"/>
        <v/>
      </c>
      <c r="U91" s="541" t="str">
        <f t="shared" si="26"/>
        <v/>
      </c>
      <c r="W91" s="541" t="str">
        <f t="shared" si="27"/>
        <v/>
      </c>
      <c r="Y91" s="541" t="str">
        <f t="shared" si="28"/>
        <v/>
      </c>
      <c r="AA91" s="541" t="str">
        <f t="shared" si="29"/>
        <v/>
      </c>
      <c r="AC91" s="541" t="str">
        <f t="shared" si="30"/>
        <v/>
      </c>
      <c r="AE91" s="541" t="str">
        <f t="shared" si="31"/>
        <v/>
      </c>
      <c r="AG91" s="541" t="str">
        <f t="shared" si="32"/>
        <v/>
      </c>
      <c r="AI91" s="541" t="str">
        <f t="shared" si="33"/>
        <v/>
      </c>
      <c r="AK91" s="541" t="str">
        <f t="shared" si="34"/>
        <v/>
      </c>
      <c r="AM91" s="541" t="str">
        <f t="shared" si="35"/>
        <v/>
      </c>
      <c r="AO91" s="541" t="str">
        <f t="shared" si="36"/>
        <v/>
      </c>
      <c r="AQ91" s="541" t="str">
        <f t="shared" si="37"/>
        <v/>
      </c>
    </row>
    <row r="92" spans="5:43">
      <c r="E92" s="541" t="str">
        <f t="shared" si="19"/>
        <v/>
      </c>
      <c r="G92" s="541" t="str">
        <f t="shared" si="19"/>
        <v/>
      </c>
      <c r="I92" s="541" t="str">
        <f t="shared" si="20"/>
        <v/>
      </c>
      <c r="K92" s="541" t="str">
        <f t="shared" si="21"/>
        <v/>
      </c>
      <c r="M92" s="541" t="str">
        <f t="shared" si="22"/>
        <v/>
      </c>
      <c r="O92" s="541" t="str">
        <f t="shared" si="23"/>
        <v/>
      </c>
      <c r="Q92" s="541" t="str">
        <f t="shared" si="24"/>
        <v/>
      </c>
      <c r="S92" s="541" t="str">
        <f t="shared" si="25"/>
        <v/>
      </c>
      <c r="U92" s="541" t="str">
        <f t="shared" si="26"/>
        <v/>
      </c>
      <c r="W92" s="541" t="str">
        <f t="shared" si="27"/>
        <v/>
      </c>
      <c r="Y92" s="541" t="str">
        <f t="shared" si="28"/>
        <v/>
      </c>
      <c r="AA92" s="541" t="str">
        <f t="shared" si="29"/>
        <v/>
      </c>
      <c r="AC92" s="541" t="str">
        <f t="shared" si="30"/>
        <v/>
      </c>
      <c r="AE92" s="541" t="str">
        <f t="shared" si="31"/>
        <v/>
      </c>
      <c r="AG92" s="541" t="str">
        <f t="shared" si="32"/>
        <v/>
      </c>
      <c r="AI92" s="541" t="str">
        <f t="shared" si="33"/>
        <v/>
      </c>
      <c r="AK92" s="541" t="str">
        <f t="shared" si="34"/>
        <v/>
      </c>
      <c r="AM92" s="541" t="str">
        <f t="shared" si="35"/>
        <v/>
      </c>
      <c r="AO92" s="541" t="str">
        <f t="shared" si="36"/>
        <v/>
      </c>
      <c r="AQ92" s="541" t="str">
        <f t="shared" si="37"/>
        <v/>
      </c>
    </row>
    <row r="93" spans="5:43">
      <c r="E93" s="541" t="str">
        <f t="shared" si="19"/>
        <v/>
      </c>
      <c r="G93" s="541" t="str">
        <f t="shared" si="19"/>
        <v/>
      </c>
      <c r="I93" s="541" t="str">
        <f t="shared" si="20"/>
        <v/>
      </c>
      <c r="K93" s="541" t="str">
        <f t="shared" si="21"/>
        <v/>
      </c>
      <c r="M93" s="541" t="str">
        <f t="shared" si="22"/>
        <v/>
      </c>
      <c r="O93" s="541" t="str">
        <f t="shared" si="23"/>
        <v/>
      </c>
      <c r="Q93" s="541" t="str">
        <f t="shared" si="24"/>
        <v/>
      </c>
      <c r="S93" s="541" t="str">
        <f t="shared" si="25"/>
        <v/>
      </c>
      <c r="U93" s="541" t="str">
        <f t="shared" si="26"/>
        <v/>
      </c>
      <c r="W93" s="541" t="str">
        <f t="shared" si="27"/>
        <v/>
      </c>
      <c r="Y93" s="541" t="str">
        <f t="shared" si="28"/>
        <v/>
      </c>
      <c r="AA93" s="541" t="str">
        <f t="shared" si="29"/>
        <v/>
      </c>
      <c r="AC93" s="541" t="str">
        <f t="shared" si="30"/>
        <v/>
      </c>
      <c r="AE93" s="541" t="str">
        <f t="shared" si="31"/>
        <v/>
      </c>
      <c r="AG93" s="541" t="str">
        <f t="shared" si="32"/>
        <v/>
      </c>
      <c r="AI93" s="541" t="str">
        <f t="shared" si="33"/>
        <v/>
      </c>
      <c r="AK93" s="541" t="str">
        <f t="shared" si="34"/>
        <v/>
      </c>
      <c r="AM93" s="541" t="str">
        <f t="shared" si="35"/>
        <v/>
      </c>
      <c r="AO93" s="541" t="str">
        <f t="shared" si="36"/>
        <v/>
      </c>
      <c r="AQ93" s="541" t="str">
        <f t="shared" si="37"/>
        <v/>
      </c>
    </row>
    <row r="94" spans="5:43">
      <c r="E94" s="541" t="str">
        <f t="shared" si="19"/>
        <v/>
      </c>
      <c r="G94" s="541" t="str">
        <f t="shared" si="19"/>
        <v/>
      </c>
      <c r="I94" s="541" t="str">
        <f t="shared" si="20"/>
        <v/>
      </c>
      <c r="K94" s="541" t="str">
        <f t="shared" si="21"/>
        <v/>
      </c>
      <c r="M94" s="541" t="str">
        <f t="shared" si="22"/>
        <v/>
      </c>
      <c r="O94" s="541" t="str">
        <f t="shared" si="23"/>
        <v/>
      </c>
      <c r="Q94" s="541" t="str">
        <f t="shared" si="24"/>
        <v/>
      </c>
      <c r="S94" s="541" t="str">
        <f t="shared" si="25"/>
        <v/>
      </c>
      <c r="U94" s="541" t="str">
        <f t="shared" si="26"/>
        <v/>
      </c>
      <c r="W94" s="541" t="str">
        <f t="shared" si="27"/>
        <v/>
      </c>
      <c r="Y94" s="541" t="str">
        <f t="shared" si="28"/>
        <v/>
      </c>
      <c r="AA94" s="541" t="str">
        <f t="shared" si="29"/>
        <v/>
      </c>
      <c r="AC94" s="541" t="str">
        <f t="shared" si="30"/>
        <v/>
      </c>
      <c r="AE94" s="541" t="str">
        <f t="shared" si="31"/>
        <v/>
      </c>
      <c r="AG94" s="541" t="str">
        <f t="shared" si="32"/>
        <v/>
      </c>
      <c r="AI94" s="541" t="str">
        <f t="shared" si="33"/>
        <v/>
      </c>
      <c r="AK94" s="541" t="str">
        <f t="shared" si="34"/>
        <v/>
      </c>
      <c r="AM94" s="541" t="str">
        <f t="shared" si="35"/>
        <v/>
      </c>
      <c r="AO94" s="541" t="str">
        <f t="shared" si="36"/>
        <v/>
      </c>
      <c r="AQ94" s="541" t="str">
        <f t="shared" si="37"/>
        <v/>
      </c>
    </row>
    <row r="95" spans="5:43">
      <c r="E95" s="541" t="str">
        <f t="shared" si="19"/>
        <v/>
      </c>
      <c r="G95" s="541" t="str">
        <f t="shared" si="19"/>
        <v/>
      </c>
      <c r="I95" s="541" t="str">
        <f t="shared" si="20"/>
        <v/>
      </c>
      <c r="K95" s="541" t="str">
        <f t="shared" si="21"/>
        <v/>
      </c>
      <c r="M95" s="541" t="str">
        <f t="shared" si="22"/>
        <v/>
      </c>
      <c r="O95" s="541" t="str">
        <f t="shared" si="23"/>
        <v/>
      </c>
      <c r="Q95" s="541" t="str">
        <f t="shared" si="24"/>
        <v/>
      </c>
      <c r="S95" s="541" t="str">
        <f t="shared" si="25"/>
        <v/>
      </c>
      <c r="U95" s="541" t="str">
        <f t="shared" si="26"/>
        <v/>
      </c>
      <c r="W95" s="541" t="str">
        <f t="shared" si="27"/>
        <v/>
      </c>
      <c r="Y95" s="541" t="str">
        <f t="shared" si="28"/>
        <v/>
      </c>
      <c r="AA95" s="541" t="str">
        <f t="shared" si="29"/>
        <v/>
      </c>
      <c r="AC95" s="541" t="str">
        <f t="shared" si="30"/>
        <v/>
      </c>
      <c r="AE95" s="541" t="str">
        <f t="shared" si="31"/>
        <v/>
      </c>
      <c r="AG95" s="541" t="str">
        <f t="shared" si="32"/>
        <v/>
      </c>
      <c r="AI95" s="541" t="str">
        <f t="shared" si="33"/>
        <v/>
      </c>
      <c r="AK95" s="541" t="str">
        <f t="shared" si="34"/>
        <v/>
      </c>
      <c r="AM95" s="541" t="str">
        <f t="shared" si="35"/>
        <v/>
      </c>
      <c r="AO95" s="541" t="str">
        <f t="shared" si="36"/>
        <v/>
      </c>
      <c r="AQ95" s="541" t="str">
        <f t="shared" si="37"/>
        <v/>
      </c>
    </row>
    <row r="96" spans="5:43">
      <c r="E96" s="541" t="str">
        <f t="shared" si="19"/>
        <v/>
      </c>
      <c r="G96" s="541" t="str">
        <f t="shared" si="19"/>
        <v/>
      </c>
      <c r="I96" s="541" t="str">
        <f t="shared" si="20"/>
        <v/>
      </c>
      <c r="K96" s="541" t="str">
        <f t="shared" si="21"/>
        <v/>
      </c>
      <c r="M96" s="541" t="str">
        <f t="shared" si="22"/>
        <v/>
      </c>
      <c r="O96" s="541" t="str">
        <f t="shared" si="23"/>
        <v/>
      </c>
      <c r="Q96" s="541" t="str">
        <f t="shared" si="24"/>
        <v/>
      </c>
      <c r="S96" s="541" t="str">
        <f t="shared" si="25"/>
        <v/>
      </c>
      <c r="U96" s="541" t="str">
        <f t="shared" si="26"/>
        <v/>
      </c>
      <c r="W96" s="541" t="str">
        <f t="shared" si="27"/>
        <v/>
      </c>
      <c r="Y96" s="541" t="str">
        <f t="shared" si="28"/>
        <v/>
      </c>
      <c r="AA96" s="541" t="str">
        <f t="shared" si="29"/>
        <v/>
      </c>
      <c r="AC96" s="541" t="str">
        <f t="shared" si="30"/>
        <v/>
      </c>
      <c r="AE96" s="541" t="str">
        <f t="shared" si="31"/>
        <v/>
      </c>
      <c r="AG96" s="541" t="str">
        <f t="shared" si="32"/>
        <v/>
      </c>
      <c r="AI96" s="541" t="str">
        <f t="shared" si="33"/>
        <v/>
      </c>
      <c r="AK96" s="541" t="str">
        <f t="shared" si="34"/>
        <v/>
      </c>
      <c r="AM96" s="541" t="str">
        <f t="shared" si="35"/>
        <v/>
      </c>
      <c r="AO96" s="541" t="str">
        <f t="shared" si="36"/>
        <v/>
      </c>
      <c r="AQ96" s="541" t="str">
        <f t="shared" si="37"/>
        <v/>
      </c>
    </row>
    <row r="97" spans="5:43">
      <c r="E97" s="541" t="str">
        <f t="shared" si="19"/>
        <v/>
      </c>
      <c r="G97" s="541" t="str">
        <f t="shared" si="19"/>
        <v/>
      </c>
      <c r="I97" s="541" t="str">
        <f t="shared" si="20"/>
        <v/>
      </c>
      <c r="K97" s="541" t="str">
        <f t="shared" si="21"/>
        <v/>
      </c>
      <c r="M97" s="541" t="str">
        <f t="shared" si="22"/>
        <v/>
      </c>
      <c r="O97" s="541" t="str">
        <f t="shared" si="23"/>
        <v/>
      </c>
      <c r="Q97" s="541" t="str">
        <f t="shared" si="24"/>
        <v/>
      </c>
      <c r="S97" s="541" t="str">
        <f t="shared" si="25"/>
        <v/>
      </c>
      <c r="U97" s="541" t="str">
        <f t="shared" si="26"/>
        <v/>
      </c>
      <c r="W97" s="541" t="str">
        <f t="shared" si="27"/>
        <v/>
      </c>
      <c r="Y97" s="541" t="str">
        <f t="shared" si="28"/>
        <v/>
      </c>
      <c r="AA97" s="541" t="str">
        <f t="shared" si="29"/>
        <v/>
      </c>
      <c r="AC97" s="541" t="str">
        <f t="shared" si="30"/>
        <v/>
      </c>
      <c r="AE97" s="541" t="str">
        <f t="shared" si="31"/>
        <v/>
      </c>
      <c r="AG97" s="541" t="str">
        <f t="shared" si="32"/>
        <v/>
      </c>
      <c r="AI97" s="541" t="str">
        <f t="shared" si="33"/>
        <v/>
      </c>
      <c r="AK97" s="541" t="str">
        <f t="shared" si="34"/>
        <v/>
      </c>
      <c r="AM97" s="541" t="str">
        <f t="shared" si="35"/>
        <v/>
      </c>
      <c r="AO97" s="541" t="str">
        <f t="shared" si="36"/>
        <v/>
      </c>
      <c r="AQ97" s="541" t="str">
        <f t="shared" si="37"/>
        <v/>
      </c>
    </row>
    <row r="98" spans="5:43">
      <c r="E98" s="541" t="str">
        <f t="shared" si="19"/>
        <v/>
      </c>
      <c r="G98" s="541" t="str">
        <f t="shared" si="19"/>
        <v/>
      </c>
      <c r="I98" s="541" t="str">
        <f t="shared" si="20"/>
        <v/>
      </c>
      <c r="K98" s="541" t="str">
        <f t="shared" si="21"/>
        <v/>
      </c>
      <c r="M98" s="541" t="str">
        <f t="shared" si="22"/>
        <v/>
      </c>
      <c r="O98" s="541" t="str">
        <f t="shared" si="23"/>
        <v/>
      </c>
      <c r="Q98" s="541" t="str">
        <f t="shared" si="24"/>
        <v/>
      </c>
      <c r="S98" s="541" t="str">
        <f t="shared" si="25"/>
        <v/>
      </c>
      <c r="U98" s="541" t="str">
        <f t="shared" si="26"/>
        <v/>
      </c>
      <c r="W98" s="541" t="str">
        <f t="shared" si="27"/>
        <v/>
      </c>
      <c r="Y98" s="541" t="str">
        <f t="shared" si="28"/>
        <v/>
      </c>
      <c r="AA98" s="541" t="str">
        <f t="shared" si="29"/>
        <v/>
      </c>
      <c r="AC98" s="541" t="str">
        <f t="shared" si="30"/>
        <v/>
      </c>
      <c r="AE98" s="541" t="str">
        <f t="shared" si="31"/>
        <v/>
      </c>
      <c r="AG98" s="541" t="str">
        <f t="shared" si="32"/>
        <v/>
      </c>
      <c r="AI98" s="541" t="str">
        <f t="shared" si="33"/>
        <v/>
      </c>
      <c r="AK98" s="541" t="str">
        <f t="shared" si="34"/>
        <v/>
      </c>
      <c r="AM98" s="541" t="str">
        <f t="shared" si="35"/>
        <v/>
      </c>
      <c r="AO98" s="541" t="str">
        <f t="shared" si="36"/>
        <v/>
      </c>
      <c r="AQ98" s="541" t="str">
        <f t="shared" si="37"/>
        <v/>
      </c>
    </row>
    <row r="99" spans="5:43">
      <c r="E99" s="541" t="str">
        <f t="shared" si="19"/>
        <v/>
      </c>
      <c r="G99" s="541" t="str">
        <f t="shared" si="19"/>
        <v/>
      </c>
      <c r="I99" s="541" t="str">
        <f t="shared" si="20"/>
        <v/>
      </c>
      <c r="K99" s="541" t="str">
        <f t="shared" si="21"/>
        <v/>
      </c>
      <c r="M99" s="541" t="str">
        <f t="shared" si="22"/>
        <v/>
      </c>
      <c r="O99" s="541" t="str">
        <f t="shared" si="23"/>
        <v/>
      </c>
      <c r="Q99" s="541" t="str">
        <f t="shared" si="24"/>
        <v/>
      </c>
      <c r="S99" s="541" t="str">
        <f t="shared" si="25"/>
        <v/>
      </c>
      <c r="U99" s="541" t="str">
        <f t="shared" si="26"/>
        <v/>
      </c>
      <c r="W99" s="541" t="str">
        <f t="shared" si="27"/>
        <v/>
      </c>
      <c r="Y99" s="541" t="str">
        <f t="shared" si="28"/>
        <v/>
      </c>
      <c r="AA99" s="541" t="str">
        <f t="shared" si="29"/>
        <v/>
      </c>
      <c r="AC99" s="541" t="str">
        <f t="shared" si="30"/>
        <v/>
      </c>
      <c r="AE99" s="541" t="str">
        <f t="shared" si="31"/>
        <v/>
      </c>
      <c r="AG99" s="541" t="str">
        <f t="shared" si="32"/>
        <v/>
      </c>
      <c r="AI99" s="541" t="str">
        <f t="shared" si="33"/>
        <v/>
      </c>
      <c r="AK99" s="541" t="str">
        <f t="shared" si="34"/>
        <v/>
      </c>
      <c r="AM99" s="541" t="str">
        <f t="shared" si="35"/>
        <v/>
      </c>
      <c r="AO99" s="541" t="str">
        <f t="shared" si="36"/>
        <v/>
      </c>
      <c r="AQ99" s="541" t="str">
        <f t="shared" si="37"/>
        <v/>
      </c>
    </row>
    <row r="100" spans="5:43">
      <c r="E100" s="541" t="str">
        <f t="shared" si="19"/>
        <v/>
      </c>
      <c r="G100" s="541" t="str">
        <f t="shared" si="19"/>
        <v/>
      </c>
      <c r="I100" s="541" t="str">
        <f t="shared" si="20"/>
        <v/>
      </c>
      <c r="K100" s="541" t="str">
        <f t="shared" si="21"/>
        <v/>
      </c>
      <c r="M100" s="541" t="str">
        <f t="shared" si="22"/>
        <v/>
      </c>
      <c r="O100" s="541" t="str">
        <f t="shared" si="23"/>
        <v/>
      </c>
      <c r="Q100" s="541" t="str">
        <f t="shared" si="24"/>
        <v/>
      </c>
      <c r="S100" s="541" t="str">
        <f t="shared" si="25"/>
        <v/>
      </c>
      <c r="U100" s="541" t="str">
        <f t="shared" si="26"/>
        <v/>
      </c>
      <c r="W100" s="541" t="str">
        <f t="shared" si="27"/>
        <v/>
      </c>
      <c r="Y100" s="541" t="str">
        <f t="shared" si="28"/>
        <v/>
      </c>
      <c r="AA100" s="541" t="str">
        <f t="shared" si="29"/>
        <v/>
      </c>
      <c r="AC100" s="541" t="str">
        <f t="shared" si="30"/>
        <v/>
      </c>
      <c r="AE100" s="541" t="str">
        <f t="shared" si="31"/>
        <v/>
      </c>
      <c r="AG100" s="541" t="str">
        <f t="shared" si="32"/>
        <v/>
      </c>
      <c r="AI100" s="541" t="str">
        <f t="shared" si="33"/>
        <v/>
      </c>
      <c r="AK100" s="541" t="str">
        <f t="shared" si="34"/>
        <v/>
      </c>
      <c r="AM100" s="541" t="str">
        <f t="shared" si="35"/>
        <v/>
      </c>
      <c r="AO100" s="541" t="str">
        <f t="shared" si="36"/>
        <v/>
      </c>
      <c r="AQ100" s="541" t="str">
        <f t="shared" si="37"/>
        <v/>
      </c>
    </row>
    <row r="101" spans="5:43">
      <c r="E101" s="541" t="str">
        <f t="shared" si="19"/>
        <v/>
      </c>
      <c r="G101" s="541" t="str">
        <f t="shared" si="19"/>
        <v/>
      </c>
      <c r="I101" s="541" t="str">
        <f t="shared" si="20"/>
        <v/>
      </c>
      <c r="K101" s="541" t="str">
        <f t="shared" si="21"/>
        <v/>
      </c>
      <c r="M101" s="541" t="str">
        <f t="shared" si="22"/>
        <v/>
      </c>
      <c r="O101" s="541" t="str">
        <f t="shared" si="23"/>
        <v/>
      </c>
      <c r="Q101" s="541" t="str">
        <f t="shared" si="24"/>
        <v/>
      </c>
      <c r="S101" s="541" t="str">
        <f t="shared" si="25"/>
        <v/>
      </c>
      <c r="U101" s="541" t="str">
        <f t="shared" si="26"/>
        <v/>
      </c>
      <c r="W101" s="541" t="str">
        <f t="shared" si="27"/>
        <v/>
      </c>
      <c r="Y101" s="541" t="str">
        <f t="shared" si="28"/>
        <v/>
      </c>
      <c r="AA101" s="541" t="str">
        <f t="shared" si="29"/>
        <v/>
      </c>
      <c r="AC101" s="541" t="str">
        <f t="shared" si="30"/>
        <v/>
      </c>
      <c r="AE101" s="541" t="str">
        <f t="shared" si="31"/>
        <v/>
      </c>
      <c r="AG101" s="541" t="str">
        <f t="shared" si="32"/>
        <v/>
      </c>
      <c r="AI101" s="541" t="str">
        <f t="shared" si="33"/>
        <v/>
      </c>
      <c r="AK101" s="541" t="str">
        <f t="shared" si="34"/>
        <v/>
      </c>
      <c r="AM101" s="541" t="str">
        <f t="shared" si="35"/>
        <v/>
      </c>
      <c r="AO101" s="541" t="str">
        <f t="shared" si="36"/>
        <v/>
      </c>
      <c r="AQ101" s="541" t="str">
        <f t="shared" si="37"/>
        <v/>
      </c>
    </row>
    <row r="102" spans="5:43">
      <c r="E102" s="541" t="str">
        <f t="shared" si="19"/>
        <v/>
      </c>
      <c r="G102" s="541" t="str">
        <f t="shared" si="19"/>
        <v/>
      </c>
      <c r="I102" s="541" t="str">
        <f t="shared" si="20"/>
        <v/>
      </c>
      <c r="K102" s="541" t="str">
        <f t="shared" si="21"/>
        <v/>
      </c>
      <c r="M102" s="541" t="str">
        <f t="shared" si="22"/>
        <v/>
      </c>
      <c r="O102" s="541" t="str">
        <f t="shared" si="23"/>
        <v/>
      </c>
      <c r="Q102" s="541" t="str">
        <f t="shared" si="24"/>
        <v/>
      </c>
      <c r="S102" s="541" t="str">
        <f t="shared" si="25"/>
        <v/>
      </c>
      <c r="U102" s="541" t="str">
        <f t="shared" si="26"/>
        <v/>
      </c>
      <c r="W102" s="541" t="str">
        <f t="shared" si="27"/>
        <v/>
      </c>
      <c r="Y102" s="541" t="str">
        <f t="shared" si="28"/>
        <v/>
      </c>
      <c r="AA102" s="541" t="str">
        <f t="shared" si="29"/>
        <v/>
      </c>
      <c r="AC102" s="541" t="str">
        <f t="shared" si="30"/>
        <v/>
      </c>
      <c r="AE102" s="541" t="str">
        <f t="shared" si="31"/>
        <v/>
      </c>
      <c r="AG102" s="541" t="str">
        <f t="shared" si="32"/>
        <v/>
      </c>
      <c r="AI102" s="541" t="str">
        <f t="shared" si="33"/>
        <v/>
      </c>
      <c r="AK102" s="541" t="str">
        <f t="shared" si="34"/>
        <v/>
      </c>
      <c r="AM102" s="541" t="str">
        <f t="shared" si="35"/>
        <v/>
      </c>
      <c r="AO102" s="541" t="str">
        <f t="shared" si="36"/>
        <v/>
      </c>
      <c r="AQ102" s="541" t="str">
        <f t="shared" si="37"/>
        <v/>
      </c>
    </row>
    <row r="103" spans="5:43">
      <c r="E103" s="541" t="str">
        <f t="shared" si="19"/>
        <v/>
      </c>
      <c r="G103" s="541" t="str">
        <f t="shared" si="19"/>
        <v/>
      </c>
      <c r="I103" s="541" t="str">
        <f t="shared" si="20"/>
        <v/>
      </c>
      <c r="K103" s="541" t="str">
        <f t="shared" si="21"/>
        <v/>
      </c>
      <c r="M103" s="541" t="str">
        <f t="shared" si="22"/>
        <v/>
      </c>
      <c r="O103" s="541" t="str">
        <f t="shared" si="23"/>
        <v/>
      </c>
      <c r="Q103" s="541" t="str">
        <f t="shared" si="24"/>
        <v/>
      </c>
      <c r="S103" s="541" t="str">
        <f t="shared" si="25"/>
        <v/>
      </c>
      <c r="U103" s="541" t="str">
        <f t="shared" si="26"/>
        <v/>
      </c>
      <c r="W103" s="541" t="str">
        <f t="shared" si="27"/>
        <v/>
      </c>
      <c r="Y103" s="541" t="str">
        <f t="shared" si="28"/>
        <v/>
      </c>
      <c r="AA103" s="541" t="str">
        <f t="shared" si="29"/>
        <v/>
      </c>
      <c r="AC103" s="541" t="str">
        <f t="shared" si="30"/>
        <v/>
      </c>
      <c r="AE103" s="541" t="str">
        <f t="shared" si="31"/>
        <v/>
      </c>
      <c r="AG103" s="541" t="str">
        <f t="shared" si="32"/>
        <v/>
      </c>
      <c r="AI103" s="541" t="str">
        <f t="shared" si="33"/>
        <v/>
      </c>
      <c r="AK103" s="541" t="str">
        <f t="shared" si="34"/>
        <v/>
      </c>
      <c r="AM103" s="541" t="str">
        <f t="shared" si="35"/>
        <v/>
      </c>
      <c r="AO103" s="541" t="str">
        <f t="shared" si="36"/>
        <v/>
      </c>
      <c r="AQ103" s="541" t="str">
        <f t="shared" si="37"/>
        <v/>
      </c>
    </row>
    <row r="104" spans="5:43">
      <c r="E104" s="541" t="str">
        <f t="shared" si="19"/>
        <v/>
      </c>
      <c r="G104" s="541" t="str">
        <f t="shared" si="19"/>
        <v/>
      </c>
      <c r="I104" s="541" t="str">
        <f t="shared" si="20"/>
        <v/>
      </c>
      <c r="K104" s="541" t="str">
        <f t="shared" si="21"/>
        <v/>
      </c>
      <c r="M104" s="541" t="str">
        <f t="shared" si="22"/>
        <v/>
      </c>
      <c r="O104" s="541" t="str">
        <f t="shared" si="23"/>
        <v/>
      </c>
      <c r="Q104" s="541" t="str">
        <f t="shared" si="24"/>
        <v/>
      </c>
      <c r="S104" s="541" t="str">
        <f t="shared" si="25"/>
        <v/>
      </c>
      <c r="U104" s="541" t="str">
        <f t="shared" si="26"/>
        <v/>
      </c>
      <c r="W104" s="541" t="str">
        <f t="shared" si="27"/>
        <v/>
      </c>
      <c r="Y104" s="541" t="str">
        <f t="shared" si="28"/>
        <v/>
      </c>
      <c r="AA104" s="541" t="str">
        <f t="shared" si="29"/>
        <v/>
      </c>
      <c r="AC104" s="541" t="str">
        <f t="shared" si="30"/>
        <v/>
      </c>
      <c r="AE104" s="541" t="str">
        <f t="shared" si="31"/>
        <v/>
      </c>
      <c r="AG104" s="541" t="str">
        <f t="shared" si="32"/>
        <v/>
      </c>
      <c r="AI104" s="541" t="str">
        <f t="shared" si="33"/>
        <v/>
      </c>
      <c r="AK104" s="541" t="str">
        <f t="shared" si="34"/>
        <v/>
      </c>
      <c r="AM104" s="541" t="str">
        <f t="shared" si="35"/>
        <v/>
      </c>
      <c r="AO104" s="541" t="str">
        <f t="shared" si="36"/>
        <v/>
      </c>
      <c r="AQ104" s="541" t="str">
        <f t="shared" si="37"/>
        <v/>
      </c>
    </row>
    <row r="105" spans="5:43">
      <c r="E105" s="541" t="str">
        <f t="shared" si="19"/>
        <v/>
      </c>
      <c r="G105" s="541" t="str">
        <f t="shared" si="19"/>
        <v/>
      </c>
      <c r="I105" s="541" t="str">
        <f t="shared" si="20"/>
        <v/>
      </c>
      <c r="K105" s="541" t="str">
        <f t="shared" si="21"/>
        <v/>
      </c>
      <c r="M105" s="541" t="str">
        <f t="shared" si="22"/>
        <v/>
      </c>
      <c r="O105" s="541" t="str">
        <f t="shared" si="23"/>
        <v/>
      </c>
      <c r="Q105" s="541" t="str">
        <f t="shared" si="24"/>
        <v/>
      </c>
      <c r="S105" s="541" t="str">
        <f t="shared" si="25"/>
        <v/>
      </c>
      <c r="U105" s="541" t="str">
        <f t="shared" si="26"/>
        <v/>
      </c>
      <c r="W105" s="541" t="str">
        <f t="shared" si="27"/>
        <v/>
      </c>
      <c r="Y105" s="541" t="str">
        <f t="shared" si="28"/>
        <v/>
      </c>
      <c r="AA105" s="541" t="str">
        <f t="shared" si="29"/>
        <v/>
      </c>
      <c r="AC105" s="541" t="str">
        <f t="shared" si="30"/>
        <v/>
      </c>
      <c r="AE105" s="541" t="str">
        <f t="shared" si="31"/>
        <v/>
      </c>
      <c r="AG105" s="541" t="str">
        <f t="shared" si="32"/>
        <v/>
      </c>
      <c r="AI105" s="541" t="str">
        <f t="shared" si="33"/>
        <v/>
      </c>
      <c r="AK105" s="541" t="str">
        <f t="shared" si="34"/>
        <v/>
      </c>
      <c r="AM105" s="541" t="str">
        <f t="shared" si="35"/>
        <v/>
      </c>
      <c r="AO105" s="541" t="str">
        <f t="shared" si="36"/>
        <v/>
      </c>
      <c r="AQ105" s="541" t="str">
        <f t="shared" si="37"/>
        <v/>
      </c>
    </row>
    <row r="106" spans="5:43">
      <c r="E106" s="541" t="str">
        <f t="shared" si="19"/>
        <v/>
      </c>
      <c r="G106" s="541" t="str">
        <f t="shared" si="19"/>
        <v/>
      </c>
      <c r="I106" s="541" t="str">
        <f t="shared" si="20"/>
        <v/>
      </c>
      <c r="K106" s="541" t="str">
        <f t="shared" si="21"/>
        <v/>
      </c>
      <c r="M106" s="541" t="str">
        <f t="shared" si="22"/>
        <v/>
      </c>
      <c r="O106" s="541" t="str">
        <f t="shared" si="23"/>
        <v/>
      </c>
      <c r="Q106" s="541" t="str">
        <f t="shared" si="24"/>
        <v/>
      </c>
      <c r="S106" s="541" t="str">
        <f t="shared" si="25"/>
        <v/>
      </c>
      <c r="U106" s="541" t="str">
        <f t="shared" si="26"/>
        <v/>
      </c>
      <c r="W106" s="541" t="str">
        <f t="shared" si="27"/>
        <v/>
      </c>
      <c r="Y106" s="541" t="str">
        <f t="shared" si="28"/>
        <v/>
      </c>
      <c r="AA106" s="541" t="str">
        <f t="shared" si="29"/>
        <v/>
      </c>
      <c r="AC106" s="541" t="str">
        <f t="shared" si="30"/>
        <v/>
      </c>
      <c r="AE106" s="541" t="str">
        <f t="shared" si="31"/>
        <v/>
      </c>
      <c r="AG106" s="541" t="str">
        <f t="shared" si="32"/>
        <v/>
      </c>
      <c r="AI106" s="541" t="str">
        <f t="shared" si="33"/>
        <v/>
      </c>
      <c r="AK106" s="541" t="str">
        <f t="shared" si="34"/>
        <v/>
      </c>
      <c r="AM106" s="541" t="str">
        <f t="shared" si="35"/>
        <v/>
      </c>
      <c r="AO106" s="541" t="str">
        <f t="shared" si="36"/>
        <v/>
      </c>
      <c r="AQ106" s="541" t="str">
        <f t="shared" si="37"/>
        <v/>
      </c>
    </row>
    <row r="107" spans="5:43">
      <c r="E107" s="541" t="str">
        <f t="shared" si="19"/>
        <v/>
      </c>
      <c r="G107" s="541" t="str">
        <f t="shared" si="19"/>
        <v/>
      </c>
      <c r="I107" s="541" t="str">
        <f t="shared" si="20"/>
        <v/>
      </c>
      <c r="K107" s="541" t="str">
        <f t="shared" si="21"/>
        <v/>
      </c>
      <c r="M107" s="541" t="str">
        <f t="shared" si="22"/>
        <v/>
      </c>
      <c r="O107" s="541" t="str">
        <f t="shared" si="23"/>
        <v/>
      </c>
      <c r="Q107" s="541" t="str">
        <f t="shared" si="24"/>
        <v/>
      </c>
      <c r="S107" s="541" t="str">
        <f t="shared" si="25"/>
        <v/>
      </c>
      <c r="U107" s="541" t="str">
        <f t="shared" si="26"/>
        <v/>
      </c>
      <c r="W107" s="541" t="str">
        <f t="shared" si="27"/>
        <v/>
      </c>
      <c r="Y107" s="541" t="str">
        <f t="shared" si="28"/>
        <v/>
      </c>
      <c r="AA107" s="541" t="str">
        <f t="shared" si="29"/>
        <v/>
      </c>
      <c r="AC107" s="541" t="str">
        <f t="shared" si="30"/>
        <v/>
      </c>
      <c r="AE107" s="541" t="str">
        <f t="shared" si="31"/>
        <v/>
      </c>
      <c r="AG107" s="541" t="str">
        <f t="shared" si="32"/>
        <v/>
      </c>
      <c r="AI107" s="541" t="str">
        <f t="shared" si="33"/>
        <v/>
      </c>
      <c r="AK107" s="541" t="str">
        <f t="shared" si="34"/>
        <v/>
      </c>
      <c r="AM107" s="541" t="str">
        <f t="shared" si="35"/>
        <v/>
      </c>
      <c r="AO107" s="541" t="str">
        <f t="shared" si="36"/>
        <v/>
      </c>
      <c r="AQ107" s="541" t="str">
        <f t="shared" si="37"/>
        <v/>
      </c>
    </row>
    <row r="108" spans="5:43">
      <c r="E108" s="541" t="str">
        <f t="shared" si="19"/>
        <v/>
      </c>
      <c r="G108" s="541" t="str">
        <f t="shared" si="19"/>
        <v/>
      </c>
      <c r="I108" s="541" t="str">
        <f t="shared" si="20"/>
        <v/>
      </c>
      <c r="K108" s="541" t="str">
        <f t="shared" si="21"/>
        <v/>
      </c>
      <c r="M108" s="541" t="str">
        <f t="shared" si="22"/>
        <v/>
      </c>
      <c r="O108" s="541" t="str">
        <f t="shared" si="23"/>
        <v/>
      </c>
      <c r="Q108" s="541" t="str">
        <f t="shared" si="24"/>
        <v/>
      </c>
      <c r="S108" s="541" t="str">
        <f t="shared" si="25"/>
        <v/>
      </c>
      <c r="U108" s="541" t="str">
        <f t="shared" si="26"/>
        <v/>
      </c>
      <c r="W108" s="541" t="str">
        <f t="shared" si="27"/>
        <v/>
      </c>
      <c r="Y108" s="541" t="str">
        <f t="shared" si="28"/>
        <v/>
      </c>
      <c r="AA108" s="541" t="str">
        <f t="shared" si="29"/>
        <v/>
      </c>
      <c r="AC108" s="541" t="str">
        <f t="shared" si="30"/>
        <v/>
      </c>
      <c r="AE108" s="541" t="str">
        <f t="shared" si="31"/>
        <v/>
      </c>
      <c r="AG108" s="541" t="str">
        <f t="shared" si="32"/>
        <v/>
      </c>
      <c r="AI108" s="541" t="str">
        <f t="shared" si="33"/>
        <v/>
      </c>
      <c r="AK108" s="541" t="str">
        <f t="shared" si="34"/>
        <v/>
      </c>
      <c r="AM108" s="541" t="str">
        <f t="shared" si="35"/>
        <v/>
      </c>
      <c r="AO108" s="541" t="str">
        <f t="shared" si="36"/>
        <v/>
      </c>
      <c r="AQ108" s="541" t="str">
        <f t="shared" si="37"/>
        <v/>
      </c>
    </row>
    <row r="109" spans="5:43">
      <c r="E109" s="541" t="str">
        <f t="shared" si="19"/>
        <v/>
      </c>
      <c r="G109" s="541" t="str">
        <f t="shared" si="19"/>
        <v/>
      </c>
      <c r="I109" s="541" t="str">
        <f t="shared" si="20"/>
        <v/>
      </c>
      <c r="K109" s="541" t="str">
        <f t="shared" si="21"/>
        <v/>
      </c>
      <c r="M109" s="541" t="str">
        <f t="shared" si="22"/>
        <v/>
      </c>
      <c r="O109" s="541" t="str">
        <f t="shared" si="23"/>
        <v/>
      </c>
      <c r="Q109" s="541" t="str">
        <f t="shared" si="24"/>
        <v/>
      </c>
      <c r="S109" s="541" t="str">
        <f t="shared" si="25"/>
        <v/>
      </c>
      <c r="U109" s="541" t="str">
        <f t="shared" si="26"/>
        <v/>
      </c>
      <c r="W109" s="541" t="str">
        <f t="shared" si="27"/>
        <v/>
      </c>
      <c r="Y109" s="541" t="str">
        <f t="shared" si="28"/>
        <v/>
      </c>
      <c r="AA109" s="541" t="str">
        <f t="shared" si="29"/>
        <v/>
      </c>
      <c r="AC109" s="541" t="str">
        <f t="shared" si="30"/>
        <v/>
      </c>
      <c r="AE109" s="541" t="str">
        <f t="shared" si="31"/>
        <v/>
      </c>
      <c r="AG109" s="541" t="str">
        <f t="shared" si="32"/>
        <v/>
      </c>
      <c r="AI109" s="541" t="str">
        <f t="shared" si="33"/>
        <v/>
      </c>
      <c r="AK109" s="541" t="str">
        <f t="shared" si="34"/>
        <v/>
      </c>
      <c r="AM109" s="541" t="str">
        <f t="shared" si="35"/>
        <v/>
      </c>
      <c r="AO109" s="541" t="str">
        <f t="shared" si="36"/>
        <v/>
      </c>
      <c r="AQ109" s="541" t="str">
        <f t="shared" si="37"/>
        <v/>
      </c>
    </row>
    <row r="110" spans="5:43">
      <c r="E110" s="541" t="str">
        <f t="shared" si="19"/>
        <v/>
      </c>
      <c r="G110" s="541" t="str">
        <f t="shared" si="19"/>
        <v/>
      </c>
      <c r="I110" s="541" t="str">
        <f t="shared" si="20"/>
        <v/>
      </c>
      <c r="K110" s="541" t="str">
        <f t="shared" si="21"/>
        <v/>
      </c>
      <c r="M110" s="541" t="str">
        <f t="shared" si="22"/>
        <v/>
      </c>
      <c r="O110" s="541" t="str">
        <f t="shared" si="23"/>
        <v/>
      </c>
      <c r="Q110" s="541" t="str">
        <f t="shared" si="24"/>
        <v/>
      </c>
      <c r="S110" s="541" t="str">
        <f t="shared" si="25"/>
        <v/>
      </c>
      <c r="U110" s="541" t="str">
        <f t="shared" si="26"/>
        <v/>
      </c>
      <c r="W110" s="541" t="str">
        <f t="shared" si="27"/>
        <v/>
      </c>
      <c r="Y110" s="541" t="str">
        <f t="shared" si="28"/>
        <v/>
      </c>
      <c r="AA110" s="541" t="str">
        <f t="shared" si="29"/>
        <v/>
      </c>
      <c r="AC110" s="541" t="str">
        <f t="shared" si="30"/>
        <v/>
      </c>
      <c r="AE110" s="541" t="str">
        <f t="shared" si="31"/>
        <v/>
      </c>
      <c r="AG110" s="541" t="str">
        <f t="shared" si="32"/>
        <v/>
      </c>
      <c r="AI110" s="541" t="str">
        <f t="shared" si="33"/>
        <v/>
      </c>
      <c r="AK110" s="541" t="str">
        <f t="shared" si="34"/>
        <v/>
      </c>
      <c r="AM110" s="541" t="str">
        <f t="shared" si="35"/>
        <v/>
      </c>
      <c r="AO110" s="541" t="str">
        <f t="shared" si="36"/>
        <v/>
      </c>
      <c r="AQ110" s="541" t="str">
        <f t="shared" si="37"/>
        <v/>
      </c>
    </row>
    <row r="111" spans="5:43">
      <c r="E111" s="541" t="str">
        <f t="shared" si="19"/>
        <v/>
      </c>
      <c r="G111" s="541" t="str">
        <f t="shared" si="19"/>
        <v/>
      </c>
      <c r="I111" s="541" t="str">
        <f t="shared" si="20"/>
        <v/>
      </c>
      <c r="K111" s="541" t="str">
        <f t="shared" si="21"/>
        <v/>
      </c>
      <c r="M111" s="541" t="str">
        <f t="shared" si="22"/>
        <v/>
      </c>
      <c r="O111" s="541" t="str">
        <f t="shared" si="23"/>
        <v/>
      </c>
      <c r="Q111" s="541" t="str">
        <f t="shared" si="24"/>
        <v/>
      </c>
      <c r="S111" s="541" t="str">
        <f t="shared" si="25"/>
        <v/>
      </c>
      <c r="U111" s="541" t="str">
        <f t="shared" si="26"/>
        <v/>
      </c>
      <c r="W111" s="541" t="str">
        <f t="shared" si="27"/>
        <v/>
      </c>
      <c r="Y111" s="541" t="str">
        <f t="shared" si="28"/>
        <v/>
      </c>
      <c r="AA111" s="541" t="str">
        <f t="shared" si="29"/>
        <v/>
      </c>
      <c r="AC111" s="541" t="str">
        <f t="shared" si="30"/>
        <v/>
      </c>
      <c r="AE111" s="541" t="str">
        <f t="shared" si="31"/>
        <v/>
      </c>
      <c r="AG111" s="541" t="str">
        <f t="shared" si="32"/>
        <v/>
      </c>
      <c r="AI111" s="541" t="str">
        <f t="shared" si="33"/>
        <v/>
      </c>
      <c r="AK111" s="541" t="str">
        <f t="shared" si="34"/>
        <v/>
      </c>
      <c r="AM111" s="541" t="str">
        <f t="shared" si="35"/>
        <v/>
      </c>
      <c r="AO111" s="541" t="str">
        <f t="shared" si="36"/>
        <v/>
      </c>
      <c r="AQ111" s="541" t="str">
        <f t="shared" si="37"/>
        <v/>
      </c>
    </row>
    <row r="112" spans="5:43">
      <c r="E112" s="541" t="str">
        <f t="shared" si="19"/>
        <v/>
      </c>
      <c r="G112" s="541" t="str">
        <f t="shared" si="19"/>
        <v/>
      </c>
      <c r="I112" s="541" t="str">
        <f t="shared" si="20"/>
        <v/>
      </c>
      <c r="K112" s="541" t="str">
        <f t="shared" si="21"/>
        <v/>
      </c>
      <c r="M112" s="541" t="str">
        <f t="shared" si="22"/>
        <v/>
      </c>
      <c r="O112" s="541" t="str">
        <f t="shared" si="23"/>
        <v/>
      </c>
      <c r="Q112" s="541" t="str">
        <f t="shared" si="24"/>
        <v/>
      </c>
      <c r="S112" s="541" t="str">
        <f t="shared" si="25"/>
        <v/>
      </c>
      <c r="U112" s="541" t="str">
        <f t="shared" si="26"/>
        <v/>
      </c>
      <c r="W112" s="541" t="str">
        <f t="shared" si="27"/>
        <v/>
      </c>
      <c r="Y112" s="541" t="str">
        <f t="shared" si="28"/>
        <v/>
      </c>
      <c r="AA112" s="541" t="str">
        <f t="shared" si="29"/>
        <v/>
      </c>
      <c r="AC112" s="541" t="str">
        <f t="shared" si="30"/>
        <v/>
      </c>
      <c r="AE112" s="541" t="str">
        <f t="shared" si="31"/>
        <v/>
      </c>
      <c r="AG112" s="541" t="str">
        <f t="shared" si="32"/>
        <v/>
      </c>
      <c r="AI112" s="541" t="str">
        <f t="shared" si="33"/>
        <v/>
      </c>
      <c r="AK112" s="541" t="str">
        <f t="shared" si="34"/>
        <v/>
      </c>
      <c r="AM112" s="541" t="str">
        <f t="shared" si="35"/>
        <v/>
      </c>
      <c r="AO112" s="541" t="str">
        <f t="shared" si="36"/>
        <v/>
      </c>
      <c r="AQ112" s="541" t="str">
        <f t="shared" si="37"/>
        <v/>
      </c>
    </row>
    <row r="113" spans="5:43">
      <c r="E113" s="541" t="str">
        <f t="shared" si="19"/>
        <v/>
      </c>
      <c r="G113" s="541" t="str">
        <f t="shared" si="19"/>
        <v/>
      </c>
      <c r="I113" s="541" t="str">
        <f t="shared" si="20"/>
        <v/>
      </c>
      <c r="K113" s="541" t="str">
        <f t="shared" si="21"/>
        <v/>
      </c>
      <c r="M113" s="541" t="str">
        <f t="shared" si="22"/>
        <v/>
      </c>
      <c r="O113" s="541" t="str">
        <f t="shared" si="23"/>
        <v/>
      </c>
      <c r="Q113" s="541" t="str">
        <f t="shared" si="24"/>
        <v/>
      </c>
      <c r="S113" s="541" t="str">
        <f t="shared" si="25"/>
        <v/>
      </c>
      <c r="U113" s="541" t="str">
        <f t="shared" si="26"/>
        <v/>
      </c>
      <c r="W113" s="541" t="str">
        <f t="shared" si="27"/>
        <v/>
      </c>
      <c r="Y113" s="541" t="str">
        <f t="shared" si="28"/>
        <v/>
      </c>
      <c r="AA113" s="541" t="str">
        <f t="shared" si="29"/>
        <v/>
      </c>
      <c r="AC113" s="541" t="str">
        <f t="shared" si="30"/>
        <v/>
      </c>
      <c r="AE113" s="541" t="str">
        <f t="shared" si="31"/>
        <v/>
      </c>
      <c r="AG113" s="541" t="str">
        <f t="shared" si="32"/>
        <v/>
      </c>
      <c r="AI113" s="541" t="str">
        <f t="shared" si="33"/>
        <v/>
      </c>
      <c r="AK113" s="541" t="str">
        <f t="shared" si="34"/>
        <v/>
      </c>
      <c r="AM113" s="541" t="str">
        <f t="shared" si="35"/>
        <v/>
      </c>
      <c r="AO113" s="541" t="str">
        <f t="shared" si="36"/>
        <v/>
      </c>
      <c r="AQ113" s="541" t="str">
        <f t="shared" si="37"/>
        <v/>
      </c>
    </row>
    <row r="114" spans="5:43">
      <c r="E114" s="541" t="str">
        <f t="shared" si="19"/>
        <v/>
      </c>
      <c r="G114" s="541" t="str">
        <f t="shared" si="19"/>
        <v/>
      </c>
      <c r="I114" s="541" t="str">
        <f t="shared" si="20"/>
        <v/>
      </c>
      <c r="K114" s="541" t="str">
        <f t="shared" si="21"/>
        <v/>
      </c>
      <c r="M114" s="541" t="str">
        <f t="shared" si="22"/>
        <v/>
      </c>
      <c r="O114" s="541" t="str">
        <f t="shared" si="23"/>
        <v/>
      </c>
      <c r="Q114" s="541" t="str">
        <f t="shared" si="24"/>
        <v/>
      </c>
      <c r="S114" s="541" t="str">
        <f t="shared" si="25"/>
        <v/>
      </c>
      <c r="U114" s="541" t="str">
        <f t="shared" si="26"/>
        <v/>
      </c>
      <c r="W114" s="541" t="str">
        <f t="shared" si="27"/>
        <v/>
      </c>
      <c r="Y114" s="541" t="str">
        <f t="shared" si="28"/>
        <v/>
      </c>
      <c r="AA114" s="541" t="str">
        <f t="shared" si="29"/>
        <v/>
      </c>
      <c r="AC114" s="541" t="str">
        <f t="shared" si="30"/>
        <v/>
      </c>
      <c r="AE114" s="541" t="str">
        <f t="shared" si="31"/>
        <v/>
      </c>
      <c r="AG114" s="541" t="str">
        <f t="shared" si="32"/>
        <v/>
      </c>
      <c r="AI114" s="541" t="str">
        <f t="shared" si="33"/>
        <v/>
      </c>
      <c r="AK114" s="541" t="str">
        <f t="shared" si="34"/>
        <v/>
      </c>
      <c r="AM114" s="541" t="str">
        <f t="shared" si="35"/>
        <v/>
      </c>
      <c r="AO114" s="541" t="str">
        <f t="shared" si="36"/>
        <v/>
      </c>
      <c r="AQ114" s="541" t="str">
        <f t="shared" si="37"/>
        <v/>
      </c>
    </row>
    <row r="115" spans="5:43">
      <c r="E115" s="541" t="str">
        <f t="shared" si="19"/>
        <v/>
      </c>
      <c r="G115" s="541" t="str">
        <f t="shared" si="19"/>
        <v/>
      </c>
      <c r="I115" s="541" t="str">
        <f t="shared" si="20"/>
        <v/>
      </c>
      <c r="K115" s="541" t="str">
        <f t="shared" si="21"/>
        <v/>
      </c>
      <c r="M115" s="541" t="str">
        <f t="shared" si="22"/>
        <v/>
      </c>
      <c r="O115" s="541" t="str">
        <f t="shared" si="23"/>
        <v/>
      </c>
      <c r="Q115" s="541" t="str">
        <f t="shared" si="24"/>
        <v/>
      </c>
      <c r="S115" s="541" t="str">
        <f t="shared" si="25"/>
        <v/>
      </c>
      <c r="U115" s="541" t="str">
        <f t="shared" si="26"/>
        <v/>
      </c>
      <c r="W115" s="541" t="str">
        <f t="shared" si="27"/>
        <v/>
      </c>
      <c r="Y115" s="541" t="str">
        <f t="shared" si="28"/>
        <v/>
      </c>
      <c r="AA115" s="541" t="str">
        <f t="shared" si="29"/>
        <v/>
      </c>
      <c r="AC115" s="541" t="str">
        <f t="shared" si="30"/>
        <v/>
      </c>
      <c r="AE115" s="541" t="str">
        <f t="shared" si="31"/>
        <v/>
      </c>
      <c r="AG115" s="541" t="str">
        <f t="shared" si="32"/>
        <v/>
      </c>
      <c r="AI115" s="541" t="str">
        <f t="shared" si="33"/>
        <v/>
      </c>
      <c r="AK115" s="541" t="str">
        <f t="shared" si="34"/>
        <v/>
      </c>
      <c r="AM115" s="541" t="str">
        <f t="shared" si="35"/>
        <v/>
      </c>
      <c r="AO115" s="541" t="str">
        <f t="shared" si="36"/>
        <v/>
      </c>
      <c r="AQ115" s="541" t="str">
        <f t="shared" si="37"/>
        <v/>
      </c>
    </row>
    <row r="116" spans="5:43">
      <c r="E116" s="541" t="str">
        <f t="shared" si="19"/>
        <v/>
      </c>
      <c r="G116" s="541" t="str">
        <f t="shared" si="19"/>
        <v/>
      </c>
      <c r="I116" s="541" t="str">
        <f t="shared" si="20"/>
        <v/>
      </c>
      <c r="K116" s="541" t="str">
        <f t="shared" si="21"/>
        <v/>
      </c>
      <c r="M116" s="541" t="str">
        <f t="shared" si="22"/>
        <v/>
      </c>
      <c r="O116" s="541" t="str">
        <f t="shared" si="23"/>
        <v/>
      </c>
      <c r="Q116" s="541" t="str">
        <f t="shared" si="24"/>
        <v/>
      </c>
      <c r="S116" s="541" t="str">
        <f t="shared" si="25"/>
        <v/>
      </c>
      <c r="U116" s="541" t="str">
        <f t="shared" si="26"/>
        <v/>
      </c>
      <c r="W116" s="541" t="str">
        <f t="shared" si="27"/>
        <v/>
      </c>
      <c r="Y116" s="541" t="str">
        <f t="shared" si="28"/>
        <v/>
      </c>
      <c r="AA116" s="541" t="str">
        <f t="shared" si="29"/>
        <v/>
      </c>
      <c r="AC116" s="541" t="str">
        <f t="shared" si="30"/>
        <v/>
      </c>
      <c r="AE116" s="541" t="str">
        <f t="shared" si="31"/>
        <v/>
      </c>
      <c r="AG116" s="541" t="str">
        <f t="shared" si="32"/>
        <v/>
      </c>
      <c r="AI116" s="541" t="str">
        <f t="shared" si="33"/>
        <v/>
      </c>
      <c r="AK116" s="541" t="str">
        <f t="shared" si="34"/>
        <v/>
      </c>
      <c r="AM116" s="541" t="str">
        <f t="shared" si="35"/>
        <v/>
      </c>
      <c r="AO116" s="541" t="str">
        <f t="shared" si="36"/>
        <v/>
      </c>
      <c r="AQ116" s="541" t="str">
        <f t="shared" si="37"/>
        <v/>
      </c>
    </row>
    <row r="117" spans="5:43">
      <c r="E117" s="541" t="str">
        <f t="shared" si="19"/>
        <v/>
      </c>
      <c r="G117" s="541" t="str">
        <f t="shared" si="19"/>
        <v/>
      </c>
      <c r="I117" s="541" t="str">
        <f t="shared" si="20"/>
        <v/>
      </c>
      <c r="K117" s="541" t="str">
        <f t="shared" si="21"/>
        <v/>
      </c>
      <c r="M117" s="541" t="str">
        <f t="shared" si="22"/>
        <v/>
      </c>
      <c r="O117" s="541" t="str">
        <f t="shared" si="23"/>
        <v/>
      </c>
      <c r="Q117" s="541" t="str">
        <f t="shared" si="24"/>
        <v/>
      </c>
      <c r="S117" s="541" t="str">
        <f t="shared" si="25"/>
        <v/>
      </c>
      <c r="U117" s="541" t="str">
        <f t="shared" si="26"/>
        <v/>
      </c>
      <c r="W117" s="541" t="str">
        <f t="shared" si="27"/>
        <v/>
      </c>
      <c r="Y117" s="541" t="str">
        <f t="shared" si="28"/>
        <v/>
      </c>
      <c r="AA117" s="541" t="str">
        <f t="shared" si="29"/>
        <v/>
      </c>
      <c r="AC117" s="541" t="str">
        <f t="shared" si="30"/>
        <v/>
      </c>
      <c r="AE117" s="541" t="str">
        <f t="shared" si="31"/>
        <v/>
      </c>
      <c r="AG117" s="541" t="str">
        <f t="shared" si="32"/>
        <v/>
      </c>
      <c r="AI117" s="541" t="str">
        <f t="shared" si="33"/>
        <v/>
      </c>
      <c r="AK117" s="541" t="str">
        <f t="shared" si="34"/>
        <v/>
      </c>
      <c r="AM117" s="541" t="str">
        <f t="shared" si="35"/>
        <v/>
      </c>
      <c r="AO117" s="541" t="str">
        <f t="shared" si="36"/>
        <v/>
      </c>
      <c r="AQ117" s="541" t="str">
        <f t="shared" si="37"/>
        <v/>
      </c>
    </row>
    <row r="118" spans="5:43">
      <c r="E118" s="541" t="str">
        <f t="shared" si="19"/>
        <v/>
      </c>
      <c r="G118" s="541" t="str">
        <f t="shared" si="19"/>
        <v/>
      </c>
      <c r="I118" s="541" t="str">
        <f t="shared" si="20"/>
        <v/>
      </c>
      <c r="K118" s="541" t="str">
        <f t="shared" si="21"/>
        <v/>
      </c>
      <c r="M118" s="541" t="str">
        <f t="shared" si="22"/>
        <v/>
      </c>
      <c r="O118" s="541" t="str">
        <f t="shared" si="23"/>
        <v/>
      </c>
      <c r="Q118" s="541" t="str">
        <f t="shared" si="24"/>
        <v/>
      </c>
      <c r="S118" s="541" t="str">
        <f t="shared" si="25"/>
        <v/>
      </c>
      <c r="U118" s="541" t="str">
        <f t="shared" si="26"/>
        <v/>
      </c>
      <c r="W118" s="541" t="str">
        <f t="shared" si="27"/>
        <v/>
      </c>
      <c r="Y118" s="541" t="str">
        <f t="shared" si="28"/>
        <v/>
      </c>
      <c r="AA118" s="541" t="str">
        <f t="shared" si="29"/>
        <v/>
      </c>
      <c r="AC118" s="541" t="str">
        <f t="shared" si="30"/>
        <v/>
      </c>
      <c r="AE118" s="541" t="str">
        <f t="shared" si="31"/>
        <v/>
      </c>
      <c r="AG118" s="541" t="str">
        <f t="shared" si="32"/>
        <v/>
      </c>
      <c r="AI118" s="541" t="str">
        <f t="shared" si="33"/>
        <v/>
      </c>
      <c r="AK118" s="541" t="str">
        <f t="shared" si="34"/>
        <v/>
      </c>
      <c r="AM118" s="541" t="str">
        <f t="shared" si="35"/>
        <v/>
      </c>
      <c r="AO118" s="541" t="str">
        <f t="shared" si="36"/>
        <v/>
      </c>
      <c r="AQ118" s="541" t="str">
        <f t="shared" si="37"/>
        <v/>
      </c>
    </row>
    <row r="119" spans="5:43">
      <c r="E119" s="541" t="str">
        <f t="shared" si="19"/>
        <v/>
      </c>
      <c r="G119" s="541" t="str">
        <f t="shared" si="19"/>
        <v/>
      </c>
      <c r="I119" s="541" t="str">
        <f t="shared" si="20"/>
        <v/>
      </c>
      <c r="K119" s="541" t="str">
        <f t="shared" si="21"/>
        <v/>
      </c>
      <c r="M119" s="541" t="str">
        <f t="shared" si="22"/>
        <v/>
      </c>
      <c r="O119" s="541" t="str">
        <f t="shared" si="23"/>
        <v/>
      </c>
      <c r="Q119" s="541" t="str">
        <f t="shared" si="24"/>
        <v/>
      </c>
      <c r="S119" s="541" t="str">
        <f t="shared" si="25"/>
        <v/>
      </c>
      <c r="U119" s="541" t="str">
        <f t="shared" si="26"/>
        <v/>
      </c>
      <c r="W119" s="541" t="str">
        <f t="shared" si="27"/>
        <v/>
      </c>
      <c r="Y119" s="541" t="str">
        <f t="shared" si="28"/>
        <v/>
      </c>
      <c r="AA119" s="541" t="str">
        <f t="shared" si="29"/>
        <v/>
      </c>
      <c r="AC119" s="541" t="str">
        <f t="shared" si="30"/>
        <v/>
      </c>
      <c r="AE119" s="541" t="str">
        <f t="shared" si="31"/>
        <v/>
      </c>
      <c r="AG119" s="541" t="str">
        <f t="shared" si="32"/>
        <v/>
      </c>
      <c r="AI119" s="541" t="str">
        <f t="shared" si="33"/>
        <v/>
      </c>
      <c r="AK119" s="541" t="str">
        <f t="shared" si="34"/>
        <v/>
      </c>
      <c r="AM119" s="541" t="str">
        <f t="shared" si="35"/>
        <v/>
      </c>
      <c r="AO119" s="541" t="str">
        <f t="shared" si="36"/>
        <v/>
      </c>
      <c r="AQ119" s="541" t="str">
        <f t="shared" si="37"/>
        <v/>
      </c>
    </row>
    <row r="120" spans="5:43">
      <c r="E120" s="541" t="str">
        <f t="shared" si="19"/>
        <v/>
      </c>
      <c r="G120" s="541" t="str">
        <f t="shared" si="19"/>
        <v/>
      </c>
      <c r="I120" s="541" t="str">
        <f t="shared" si="20"/>
        <v/>
      </c>
      <c r="K120" s="541" t="str">
        <f t="shared" si="21"/>
        <v/>
      </c>
      <c r="M120" s="541" t="str">
        <f t="shared" si="22"/>
        <v/>
      </c>
      <c r="O120" s="541" t="str">
        <f t="shared" si="23"/>
        <v/>
      </c>
      <c r="Q120" s="541" t="str">
        <f t="shared" si="24"/>
        <v/>
      </c>
      <c r="S120" s="541" t="str">
        <f t="shared" si="25"/>
        <v/>
      </c>
      <c r="U120" s="541" t="str">
        <f t="shared" si="26"/>
        <v/>
      </c>
      <c r="W120" s="541" t="str">
        <f t="shared" si="27"/>
        <v/>
      </c>
      <c r="Y120" s="541" t="str">
        <f t="shared" si="28"/>
        <v/>
      </c>
      <c r="AA120" s="541" t="str">
        <f t="shared" si="29"/>
        <v/>
      </c>
      <c r="AC120" s="541" t="str">
        <f t="shared" si="30"/>
        <v/>
      </c>
      <c r="AE120" s="541" t="str">
        <f t="shared" si="31"/>
        <v/>
      </c>
      <c r="AG120" s="541" t="str">
        <f t="shared" si="32"/>
        <v/>
      </c>
      <c r="AI120" s="541" t="str">
        <f t="shared" si="33"/>
        <v/>
      </c>
      <c r="AK120" s="541" t="str">
        <f t="shared" si="34"/>
        <v/>
      </c>
      <c r="AM120" s="541" t="str">
        <f t="shared" si="35"/>
        <v/>
      </c>
      <c r="AO120" s="541" t="str">
        <f t="shared" si="36"/>
        <v/>
      </c>
      <c r="AQ120" s="541" t="str">
        <f t="shared" si="37"/>
        <v/>
      </c>
    </row>
    <row r="121" spans="5:43">
      <c r="E121" s="541" t="str">
        <f t="shared" si="19"/>
        <v/>
      </c>
      <c r="G121" s="541" t="str">
        <f t="shared" si="19"/>
        <v/>
      </c>
      <c r="I121" s="541" t="str">
        <f t="shared" si="20"/>
        <v/>
      </c>
      <c r="K121" s="541" t="str">
        <f t="shared" si="21"/>
        <v/>
      </c>
      <c r="M121" s="541" t="str">
        <f t="shared" si="22"/>
        <v/>
      </c>
      <c r="O121" s="541" t="str">
        <f t="shared" si="23"/>
        <v/>
      </c>
      <c r="Q121" s="541" t="str">
        <f t="shared" si="24"/>
        <v/>
      </c>
      <c r="S121" s="541" t="str">
        <f t="shared" si="25"/>
        <v/>
      </c>
      <c r="U121" s="541" t="str">
        <f t="shared" si="26"/>
        <v/>
      </c>
      <c r="W121" s="541" t="str">
        <f t="shared" si="27"/>
        <v/>
      </c>
      <c r="Y121" s="541" t="str">
        <f t="shared" si="28"/>
        <v/>
      </c>
      <c r="AA121" s="541" t="str">
        <f t="shared" si="29"/>
        <v/>
      </c>
      <c r="AC121" s="541" t="str">
        <f t="shared" si="30"/>
        <v/>
      </c>
      <c r="AE121" s="541" t="str">
        <f t="shared" si="31"/>
        <v/>
      </c>
      <c r="AG121" s="541" t="str">
        <f t="shared" si="32"/>
        <v/>
      </c>
      <c r="AI121" s="541" t="str">
        <f t="shared" si="33"/>
        <v/>
      </c>
      <c r="AK121" s="541" t="str">
        <f t="shared" si="34"/>
        <v/>
      </c>
      <c r="AM121" s="541" t="str">
        <f t="shared" si="35"/>
        <v/>
      </c>
      <c r="AO121" s="541" t="str">
        <f t="shared" si="36"/>
        <v/>
      </c>
      <c r="AQ121" s="541" t="str">
        <f t="shared" si="37"/>
        <v/>
      </c>
    </row>
    <row r="122" spans="5:43">
      <c r="E122" s="541" t="str">
        <f t="shared" si="19"/>
        <v/>
      </c>
      <c r="G122" s="541" t="str">
        <f t="shared" si="19"/>
        <v/>
      </c>
      <c r="I122" s="541" t="str">
        <f t="shared" si="20"/>
        <v/>
      </c>
      <c r="K122" s="541" t="str">
        <f t="shared" si="21"/>
        <v/>
      </c>
      <c r="M122" s="541" t="str">
        <f t="shared" si="22"/>
        <v/>
      </c>
      <c r="O122" s="541" t="str">
        <f t="shared" si="23"/>
        <v/>
      </c>
      <c r="Q122" s="541" t="str">
        <f t="shared" si="24"/>
        <v/>
      </c>
      <c r="S122" s="541" t="str">
        <f t="shared" si="25"/>
        <v/>
      </c>
      <c r="U122" s="541" t="str">
        <f t="shared" si="26"/>
        <v/>
      </c>
      <c r="W122" s="541" t="str">
        <f t="shared" si="27"/>
        <v/>
      </c>
      <c r="Y122" s="541" t="str">
        <f t="shared" si="28"/>
        <v/>
      </c>
      <c r="AA122" s="541" t="str">
        <f t="shared" si="29"/>
        <v/>
      </c>
      <c r="AC122" s="541" t="str">
        <f t="shared" si="30"/>
        <v/>
      </c>
      <c r="AE122" s="541" t="str">
        <f t="shared" si="31"/>
        <v/>
      </c>
      <c r="AG122" s="541" t="str">
        <f t="shared" si="32"/>
        <v/>
      </c>
      <c r="AI122" s="541" t="str">
        <f t="shared" si="33"/>
        <v/>
      </c>
      <c r="AK122" s="541" t="str">
        <f t="shared" si="34"/>
        <v/>
      </c>
      <c r="AM122" s="541" t="str">
        <f t="shared" si="35"/>
        <v/>
      </c>
      <c r="AO122" s="541" t="str">
        <f t="shared" si="36"/>
        <v/>
      </c>
      <c r="AQ122" s="541" t="str">
        <f t="shared" si="37"/>
        <v/>
      </c>
    </row>
    <row r="123" spans="5:43">
      <c r="E123" s="541" t="str">
        <f t="shared" si="19"/>
        <v/>
      </c>
      <c r="G123" s="541" t="str">
        <f t="shared" si="19"/>
        <v/>
      </c>
      <c r="I123" s="541" t="str">
        <f t="shared" si="20"/>
        <v/>
      </c>
      <c r="K123" s="541" t="str">
        <f t="shared" si="21"/>
        <v/>
      </c>
      <c r="M123" s="541" t="str">
        <f t="shared" si="22"/>
        <v/>
      </c>
      <c r="O123" s="541" t="str">
        <f t="shared" si="23"/>
        <v/>
      </c>
      <c r="Q123" s="541" t="str">
        <f t="shared" si="24"/>
        <v/>
      </c>
      <c r="S123" s="541" t="str">
        <f t="shared" si="25"/>
        <v/>
      </c>
      <c r="U123" s="541" t="str">
        <f t="shared" si="26"/>
        <v/>
      </c>
      <c r="W123" s="541" t="str">
        <f t="shared" si="27"/>
        <v/>
      </c>
      <c r="Y123" s="541" t="str">
        <f t="shared" si="28"/>
        <v/>
      </c>
      <c r="AA123" s="541" t="str">
        <f t="shared" si="29"/>
        <v/>
      </c>
      <c r="AC123" s="541" t="str">
        <f t="shared" si="30"/>
        <v/>
      </c>
      <c r="AE123" s="541" t="str">
        <f t="shared" si="31"/>
        <v/>
      </c>
      <c r="AG123" s="541" t="str">
        <f t="shared" si="32"/>
        <v/>
      </c>
      <c r="AI123" s="541" t="str">
        <f t="shared" si="33"/>
        <v/>
      </c>
      <c r="AK123" s="541" t="str">
        <f t="shared" si="34"/>
        <v/>
      </c>
      <c r="AM123" s="541" t="str">
        <f t="shared" si="35"/>
        <v/>
      </c>
      <c r="AO123" s="541" t="str">
        <f t="shared" si="36"/>
        <v/>
      </c>
      <c r="AQ123" s="541" t="str">
        <f t="shared" si="37"/>
        <v/>
      </c>
    </row>
    <row r="124" spans="5:43">
      <c r="E124" s="541" t="str">
        <f t="shared" si="19"/>
        <v/>
      </c>
      <c r="G124" s="541" t="str">
        <f t="shared" si="19"/>
        <v/>
      </c>
      <c r="I124" s="541" t="str">
        <f t="shared" si="20"/>
        <v/>
      </c>
      <c r="K124" s="541" t="str">
        <f t="shared" si="21"/>
        <v/>
      </c>
      <c r="M124" s="541" t="str">
        <f t="shared" si="22"/>
        <v/>
      </c>
      <c r="O124" s="541" t="str">
        <f t="shared" si="23"/>
        <v/>
      </c>
      <c r="Q124" s="541" t="str">
        <f t="shared" si="24"/>
        <v/>
      </c>
      <c r="S124" s="541" t="str">
        <f t="shared" si="25"/>
        <v/>
      </c>
      <c r="U124" s="541" t="str">
        <f t="shared" si="26"/>
        <v/>
      </c>
      <c r="W124" s="541" t="str">
        <f t="shared" si="27"/>
        <v/>
      </c>
      <c r="Y124" s="541" t="str">
        <f t="shared" si="28"/>
        <v/>
      </c>
      <c r="AA124" s="541" t="str">
        <f t="shared" si="29"/>
        <v/>
      </c>
      <c r="AC124" s="541" t="str">
        <f t="shared" si="30"/>
        <v/>
      </c>
      <c r="AE124" s="541" t="str">
        <f t="shared" si="31"/>
        <v/>
      </c>
      <c r="AG124" s="541" t="str">
        <f t="shared" si="32"/>
        <v/>
      </c>
      <c r="AI124" s="541" t="str">
        <f t="shared" si="33"/>
        <v/>
      </c>
      <c r="AK124" s="541" t="str">
        <f t="shared" si="34"/>
        <v/>
      </c>
      <c r="AM124" s="541" t="str">
        <f t="shared" si="35"/>
        <v/>
      </c>
      <c r="AO124" s="541" t="str">
        <f t="shared" si="36"/>
        <v/>
      </c>
      <c r="AQ124" s="541" t="str">
        <f t="shared" si="37"/>
        <v/>
      </c>
    </row>
    <row r="125" spans="5:43">
      <c r="E125" s="541" t="str">
        <f t="shared" si="19"/>
        <v/>
      </c>
      <c r="G125" s="541" t="str">
        <f t="shared" si="19"/>
        <v/>
      </c>
      <c r="I125" s="541" t="str">
        <f t="shared" si="20"/>
        <v/>
      </c>
      <c r="K125" s="541" t="str">
        <f t="shared" si="21"/>
        <v/>
      </c>
      <c r="M125" s="541" t="str">
        <f t="shared" si="22"/>
        <v/>
      </c>
      <c r="O125" s="541" t="str">
        <f t="shared" si="23"/>
        <v/>
      </c>
      <c r="Q125" s="541" t="str">
        <f t="shared" si="24"/>
        <v/>
      </c>
      <c r="S125" s="541" t="str">
        <f t="shared" si="25"/>
        <v/>
      </c>
      <c r="U125" s="541" t="str">
        <f t="shared" si="26"/>
        <v/>
      </c>
      <c r="W125" s="541" t="str">
        <f t="shared" si="27"/>
        <v/>
      </c>
      <c r="Y125" s="541" t="str">
        <f t="shared" si="28"/>
        <v/>
      </c>
      <c r="AA125" s="541" t="str">
        <f t="shared" si="29"/>
        <v/>
      </c>
      <c r="AC125" s="541" t="str">
        <f t="shared" si="30"/>
        <v/>
      </c>
      <c r="AE125" s="541" t="str">
        <f t="shared" si="31"/>
        <v/>
      </c>
      <c r="AG125" s="541" t="str">
        <f t="shared" si="32"/>
        <v/>
      </c>
      <c r="AI125" s="541" t="str">
        <f t="shared" si="33"/>
        <v/>
      </c>
      <c r="AK125" s="541" t="str">
        <f t="shared" si="34"/>
        <v/>
      </c>
      <c r="AM125" s="541" t="str">
        <f t="shared" si="35"/>
        <v/>
      </c>
      <c r="AO125" s="541" t="str">
        <f t="shared" si="36"/>
        <v/>
      </c>
      <c r="AQ125" s="541" t="str">
        <f t="shared" si="37"/>
        <v/>
      </c>
    </row>
    <row r="126" spans="5:43">
      <c r="E126" s="541" t="str">
        <f t="shared" si="19"/>
        <v/>
      </c>
      <c r="G126" s="541" t="str">
        <f t="shared" si="19"/>
        <v/>
      </c>
      <c r="I126" s="541" t="str">
        <f t="shared" si="20"/>
        <v/>
      </c>
      <c r="K126" s="541" t="str">
        <f t="shared" si="21"/>
        <v/>
      </c>
      <c r="M126" s="541" t="str">
        <f t="shared" si="22"/>
        <v/>
      </c>
      <c r="O126" s="541" t="str">
        <f t="shared" si="23"/>
        <v/>
      </c>
      <c r="Q126" s="541" t="str">
        <f t="shared" si="24"/>
        <v/>
      </c>
      <c r="S126" s="541" t="str">
        <f t="shared" si="25"/>
        <v/>
      </c>
      <c r="U126" s="541" t="str">
        <f t="shared" si="26"/>
        <v/>
      </c>
      <c r="W126" s="541" t="str">
        <f t="shared" si="27"/>
        <v/>
      </c>
      <c r="Y126" s="541" t="str">
        <f t="shared" si="28"/>
        <v/>
      </c>
      <c r="AA126" s="541" t="str">
        <f t="shared" si="29"/>
        <v/>
      </c>
      <c r="AC126" s="541" t="str">
        <f t="shared" si="30"/>
        <v/>
      </c>
      <c r="AE126" s="541" t="str">
        <f t="shared" si="31"/>
        <v/>
      </c>
      <c r="AG126" s="541" t="str">
        <f t="shared" si="32"/>
        <v/>
      </c>
      <c r="AI126" s="541" t="str">
        <f t="shared" si="33"/>
        <v/>
      </c>
      <c r="AK126" s="541" t="str">
        <f t="shared" si="34"/>
        <v/>
      </c>
      <c r="AM126" s="541" t="str">
        <f t="shared" si="35"/>
        <v/>
      </c>
      <c r="AO126" s="541" t="str">
        <f t="shared" si="36"/>
        <v/>
      </c>
      <c r="AQ126" s="541" t="str">
        <f t="shared" si="37"/>
        <v/>
      </c>
    </row>
    <row r="127" spans="5:43">
      <c r="E127" s="541" t="str">
        <f t="shared" si="19"/>
        <v/>
      </c>
      <c r="G127" s="541" t="str">
        <f t="shared" si="19"/>
        <v/>
      </c>
      <c r="I127" s="541" t="str">
        <f t="shared" si="20"/>
        <v/>
      </c>
      <c r="K127" s="541" t="str">
        <f t="shared" si="21"/>
        <v/>
      </c>
      <c r="M127" s="541" t="str">
        <f t="shared" si="22"/>
        <v/>
      </c>
      <c r="O127" s="541" t="str">
        <f t="shared" si="23"/>
        <v/>
      </c>
      <c r="Q127" s="541" t="str">
        <f t="shared" si="24"/>
        <v/>
      </c>
      <c r="S127" s="541" t="str">
        <f t="shared" si="25"/>
        <v/>
      </c>
      <c r="U127" s="541" t="str">
        <f t="shared" si="26"/>
        <v/>
      </c>
      <c r="W127" s="541" t="str">
        <f t="shared" si="27"/>
        <v/>
      </c>
      <c r="Y127" s="541" t="str">
        <f t="shared" si="28"/>
        <v/>
      </c>
      <c r="AA127" s="541" t="str">
        <f t="shared" si="29"/>
        <v/>
      </c>
      <c r="AC127" s="541" t="str">
        <f t="shared" si="30"/>
        <v/>
      </c>
      <c r="AE127" s="541" t="str">
        <f t="shared" si="31"/>
        <v/>
      </c>
      <c r="AG127" s="541" t="str">
        <f t="shared" si="32"/>
        <v/>
      </c>
      <c r="AI127" s="541" t="str">
        <f t="shared" si="33"/>
        <v/>
      </c>
      <c r="AK127" s="541" t="str">
        <f t="shared" si="34"/>
        <v/>
      </c>
      <c r="AM127" s="541" t="str">
        <f t="shared" si="35"/>
        <v/>
      </c>
      <c r="AO127" s="541" t="str">
        <f t="shared" si="36"/>
        <v/>
      </c>
      <c r="AQ127" s="541" t="str">
        <f t="shared" si="37"/>
        <v/>
      </c>
    </row>
    <row r="128" spans="5:43">
      <c r="E128" s="541" t="str">
        <f t="shared" si="19"/>
        <v/>
      </c>
      <c r="G128" s="541" t="str">
        <f t="shared" si="19"/>
        <v/>
      </c>
      <c r="I128" s="541" t="str">
        <f t="shared" si="20"/>
        <v/>
      </c>
      <c r="K128" s="541" t="str">
        <f t="shared" si="21"/>
        <v/>
      </c>
      <c r="M128" s="541" t="str">
        <f t="shared" si="22"/>
        <v/>
      </c>
      <c r="O128" s="541" t="str">
        <f t="shared" si="23"/>
        <v/>
      </c>
      <c r="Q128" s="541" t="str">
        <f t="shared" si="24"/>
        <v/>
      </c>
      <c r="S128" s="541" t="str">
        <f t="shared" si="25"/>
        <v/>
      </c>
      <c r="U128" s="541" t="str">
        <f t="shared" si="26"/>
        <v/>
      </c>
      <c r="W128" s="541" t="str">
        <f t="shared" si="27"/>
        <v/>
      </c>
      <c r="Y128" s="541" t="str">
        <f t="shared" si="28"/>
        <v/>
      </c>
      <c r="AA128" s="541" t="str">
        <f t="shared" si="29"/>
        <v/>
      </c>
      <c r="AC128" s="541" t="str">
        <f t="shared" si="30"/>
        <v/>
      </c>
      <c r="AE128" s="541" t="str">
        <f t="shared" si="31"/>
        <v/>
      </c>
      <c r="AG128" s="541" t="str">
        <f t="shared" si="32"/>
        <v/>
      </c>
      <c r="AI128" s="541" t="str">
        <f t="shared" si="33"/>
        <v/>
      </c>
      <c r="AK128" s="541" t="str">
        <f t="shared" si="34"/>
        <v/>
      </c>
      <c r="AM128" s="541" t="str">
        <f t="shared" si="35"/>
        <v/>
      </c>
      <c r="AO128" s="541" t="str">
        <f t="shared" si="36"/>
        <v/>
      </c>
      <c r="AQ128" s="541" t="str">
        <f t="shared" si="37"/>
        <v/>
      </c>
    </row>
    <row r="129" spans="5:43">
      <c r="E129" s="541" t="str">
        <f t="shared" si="19"/>
        <v/>
      </c>
      <c r="G129" s="541" t="str">
        <f t="shared" si="19"/>
        <v/>
      </c>
      <c r="I129" s="541" t="str">
        <f t="shared" si="20"/>
        <v/>
      </c>
      <c r="K129" s="541" t="str">
        <f t="shared" si="21"/>
        <v/>
      </c>
      <c r="M129" s="541" t="str">
        <f t="shared" si="22"/>
        <v/>
      </c>
      <c r="O129" s="541" t="str">
        <f t="shared" si="23"/>
        <v/>
      </c>
      <c r="Q129" s="541" t="str">
        <f t="shared" si="24"/>
        <v/>
      </c>
      <c r="S129" s="541" t="str">
        <f t="shared" si="25"/>
        <v/>
      </c>
      <c r="U129" s="541" t="str">
        <f t="shared" si="26"/>
        <v/>
      </c>
      <c r="W129" s="541" t="str">
        <f t="shared" si="27"/>
        <v/>
      </c>
      <c r="Y129" s="541" t="str">
        <f t="shared" si="28"/>
        <v/>
      </c>
      <c r="AA129" s="541" t="str">
        <f t="shared" si="29"/>
        <v/>
      </c>
      <c r="AC129" s="541" t="str">
        <f t="shared" si="30"/>
        <v/>
      </c>
      <c r="AE129" s="541" t="str">
        <f t="shared" si="31"/>
        <v/>
      </c>
      <c r="AG129" s="541" t="str">
        <f t="shared" si="32"/>
        <v/>
      </c>
      <c r="AI129" s="541" t="str">
        <f t="shared" si="33"/>
        <v/>
      </c>
      <c r="AK129" s="541" t="str">
        <f t="shared" si="34"/>
        <v/>
      </c>
      <c r="AM129" s="541" t="str">
        <f t="shared" si="35"/>
        <v/>
      </c>
      <c r="AO129" s="541" t="str">
        <f t="shared" si="36"/>
        <v/>
      </c>
      <c r="AQ129" s="541" t="str">
        <f t="shared" si="37"/>
        <v/>
      </c>
    </row>
    <row r="130" spans="5:43">
      <c r="E130" s="541" t="str">
        <f t="shared" si="19"/>
        <v/>
      </c>
      <c r="G130" s="541" t="str">
        <f t="shared" si="19"/>
        <v/>
      </c>
      <c r="I130" s="541" t="str">
        <f t="shared" si="20"/>
        <v/>
      </c>
      <c r="K130" s="541" t="str">
        <f t="shared" si="21"/>
        <v/>
      </c>
      <c r="M130" s="541" t="str">
        <f t="shared" si="22"/>
        <v/>
      </c>
      <c r="O130" s="541" t="str">
        <f t="shared" si="23"/>
        <v/>
      </c>
      <c r="Q130" s="541" t="str">
        <f t="shared" si="24"/>
        <v/>
      </c>
      <c r="S130" s="541" t="str">
        <f t="shared" si="25"/>
        <v/>
      </c>
      <c r="U130" s="541" t="str">
        <f t="shared" si="26"/>
        <v/>
      </c>
      <c r="W130" s="541" t="str">
        <f t="shared" si="27"/>
        <v/>
      </c>
      <c r="Y130" s="541" t="str">
        <f t="shared" si="28"/>
        <v/>
      </c>
      <c r="AA130" s="541" t="str">
        <f t="shared" si="29"/>
        <v/>
      </c>
      <c r="AC130" s="541" t="str">
        <f t="shared" si="30"/>
        <v/>
      </c>
      <c r="AE130" s="541" t="str">
        <f t="shared" si="31"/>
        <v/>
      </c>
      <c r="AG130" s="541" t="str">
        <f t="shared" si="32"/>
        <v/>
      </c>
      <c r="AI130" s="541" t="str">
        <f t="shared" si="33"/>
        <v/>
      </c>
      <c r="AK130" s="541" t="str">
        <f t="shared" si="34"/>
        <v/>
      </c>
      <c r="AM130" s="541" t="str">
        <f t="shared" si="35"/>
        <v/>
      </c>
      <c r="AO130" s="541" t="str">
        <f t="shared" si="36"/>
        <v/>
      </c>
      <c r="AQ130" s="541" t="str">
        <f t="shared" si="37"/>
        <v/>
      </c>
    </row>
    <row r="131" spans="5:43">
      <c r="E131" s="541" t="str">
        <f t="shared" si="19"/>
        <v/>
      </c>
      <c r="G131" s="541" t="str">
        <f t="shared" si="19"/>
        <v/>
      </c>
      <c r="I131" s="541" t="str">
        <f t="shared" si="20"/>
        <v/>
      </c>
      <c r="K131" s="541" t="str">
        <f t="shared" si="21"/>
        <v/>
      </c>
      <c r="M131" s="541" t="str">
        <f t="shared" si="22"/>
        <v/>
      </c>
      <c r="O131" s="541" t="str">
        <f t="shared" si="23"/>
        <v/>
      </c>
      <c r="Q131" s="541" t="str">
        <f t="shared" si="24"/>
        <v/>
      </c>
      <c r="S131" s="541" t="str">
        <f t="shared" si="25"/>
        <v/>
      </c>
      <c r="U131" s="541" t="str">
        <f t="shared" si="26"/>
        <v/>
      </c>
      <c r="W131" s="541" t="str">
        <f t="shared" si="27"/>
        <v/>
      </c>
      <c r="Y131" s="541" t="str">
        <f t="shared" si="28"/>
        <v/>
      </c>
      <c r="AA131" s="541" t="str">
        <f t="shared" si="29"/>
        <v/>
      </c>
      <c r="AC131" s="541" t="str">
        <f t="shared" si="30"/>
        <v/>
      </c>
      <c r="AE131" s="541" t="str">
        <f t="shared" si="31"/>
        <v/>
      </c>
      <c r="AG131" s="541" t="str">
        <f t="shared" si="32"/>
        <v/>
      </c>
      <c r="AI131" s="541" t="str">
        <f t="shared" si="33"/>
        <v/>
      </c>
      <c r="AK131" s="541" t="str">
        <f t="shared" si="34"/>
        <v/>
      </c>
      <c r="AM131" s="541" t="str">
        <f t="shared" si="35"/>
        <v/>
      </c>
      <c r="AO131" s="541" t="str">
        <f t="shared" si="36"/>
        <v/>
      </c>
      <c r="AQ131" s="541" t="str">
        <f t="shared" si="37"/>
        <v/>
      </c>
    </row>
    <row r="132" spans="5:43">
      <c r="E132" s="541" t="str">
        <f t="shared" si="19"/>
        <v/>
      </c>
      <c r="G132" s="541" t="str">
        <f t="shared" si="19"/>
        <v/>
      </c>
      <c r="I132" s="541" t="str">
        <f t="shared" si="20"/>
        <v/>
      </c>
      <c r="K132" s="541" t="str">
        <f t="shared" si="21"/>
        <v/>
      </c>
      <c r="M132" s="541" t="str">
        <f t="shared" si="22"/>
        <v/>
      </c>
      <c r="O132" s="541" t="str">
        <f t="shared" si="23"/>
        <v/>
      </c>
      <c r="Q132" s="541" t="str">
        <f t="shared" si="24"/>
        <v/>
      </c>
      <c r="S132" s="541" t="str">
        <f t="shared" si="25"/>
        <v/>
      </c>
      <c r="U132" s="541" t="str">
        <f t="shared" si="26"/>
        <v/>
      </c>
      <c r="W132" s="541" t="str">
        <f t="shared" si="27"/>
        <v/>
      </c>
      <c r="Y132" s="541" t="str">
        <f t="shared" si="28"/>
        <v/>
      </c>
      <c r="AA132" s="541" t="str">
        <f t="shared" si="29"/>
        <v/>
      </c>
      <c r="AC132" s="541" t="str">
        <f t="shared" si="30"/>
        <v/>
      </c>
      <c r="AE132" s="541" t="str">
        <f t="shared" si="31"/>
        <v/>
      </c>
      <c r="AG132" s="541" t="str">
        <f t="shared" si="32"/>
        <v/>
      </c>
      <c r="AI132" s="541" t="str">
        <f t="shared" si="33"/>
        <v/>
      </c>
      <c r="AK132" s="541" t="str">
        <f t="shared" si="34"/>
        <v/>
      </c>
      <c r="AM132" s="541" t="str">
        <f t="shared" si="35"/>
        <v/>
      </c>
      <c r="AO132" s="541" t="str">
        <f t="shared" si="36"/>
        <v/>
      </c>
      <c r="AQ132" s="541" t="str">
        <f t="shared" si="37"/>
        <v/>
      </c>
    </row>
    <row r="133" spans="5:43">
      <c r="E133" s="541" t="str">
        <f t="shared" si="19"/>
        <v/>
      </c>
      <c r="G133" s="541" t="str">
        <f t="shared" si="19"/>
        <v/>
      </c>
      <c r="I133" s="541" t="str">
        <f t="shared" si="20"/>
        <v/>
      </c>
      <c r="K133" s="541" t="str">
        <f t="shared" si="21"/>
        <v/>
      </c>
      <c r="M133" s="541" t="str">
        <f t="shared" si="22"/>
        <v/>
      </c>
      <c r="O133" s="541" t="str">
        <f t="shared" si="23"/>
        <v/>
      </c>
      <c r="Q133" s="541" t="str">
        <f t="shared" si="24"/>
        <v/>
      </c>
      <c r="S133" s="541" t="str">
        <f t="shared" si="25"/>
        <v/>
      </c>
      <c r="U133" s="541" t="str">
        <f t="shared" si="26"/>
        <v/>
      </c>
      <c r="W133" s="541" t="str">
        <f t="shared" si="27"/>
        <v/>
      </c>
      <c r="Y133" s="541" t="str">
        <f t="shared" si="28"/>
        <v/>
      </c>
      <c r="AA133" s="541" t="str">
        <f t="shared" si="29"/>
        <v/>
      </c>
      <c r="AC133" s="541" t="str">
        <f t="shared" si="30"/>
        <v/>
      </c>
      <c r="AE133" s="541" t="str">
        <f t="shared" si="31"/>
        <v/>
      </c>
      <c r="AG133" s="541" t="str">
        <f t="shared" si="32"/>
        <v/>
      </c>
      <c r="AI133" s="541" t="str">
        <f t="shared" si="33"/>
        <v/>
      </c>
      <c r="AK133" s="541" t="str">
        <f t="shared" si="34"/>
        <v/>
      </c>
      <c r="AM133" s="541" t="str">
        <f t="shared" si="35"/>
        <v/>
      </c>
      <c r="AO133" s="541" t="str">
        <f t="shared" si="36"/>
        <v/>
      </c>
      <c r="AQ133" s="541" t="str">
        <f t="shared" si="37"/>
        <v/>
      </c>
    </row>
    <row r="134" spans="5:43">
      <c r="E134" s="541" t="str">
        <f t="shared" si="19"/>
        <v/>
      </c>
      <c r="G134" s="541" t="str">
        <f t="shared" si="19"/>
        <v/>
      </c>
      <c r="I134" s="541" t="str">
        <f t="shared" si="20"/>
        <v/>
      </c>
      <c r="K134" s="541" t="str">
        <f t="shared" si="21"/>
        <v/>
      </c>
      <c r="M134" s="541" t="str">
        <f t="shared" si="22"/>
        <v/>
      </c>
      <c r="O134" s="541" t="str">
        <f t="shared" si="23"/>
        <v/>
      </c>
      <c r="Q134" s="541" t="str">
        <f t="shared" si="24"/>
        <v/>
      </c>
      <c r="S134" s="541" t="str">
        <f t="shared" si="25"/>
        <v/>
      </c>
      <c r="U134" s="541" t="str">
        <f t="shared" si="26"/>
        <v/>
      </c>
      <c r="W134" s="541" t="str">
        <f t="shared" si="27"/>
        <v/>
      </c>
      <c r="Y134" s="541" t="str">
        <f t="shared" si="28"/>
        <v/>
      </c>
      <c r="AA134" s="541" t="str">
        <f t="shared" si="29"/>
        <v/>
      </c>
      <c r="AC134" s="541" t="str">
        <f t="shared" si="30"/>
        <v/>
      </c>
      <c r="AE134" s="541" t="str">
        <f t="shared" si="31"/>
        <v/>
      </c>
      <c r="AG134" s="541" t="str">
        <f t="shared" si="32"/>
        <v/>
      </c>
      <c r="AI134" s="541" t="str">
        <f t="shared" si="33"/>
        <v/>
      </c>
      <c r="AK134" s="541" t="str">
        <f t="shared" si="34"/>
        <v/>
      </c>
      <c r="AM134" s="541" t="str">
        <f t="shared" si="35"/>
        <v/>
      </c>
      <c r="AO134" s="541" t="str">
        <f t="shared" si="36"/>
        <v/>
      </c>
      <c r="AQ134" s="541" t="str">
        <f t="shared" si="37"/>
        <v/>
      </c>
    </row>
    <row r="135" spans="5:43">
      <c r="E135" s="541" t="str">
        <f t="shared" si="19"/>
        <v/>
      </c>
      <c r="G135" s="541" t="str">
        <f t="shared" si="19"/>
        <v/>
      </c>
      <c r="I135" s="541" t="str">
        <f t="shared" si="20"/>
        <v/>
      </c>
      <c r="K135" s="541" t="str">
        <f t="shared" si="21"/>
        <v/>
      </c>
      <c r="M135" s="541" t="str">
        <f t="shared" si="22"/>
        <v/>
      </c>
      <c r="O135" s="541" t="str">
        <f t="shared" si="23"/>
        <v/>
      </c>
      <c r="Q135" s="541" t="str">
        <f t="shared" si="24"/>
        <v/>
      </c>
      <c r="S135" s="541" t="str">
        <f t="shared" si="25"/>
        <v/>
      </c>
      <c r="U135" s="541" t="str">
        <f t="shared" si="26"/>
        <v/>
      </c>
      <c r="W135" s="541" t="str">
        <f t="shared" si="27"/>
        <v/>
      </c>
      <c r="Y135" s="541" t="str">
        <f t="shared" si="28"/>
        <v/>
      </c>
      <c r="AA135" s="541" t="str">
        <f t="shared" si="29"/>
        <v/>
      </c>
      <c r="AC135" s="541" t="str">
        <f t="shared" si="30"/>
        <v/>
      </c>
      <c r="AE135" s="541" t="str">
        <f t="shared" si="31"/>
        <v/>
      </c>
      <c r="AG135" s="541" t="str">
        <f t="shared" si="32"/>
        <v/>
      </c>
      <c r="AI135" s="541" t="str">
        <f t="shared" si="33"/>
        <v/>
      </c>
      <c r="AK135" s="541" t="str">
        <f t="shared" si="34"/>
        <v/>
      </c>
      <c r="AM135" s="541" t="str">
        <f t="shared" si="35"/>
        <v/>
      </c>
      <c r="AO135" s="541" t="str">
        <f t="shared" si="36"/>
        <v/>
      </c>
      <c r="AQ135" s="541" t="str">
        <f t="shared" si="37"/>
        <v/>
      </c>
    </row>
    <row r="136" spans="5:43">
      <c r="E136" s="541" t="str">
        <f t="shared" si="19"/>
        <v/>
      </c>
      <c r="G136" s="541" t="str">
        <f t="shared" si="19"/>
        <v/>
      </c>
      <c r="I136" s="541" t="str">
        <f t="shared" si="20"/>
        <v/>
      </c>
      <c r="K136" s="541" t="str">
        <f t="shared" si="21"/>
        <v/>
      </c>
      <c r="M136" s="541" t="str">
        <f t="shared" si="22"/>
        <v/>
      </c>
      <c r="O136" s="541" t="str">
        <f t="shared" si="23"/>
        <v/>
      </c>
      <c r="Q136" s="541" t="str">
        <f t="shared" si="24"/>
        <v/>
      </c>
      <c r="S136" s="541" t="str">
        <f t="shared" si="25"/>
        <v/>
      </c>
      <c r="U136" s="541" t="str">
        <f t="shared" si="26"/>
        <v/>
      </c>
      <c r="W136" s="541" t="str">
        <f t="shared" si="27"/>
        <v/>
      </c>
      <c r="Y136" s="541" t="str">
        <f t="shared" si="28"/>
        <v/>
      </c>
      <c r="AA136" s="541" t="str">
        <f t="shared" si="29"/>
        <v/>
      </c>
      <c r="AC136" s="541" t="str">
        <f t="shared" si="30"/>
        <v/>
      </c>
      <c r="AE136" s="541" t="str">
        <f t="shared" si="31"/>
        <v/>
      </c>
      <c r="AG136" s="541" t="str">
        <f t="shared" si="32"/>
        <v/>
      </c>
      <c r="AI136" s="541" t="str">
        <f t="shared" si="33"/>
        <v/>
      </c>
      <c r="AK136" s="541" t="str">
        <f t="shared" si="34"/>
        <v/>
      </c>
      <c r="AM136" s="541" t="str">
        <f t="shared" si="35"/>
        <v/>
      </c>
      <c r="AO136" s="541" t="str">
        <f t="shared" si="36"/>
        <v/>
      </c>
      <c r="AQ136" s="541" t="str">
        <f t="shared" si="37"/>
        <v/>
      </c>
    </row>
    <row r="137" spans="5:43">
      <c r="E137" s="541" t="str">
        <f t="shared" si="19"/>
        <v/>
      </c>
      <c r="G137" s="541" t="str">
        <f t="shared" si="19"/>
        <v/>
      </c>
      <c r="I137" s="541" t="str">
        <f t="shared" si="20"/>
        <v/>
      </c>
      <c r="K137" s="541" t="str">
        <f t="shared" si="21"/>
        <v/>
      </c>
      <c r="M137" s="541" t="str">
        <f t="shared" si="22"/>
        <v/>
      </c>
      <c r="O137" s="541" t="str">
        <f t="shared" si="23"/>
        <v/>
      </c>
      <c r="Q137" s="541" t="str">
        <f t="shared" si="24"/>
        <v/>
      </c>
      <c r="S137" s="541" t="str">
        <f t="shared" si="25"/>
        <v/>
      </c>
      <c r="U137" s="541" t="str">
        <f t="shared" si="26"/>
        <v/>
      </c>
      <c r="W137" s="541" t="str">
        <f t="shared" si="27"/>
        <v/>
      </c>
      <c r="Y137" s="541" t="str">
        <f t="shared" si="28"/>
        <v/>
      </c>
      <c r="AA137" s="541" t="str">
        <f t="shared" si="29"/>
        <v/>
      </c>
      <c r="AC137" s="541" t="str">
        <f t="shared" si="30"/>
        <v/>
      </c>
      <c r="AE137" s="541" t="str">
        <f t="shared" si="31"/>
        <v/>
      </c>
      <c r="AG137" s="541" t="str">
        <f t="shared" si="32"/>
        <v/>
      </c>
      <c r="AI137" s="541" t="str">
        <f t="shared" si="33"/>
        <v/>
      </c>
      <c r="AK137" s="541" t="str">
        <f t="shared" si="34"/>
        <v/>
      </c>
      <c r="AM137" s="541" t="str">
        <f t="shared" si="35"/>
        <v/>
      </c>
      <c r="AO137" s="541" t="str">
        <f t="shared" si="36"/>
        <v/>
      </c>
      <c r="AQ137" s="541" t="str">
        <f t="shared" si="37"/>
        <v/>
      </c>
    </row>
    <row r="138" spans="5:43">
      <c r="E138" s="541" t="str">
        <f t="shared" si="19"/>
        <v/>
      </c>
      <c r="G138" s="541" t="str">
        <f t="shared" si="19"/>
        <v/>
      </c>
      <c r="I138" s="541" t="str">
        <f t="shared" si="20"/>
        <v/>
      </c>
      <c r="K138" s="541" t="str">
        <f t="shared" si="21"/>
        <v/>
      </c>
      <c r="M138" s="541" t="str">
        <f t="shared" si="22"/>
        <v/>
      </c>
      <c r="O138" s="541" t="str">
        <f t="shared" si="23"/>
        <v/>
      </c>
      <c r="Q138" s="541" t="str">
        <f t="shared" si="24"/>
        <v/>
      </c>
      <c r="S138" s="541" t="str">
        <f t="shared" si="25"/>
        <v/>
      </c>
      <c r="U138" s="541" t="str">
        <f t="shared" si="26"/>
        <v/>
      </c>
      <c r="W138" s="541" t="str">
        <f t="shared" si="27"/>
        <v/>
      </c>
      <c r="Y138" s="541" t="str">
        <f t="shared" si="28"/>
        <v/>
      </c>
      <c r="AA138" s="541" t="str">
        <f t="shared" si="29"/>
        <v/>
      </c>
      <c r="AC138" s="541" t="str">
        <f t="shared" si="30"/>
        <v/>
      </c>
      <c r="AE138" s="541" t="str">
        <f t="shared" si="31"/>
        <v/>
      </c>
      <c r="AG138" s="541" t="str">
        <f t="shared" si="32"/>
        <v/>
      </c>
      <c r="AI138" s="541" t="str">
        <f t="shared" si="33"/>
        <v/>
      </c>
      <c r="AK138" s="541" t="str">
        <f t="shared" si="34"/>
        <v/>
      </c>
      <c r="AM138" s="541" t="str">
        <f t="shared" si="35"/>
        <v/>
      </c>
      <c r="AO138" s="541" t="str">
        <f t="shared" si="36"/>
        <v/>
      </c>
      <c r="AQ138" s="541" t="str">
        <f t="shared" si="37"/>
        <v/>
      </c>
    </row>
    <row r="139" spans="5:43">
      <c r="E139" s="541" t="str">
        <f t="shared" si="19"/>
        <v/>
      </c>
      <c r="G139" s="541" t="str">
        <f t="shared" si="19"/>
        <v/>
      </c>
      <c r="I139" s="541" t="str">
        <f t="shared" si="20"/>
        <v/>
      </c>
      <c r="K139" s="541" t="str">
        <f t="shared" si="21"/>
        <v/>
      </c>
      <c r="M139" s="541" t="str">
        <f t="shared" si="22"/>
        <v/>
      </c>
      <c r="O139" s="541" t="str">
        <f t="shared" si="23"/>
        <v/>
      </c>
      <c r="Q139" s="541" t="str">
        <f t="shared" si="24"/>
        <v/>
      </c>
      <c r="S139" s="541" t="str">
        <f t="shared" si="25"/>
        <v/>
      </c>
      <c r="U139" s="541" t="str">
        <f t="shared" si="26"/>
        <v/>
      </c>
      <c r="W139" s="541" t="str">
        <f t="shared" si="27"/>
        <v/>
      </c>
      <c r="Y139" s="541" t="str">
        <f t="shared" si="28"/>
        <v/>
      </c>
      <c r="AA139" s="541" t="str">
        <f t="shared" si="29"/>
        <v/>
      </c>
      <c r="AC139" s="541" t="str">
        <f t="shared" si="30"/>
        <v/>
      </c>
      <c r="AE139" s="541" t="str">
        <f t="shared" si="31"/>
        <v/>
      </c>
      <c r="AG139" s="541" t="str">
        <f t="shared" si="32"/>
        <v/>
      </c>
      <c r="AI139" s="541" t="str">
        <f t="shared" si="33"/>
        <v/>
      </c>
      <c r="AK139" s="541" t="str">
        <f t="shared" si="34"/>
        <v/>
      </c>
      <c r="AM139" s="541" t="str">
        <f t="shared" si="35"/>
        <v/>
      </c>
      <c r="AO139" s="541" t="str">
        <f t="shared" si="36"/>
        <v/>
      </c>
      <c r="AQ139" s="541" t="str">
        <f t="shared" si="37"/>
        <v/>
      </c>
    </row>
    <row r="140" spans="5:43">
      <c r="E140" s="541" t="str">
        <f t="shared" si="19"/>
        <v/>
      </c>
      <c r="G140" s="541" t="str">
        <f t="shared" si="19"/>
        <v/>
      </c>
      <c r="I140" s="541" t="str">
        <f t="shared" si="20"/>
        <v/>
      </c>
      <c r="K140" s="541" t="str">
        <f t="shared" si="21"/>
        <v/>
      </c>
      <c r="M140" s="541" t="str">
        <f t="shared" si="22"/>
        <v/>
      </c>
      <c r="O140" s="541" t="str">
        <f t="shared" si="23"/>
        <v/>
      </c>
      <c r="Q140" s="541" t="str">
        <f t="shared" si="24"/>
        <v/>
      </c>
      <c r="S140" s="541" t="str">
        <f t="shared" si="25"/>
        <v/>
      </c>
      <c r="U140" s="541" t="str">
        <f t="shared" si="26"/>
        <v/>
      </c>
      <c r="W140" s="541" t="str">
        <f t="shared" si="27"/>
        <v/>
      </c>
      <c r="Y140" s="541" t="str">
        <f t="shared" si="28"/>
        <v/>
      </c>
      <c r="AA140" s="541" t="str">
        <f t="shared" si="29"/>
        <v/>
      </c>
      <c r="AC140" s="541" t="str">
        <f t="shared" si="30"/>
        <v/>
      </c>
      <c r="AE140" s="541" t="str">
        <f t="shared" si="31"/>
        <v/>
      </c>
      <c r="AG140" s="541" t="str">
        <f t="shared" si="32"/>
        <v/>
      </c>
      <c r="AI140" s="541" t="str">
        <f t="shared" si="33"/>
        <v/>
      </c>
      <c r="AK140" s="541" t="str">
        <f t="shared" si="34"/>
        <v/>
      </c>
      <c r="AM140" s="541" t="str">
        <f t="shared" si="35"/>
        <v/>
      </c>
      <c r="AO140" s="541" t="str">
        <f t="shared" si="36"/>
        <v/>
      </c>
      <c r="AQ140" s="541" t="str">
        <f t="shared" si="37"/>
        <v/>
      </c>
    </row>
    <row r="141" spans="5:43">
      <c r="E141" s="541" t="str">
        <f t="shared" ref="E141:G204" si="38">IF(OR($B141=0,D141=0),"",D141/$B141)</f>
        <v/>
      </c>
      <c r="G141" s="541" t="str">
        <f t="shared" si="38"/>
        <v/>
      </c>
      <c r="I141" s="541" t="str">
        <f t="shared" ref="I141:I204" si="39">IF(OR($B141=0,H141=0),"",H141/$B141)</f>
        <v/>
      </c>
      <c r="K141" s="541" t="str">
        <f t="shared" ref="K141:K204" si="40">IF(OR($B141=0,J141=0),"",J141/$B141)</f>
        <v/>
      </c>
      <c r="M141" s="541" t="str">
        <f t="shared" ref="M141:M204" si="41">IF(OR($B141=0,L141=0),"",L141/$B141)</f>
        <v/>
      </c>
      <c r="O141" s="541" t="str">
        <f t="shared" ref="O141:O204" si="42">IF(OR($B141=0,N141=0),"",N141/$B141)</f>
        <v/>
      </c>
      <c r="Q141" s="541" t="str">
        <f t="shared" ref="Q141:Q204" si="43">IF(OR($B141=0,P141=0),"",P141/$B141)</f>
        <v/>
      </c>
      <c r="S141" s="541" t="str">
        <f t="shared" ref="S141:S204" si="44">IF(OR($B141=0,R141=0),"",R141/$B141)</f>
        <v/>
      </c>
      <c r="U141" s="541" t="str">
        <f t="shared" ref="U141:U204" si="45">IF(OR($B141=0,T141=0),"",T141/$B141)</f>
        <v/>
      </c>
      <c r="W141" s="541" t="str">
        <f t="shared" ref="W141:W204" si="46">IF(OR($B141=0,V141=0),"",V141/$B141)</f>
        <v/>
      </c>
      <c r="Y141" s="541" t="str">
        <f t="shared" ref="Y141:Y204" si="47">IF(OR($B141=0,X141=0),"",X141/$B141)</f>
        <v/>
      </c>
      <c r="AA141" s="541" t="str">
        <f t="shared" ref="AA141:AA204" si="48">IF(OR($B141=0,Z141=0),"",Z141/$B141)</f>
        <v/>
      </c>
      <c r="AC141" s="541" t="str">
        <f t="shared" ref="AC141:AC204" si="49">IF(OR($B141=0,AB141=0),"",AB141/$B141)</f>
        <v/>
      </c>
      <c r="AE141" s="541" t="str">
        <f t="shared" ref="AE141:AE204" si="50">IF(OR($B141=0,AD141=0),"",AD141/$B141)</f>
        <v/>
      </c>
      <c r="AG141" s="541" t="str">
        <f t="shared" ref="AG141:AG204" si="51">IF(OR($B141=0,AF141=0),"",AF141/$B141)</f>
        <v/>
      </c>
      <c r="AI141" s="541" t="str">
        <f t="shared" ref="AI141:AI204" si="52">IF(OR($B141=0,AH141=0),"",AH141/$B141)</f>
        <v/>
      </c>
      <c r="AK141" s="541" t="str">
        <f t="shared" ref="AK141:AK204" si="53">IF(OR($B141=0,AJ141=0),"",AJ141/$B141)</f>
        <v/>
      </c>
      <c r="AM141" s="541" t="str">
        <f t="shared" ref="AM141:AM204" si="54">IF(OR($B141=0,AL141=0),"",AL141/$B141)</f>
        <v/>
      </c>
      <c r="AO141" s="541" t="str">
        <f t="shared" ref="AO141:AO204" si="55">IF(OR($B141=0,AN141=0),"",AN141/$B141)</f>
        <v/>
      </c>
      <c r="AQ141" s="541" t="str">
        <f t="shared" ref="AQ141:AQ204" si="56">IF(OR($B141=0,AP141=0),"",AP141/$B141)</f>
        <v/>
      </c>
    </row>
    <row r="142" spans="5:43">
      <c r="E142" s="541" t="str">
        <f t="shared" si="38"/>
        <v/>
      </c>
      <c r="G142" s="541" t="str">
        <f t="shared" si="38"/>
        <v/>
      </c>
      <c r="I142" s="541" t="str">
        <f t="shared" si="39"/>
        <v/>
      </c>
      <c r="K142" s="541" t="str">
        <f t="shared" si="40"/>
        <v/>
      </c>
      <c r="M142" s="541" t="str">
        <f t="shared" si="41"/>
        <v/>
      </c>
      <c r="O142" s="541" t="str">
        <f t="shared" si="42"/>
        <v/>
      </c>
      <c r="Q142" s="541" t="str">
        <f t="shared" si="43"/>
        <v/>
      </c>
      <c r="S142" s="541" t="str">
        <f t="shared" si="44"/>
        <v/>
      </c>
      <c r="U142" s="541" t="str">
        <f t="shared" si="45"/>
        <v/>
      </c>
      <c r="W142" s="541" t="str">
        <f t="shared" si="46"/>
        <v/>
      </c>
      <c r="Y142" s="541" t="str">
        <f t="shared" si="47"/>
        <v/>
      </c>
      <c r="AA142" s="541" t="str">
        <f t="shared" si="48"/>
        <v/>
      </c>
      <c r="AC142" s="541" t="str">
        <f t="shared" si="49"/>
        <v/>
      </c>
      <c r="AE142" s="541" t="str">
        <f t="shared" si="50"/>
        <v/>
      </c>
      <c r="AG142" s="541" t="str">
        <f t="shared" si="51"/>
        <v/>
      </c>
      <c r="AI142" s="541" t="str">
        <f t="shared" si="52"/>
        <v/>
      </c>
      <c r="AK142" s="541" t="str">
        <f t="shared" si="53"/>
        <v/>
      </c>
      <c r="AM142" s="541" t="str">
        <f t="shared" si="54"/>
        <v/>
      </c>
      <c r="AO142" s="541" t="str">
        <f t="shared" si="55"/>
        <v/>
      </c>
      <c r="AQ142" s="541" t="str">
        <f t="shared" si="56"/>
        <v/>
      </c>
    </row>
    <row r="143" spans="5:43">
      <c r="E143" s="541" t="str">
        <f t="shared" si="38"/>
        <v/>
      </c>
      <c r="G143" s="541" t="str">
        <f t="shared" si="38"/>
        <v/>
      </c>
      <c r="I143" s="541" t="str">
        <f t="shared" si="39"/>
        <v/>
      </c>
      <c r="K143" s="541" t="str">
        <f t="shared" si="40"/>
        <v/>
      </c>
      <c r="M143" s="541" t="str">
        <f t="shared" si="41"/>
        <v/>
      </c>
      <c r="O143" s="541" t="str">
        <f t="shared" si="42"/>
        <v/>
      </c>
      <c r="Q143" s="541" t="str">
        <f t="shared" si="43"/>
        <v/>
      </c>
      <c r="S143" s="541" t="str">
        <f t="shared" si="44"/>
        <v/>
      </c>
      <c r="U143" s="541" t="str">
        <f t="shared" si="45"/>
        <v/>
      </c>
      <c r="W143" s="541" t="str">
        <f t="shared" si="46"/>
        <v/>
      </c>
      <c r="Y143" s="541" t="str">
        <f t="shared" si="47"/>
        <v/>
      </c>
      <c r="AA143" s="541" t="str">
        <f t="shared" si="48"/>
        <v/>
      </c>
      <c r="AC143" s="541" t="str">
        <f t="shared" si="49"/>
        <v/>
      </c>
      <c r="AE143" s="541" t="str">
        <f t="shared" si="50"/>
        <v/>
      </c>
      <c r="AG143" s="541" t="str">
        <f t="shared" si="51"/>
        <v/>
      </c>
      <c r="AI143" s="541" t="str">
        <f t="shared" si="52"/>
        <v/>
      </c>
      <c r="AK143" s="541" t="str">
        <f t="shared" si="53"/>
        <v/>
      </c>
      <c r="AM143" s="541" t="str">
        <f t="shared" si="54"/>
        <v/>
      </c>
      <c r="AO143" s="541" t="str">
        <f t="shared" si="55"/>
        <v/>
      </c>
      <c r="AQ143" s="541" t="str">
        <f t="shared" si="56"/>
        <v/>
      </c>
    </row>
    <row r="144" spans="5:43">
      <c r="E144" s="541" t="str">
        <f t="shared" si="38"/>
        <v/>
      </c>
      <c r="G144" s="541" t="str">
        <f t="shared" si="38"/>
        <v/>
      </c>
      <c r="I144" s="541" t="str">
        <f t="shared" si="39"/>
        <v/>
      </c>
      <c r="K144" s="541" t="str">
        <f t="shared" si="40"/>
        <v/>
      </c>
      <c r="M144" s="541" t="str">
        <f t="shared" si="41"/>
        <v/>
      </c>
      <c r="O144" s="541" t="str">
        <f t="shared" si="42"/>
        <v/>
      </c>
      <c r="Q144" s="541" t="str">
        <f t="shared" si="43"/>
        <v/>
      </c>
      <c r="S144" s="541" t="str">
        <f t="shared" si="44"/>
        <v/>
      </c>
      <c r="U144" s="541" t="str">
        <f t="shared" si="45"/>
        <v/>
      </c>
      <c r="W144" s="541" t="str">
        <f t="shared" si="46"/>
        <v/>
      </c>
      <c r="Y144" s="541" t="str">
        <f t="shared" si="47"/>
        <v/>
      </c>
      <c r="AA144" s="541" t="str">
        <f t="shared" si="48"/>
        <v/>
      </c>
      <c r="AC144" s="541" t="str">
        <f t="shared" si="49"/>
        <v/>
      </c>
      <c r="AE144" s="541" t="str">
        <f t="shared" si="50"/>
        <v/>
      </c>
      <c r="AG144" s="541" t="str">
        <f t="shared" si="51"/>
        <v/>
      </c>
      <c r="AI144" s="541" t="str">
        <f t="shared" si="52"/>
        <v/>
      </c>
      <c r="AK144" s="541" t="str">
        <f t="shared" si="53"/>
        <v/>
      </c>
      <c r="AM144" s="541" t="str">
        <f t="shared" si="54"/>
        <v/>
      </c>
      <c r="AO144" s="541" t="str">
        <f t="shared" si="55"/>
        <v/>
      </c>
      <c r="AQ144" s="541" t="str">
        <f t="shared" si="56"/>
        <v/>
      </c>
    </row>
    <row r="145" spans="5:43">
      <c r="E145" s="541" t="str">
        <f t="shared" si="38"/>
        <v/>
      </c>
      <c r="G145" s="541" t="str">
        <f t="shared" si="38"/>
        <v/>
      </c>
      <c r="I145" s="541" t="str">
        <f t="shared" si="39"/>
        <v/>
      </c>
      <c r="K145" s="541" t="str">
        <f t="shared" si="40"/>
        <v/>
      </c>
      <c r="M145" s="541" t="str">
        <f t="shared" si="41"/>
        <v/>
      </c>
      <c r="O145" s="541" t="str">
        <f t="shared" si="42"/>
        <v/>
      </c>
      <c r="Q145" s="541" t="str">
        <f t="shared" si="43"/>
        <v/>
      </c>
      <c r="S145" s="541" t="str">
        <f t="shared" si="44"/>
        <v/>
      </c>
      <c r="U145" s="541" t="str">
        <f t="shared" si="45"/>
        <v/>
      </c>
      <c r="W145" s="541" t="str">
        <f t="shared" si="46"/>
        <v/>
      </c>
      <c r="Y145" s="541" t="str">
        <f t="shared" si="47"/>
        <v/>
      </c>
      <c r="AA145" s="541" t="str">
        <f t="shared" si="48"/>
        <v/>
      </c>
      <c r="AC145" s="541" t="str">
        <f t="shared" si="49"/>
        <v/>
      </c>
      <c r="AE145" s="541" t="str">
        <f t="shared" si="50"/>
        <v/>
      </c>
      <c r="AG145" s="541" t="str">
        <f t="shared" si="51"/>
        <v/>
      </c>
      <c r="AI145" s="541" t="str">
        <f t="shared" si="52"/>
        <v/>
      </c>
      <c r="AK145" s="541" t="str">
        <f t="shared" si="53"/>
        <v/>
      </c>
      <c r="AM145" s="541" t="str">
        <f t="shared" si="54"/>
        <v/>
      </c>
      <c r="AO145" s="541" t="str">
        <f t="shared" si="55"/>
        <v/>
      </c>
      <c r="AQ145" s="541" t="str">
        <f t="shared" si="56"/>
        <v/>
      </c>
    </row>
    <row r="146" spans="5:43">
      <c r="E146" s="541" t="str">
        <f t="shared" si="38"/>
        <v/>
      </c>
      <c r="G146" s="541" t="str">
        <f t="shared" si="38"/>
        <v/>
      </c>
      <c r="I146" s="541" t="str">
        <f t="shared" si="39"/>
        <v/>
      </c>
      <c r="K146" s="541" t="str">
        <f t="shared" si="40"/>
        <v/>
      </c>
      <c r="M146" s="541" t="str">
        <f t="shared" si="41"/>
        <v/>
      </c>
      <c r="O146" s="541" t="str">
        <f t="shared" si="42"/>
        <v/>
      </c>
      <c r="Q146" s="541" t="str">
        <f t="shared" si="43"/>
        <v/>
      </c>
      <c r="S146" s="541" t="str">
        <f t="shared" si="44"/>
        <v/>
      </c>
      <c r="U146" s="541" t="str">
        <f t="shared" si="45"/>
        <v/>
      </c>
      <c r="W146" s="541" t="str">
        <f t="shared" si="46"/>
        <v/>
      </c>
      <c r="Y146" s="541" t="str">
        <f t="shared" si="47"/>
        <v/>
      </c>
      <c r="AA146" s="541" t="str">
        <f t="shared" si="48"/>
        <v/>
      </c>
      <c r="AC146" s="541" t="str">
        <f t="shared" si="49"/>
        <v/>
      </c>
      <c r="AE146" s="541" t="str">
        <f t="shared" si="50"/>
        <v/>
      </c>
      <c r="AG146" s="541" t="str">
        <f t="shared" si="51"/>
        <v/>
      </c>
      <c r="AI146" s="541" t="str">
        <f t="shared" si="52"/>
        <v/>
      </c>
      <c r="AK146" s="541" t="str">
        <f t="shared" si="53"/>
        <v/>
      </c>
      <c r="AM146" s="541" t="str">
        <f t="shared" si="54"/>
        <v/>
      </c>
      <c r="AO146" s="541" t="str">
        <f t="shared" si="55"/>
        <v/>
      </c>
      <c r="AQ146" s="541" t="str">
        <f t="shared" si="56"/>
        <v/>
      </c>
    </row>
    <row r="147" spans="5:43">
      <c r="E147" s="541" t="str">
        <f t="shared" si="38"/>
        <v/>
      </c>
      <c r="G147" s="541" t="str">
        <f t="shared" si="38"/>
        <v/>
      </c>
      <c r="I147" s="541" t="str">
        <f t="shared" si="39"/>
        <v/>
      </c>
      <c r="K147" s="541" t="str">
        <f t="shared" si="40"/>
        <v/>
      </c>
      <c r="M147" s="541" t="str">
        <f t="shared" si="41"/>
        <v/>
      </c>
      <c r="O147" s="541" t="str">
        <f t="shared" si="42"/>
        <v/>
      </c>
      <c r="Q147" s="541" t="str">
        <f t="shared" si="43"/>
        <v/>
      </c>
      <c r="S147" s="541" t="str">
        <f t="shared" si="44"/>
        <v/>
      </c>
      <c r="U147" s="541" t="str">
        <f t="shared" si="45"/>
        <v/>
      </c>
      <c r="W147" s="541" t="str">
        <f t="shared" si="46"/>
        <v/>
      </c>
      <c r="Y147" s="541" t="str">
        <f t="shared" si="47"/>
        <v/>
      </c>
      <c r="AA147" s="541" t="str">
        <f t="shared" si="48"/>
        <v/>
      </c>
      <c r="AC147" s="541" t="str">
        <f t="shared" si="49"/>
        <v/>
      </c>
      <c r="AE147" s="541" t="str">
        <f t="shared" si="50"/>
        <v/>
      </c>
      <c r="AG147" s="541" t="str">
        <f t="shared" si="51"/>
        <v/>
      </c>
      <c r="AI147" s="541" t="str">
        <f t="shared" si="52"/>
        <v/>
      </c>
      <c r="AK147" s="541" t="str">
        <f t="shared" si="53"/>
        <v/>
      </c>
      <c r="AM147" s="541" t="str">
        <f t="shared" si="54"/>
        <v/>
      </c>
      <c r="AO147" s="541" t="str">
        <f t="shared" si="55"/>
        <v/>
      </c>
      <c r="AQ147" s="541" t="str">
        <f t="shared" si="56"/>
        <v/>
      </c>
    </row>
    <row r="148" spans="5:43">
      <c r="E148" s="541" t="str">
        <f t="shared" si="38"/>
        <v/>
      </c>
      <c r="G148" s="541" t="str">
        <f t="shared" si="38"/>
        <v/>
      </c>
      <c r="I148" s="541" t="str">
        <f t="shared" si="39"/>
        <v/>
      </c>
      <c r="K148" s="541" t="str">
        <f t="shared" si="40"/>
        <v/>
      </c>
      <c r="M148" s="541" t="str">
        <f t="shared" si="41"/>
        <v/>
      </c>
      <c r="O148" s="541" t="str">
        <f t="shared" si="42"/>
        <v/>
      </c>
      <c r="Q148" s="541" t="str">
        <f t="shared" si="43"/>
        <v/>
      </c>
      <c r="S148" s="541" t="str">
        <f t="shared" si="44"/>
        <v/>
      </c>
      <c r="U148" s="541" t="str">
        <f t="shared" si="45"/>
        <v/>
      </c>
      <c r="W148" s="541" t="str">
        <f t="shared" si="46"/>
        <v/>
      </c>
      <c r="Y148" s="541" t="str">
        <f t="shared" si="47"/>
        <v/>
      </c>
      <c r="AA148" s="541" t="str">
        <f t="shared" si="48"/>
        <v/>
      </c>
      <c r="AC148" s="541" t="str">
        <f t="shared" si="49"/>
        <v/>
      </c>
      <c r="AE148" s="541" t="str">
        <f t="shared" si="50"/>
        <v/>
      </c>
      <c r="AG148" s="541" t="str">
        <f t="shared" si="51"/>
        <v/>
      </c>
      <c r="AI148" s="541" t="str">
        <f t="shared" si="52"/>
        <v/>
      </c>
      <c r="AK148" s="541" t="str">
        <f t="shared" si="53"/>
        <v/>
      </c>
      <c r="AM148" s="541" t="str">
        <f t="shared" si="54"/>
        <v/>
      </c>
      <c r="AO148" s="541" t="str">
        <f t="shared" si="55"/>
        <v/>
      </c>
      <c r="AQ148" s="541" t="str">
        <f t="shared" si="56"/>
        <v/>
      </c>
    </row>
    <row r="149" spans="5:43">
      <c r="E149" s="541" t="str">
        <f t="shared" si="38"/>
        <v/>
      </c>
      <c r="G149" s="541" t="str">
        <f t="shared" si="38"/>
        <v/>
      </c>
      <c r="I149" s="541" t="str">
        <f t="shared" si="39"/>
        <v/>
      </c>
      <c r="K149" s="541" t="str">
        <f t="shared" si="40"/>
        <v/>
      </c>
      <c r="M149" s="541" t="str">
        <f t="shared" si="41"/>
        <v/>
      </c>
      <c r="O149" s="541" t="str">
        <f t="shared" si="42"/>
        <v/>
      </c>
      <c r="Q149" s="541" t="str">
        <f t="shared" si="43"/>
        <v/>
      </c>
      <c r="S149" s="541" t="str">
        <f t="shared" si="44"/>
        <v/>
      </c>
      <c r="U149" s="541" t="str">
        <f t="shared" si="45"/>
        <v/>
      </c>
      <c r="W149" s="541" t="str">
        <f t="shared" si="46"/>
        <v/>
      </c>
      <c r="Y149" s="541" t="str">
        <f t="shared" si="47"/>
        <v/>
      </c>
      <c r="AA149" s="541" t="str">
        <f t="shared" si="48"/>
        <v/>
      </c>
      <c r="AC149" s="541" t="str">
        <f t="shared" si="49"/>
        <v/>
      </c>
      <c r="AE149" s="541" t="str">
        <f t="shared" si="50"/>
        <v/>
      </c>
      <c r="AG149" s="541" t="str">
        <f t="shared" si="51"/>
        <v/>
      </c>
      <c r="AI149" s="541" t="str">
        <f t="shared" si="52"/>
        <v/>
      </c>
      <c r="AK149" s="541" t="str">
        <f t="shared" si="53"/>
        <v/>
      </c>
      <c r="AM149" s="541" t="str">
        <f t="shared" si="54"/>
        <v/>
      </c>
      <c r="AO149" s="541" t="str">
        <f t="shared" si="55"/>
        <v/>
      </c>
      <c r="AQ149" s="541" t="str">
        <f t="shared" si="56"/>
        <v/>
      </c>
    </row>
    <row r="150" spans="5:43">
      <c r="E150" s="541" t="str">
        <f t="shared" si="38"/>
        <v/>
      </c>
      <c r="G150" s="541" t="str">
        <f t="shared" si="38"/>
        <v/>
      </c>
      <c r="I150" s="541" t="str">
        <f t="shared" si="39"/>
        <v/>
      </c>
      <c r="K150" s="541" t="str">
        <f t="shared" si="40"/>
        <v/>
      </c>
      <c r="M150" s="541" t="str">
        <f t="shared" si="41"/>
        <v/>
      </c>
      <c r="O150" s="541" t="str">
        <f t="shared" si="42"/>
        <v/>
      </c>
      <c r="Q150" s="541" t="str">
        <f t="shared" si="43"/>
        <v/>
      </c>
      <c r="S150" s="541" t="str">
        <f t="shared" si="44"/>
        <v/>
      </c>
      <c r="U150" s="541" t="str">
        <f t="shared" si="45"/>
        <v/>
      </c>
      <c r="W150" s="541" t="str">
        <f t="shared" si="46"/>
        <v/>
      </c>
      <c r="Y150" s="541" t="str">
        <f t="shared" si="47"/>
        <v/>
      </c>
      <c r="AA150" s="541" t="str">
        <f t="shared" si="48"/>
        <v/>
      </c>
      <c r="AC150" s="541" t="str">
        <f t="shared" si="49"/>
        <v/>
      </c>
      <c r="AE150" s="541" t="str">
        <f t="shared" si="50"/>
        <v/>
      </c>
      <c r="AG150" s="541" t="str">
        <f t="shared" si="51"/>
        <v/>
      </c>
      <c r="AI150" s="541" t="str">
        <f t="shared" si="52"/>
        <v/>
      </c>
      <c r="AK150" s="541" t="str">
        <f t="shared" si="53"/>
        <v/>
      </c>
      <c r="AM150" s="541" t="str">
        <f t="shared" si="54"/>
        <v/>
      </c>
      <c r="AO150" s="541" t="str">
        <f t="shared" si="55"/>
        <v/>
      </c>
      <c r="AQ150" s="541" t="str">
        <f t="shared" si="56"/>
        <v/>
      </c>
    </row>
    <row r="151" spans="5:43">
      <c r="E151" s="541" t="str">
        <f t="shared" si="38"/>
        <v/>
      </c>
      <c r="G151" s="541" t="str">
        <f t="shared" si="38"/>
        <v/>
      </c>
      <c r="I151" s="541" t="str">
        <f t="shared" si="39"/>
        <v/>
      </c>
      <c r="K151" s="541" t="str">
        <f t="shared" si="40"/>
        <v/>
      </c>
      <c r="M151" s="541" t="str">
        <f t="shared" si="41"/>
        <v/>
      </c>
      <c r="O151" s="541" t="str">
        <f t="shared" si="42"/>
        <v/>
      </c>
      <c r="Q151" s="541" t="str">
        <f t="shared" si="43"/>
        <v/>
      </c>
      <c r="S151" s="541" t="str">
        <f t="shared" si="44"/>
        <v/>
      </c>
      <c r="U151" s="541" t="str">
        <f t="shared" si="45"/>
        <v/>
      </c>
      <c r="W151" s="541" t="str">
        <f t="shared" si="46"/>
        <v/>
      </c>
      <c r="Y151" s="541" t="str">
        <f t="shared" si="47"/>
        <v/>
      </c>
      <c r="AA151" s="541" t="str">
        <f t="shared" si="48"/>
        <v/>
      </c>
      <c r="AC151" s="541" t="str">
        <f t="shared" si="49"/>
        <v/>
      </c>
      <c r="AE151" s="541" t="str">
        <f t="shared" si="50"/>
        <v/>
      </c>
      <c r="AG151" s="541" t="str">
        <f t="shared" si="51"/>
        <v/>
      </c>
      <c r="AI151" s="541" t="str">
        <f t="shared" si="52"/>
        <v/>
      </c>
      <c r="AK151" s="541" t="str">
        <f t="shared" si="53"/>
        <v/>
      </c>
      <c r="AM151" s="541" t="str">
        <f t="shared" si="54"/>
        <v/>
      </c>
      <c r="AO151" s="541" t="str">
        <f t="shared" si="55"/>
        <v/>
      </c>
      <c r="AQ151" s="541" t="str">
        <f t="shared" si="56"/>
        <v/>
      </c>
    </row>
    <row r="152" spans="5:43">
      <c r="E152" s="541" t="str">
        <f t="shared" si="38"/>
        <v/>
      </c>
      <c r="G152" s="541" t="str">
        <f t="shared" si="38"/>
        <v/>
      </c>
      <c r="I152" s="541" t="str">
        <f t="shared" si="39"/>
        <v/>
      </c>
      <c r="K152" s="541" t="str">
        <f t="shared" si="40"/>
        <v/>
      </c>
      <c r="M152" s="541" t="str">
        <f t="shared" si="41"/>
        <v/>
      </c>
      <c r="O152" s="541" t="str">
        <f t="shared" si="42"/>
        <v/>
      </c>
      <c r="Q152" s="541" t="str">
        <f t="shared" si="43"/>
        <v/>
      </c>
      <c r="S152" s="541" t="str">
        <f t="shared" si="44"/>
        <v/>
      </c>
      <c r="U152" s="541" t="str">
        <f t="shared" si="45"/>
        <v/>
      </c>
      <c r="W152" s="541" t="str">
        <f t="shared" si="46"/>
        <v/>
      </c>
      <c r="Y152" s="541" t="str">
        <f t="shared" si="47"/>
        <v/>
      </c>
      <c r="AA152" s="541" t="str">
        <f t="shared" si="48"/>
        <v/>
      </c>
      <c r="AC152" s="541" t="str">
        <f t="shared" si="49"/>
        <v/>
      </c>
      <c r="AE152" s="541" t="str">
        <f t="shared" si="50"/>
        <v/>
      </c>
      <c r="AG152" s="541" t="str">
        <f t="shared" si="51"/>
        <v/>
      </c>
      <c r="AI152" s="541" t="str">
        <f t="shared" si="52"/>
        <v/>
      </c>
      <c r="AK152" s="541" t="str">
        <f t="shared" si="53"/>
        <v/>
      </c>
      <c r="AM152" s="541" t="str">
        <f t="shared" si="54"/>
        <v/>
      </c>
      <c r="AO152" s="541" t="str">
        <f t="shared" si="55"/>
        <v/>
      </c>
      <c r="AQ152" s="541" t="str">
        <f t="shared" si="56"/>
        <v/>
      </c>
    </row>
    <row r="153" spans="5:43">
      <c r="E153" s="541" t="str">
        <f t="shared" si="38"/>
        <v/>
      </c>
      <c r="G153" s="541" t="str">
        <f t="shared" si="38"/>
        <v/>
      </c>
      <c r="I153" s="541" t="str">
        <f t="shared" si="39"/>
        <v/>
      </c>
      <c r="K153" s="541" t="str">
        <f t="shared" si="40"/>
        <v/>
      </c>
      <c r="M153" s="541" t="str">
        <f t="shared" si="41"/>
        <v/>
      </c>
      <c r="O153" s="541" t="str">
        <f t="shared" si="42"/>
        <v/>
      </c>
      <c r="Q153" s="541" t="str">
        <f t="shared" si="43"/>
        <v/>
      </c>
      <c r="S153" s="541" t="str">
        <f t="shared" si="44"/>
        <v/>
      </c>
      <c r="U153" s="541" t="str">
        <f t="shared" si="45"/>
        <v/>
      </c>
      <c r="W153" s="541" t="str">
        <f t="shared" si="46"/>
        <v/>
      </c>
      <c r="Y153" s="541" t="str">
        <f t="shared" si="47"/>
        <v/>
      </c>
      <c r="AA153" s="541" t="str">
        <f t="shared" si="48"/>
        <v/>
      </c>
      <c r="AC153" s="541" t="str">
        <f t="shared" si="49"/>
        <v/>
      </c>
      <c r="AE153" s="541" t="str">
        <f t="shared" si="50"/>
        <v/>
      </c>
      <c r="AG153" s="541" t="str">
        <f t="shared" si="51"/>
        <v/>
      </c>
      <c r="AI153" s="541" t="str">
        <f t="shared" si="52"/>
        <v/>
      </c>
      <c r="AK153" s="541" t="str">
        <f t="shared" si="53"/>
        <v/>
      </c>
      <c r="AM153" s="541" t="str">
        <f t="shared" si="54"/>
        <v/>
      </c>
      <c r="AO153" s="541" t="str">
        <f t="shared" si="55"/>
        <v/>
      </c>
      <c r="AQ153" s="541" t="str">
        <f t="shared" si="56"/>
        <v/>
      </c>
    </row>
    <row r="154" spans="5:43">
      <c r="E154" s="541" t="str">
        <f t="shared" si="38"/>
        <v/>
      </c>
      <c r="G154" s="541" t="str">
        <f t="shared" si="38"/>
        <v/>
      </c>
      <c r="I154" s="541" t="str">
        <f t="shared" si="39"/>
        <v/>
      </c>
      <c r="K154" s="541" t="str">
        <f t="shared" si="40"/>
        <v/>
      </c>
      <c r="M154" s="541" t="str">
        <f t="shared" si="41"/>
        <v/>
      </c>
      <c r="O154" s="541" t="str">
        <f t="shared" si="42"/>
        <v/>
      </c>
      <c r="Q154" s="541" t="str">
        <f t="shared" si="43"/>
        <v/>
      </c>
      <c r="S154" s="541" t="str">
        <f t="shared" si="44"/>
        <v/>
      </c>
      <c r="U154" s="541" t="str">
        <f t="shared" si="45"/>
        <v/>
      </c>
      <c r="W154" s="541" t="str">
        <f t="shared" si="46"/>
        <v/>
      </c>
      <c r="Y154" s="541" t="str">
        <f t="shared" si="47"/>
        <v/>
      </c>
      <c r="AA154" s="541" t="str">
        <f t="shared" si="48"/>
        <v/>
      </c>
      <c r="AC154" s="541" t="str">
        <f t="shared" si="49"/>
        <v/>
      </c>
      <c r="AE154" s="541" t="str">
        <f t="shared" si="50"/>
        <v/>
      </c>
      <c r="AG154" s="541" t="str">
        <f t="shared" si="51"/>
        <v/>
      </c>
      <c r="AI154" s="541" t="str">
        <f t="shared" si="52"/>
        <v/>
      </c>
      <c r="AK154" s="541" t="str">
        <f t="shared" si="53"/>
        <v/>
      </c>
      <c r="AM154" s="541" t="str">
        <f t="shared" si="54"/>
        <v/>
      </c>
      <c r="AO154" s="541" t="str">
        <f t="shared" si="55"/>
        <v/>
      </c>
      <c r="AQ154" s="541" t="str">
        <f t="shared" si="56"/>
        <v/>
      </c>
    </row>
    <row r="155" spans="5:43">
      <c r="E155" s="541" t="str">
        <f t="shared" si="38"/>
        <v/>
      </c>
      <c r="G155" s="541" t="str">
        <f t="shared" si="38"/>
        <v/>
      </c>
      <c r="I155" s="541" t="str">
        <f t="shared" si="39"/>
        <v/>
      </c>
      <c r="K155" s="541" t="str">
        <f t="shared" si="40"/>
        <v/>
      </c>
      <c r="M155" s="541" t="str">
        <f t="shared" si="41"/>
        <v/>
      </c>
      <c r="O155" s="541" t="str">
        <f t="shared" si="42"/>
        <v/>
      </c>
      <c r="Q155" s="541" t="str">
        <f t="shared" si="43"/>
        <v/>
      </c>
      <c r="S155" s="541" t="str">
        <f t="shared" si="44"/>
        <v/>
      </c>
      <c r="U155" s="541" t="str">
        <f t="shared" si="45"/>
        <v/>
      </c>
      <c r="W155" s="541" t="str">
        <f t="shared" si="46"/>
        <v/>
      </c>
      <c r="Y155" s="541" t="str">
        <f t="shared" si="47"/>
        <v/>
      </c>
      <c r="AA155" s="541" t="str">
        <f t="shared" si="48"/>
        <v/>
      </c>
      <c r="AC155" s="541" t="str">
        <f t="shared" si="49"/>
        <v/>
      </c>
      <c r="AE155" s="541" t="str">
        <f t="shared" si="50"/>
        <v/>
      </c>
      <c r="AG155" s="541" t="str">
        <f t="shared" si="51"/>
        <v/>
      </c>
      <c r="AI155" s="541" t="str">
        <f t="shared" si="52"/>
        <v/>
      </c>
      <c r="AK155" s="541" t="str">
        <f t="shared" si="53"/>
        <v/>
      </c>
      <c r="AM155" s="541" t="str">
        <f t="shared" si="54"/>
        <v/>
      </c>
      <c r="AO155" s="541" t="str">
        <f t="shared" si="55"/>
        <v/>
      </c>
      <c r="AQ155" s="541" t="str">
        <f t="shared" si="56"/>
        <v/>
      </c>
    </row>
    <row r="156" spans="5:43">
      <c r="E156" s="541" t="str">
        <f t="shared" si="38"/>
        <v/>
      </c>
      <c r="G156" s="541" t="str">
        <f t="shared" si="38"/>
        <v/>
      </c>
      <c r="I156" s="541" t="str">
        <f t="shared" si="39"/>
        <v/>
      </c>
      <c r="K156" s="541" t="str">
        <f t="shared" si="40"/>
        <v/>
      </c>
      <c r="M156" s="541" t="str">
        <f t="shared" si="41"/>
        <v/>
      </c>
      <c r="O156" s="541" t="str">
        <f t="shared" si="42"/>
        <v/>
      </c>
      <c r="Q156" s="541" t="str">
        <f t="shared" si="43"/>
        <v/>
      </c>
      <c r="S156" s="541" t="str">
        <f t="shared" si="44"/>
        <v/>
      </c>
      <c r="U156" s="541" t="str">
        <f t="shared" si="45"/>
        <v/>
      </c>
      <c r="W156" s="541" t="str">
        <f t="shared" si="46"/>
        <v/>
      </c>
      <c r="Y156" s="541" t="str">
        <f t="shared" si="47"/>
        <v/>
      </c>
      <c r="AA156" s="541" t="str">
        <f t="shared" si="48"/>
        <v/>
      </c>
      <c r="AC156" s="541" t="str">
        <f t="shared" si="49"/>
        <v/>
      </c>
      <c r="AE156" s="541" t="str">
        <f t="shared" si="50"/>
        <v/>
      </c>
      <c r="AG156" s="541" t="str">
        <f t="shared" si="51"/>
        <v/>
      </c>
      <c r="AI156" s="541" t="str">
        <f t="shared" si="52"/>
        <v/>
      </c>
      <c r="AK156" s="541" t="str">
        <f t="shared" si="53"/>
        <v/>
      </c>
      <c r="AM156" s="541" t="str">
        <f t="shared" si="54"/>
        <v/>
      </c>
      <c r="AO156" s="541" t="str">
        <f t="shared" si="55"/>
        <v/>
      </c>
      <c r="AQ156" s="541" t="str">
        <f t="shared" si="56"/>
        <v/>
      </c>
    </row>
    <row r="157" spans="5:43">
      <c r="E157" s="541" t="str">
        <f t="shared" si="38"/>
        <v/>
      </c>
      <c r="G157" s="541" t="str">
        <f t="shared" si="38"/>
        <v/>
      </c>
      <c r="I157" s="541" t="str">
        <f t="shared" si="39"/>
        <v/>
      </c>
      <c r="K157" s="541" t="str">
        <f t="shared" si="40"/>
        <v/>
      </c>
      <c r="M157" s="541" t="str">
        <f t="shared" si="41"/>
        <v/>
      </c>
      <c r="O157" s="541" t="str">
        <f t="shared" si="42"/>
        <v/>
      </c>
      <c r="Q157" s="541" t="str">
        <f t="shared" si="43"/>
        <v/>
      </c>
      <c r="S157" s="541" t="str">
        <f t="shared" si="44"/>
        <v/>
      </c>
      <c r="U157" s="541" t="str">
        <f t="shared" si="45"/>
        <v/>
      </c>
      <c r="W157" s="541" t="str">
        <f t="shared" si="46"/>
        <v/>
      </c>
      <c r="Y157" s="541" t="str">
        <f t="shared" si="47"/>
        <v/>
      </c>
      <c r="AA157" s="541" t="str">
        <f t="shared" si="48"/>
        <v/>
      </c>
      <c r="AC157" s="541" t="str">
        <f t="shared" si="49"/>
        <v/>
      </c>
      <c r="AE157" s="541" t="str">
        <f t="shared" si="50"/>
        <v/>
      </c>
      <c r="AG157" s="541" t="str">
        <f t="shared" si="51"/>
        <v/>
      </c>
      <c r="AI157" s="541" t="str">
        <f t="shared" si="52"/>
        <v/>
      </c>
      <c r="AK157" s="541" t="str">
        <f t="shared" si="53"/>
        <v/>
      </c>
      <c r="AM157" s="541" t="str">
        <f t="shared" si="54"/>
        <v/>
      </c>
      <c r="AO157" s="541" t="str">
        <f t="shared" si="55"/>
        <v/>
      </c>
      <c r="AQ157" s="541" t="str">
        <f t="shared" si="56"/>
        <v/>
      </c>
    </row>
    <row r="158" spans="5:43">
      <c r="E158" s="541" t="str">
        <f t="shared" si="38"/>
        <v/>
      </c>
      <c r="G158" s="541" t="str">
        <f t="shared" si="38"/>
        <v/>
      </c>
      <c r="I158" s="541" t="str">
        <f t="shared" si="39"/>
        <v/>
      </c>
      <c r="K158" s="541" t="str">
        <f t="shared" si="40"/>
        <v/>
      </c>
      <c r="M158" s="541" t="str">
        <f t="shared" si="41"/>
        <v/>
      </c>
      <c r="O158" s="541" t="str">
        <f t="shared" si="42"/>
        <v/>
      </c>
      <c r="Q158" s="541" t="str">
        <f t="shared" si="43"/>
        <v/>
      </c>
      <c r="S158" s="541" t="str">
        <f t="shared" si="44"/>
        <v/>
      </c>
      <c r="U158" s="541" t="str">
        <f t="shared" si="45"/>
        <v/>
      </c>
      <c r="W158" s="541" t="str">
        <f t="shared" si="46"/>
        <v/>
      </c>
      <c r="Y158" s="541" t="str">
        <f t="shared" si="47"/>
        <v/>
      </c>
      <c r="AA158" s="541" t="str">
        <f t="shared" si="48"/>
        <v/>
      </c>
      <c r="AC158" s="541" t="str">
        <f t="shared" si="49"/>
        <v/>
      </c>
      <c r="AE158" s="541" t="str">
        <f t="shared" si="50"/>
        <v/>
      </c>
      <c r="AG158" s="541" t="str">
        <f t="shared" si="51"/>
        <v/>
      </c>
      <c r="AI158" s="541" t="str">
        <f t="shared" si="52"/>
        <v/>
      </c>
      <c r="AK158" s="541" t="str">
        <f t="shared" si="53"/>
        <v/>
      </c>
      <c r="AM158" s="541" t="str">
        <f t="shared" si="54"/>
        <v/>
      </c>
      <c r="AO158" s="541" t="str">
        <f t="shared" si="55"/>
        <v/>
      </c>
      <c r="AQ158" s="541" t="str">
        <f t="shared" si="56"/>
        <v/>
      </c>
    </row>
    <row r="159" spans="5:43">
      <c r="E159" s="541" t="str">
        <f t="shared" si="38"/>
        <v/>
      </c>
      <c r="G159" s="541" t="str">
        <f t="shared" si="38"/>
        <v/>
      </c>
      <c r="I159" s="541" t="str">
        <f t="shared" si="39"/>
        <v/>
      </c>
      <c r="K159" s="541" t="str">
        <f t="shared" si="40"/>
        <v/>
      </c>
      <c r="M159" s="541" t="str">
        <f t="shared" si="41"/>
        <v/>
      </c>
      <c r="O159" s="541" t="str">
        <f t="shared" si="42"/>
        <v/>
      </c>
      <c r="Q159" s="541" t="str">
        <f t="shared" si="43"/>
        <v/>
      </c>
      <c r="S159" s="541" t="str">
        <f t="shared" si="44"/>
        <v/>
      </c>
      <c r="U159" s="541" t="str">
        <f t="shared" si="45"/>
        <v/>
      </c>
      <c r="W159" s="541" t="str">
        <f t="shared" si="46"/>
        <v/>
      </c>
      <c r="Y159" s="541" t="str">
        <f t="shared" si="47"/>
        <v/>
      </c>
      <c r="AA159" s="541" t="str">
        <f t="shared" si="48"/>
        <v/>
      </c>
      <c r="AC159" s="541" t="str">
        <f t="shared" si="49"/>
        <v/>
      </c>
      <c r="AE159" s="541" t="str">
        <f t="shared" si="50"/>
        <v/>
      </c>
      <c r="AG159" s="541" t="str">
        <f t="shared" si="51"/>
        <v/>
      </c>
      <c r="AI159" s="541" t="str">
        <f t="shared" si="52"/>
        <v/>
      </c>
      <c r="AK159" s="541" t="str">
        <f t="shared" si="53"/>
        <v/>
      </c>
      <c r="AM159" s="541" t="str">
        <f t="shared" si="54"/>
        <v/>
      </c>
      <c r="AO159" s="541" t="str">
        <f t="shared" si="55"/>
        <v/>
      </c>
      <c r="AQ159" s="541" t="str">
        <f t="shared" si="56"/>
        <v/>
      </c>
    </row>
    <row r="160" spans="5:43">
      <c r="E160" s="541" t="str">
        <f t="shared" si="38"/>
        <v/>
      </c>
      <c r="G160" s="541" t="str">
        <f t="shared" si="38"/>
        <v/>
      </c>
      <c r="I160" s="541" t="str">
        <f t="shared" si="39"/>
        <v/>
      </c>
      <c r="K160" s="541" t="str">
        <f t="shared" si="40"/>
        <v/>
      </c>
      <c r="M160" s="541" t="str">
        <f t="shared" si="41"/>
        <v/>
      </c>
      <c r="O160" s="541" t="str">
        <f t="shared" si="42"/>
        <v/>
      </c>
      <c r="Q160" s="541" t="str">
        <f t="shared" si="43"/>
        <v/>
      </c>
      <c r="S160" s="541" t="str">
        <f t="shared" si="44"/>
        <v/>
      </c>
      <c r="U160" s="541" t="str">
        <f t="shared" si="45"/>
        <v/>
      </c>
      <c r="W160" s="541" t="str">
        <f t="shared" si="46"/>
        <v/>
      </c>
      <c r="Y160" s="541" t="str">
        <f t="shared" si="47"/>
        <v/>
      </c>
      <c r="AA160" s="541" t="str">
        <f t="shared" si="48"/>
        <v/>
      </c>
      <c r="AC160" s="541" t="str">
        <f t="shared" si="49"/>
        <v/>
      </c>
      <c r="AE160" s="541" t="str">
        <f t="shared" si="50"/>
        <v/>
      </c>
      <c r="AG160" s="541" t="str">
        <f t="shared" si="51"/>
        <v/>
      </c>
      <c r="AI160" s="541" t="str">
        <f t="shared" si="52"/>
        <v/>
      </c>
      <c r="AK160" s="541" t="str">
        <f t="shared" si="53"/>
        <v/>
      </c>
      <c r="AM160" s="541" t="str">
        <f t="shared" si="54"/>
        <v/>
      </c>
      <c r="AO160" s="541" t="str">
        <f t="shared" si="55"/>
        <v/>
      </c>
      <c r="AQ160" s="541" t="str">
        <f t="shared" si="56"/>
        <v/>
      </c>
    </row>
    <row r="161" spans="5:43">
      <c r="E161" s="541" t="str">
        <f t="shared" si="38"/>
        <v/>
      </c>
      <c r="G161" s="541" t="str">
        <f t="shared" si="38"/>
        <v/>
      </c>
      <c r="I161" s="541" t="str">
        <f t="shared" si="39"/>
        <v/>
      </c>
      <c r="K161" s="541" t="str">
        <f t="shared" si="40"/>
        <v/>
      </c>
      <c r="M161" s="541" t="str">
        <f t="shared" si="41"/>
        <v/>
      </c>
      <c r="O161" s="541" t="str">
        <f t="shared" si="42"/>
        <v/>
      </c>
      <c r="Q161" s="541" t="str">
        <f t="shared" si="43"/>
        <v/>
      </c>
      <c r="S161" s="541" t="str">
        <f t="shared" si="44"/>
        <v/>
      </c>
      <c r="U161" s="541" t="str">
        <f t="shared" si="45"/>
        <v/>
      </c>
      <c r="W161" s="541" t="str">
        <f t="shared" si="46"/>
        <v/>
      </c>
      <c r="Y161" s="541" t="str">
        <f t="shared" si="47"/>
        <v/>
      </c>
      <c r="AA161" s="541" t="str">
        <f t="shared" si="48"/>
        <v/>
      </c>
      <c r="AC161" s="541" t="str">
        <f t="shared" si="49"/>
        <v/>
      </c>
      <c r="AE161" s="541" t="str">
        <f t="shared" si="50"/>
        <v/>
      </c>
      <c r="AG161" s="541" t="str">
        <f t="shared" si="51"/>
        <v/>
      </c>
      <c r="AI161" s="541" t="str">
        <f t="shared" si="52"/>
        <v/>
      </c>
      <c r="AK161" s="541" t="str">
        <f t="shared" si="53"/>
        <v/>
      </c>
      <c r="AM161" s="541" t="str">
        <f t="shared" si="54"/>
        <v/>
      </c>
      <c r="AO161" s="541" t="str">
        <f t="shared" si="55"/>
        <v/>
      </c>
      <c r="AQ161" s="541" t="str">
        <f t="shared" si="56"/>
        <v/>
      </c>
    </row>
    <row r="162" spans="5:43">
      <c r="E162" s="541" t="str">
        <f t="shared" si="38"/>
        <v/>
      </c>
      <c r="G162" s="541" t="str">
        <f t="shared" si="38"/>
        <v/>
      </c>
      <c r="I162" s="541" t="str">
        <f t="shared" si="39"/>
        <v/>
      </c>
      <c r="K162" s="541" t="str">
        <f t="shared" si="40"/>
        <v/>
      </c>
      <c r="M162" s="541" t="str">
        <f t="shared" si="41"/>
        <v/>
      </c>
      <c r="O162" s="541" t="str">
        <f t="shared" si="42"/>
        <v/>
      </c>
      <c r="Q162" s="541" t="str">
        <f t="shared" si="43"/>
        <v/>
      </c>
      <c r="S162" s="541" t="str">
        <f t="shared" si="44"/>
        <v/>
      </c>
      <c r="U162" s="541" t="str">
        <f t="shared" si="45"/>
        <v/>
      </c>
      <c r="W162" s="541" t="str">
        <f t="shared" si="46"/>
        <v/>
      </c>
      <c r="Y162" s="541" t="str">
        <f t="shared" si="47"/>
        <v/>
      </c>
      <c r="AA162" s="541" t="str">
        <f t="shared" si="48"/>
        <v/>
      </c>
      <c r="AC162" s="541" t="str">
        <f t="shared" si="49"/>
        <v/>
      </c>
      <c r="AE162" s="541" t="str">
        <f t="shared" si="50"/>
        <v/>
      </c>
      <c r="AG162" s="541" t="str">
        <f t="shared" si="51"/>
        <v/>
      </c>
      <c r="AI162" s="541" t="str">
        <f t="shared" si="52"/>
        <v/>
      </c>
      <c r="AK162" s="541" t="str">
        <f t="shared" si="53"/>
        <v/>
      </c>
      <c r="AM162" s="541" t="str">
        <f t="shared" si="54"/>
        <v/>
      </c>
      <c r="AO162" s="541" t="str">
        <f t="shared" si="55"/>
        <v/>
      </c>
      <c r="AQ162" s="541" t="str">
        <f t="shared" si="56"/>
        <v/>
      </c>
    </row>
    <row r="163" spans="5:43">
      <c r="E163" s="541" t="str">
        <f t="shared" si="38"/>
        <v/>
      </c>
      <c r="G163" s="541" t="str">
        <f t="shared" si="38"/>
        <v/>
      </c>
      <c r="I163" s="541" t="str">
        <f t="shared" si="39"/>
        <v/>
      </c>
      <c r="K163" s="541" t="str">
        <f t="shared" si="40"/>
        <v/>
      </c>
      <c r="M163" s="541" t="str">
        <f t="shared" si="41"/>
        <v/>
      </c>
      <c r="O163" s="541" t="str">
        <f t="shared" si="42"/>
        <v/>
      </c>
      <c r="Q163" s="541" t="str">
        <f t="shared" si="43"/>
        <v/>
      </c>
      <c r="S163" s="541" t="str">
        <f t="shared" si="44"/>
        <v/>
      </c>
      <c r="U163" s="541" t="str">
        <f t="shared" si="45"/>
        <v/>
      </c>
      <c r="W163" s="541" t="str">
        <f t="shared" si="46"/>
        <v/>
      </c>
      <c r="Y163" s="541" t="str">
        <f t="shared" si="47"/>
        <v/>
      </c>
      <c r="AA163" s="541" t="str">
        <f t="shared" si="48"/>
        <v/>
      </c>
      <c r="AC163" s="541" t="str">
        <f t="shared" si="49"/>
        <v/>
      </c>
      <c r="AE163" s="541" t="str">
        <f t="shared" si="50"/>
        <v/>
      </c>
      <c r="AG163" s="541" t="str">
        <f t="shared" si="51"/>
        <v/>
      </c>
      <c r="AI163" s="541" t="str">
        <f t="shared" si="52"/>
        <v/>
      </c>
      <c r="AK163" s="541" t="str">
        <f t="shared" si="53"/>
        <v/>
      </c>
      <c r="AM163" s="541" t="str">
        <f t="shared" si="54"/>
        <v/>
      </c>
      <c r="AO163" s="541" t="str">
        <f t="shared" si="55"/>
        <v/>
      </c>
      <c r="AQ163" s="541" t="str">
        <f t="shared" si="56"/>
        <v/>
      </c>
    </row>
    <row r="164" spans="5:43">
      <c r="E164" s="541" t="str">
        <f t="shared" si="38"/>
        <v/>
      </c>
      <c r="G164" s="541" t="str">
        <f t="shared" si="38"/>
        <v/>
      </c>
      <c r="I164" s="541" t="str">
        <f t="shared" si="39"/>
        <v/>
      </c>
      <c r="K164" s="541" t="str">
        <f t="shared" si="40"/>
        <v/>
      </c>
      <c r="M164" s="541" t="str">
        <f t="shared" si="41"/>
        <v/>
      </c>
      <c r="O164" s="541" t="str">
        <f t="shared" si="42"/>
        <v/>
      </c>
      <c r="Q164" s="541" t="str">
        <f t="shared" si="43"/>
        <v/>
      </c>
      <c r="S164" s="541" t="str">
        <f t="shared" si="44"/>
        <v/>
      </c>
      <c r="U164" s="541" t="str">
        <f t="shared" si="45"/>
        <v/>
      </c>
      <c r="W164" s="541" t="str">
        <f t="shared" si="46"/>
        <v/>
      </c>
      <c r="Y164" s="541" t="str">
        <f t="shared" si="47"/>
        <v/>
      </c>
      <c r="AA164" s="541" t="str">
        <f t="shared" si="48"/>
        <v/>
      </c>
      <c r="AC164" s="541" t="str">
        <f t="shared" si="49"/>
        <v/>
      </c>
      <c r="AE164" s="541" t="str">
        <f t="shared" si="50"/>
        <v/>
      </c>
      <c r="AG164" s="541" t="str">
        <f t="shared" si="51"/>
        <v/>
      </c>
      <c r="AI164" s="541" t="str">
        <f t="shared" si="52"/>
        <v/>
      </c>
      <c r="AK164" s="541" t="str">
        <f t="shared" si="53"/>
        <v/>
      </c>
      <c r="AM164" s="541" t="str">
        <f t="shared" si="54"/>
        <v/>
      </c>
      <c r="AO164" s="541" t="str">
        <f t="shared" si="55"/>
        <v/>
      </c>
      <c r="AQ164" s="541" t="str">
        <f t="shared" si="56"/>
        <v/>
      </c>
    </row>
    <row r="165" spans="5:43">
      <c r="E165" s="541" t="str">
        <f t="shared" si="38"/>
        <v/>
      </c>
      <c r="G165" s="541" t="str">
        <f t="shared" si="38"/>
        <v/>
      </c>
      <c r="I165" s="541" t="str">
        <f t="shared" si="39"/>
        <v/>
      </c>
      <c r="K165" s="541" t="str">
        <f t="shared" si="40"/>
        <v/>
      </c>
      <c r="M165" s="541" t="str">
        <f t="shared" si="41"/>
        <v/>
      </c>
      <c r="O165" s="541" t="str">
        <f t="shared" si="42"/>
        <v/>
      </c>
      <c r="Q165" s="541" t="str">
        <f t="shared" si="43"/>
        <v/>
      </c>
      <c r="S165" s="541" t="str">
        <f t="shared" si="44"/>
        <v/>
      </c>
      <c r="U165" s="541" t="str">
        <f t="shared" si="45"/>
        <v/>
      </c>
      <c r="W165" s="541" t="str">
        <f t="shared" si="46"/>
        <v/>
      </c>
      <c r="Y165" s="541" t="str">
        <f t="shared" si="47"/>
        <v/>
      </c>
      <c r="AA165" s="541" t="str">
        <f t="shared" si="48"/>
        <v/>
      </c>
      <c r="AC165" s="541" t="str">
        <f t="shared" si="49"/>
        <v/>
      </c>
      <c r="AE165" s="541" t="str">
        <f t="shared" si="50"/>
        <v/>
      </c>
      <c r="AG165" s="541" t="str">
        <f t="shared" si="51"/>
        <v/>
      </c>
      <c r="AI165" s="541" t="str">
        <f t="shared" si="52"/>
        <v/>
      </c>
      <c r="AK165" s="541" t="str">
        <f t="shared" si="53"/>
        <v/>
      </c>
      <c r="AM165" s="541" t="str">
        <f t="shared" si="54"/>
        <v/>
      </c>
      <c r="AO165" s="541" t="str">
        <f t="shared" si="55"/>
        <v/>
      </c>
      <c r="AQ165" s="541" t="str">
        <f t="shared" si="56"/>
        <v/>
      </c>
    </row>
    <row r="166" spans="5:43">
      <c r="E166" s="541" t="str">
        <f t="shared" si="38"/>
        <v/>
      </c>
      <c r="G166" s="541" t="str">
        <f t="shared" si="38"/>
        <v/>
      </c>
      <c r="I166" s="541" t="str">
        <f t="shared" si="39"/>
        <v/>
      </c>
      <c r="K166" s="541" t="str">
        <f t="shared" si="40"/>
        <v/>
      </c>
      <c r="M166" s="541" t="str">
        <f t="shared" si="41"/>
        <v/>
      </c>
      <c r="O166" s="541" t="str">
        <f t="shared" si="42"/>
        <v/>
      </c>
      <c r="Q166" s="541" t="str">
        <f t="shared" si="43"/>
        <v/>
      </c>
      <c r="S166" s="541" t="str">
        <f t="shared" si="44"/>
        <v/>
      </c>
      <c r="U166" s="541" t="str">
        <f t="shared" si="45"/>
        <v/>
      </c>
      <c r="W166" s="541" t="str">
        <f t="shared" si="46"/>
        <v/>
      </c>
      <c r="Y166" s="541" t="str">
        <f t="shared" si="47"/>
        <v/>
      </c>
      <c r="AA166" s="541" t="str">
        <f t="shared" si="48"/>
        <v/>
      </c>
      <c r="AC166" s="541" t="str">
        <f t="shared" si="49"/>
        <v/>
      </c>
      <c r="AE166" s="541" t="str">
        <f t="shared" si="50"/>
        <v/>
      </c>
      <c r="AG166" s="541" t="str">
        <f t="shared" si="51"/>
        <v/>
      </c>
      <c r="AI166" s="541" t="str">
        <f t="shared" si="52"/>
        <v/>
      </c>
      <c r="AK166" s="541" t="str">
        <f t="shared" si="53"/>
        <v/>
      </c>
      <c r="AM166" s="541" t="str">
        <f t="shared" si="54"/>
        <v/>
      </c>
      <c r="AO166" s="541" t="str">
        <f t="shared" si="55"/>
        <v/>
      </c>
      <c r="AQ166" s="541" t="str">
        <f t="shared" si="56"/>
        <v/>
      </c>
    </row>
    <row r="167" spans="5:43">
      <c r="E167" s="541" t="str">
        <f t="shared" si="38"/>
        <v/>
      </c>
      <c r="G167" s="541" t="str">
        <f t="shared" si="38"/>
        <v/>
      </c>
      <c r="I167" s="541" t="str">
        <f t="shared" si="39"/>
        <v/>
      </c>
      <c r="K167" s="541" t="str">
        <f t="shared" si="40"/>
        <v/>
      </c>
      <c r="M167" s="541" t="str">
        <f t="shared" si="41"/>
        <v/>
      </c>
      <c r="O167" s="541" t="str">
        <f t="shared" si="42"/>
        <v/>
      </c>
      <c r="Q167" s="541" t="str">
        <f t="shared" si="43"/>
        <v/>
      </c>
      <c r="S167" s="541" t="str">
        <f t="shared" si="44"/>
        <v/>
      </c>
      <c r="U167" s="541" t="str">
        <f t="shared" si="45"/>
        <v/>
      </c>
      <c r="W167" s="541" t="str">
        <f t="shared" si="46"/>
        <v/>
      </c>
      <c r="Y167" s="541" t="str">
        <f t="shared" si="47"/>
        <v/>
      </c>
      <c r="AA167" s="541" t="str">
        <f t="shared" si="48"/>
        <v/>
      </c>
      <c r="AC167" s="541" t="str">
        <f t="shared" si="49"/>
        <v/>
      </c>
      <c r="AE167" s="541" t="str">
        <f t="shared" si="50"/>
        <v/>
      </c>
      <c r="AG167" s="541" t="str">
        <f t="shared" si="51"/>
        <v/>
      </c>
      <c r="AI167" s="541" t="str">
        <f t="shared" si="52"/>
        <v/>
      </c>
      <c r="AK167" s="541" t="str">
        <f t="shared" si="53"/>
        <v/>
      </c>
      <c r="AM167" s="541" t="str">
        <f t="shared" si="54"/>
        <v/>
      </c>
      <c r="AO167" s="541" t="str">
        <f t="shared" si="55"/>
        <v/>
      </c>
      <c r="AQ167" s="541" t="str">
        <f t="shared" si="56"/>
        <v/>
      </c>
    </row>
    <row r="168" spans="5:43">
      <c r="E168" s="541" t="str">
        <f t="shared" si="38"/>
        <v/>
      </c>
      <c r="G168" s="541" t="str">
        <f t="shared" si="38"/>
        <v/>
      </c>
      <c r="I168" s="541" t="str">
        <f t="shared" si="39"/>
        <v/>
      </c>
      <c r="K168" s="541" t="str">
        <f t="shared" si="40"/>
        <v/>
      </c>
      <c r="M168" s="541" t="str">
        <f t="shared" si="41"/>
        <v/>
      </c>
      <c r="O168" s="541" t="str">
        <f t="shared" si="42"/>
        <v/>
      </c>
      <c r="Q168" s="541" t="str">
        <f t="shared" si="43"/>
        <v/>
      </c>
      <c r="S168" s="541" t="str">
        <f t="shared" si="44"/>
        <v/>
      </c>
      <c r="U168" s="541" t="str">
        <f t="shared" si="45"/>
        <v/>
      </c>
      <c r="W168" s="541" t="str">
        <f t="shared" si="46"/>
        <v/>
      </c>
      <c r="Y168" s="541" t="str">
        <f t="shared" si="47"/>
        <v/>
      </c>
      <c r="AA168" s="541" t="str">
        <f t="shared" si="48"/>
        <v/>
      </c>
      <c r="AC168" s="541" t="str">
        <f t="shared" si="49"/>
        <v/>
      </c>
      <c r="AE168" s="541" t="str">
        <f t="shared" si="50"/>
        <v/>
      </c>
      <c r="AG168" s="541" t="str">
        <f t="shared" si="51"/>
        <v/>
      </c>
      <c r="AI168" s="541" t="str">
        <f t="shared" si="52"/>
        <v/>
      </c>
      <c r="AK168" s="541" t="str">
        <f t="shared" si="53"/>
        <v/>
      </c>
      <c r="AM168" s="541" t="str">
        <f t="shared" si="54"/>
        <v/>
      </c>
      <c r="AO168" s="541" t="str">
        <f t="shared" si="55"/>
        <v/>
      </c>
      <c r="AQ168" s="541" t="str">
        <f t="shared" si="56"/>
        <v/>
      </c>
    </row>
    <row r="169" spans="5:43">
      <c r="E169" s="541" t="str">
        <f t="shared" si="38"/>
        <v/>
      </c>
      <c r="G169" s="541" t="str">
        <f t="shared" si="38"/>
        <v/>
      </c>
      <c r="I169" s="541" t="str">
        <f t="shared" si="39"/>
        <v/>
      </c>
      <c r="K169" s="541" t="str">
        <f t="shared" si="40"/>
        <v/>
      </c>
      <c r="M169" s="541" t="str">
        <f t="shared" si="41"/>
        <v/>
      </c>
      <c r="O169" s="541" t="str">
        <f t="shared" si="42"/>
        <v/>
      </c>
      <c r="Q169" s="541" t="str">
        <f t="shared" si="43"/>
        <v/>
      </c>
      <c r="S169" s="541" t="str">
        <f t="shared" si="44"/>
        <v/>
      </c>
      <c r="U169" s="541" t="str">
        <f t="shared" si="45"/>
        <v/>
      </c>
      <c r="W169" s="541" t="str">
        <f t="shared" si="46"/>
        <v/>
      </c>
      <c r="Y169" s="541" t="str">
        <f t="shared" si="47"/>
        <v/>
      </c>
      <c r="AA169" s="541" t="str">
        <f t="shared" si="48"/>
        <v/>
      </c>
      <c r="AC169" s="541" t="str">
        <f t="shared" si="49"/>
        <v/>
      </c>
      <c r="AE169" s="541" t="str">
        <f t="shared" si="50"/>
        <v/>
      </c>
      <c r="AG169" s="541" t="str">
        <f t="shared" si="51"/>
        <v/>
      </c>
      <c r="AI169" s="541" t="str">
        <f t="shared" si="52"/>
        <v/>
      </c>
      <c r="AK169" s="541" t="str">
        <f t="shared" si="53"/>
        <v/>
      </c>
      <c r="AM169" s="541" t="str">
        <f t="shared" si="54"/>
        <v/>
      </c>
      <c r="AO169" s="541" t="str">
        <f t="shared" si="55"/>
        <v/>
      </c>
      <c r="AQ169" s="541" t="str">
        <f t="shared" si="56"/>
        <v/>
      </c>
    </row>
    <row r="170" spans="5:43">
      <c r="E170" s="541" t="str">
        <f t="shared" si="38"/>
        <v/>
      </c>
      <c r="G170" s="541" t="str">
        <f t="shared" si="38"/>
        <v/>
      </c>
      <c r="I170" s="541" t="str">
        <f t="shared" si="39"/>
        <v/>
      </c>
      <c r="K170" s="541" t="str">
        <f t="shared" si="40"/>
        <v/>
      </c>
      <c r="M170" s="541" t="str">
        <f t="shared" si="41"/>
        <v/>
      </c>
      <c r="O170" s="541" t="str">
        <f t="shared" si="42"/>
        <v/>
      </c>
      <c r="Q170" s="541" t="str">
        <f t="shared" si="43"/>
        <v/>
      </c>
      <c r="S170" s="541" t="str">
        <f t="shared" si="44"/>
        <v/>
      </c>
      <c r="U170" s="541" t="str">
        <f t="shared" si="45"/>
        <v/>
      </c>
      <c r="W170" s="541" t="str">
        <f t="shared" si="46"/>
        <v/>
      </c>
      <c r="Y170" s="541" t="str">
        <f t="shared" si="47"/>
        <v/>
      </c>
      <c r="AA170" s="541" t="str">
        <f t="shared" si="48"/>
        <v/>
      </c>
      <c r="AC170" s="541" t="str">
        <f t="shared" si="49"/>
        <v/>
      </c>
      <c r="AE170" s="541" t="str">
        <f t="shared" si="50"/>
        <v/>
      </c>
      <c r="AG170" s="541" t="str">
        <f t="shared" si="51"/>
        <v/>
      </c>
      <c r="AI170" s="541" t="str">
        <f t="shared" si="52"/>
        <v/>
      </c>
      <c r="AK170" s="541" t="str">
        <f t="shared" si="53"/>
        <v/>
      </c>
      <c r="AM170" s="541" t="str">
        <f t="shared" si="54"/>
        <v/>
      </c>
      <c r="AO170" s="541" t="str">
        <f t="shared" si="55"/>
        <v/>
      </c>
      <c r="AQ170" s="541" t="str">
        <f t="shared" si="56"/>
        <v/>
      </c>
    </row>
    <row r="171" spans="5:43">
      <c r="E171" s="541" t="str">
        <f t="shared" si="38"/>
        <v/>
      </c>
      <c r="G171" s="541" t="str">
        <f t="shared" si="38"/>
        <v/>
      </c>
      <c r="I171" s="541" t="str">
        <f t="shared" si="39"/>
        <v/>
      </c>
      <c r="K171" s="541" t="str">
        <f t="shared" si="40"/>
        <v/>
      </c>
      <c r="M171" s="541" t="str">
        <f t="shared" si="41"/>
        <v/>
      </c>
      <c r="O171" s="541" t="str">
        <f t="shared" si="42"/>
        <v/>
      </c>
      <c r="Q171" s="541" t="str">
        <f t="shared" si="43"/>
        <v/>
      </c>
      <c r="S171" s="541" t="str">
        <f t="shared" si="44"/>
        <v/>
      </c>
      <c r="U171" s="541" t="str">
        <f t="shared" si="45"/>
        <v/>
      </c>
      <c r="W171" s="541" t="str">
        <f t="shared" si="46"/>
        <v/>
      </c>
      <c r="Y171" s="541" t="str">
        <f t="shared" si="47"/>
        <v/>
      </c>
      <c r="AA171" s="541" t="str">
        <f t="shared" si="48"/>
        <v/>
      </c>
      <c r="AC171" s="541" t="str">
        <f t="shared" si="49"/>
        <v/>
      </c>
      <c r="AE171" s="541" t="str">
        <f t="shared" si="50"/>
        <v/>
      </c>
      <c r="AG171" s="541" t="str">
        <f t="shared" si="51"/>
        <v/>
      </c>
      <c r="AI171" s="541" t="str">
        <f t="shared" si="52"/>
        <v/>
      </c>
      <c r="AK171" s="541" t="str">
        <f t="shared" si="53"/>
        <v/>
      </c>
      <c r="AM171" s="541" t="str">
        <f t="shared" si="54"/>
        <v/>
      </c>
      <c r="AO171" s="541" t="str">
        <f t="shared" si="55"/>
        <v/>
      </c>
      <c r="AQ171" s="541" t="str">
        <f t="shared" si="56"/>
        <v/>
      </c>
    </row>
    <row r="172" spans="5:43">
      <c r="E172" s="541" t="str">
        <f t="shared" si="38"/>
        <v/>
      </c>
      <c r="G172" s="541" t="str">
        <f t="shared" si="38"/>
        <v/>
      </c>
      <c r="I172" s="541" t="str">
        <f t="shared" si="39"/>
        <v/>
      </c>
      <c r="K172" s="541" t="str">
        <f t="shared" si="40"/>
        <v/>
      </c>
      <c r="M172" s="541" t="str">
        <f t="shared" si="41"/>
        <v/>
      </c>
      <c r="O172" s="541" t="str">
        <f t="shared" si="42"/>
        <v/>
      </c>
      <c r="Q172" s="541" t="str">
        <f t="shared" si="43"/>
        <v/>
      </c>
      <c r="S172" s="541" t="str">
        <f t="shared" si="44"/>
        <v/>
      </c>
      <c r="U172" s="541" t="str">
        <f t="shared" si="45"/>
        <v/>
      </c>
      <c r="W172" s="541" t="str">
        <f t="shared" si="46"/>
        <v/>
      </c>
      <c r="Y172" s="541" t="str">
        <f t="shared" si="47"/>
        <v/>
      </c>
      <c r="AA172" s="541" t="str">
        <f t="shared" si="48"/>
        <v/>
      </c>
      <c r="AC172" s="541" t="str">
        <f t="shared" si="49"/>
        <v/>
      </c>
      <c r="AE172" s="541" t="str">
        <f t="shared" si="50"/>
        <v/>
      </c>
      <c r="AG172" s="541" t="str">
        <f t="shared" si="51"/>
        <v/>
      </c>
      <c r="AI172" s="541" t="str">
        <f t="shared" si="52"/>
        <v/>
      </c>
      <c r="AK172" s="541" t="str">
        <f t="shared" si="53"/>
        <v/>
      </c>
      <c r="AM172" s="541" t="str">
        <f t="shared" si="54"/>
        <v/>
      </c>
      <c r="AO172" s="541" t="str">
        <f t="shared" si="55"/>
        <v/>
      </c>
      <c r="AQ172" s="541" t="str">
        <f t="shared" si="56"/>
        <v/>
      </c>
    </row>
    <row r="173" spans="5:43">
      <c r="E173" s="541" t="str">
        <f t="shared" si="38"/>
        <v/>
      </c>
      <c r="G173" s="541" t="str">
        <f t="shared" si="38"/>
        <v/>
      </c>
      <c r="I173" s="541" t="str">
        <f t="shared" si="39"/>
        <v/>
      </c>
      <c r="K173" s="541" t="str">
        <f t="shared" si="40"/>
        <v/>
      </c>
      <c r="M173" s="541" t="str">
        <f t="shared" si="41"/>
        <v/>
      </c>
      <c r="O173" s="541" t="str">
        <f t="shared" si="42"/>
        <v/>
      </c>
      <c r="Q173" s="541" t="str">
        <f t="shared" si="43"/>
        <v/>
      </c>
      <c r="S173" s="541" t="str">
        <f t="shared" si="44"/>
        <v/>
      </c>
      <c r="U173" s="541" t="str">
        <f t="shared" si="45"/>
        <v/>
      </c>
      <c r="W173" s="541" t="str">
        <f t="shared" si="46"/>
        <v/>
      </c>
      <c r="Y173" s="541" t="str">
        <f t="shared" si="47"/>
        <v/>
      </c>
      <c r="AA173" s="541" t="str">
        <f t="shared" si="48"/>
        <v/>
      </c>
      <c r="AC173" s="541" t="str">
        <f t="shared" si="49"/>
        <v/>
      </c>
      <c r="AE173" s="541" t="str">
        <f t="shared" si="50"/>
        <v/>
      </c>
      <c r="AG173" s="541" t="str">
        <f t="shared" si="51"/>
        <v/>
      </c>
      <c r="AI173" s="541" t="str">
        <f t="shared" si="52"/>
        <v/>
      </c>
      <c r="AK173" s="541" t="str">
        <f t="shared" si="53"/>
        <v/>
      </c>
      <c r="AM173" s="541" t="str">
        <f t="shared" si="54"/>
        <v/>
      </c>
      <c r="AO173" s="541" t="str">
        <f t="shared" si="55"/>
        <v/>
      </c>
      <c r="AQ173" s="541" t="str">
        <f t="shared" si="56"/>
        <v/>
      </c>
    </row>
    <row r="174" spans="5:43">
      <c r="E174" s="541" t="str">
        <f t="shared" si="38"/>
        <v/>
      </c>
      <c r="G174" s="541" t="str">
        <f t="shared" si="38"/>
        <v/>
      </c>
      <c r="I174" s="541" t="str">
        <f t="shared" si="39"/>
        <v/>
      </c>
      <c r="K174" s="541" t="str">
        <f t="shared" si="40"/>
        <v/>
      </c>
      <c r="M174" s="541" t="str">
        <f t="shared" si="41"/>
        <v/>
      </c>
      <c r="O174" s="541" t="str">
        <f t="shared" si="42"/>
        <v/>
      </c>
      <c r="Q174" s="541" t="str">
        <f t="shared" si="43"/>
        <v/>
      </c>
      <c r="S174" s="541" t="str">
        <f t="shared" si="44"/>
        <v/>
      </c>
      <c r="U174" s="541" t="str">
        <f t="shared" si="45"/>
        <v/>
      </c>
      <c r="W174" s="541" t="str">
        <f t="shared" si="46"/>
        <v/>
      </c>
      <c r="Y174" s="541" t="str">
        <f t="shared" si="47"/>
        <v/>
      </c>
      <c r="AA174" s="541" t="str">
        <f t="shared" si="48"/>
        <v/>
      </c>
      <c r="AC174" s="541" t="str">
        <f t="shared" si="49"/>
        <v/>
      </c>
      <c r="AE174" s="541" t="str">
        <f t="shared" si="50"/>
        <v/>
      </c>
      <c r="AG174" s="541" t="str">
        <f t="shared" si="51"/>
        <v/>
      </c>
      <c r="AI174" s="541" t="str">
        <f t="shared" si="52"/>
        <v/>
      </c>
      <c r="AK174" s="541" t="str">
        <f t="shared" si="53"/>
        <v/>
      </c>
      <c r="AM174" s="541" t="str">
        <f t="shared" si="54"/>
        <v/>
      </c>
      <c r="AO174" s="541" t="str">
        <f t="shared" si="55"/>
        <v/>
      </c>
      <c r="AQ174" s="541" t="str">
        <f t="shared" si="56"/>
        <v/>
      </c>
    </row>
    <row r="175" spans="5:43">
      <c r="E175" s="541" t="str">
        <f t="shared" si="38"/>
        <v/>
      </c>
      <c r="G175" s="541" t="str">
        <f t="shared" si="38"/>
        <v/>
      </c>
      <c r="I175" s="541" t="str">
        <f t="shared" si="39"/>
        <v/>
      </c>
      <c r="K175" s="541" t="str">
        <f t="shared" si="40"/>
        <v/>
      </c>
      <c r="M175" s="541" t="str">
        <f t="shared" si="41"/>
        <v/>
      </c>
      <c r="O175" s="541" t="str">
        <f t="shared" si="42"/>
        <v/>
      </c>
      <c r="Q175" s="541" t="str">
        <f t="shared" si="43"/>
        <v/>
      </c>
      <c r="S175" s="541" t="str">
        <f t="shared" si="44"/>
        <v/>
      </c>
      <c r="U175" s="541" t="str">
        <f t="shared" si="45"/>
        <v/>
      </c>
      <c r="W175" s="541" t="str">
        <f t="shared" si="46"/>
        <v/>
      </c>
      <c r="Y175" s="541" t="str">
        <f t="shared" si="47"/>
        <v/>
      </c>
      <c r="AA175" s="541" t="str">
        <f t="shared" si="48"/>
        <v/>
      </c>
      <c r="AC175" s="541" t="str">
        <f t="shared" si="49"/>
        <v/>
      </c>
      <c r="AE175" s="541" t="str">
        <f t="shared" si="50"/>
        <v/>
      </c>
      <c r="AG175" s="541" t="str">
        <f t="shared" si="51"/>
        <v/>
      </c>
      <c r="AI175" s="541" t="str">
        <f t="shared" si="52"/>
        <v/>
      </c>
      <c r="AK175" s="541" t="str">
        <f t="shared" si="53"/>
        <v/>
      </c>
      <c r="AM175" s="541" t="str">
        <f t="shared" si="54"/>
        <v/>
      </c>
      <c r="AO175" s="541" t="str">
        <f t="shared" si="55"/>
        <v/>
      </c>
      <c r="AQ175" s="541" t="str">
        <f t="shared" si="56"/>
        <v/>
      </c>
    </row>
    <row r="176" spans="5:43">
      <c r="E176" s="541" t="str">
        <f t="shared" si="38"/>
        <v/>
      </c>
      <c r="G176" s="541" t="str">
        <f t="shared" si="38"/>
        <v/>
      </c>
      <c r="I176" s="541" t="str">
        <f t="shared" si="39"/>
        <v/>
      </c>
      <c r="K176" s="541" t="str">
        <f t="shared" si="40"/>
        <v/>
      </c>
      <c r="M176" s="541" t="str">
        <f t="shared" si="41"/>
        <v/>
      </c>
      <c r="O176" s="541" t="str">
        <f t="shared" si="42"/>
        <v/>
      </c>
      <c r="Q176" s="541" t="str">
        <f t="shared" si="43"/>
        <v/>
      </c>
      <c r="S176" s="541" t="str">
        <f t="shared" si="44"/>
        <v/>
      </c>
      <c r="U176" s="541" t="str">
        <f t="shared" si="45"/>
        <v/>
      </c>
      <c r="W176" s="541" t="str">
        <f t="shared" si="46"/>
        <v/>
      </c>
      <c r="Y176" s="541" t="str">
        <f t="shared" si="47"/>
        <v/>
      </c>
      <c r="AA176" s="541" t="str">
        <f t="shared" si="48"/>
        <v/>
      </c>
      <c r="AC176" s="541" t="str">
        <f t="shared" si="49"/>
        <v/>
      </c>
      <c r="AE176" s="541" t="str">
        <f t="shared" si="50"/>
        <v/>
      </c>
      <c r="AG176" s="541" t="str">
        <f t="shared" si="51"/>
        <v/>
      </c>
      <c r="AI176" s="541" t="str">
        <f t="shared" si="52"/>
        <v/>
      </c>
      <c r="AK176" s="541" t="str">
        <f t="shared" si="53"/>
        <v/>
      </c>
      <c r="AM176" s="541" t="str">
        <f t="shared" si="54"/>
        <v/>
      </c>
      <c r="AO176" s="541" t="str">
        <f t="shared" si="55"/>
        <v/>
      </c>
      <c r="AQ176" s="541" t="str">
        <f t="shared" si="56"/>
        <v/>
      </c>
    </row>
    <row r="177" spans="5:43">
      <c r="E177" s="541" t="str">
        <f t="shared" si="38"/>
        <v/>
      </c>
      <c r="G177" s="541" t="str">
        <f t="shared" si="38"/>
        <v/>
      </c>
      <c r="I177" s="541" t="str">
        <f t="shared" si="39"/>
        <v/>
      </c>
      <c r="K177" s="541" t="str">
        <f t="shared" si="40"/>
        <v/>
      </c>
      <c r="M177" s="541" t="str">
        <f t="shared" si="41"/>
        <v/>
      </c>
      <c r="O177" s="541" t="str">
        <f t="shared" si="42"/>
        <v/>
      </c>
      <c r="Q177" s="541" t="str">
        <f t="shared" si="43"/>
        <v/>
      </c>
      <c r="S177" s="541" t="str">
        <f t="shared" si="44"/>
        <v/>
      </c>
      <c r="U177" s="541" t="str">
        <f t="shared" si="45"/>
        <v/>
      </c>
      <c r="W177" s="541" t="str">
        <f t="shared" si="46"/>
        <v/>
      </c>
      <c r="Y177" s="541" t="str">
        <f t="shared" si="47"/>
        <v/>
      </c>
      <c r="AA177" s="541" t="str">
        <f t="shared" si="48"/>
        <v/>
      </c>
      <c r="AC177" s="541" t="str">
        <f t="shared" si="49"/>
        <v/>
      </c>
      <c r="AE177" s="541" t="str">
        <f t="shared" si="50"/>
        <v/>
      </c>
      <c r="AG177" s="541" t="str">
        <f t="shared" si="51"/>
        <v/>
      </c>
      <c r="AI177" s="541" t="str">
        <f t="shared" si="52"/>
        <v/>
      </c>
      <c r="AK177" s="541" t="str">
        <f t="shared" si="53"/>
        <v/>
      </c>
      <c r="AM177" s="541" t="str">
        <f t="shared" si="54"/>
        <v/>
      </c>
      <c r="AO177" s="541" t="str">
        <f t="shared" si="55"/>
        <v/>
      </c>
      <c r="AQ177" s="541" t="str">
        <f t="shared" si="56"/>
        <v/>
      </c>
    </row>
    <row r="178" spans="5:43">
      <c r="E178" s="541" t="str">
        <f t="shared" si="38"/>
        <v/>
      </c>
      <c r="G178" s="541" t="str">
        <f t="shared" si="38"/>
        <v/>
      </c>
      <c r="I178" s="541" t="str">
        <f t="shared" si="39"/>
        <v/>
      </c>
      <c r="K178" s="541" t="str">
        <f t="shared" si="40"/>
        <v/>
      </c>
      <c r="M178" s="541" t="str">
        <f t="shared" si="41"/>
        <v/>
      </c>
      <c r="O178" s="541" t="str">
        <f t="shared" si="42"/>
        <v/>
      </c>
      <c r="Q178" s="541" t="str">
        <f t="shared" si="43"/>
        <v/>
      </c>
      <c r="S178" s="541" t="str">
        <f t="shared" si="44"/>
        <v/>
      </c>
      <c r="U178" s="541" t="str">
        <f t="shared" si="45"/>
        <v/>
      </c>
      <c r="W178" s="541" t="str">
        <f t="shared" si="46"/>
        <v/>
      </c>
      <c r="Y178" s="541" t="str">
        <f t="shared" si="47"/>
        <v/>
      </c>
      <c r="AA178" s="541" t="str">
        <f t="shared" si="48"/>
        <v/>
      </c>
      <c r="AC178" s="541" t="str">
        <f t="shared" si="49"/>
        <v/>
      </c>
      <c r="AE178" s="541" t="str">
        <f t="shared" si="50"/>
        <v/>
      </c>
      <c r="AG178" s="541" t="str">
        <f t="shared" si="51"/>
        <v/>
      </c>
      <c r="AI178" s="541" t="str">
        <f t="shared" si="52"/>
        <v/>
      </c>
      <c r="AK178" s="541" t="str">
        <f t="shared" si="53"/>
        <v/>
      </c>
      <c r="AM178" s="541" t="str">
        <f t="shared" si="54"/>
        <v/>
      </c>
      <c r="AO178" s="541" t="str">
        <f t="shared" si="55"/>
        <v/>
      </c>
      <c r="AQ178" s="541" t="str">
        <f t="shared" si="56"/>
        <v/>
      </c>
    </row>
    <row r="179" spans="5:43">
      <c r="E179" s="541" t="str">
        <f t="shared" si="38"/>
        <v/>
      </c>
      <c r="G179" s="541" t="str">
        <f t="shared" si="38"/>
        <v/>
      </c>
      <c r="I179" s="541" t="str">
        <f t="shared" si="39"/>
        <v/>
      </c>
      <c r="K179" s="541" t="str">
        <f t="shared" si="40"/>
        <v/>
      </c>
      <c r="M179" s="541" t="str">
        <f t="shared" si="41"/>
        <v/>
      </c>
      <c r="O179" s="541" t="str">
        <f t="shared" si="42"/>
        <v/>
      </c>
      <c r="Q179" s="541" t="str">
        <f t="shared" si="43"/>
        <v/>
      </c>
      <c r="S179" s="541" t="str">
        <f t="shared" si="44"/>
        <v/>
      </c>
      <c r="U179" s="541" t="str">
        <f t="shared" si="45"/>
        <v/>
      </c>
      <c r="W179" s="541" t="str">
        <f t="shared" si="46"/>
        <v/>
      </c>
      <c r="Y179" s="541" t="str">
        <f t="shared" si="47"/>
        <v/>
      </c>
      <c r="AA179" s="541" t="str">
        <f t="shared" si="48"/>
        <v/>
      </c>
      <c r="AC179" s="541" t="str">
        <f t="shared" si="49"/>
        <v/>
      </c>
      <c r="AE179" s="541" t="str">
        <f t="shared" si="50"/>
        <v/>
      </c>
      <c r="AG179" s="541" t="str">
        <f t="shared" si="51"/>
        <v/>
      </c>
      <c r="AI179" s="541" t="str">
        <f t="shared" si="52"/>
        <v/>
      </c>
      <c r="AK179" s="541" t="str">
        <f t="shared" si="53"/>
        <v/>
      </c>
      <c r="AM179" s="541" t="str">
        <f t="shared" si="54"/>
        <v/>
      </c>
      <c r="AO179" s="541" t="str">
        <f t="shared" si="55"/>
        <v/>
      </c>
      <c r="AQ179" s="541" t="str">
        <f t="shared" si="56"/>
        <v/>
      </c>
    </row>
    <row r="180" spans="5:43">
      <c r="E180" s="541" t="str">
        <f t="shared" si="38"/>
        <v/>
      </c>
      <c r="G180" s="541" t="str">
        <f t="shared" si="38"/>
        <v/>
      </c>
      <c r="I180" s="541" t="str">
        <f t="shared" si="39"/>
        <v/>
      </c>
      <c r="K180" s="541" t="str">
        <f t="shared" si="40"/>
        <v/>
      </c>
      <c r="M180" s="541" t="str">
        <f t="shared" si="41"/>
        <v/>
      </c>
      <c r="O180" s="541" t="str">
        <f t="shared" si="42"/>
        <v/>
      </c>
      <c r="Q180" s="541" t="str">
        <f t="shared" si="43"/>
        <v/>
      </c>
      <c r="S180" s="541" t="str">
        <f t="shared" si="44"/>
        <v/>
      </c>
      <c r="U180" s="541" t="str">
        <f t="shared" si="45"/>
        <v/>
      </c>
      <c r="W180" s="541" t="str">
        <f t="shared" si="46"/>
        <v/>
      </c>
      <c r="Y180" s="541" t="str">
        <f t="shared" si="47"/>
        <v/>
      </c>
      <c r="AA180" s="541" t="str">
        <f t="shared" si="48"/>
        <v/>
      </c>
      <c r="AC180" s="541" t="str">
        <f t="shared" si="49"/>
        <v/>
      </c>
      <c r="AE180" s="541" t="str">
        <f t="shared" si="50"/>
        <v/>
      </c>
      <c r="AG180" s="541" t="str">
        <f t="shared" si="51"/>
        <v/>
      </c>
      <c r="AI180" s="541" t="str">
        <f t="shared" si="52"/>
        <v/>
      </c>
      <c r="AK180" s="541" t="str">
        <f t="shared" si="53"/>
        <v/>
      </c>
      <c r="AM180" s="541" t="str">
        <f t="shared" si="54"/>
        <v/>
      </c>
      <c r="AO180" s="541" t="str">
        <f t="shared" si="55"/>
        <v/>
      </c>
      <c r="AQ180" s="541" t="str">
        <f t="shared" si="56"/>
        <v/>
      </c>
    </row>
    <row r="181" spans="5:43">
      <c r="E181" s="541" t="str">
        <f t="shared" si="38"/>
        <v/>
      </c>
      <c r="G181" s="541" t="str">
        <f t="shared" si="38"/>
        <v/>
      </c>
      <c r="I181" s="541" t="str">
        <f t="shared" si="39"/>
        <v/>
      </c>
      <c r="K181" s="541" t="str">
        <f t="shared" si="40"/>
        <v/>
      </c>
      <c r="M181" s="541" t="str">
        <f t="shared" si="41"/>
        <v/>
      </c>
      <c r="O181" s="541" t="str">
        <f t="shared" si="42"/>
        <v/>
      </c>
      <c r="Q181" s="541" t="str">
        <f t="shared" si="43"/>
        <v/>
      </c>
      <c r="S181" s="541" t="str">
        <f t="shared" si="44"/>
        <v/>
      </c>
      <c r="U181" s="541" t="str">
        <f t="shared" si="45"/>
        <v/>
      </c>
      <c r="W181" s="541" t="str">
        <f t="shared" si="46"/>
        <v/>
      </c>
      <c r="Y181" s="541" t="str">
        <f t="shared" si="47"/>
        <v/>
      </c>
      <c r="AA181" s="541" t="str">
        <f t="shared" si="48"/>
        <v/>
      </c>
      <c r="AC181" s="541" t="str">
        <f t="shared" si="49"/>
        <v/>
      </c>
      <c r="AE181" s="541" t="str">
        <f t="shared" si="50"/>
        <v/>
      </c>
      <c r="AG181" s="541" t="str">
        <f t="shared" si="51"/>
        <v/>
      </c>
      <c r="AI181" s="541" t="str">
        <f t="shared" si="52"/>
        <v/>
      </c>
      <c r="AK181" s="541" t="str">
        <f t="shared" si="53"/>
        <v/>
      </c>
      <c r="AM181" s="541" t="str">
        <f t="shared" si="54"/>
        <v/>
      </c>
      <c r="AO181" s="541" t="str">
        <f t="shared" si="55"/>
        <v/>
      </c>
      <c r="AQ181" s="541" t="str">
        <f t="shared" si="56"/>
        <v/>
      </c>
    </row>
    <row r="182" spans="5:43">
      <c r="E182" s="541" t="str">
        <f t="shared" si="38"/>
        <v/>
      </c>
      <c r="G182" s="541" t="str">
        <f t="shared" si="38"/>
        <v/>
      </c>
      <c r="I182" s="541" t="str">
        <f t="shared" si="39"/>
        <v/>
      </c>
      <c r="K182" s="541" t="str">
        <f t="shared" si="40"/>
        <v/>
      </c>
      <c r="M182" s="541" t="str">
        <f t="shared" si="41"/>
        <v/>
      </c>
      <c r="O182" s="541" t="str">
        <f t="shared" si="42"/>
        <v/>
      </c>
      <c r="Q182" s="541" t="str">
        <f t="shared" si="43"/>
        <v/>
      </c>
      <c r="S182" s="541" t="str">
        <f t="shared" si="44"/>
        <v/>
      </c>
      <c r="U182" s="541" t="str">
        <f t="shared" si="45"/>
        <v/>
      </c>
      <c r="W182" s="541" t="str">
        <f t="shared" si="46"/>
        <v/>
      </c>
      <c r="Y182" s="541" t="str">
        <f t="shared" si="47"/>
        <v/>
      </c>
      <c r="AA182" s="541" t="str">
        <f t="shared" si="48"/>
        <v/>
      </c>
      <c r="AC182" s="541" t="str">
        <f t="shared" si="49"/>
        <v/>
      </c>
      <c r="AE182" s="541" t="str">
        <f t="shared" si="50"/>
        <v/>
      </c>
      <c r="AG182" s="541" t="str">
        <f t="shared" si="51"/>
        <v/>
      </c>
      <c r="AI182" s="541" t="str">
        <f t="shared" si="52"/>
        <v/>
      </c>
      <c r="AK182" s="541" t="str">
        <f t="shared" si="53"/>
        <v/>
      </c>
      <c r="AM182" s="541" t="str">
        <f t="shared" si="54"/>
        <v/>
      </c>
      <c r="AO182" s="541" t="str">
        <f t="shared" si="55"/>
        <v/>
      </c>
      <c r="AQ182" s="541" t="str">
        <f t="shared" si="56"/>
        <v/>
      </c>
    </row>
    <row r="183" spans="5:43">
      <c r="E183" s="541" t="str">
        <f t="shared" si="38"/>
        <v/>
      </c>
      <c r="G183" s="541" t="str">
        <f t="shared" si="38"/>
        <v/>
      </c>
      <c r="I183" s="541" t="str">
        <f t="shared" si="39"/>
        <v/>
      </c>
      <c r="K183" s="541" t="str">
        <f t="shared" si="40"/>
        <v/>
      </c>
      <c r="M183" s="541" t="str">
        <f t="shared" si="41"/>
        <v/>
      </c>
      <c r="O183" s="541" t="str">
        <f t="shared" si="42"/>
        <v/>
      </c>
      <c r="Q183" s="541" t="str">
        <f t="shared" si="43"/>
        <v/>
      </c>
      <c r="S183" s="541" t="str">
        <f t="shared" si="44"/>
        <v/>
      </c>
      <c r="U183" s="541" t="str">
        <f t="shared" si="45"/>
        <v/>
      </c>
      <c r="W183" s="541" t="str">
        <f t="shared" si="46"/>
        <v/>
      </c>
      <c r="Y183" s="541" t="str">
        <f t="shared" si="47"/>
        <v/>
      </c>
      <c r="AA183" s="541" t="str">
        <f t="shared" si="48"/>
        <v/>
      </c>
      <c r="AC183" s="541" t="str">
        <f t="shared" si="49"/>
        <v/>
      </c>
      <c r="AE183" s="541" t="str">
        <f t="shared" si="50"/>
        <v/>
      </c>
      <c r="AG183" s="541" t="str">
        <f t="shared" si="51"/>
        <v/>
      </c>
      <c r="AI183" s="541" t="str">
        <f t="shared" si="52"/>
        <v/>
      </c>
      <c r="AK183" s="541" t="str">
        <f t="shared" si="53"/>
        <v/>
      </c>
      <c r="AM183" s="541" t="str">
        <f t="shared" si="54"/>
        <v/>
      </c>
      <c r="AO183" s="541" t="str">
        <f t="shared" si="55"/>
        <v/>
      </c>
      <c r="AQ183" s="541" t="str">
        <f t="shared" si="56"/>
        <v/>
      </c>
    </row>
    <row r="184" spans="5:43">
      <c r="E184" s="541" t="str">
        <f t="shared" si="38"/>
        <v/>
      </c>
      <c r="G184" s="541" t="str">
        <f t="shared" si="38"/>
        <v/>
      </c>
      <c r="I184" s="541" t="str">
        <f t="shared" si="39"/>
        <v/>
      </c>
      <c r="K184" s="541" t="str">
        <f t="shared" si="40"/>
        <v/>
      </c>
      <c r="M184" s="541" t="str">
        <f t="shared" si="41"/>
        <v/>
      </c>
      <c r="O184" s="541" t="str">
        <f t="shared" si="42"/>
        <v/>
      </c>
      <c r="Q184" s="541" t="str">
        <f t="shared" si="43"/>
        <v/>
      </c>
      <c r="S184" s="541" t="str">
        <f t="shared" si="44"/>
        <v/>
      </c>
      <c r="U184" s="541" t="str">
        <f t="shared" si="45"/>
        <v/>
      </c>
      <c r="W184" s="541" t="str">
        <f t="shared" si="46"/>
        <v/>
      </c>
      <c r="Y184" s="541" t="str">
        <f t="shared" si="47"/>
        <v/>
      </c>
      <c r="AA184" s="541" t="str">
        <f t="shared" si="48"/>
        <v/>
      </c>
      <c r="AC184" s="541" t="str">
        <f t="shared" si="49"/>
        <v/>
      </c>
      <c r="AE184" s="541" t="str">
        <f t="shared" si="50"/>
        <v/>
      </c>
      <c r="AG184" s="541" t="str">
        <f t="shared" si="51"/>
        <v/>
      </c>
      <c r="AI184" s="541" t="str">
        <f t="shared" si="52"/>
        <v/>
      </c>
      <c r="AK184" s="541" t="str">
        <f t="shared" si="53"/>
        <v/>
      </c>
      <c r="AM184" s="541" t="str">
        <f t="shared" si="54"/>
        <v/>
      </c>
      <c r="AO184" s="541" t="str">
        <f t="shared" si="55"/>
        <v/>
      </c>
      <c r="AQ184" s="541" t="str">
        <f t="shared" si="56"/>
        <v/>
      </c>
    </row>
    <row r="185" spans="5:43">
      <c r="E185" s="541" t="str">
        <f t="shared" si="38"/>
        <v/>
      </c>
      <c r="G185" s="541" t="str">
        <f t="shared" si="38"/>
        <v/>
      </c>
      <c r="I185" s="541" t="str">
        <f t="shared" si="39"/>
        <v/>
      </c>
      <c r="K185" s="541" t="str">
        <f t="shared" si="40"/>
        <v/>
      </c>
      <c r="M185" s="541" t="str">
        <f t="shared" si="41"/>
        <v/>
      </c>
      <c r="O185" s="541" t="str">
        <f t="shared" si="42"/>
        <v/>
      </c>
      <c r="Q185" s="541" t="str">
        <f t="shared" si="43"/>
        <v/>
      </c>
      <c r="S185" s="541" t="str">
        <f t="shared" si="44"/>
        <v/>
      </c>
      <c r="U185" s="541" t="str">
        <f t="shared" si="45"/>
        <v/>
      </c>
      <c r="W185" s="541" t="str">
        <f t="shared" si="46"/>
        <v/>
      </c>
      <c r="Y185" s="541" t="str">
        <f t="shared" si="47"/>
        <v/>
      </c>
      <c r="AA185" s="541" t="str">
        <f t="shared" si="48"/>
        <v/>
      </c>
      <c r="AC185" s="541" t="str">
        <f t="shared" si="49"/>
        <v/>
      </c>
      <c r="AE185" s="541" t="str">
        <f t="shared" si="50"/>
        <v/>
      </c>
      <c r="AG185" s="541" t="str">
        <f t="shared" si="51"/>
        <v/>
      </c>
      <c r="AI185" s="541" t="str">
        <f t="shared" si="52"/>
        <v/>
      </c>
      <c r="AK185" s="541" t="str">
        <f t="shared" si="53"/>
        <v/>
      </c>
      <c r="AM185" s="541" t="str">
        <f t="shared" si="54"/>
        <v/>
      </c>
      <c r="AO185" s="541" t="str">
        <f t="shared" si="55"/>
        <v/>
      </c>
      <c r="AQ185" s="541" t="str">
        <f t="shared" si="56"/>
        <v/>
      </c>
    </row>
    <row r="186" spans="5:43">
      <c r="E186" s="541" t="str">
        <f t="shared" si="38"/>
        <v/>
      </c>
      <c r="G186" s="541" t="str">
        <f t="shared" si="38"/>
        <v/>
      </c>
      <c r="I186" s="541" t="str">
        <f t="shared" si="39"/>
        <v/>
      </c>
      <c r="K186" s="541" t="str">
        <f t="shared" si="40"/>
        <v/>
      </c>
      <c r="M186" s="541" t="str">
        <f t="shared" si="41"/>
        <v/>
      </c>
      <c r="O186" s="541" t="str">
        <f t="shared" si="42"/>
        <v/>
      </c>
      <c r="Q186" s="541" t="str">
        <f t="shared" si="43"/>
        <v/>
      </c>
      <c r="S186" s="541" t="str">
        <f t="shared" si="44"/>
        <v/>
      </c>
      <c r="U186" s="541" t="str">
        <f t="shared" si="45"/>
        <v/>
      </c>
      <c r="W186" s="541" t="str">
        <f t="shared" si="46"/>
        <v/>
      </c>
      <c r="Y186" s="541" t="str">
        <f t="shared" si="47"/>
        <v/>
      </c>
      <c r="AA186" s="541" t="str">
        <f t="shared" si="48"/>
        <v/>
      </c>
      <c r="AC186" s="541" t="str">
        <f t="shared" si="49"/>
        <v/>
      </c>
      <c r="AE186" s="541" t="str">
        <f t="shared" si="50"/>
        <v/>
      </c>
      <c r="AG186" s="541" t="str">
        <f t="shared" si="51"/>
        <v/>
      </c>
      <c r="AI186" s="541" t="str">
        <f t="shared" si="52"/>
        <v/>
      </c>
      <c r="AK186" s="541" t="str">
        <f t="shared" si="53"/>
        <v/>
      </c>
      <c r="AM186" s="541" t="str">
        <f t="shared" si="54"/>
        <v/>
      </c>
      <c r="AO186" s="541" t="str">
        <f t="shared" si="55"/>
        <v/>
      </c>
      <c r="AQ186" s="541" t="str">
        <f t="shared" si="56"/>
        <v/>
      </c>
    </row>
    <row r="187" spans="5:43">
      <c r="E187" s="541" t="str">
        <f t="shared" si="38"/>
        <v/>
      </c>
      <c r="G187" s="541" t="str">
        <f t="shared" si="38"/>
        <v/>
      </c>
      <c r="I187" s="541" t="str">
        <f t="shared" si="39"/>
        <v/>
      </c>
      <c r="K187" s="541" t="str">
        <f t="shared" si="40"/>
        <v/>
      </c>
      <c r="M187" s="541" t="str">
        <f t="shared" si="41"/>
        <v/>
      </c>
      <c r="O187" s="541" t="str">
        <f t="shared" si="42"/>
        <v/>
      </c>
      <c r="Q187" s="541" t="str">
        <f t="shared" si="43"/>
        <v/>
      </c>
      <c r="S187" s="541" t="str">
        <f t="shared" si="44"/>
        <v/>
      </c>
      <c r="U187" s="541" t="str">
        <f t="shared" si="45"/>
        <v/>
      </c>
      <c r="W187" s="541" t="str">
        <f t="shared" si="46"/>
        <v/>
      </c>
      <c r="Y187" s="541" t="str">
        <f t="shared" si="47"/>
        <v/>
      </c>
      <c r="AA187" s="541" t="str">
        <f t="shared" si="48"/>
        <v/>
      </c>
      <c r="AC187" s="541" t="str">
        <f t="shared" si="49"/>
        <v/>
      </c>
      <c r="AE187" s="541" t="str">
        <f t="shared" si="50"/>
        <v/>
      </c>
      <c r="AG187" s="541" t="str">
        <f t="shared" si="51"/>
        <v/>
      </c>
      <c r="AI187" s="541" t="str">
        <f t="shared" si="52"/>
        <v/>
      </c>
      <c r="AK187" s="541" t="str">
        <f t="shared" si="53"/>
        <v/>
      </c>
      <c r="AM187" s="541" t="str">
        <f t="shared" si="54"/>
        <v/>
      </c>
      <c r="AO187" s="541" t="str">
        <f t="shared" si="55"/>
        <v/>
      </c>
      <c r="AQ187" s="541" t="str">
        <f t="shared" si="56"/>
        <v/>
      </c>
    </row>
    <row r="188" spans="5:43">
      <c r="E188" s="541" t="str">
        <f t="shared" si="38"/>
        <v/>
      </c>
      <c r="G188" s="541" t="str">
        <f t="shared" si="38"/>
        <v/>
      </c>
      <c r="I188" s="541" t="str">
        <f t="shared" si="39"/>
        <v/>
      </c>
      <c r="K188" s="541" t="str">
        <f t="shared" si="40"/>
        <v/>
      </c>
      <c r="M188" s="541" t="str">
        <f t="shared" si="41"/>
        <v/>
      </c>
      <c r="O188" s="541" t="str">
        <f t="shared" si="42"/>
        <v/>
      </c>
      <c r="Q188" s="541" t="str">
        <f t="shared" si="43"/>
        <v/>
      </c>
      <c r="S188" s="541" t="str">
        <f t="shared" si="44"/>
        <v/>
      </c>
      <c r="U188" s="541" t="str">
        <f t="shared" si="45"/>
        <v/>
      </c>
      <c r="W188" s="541" t="str">
        <f t="shared" si="46"/>
        <v/>
      </c>
      <c r="Y188" s="541" t="str">
        <f t="shared" si="47"/>
        <v/>
      </c>
      <c r="AA188" s="541" t="str">
        <f t="shared" si="48"/>
        <v/>
      </c>
      <c r="AC188" s="541" t="str">
        <f t="shared" si="49"/>
        <v/>
      </c>
      <c r="AE188" s="541" t="str">
        <f t="shared" si="50"/>
        <v/>
      </c>
      <c r="AG188" s="541" t="str">
        <f t="shared" si="51"/>
        <v/>
      </c>
      <c r="AI188" s="541" t="str">
        <f t="shared" si="52"/>
        <v/>
      </c>
      <c r="AK188" s="541" t="str">
        <f t="shared" si="53"/>
        <v/>
      </c>
      <c r="AM188" s="541" t="str">
        <f t="shared" si="54"/>
        <v/>
      </c>
      <c r="AO188" s="541" t="str">
        <f t="shared" si="55"/>
        <v/>
      </c>
      <c r="AQ188" s="541" t="str">
        <f t="shared" si="56"/>
        <v/>
      </c>
    </row>
    <row r="189" spans="5:43">
      <c r="E189" s="541" t="str">
        <f t="shared" si="38"/>
        <v/>
      </c>
      <c r="G189" s="541" t="str">
        <f t="shared" si="38"/>
        <v/>
      </c>
      <c r="I189" s="541" t="str">
        <f t="shared" si="39"/>
        <v/>
      </c>
      <c r="K189" s="541" t="str">
        <f t="shared" si="40"/>
        <v/>
      </c>
      <c r="M189" s="541" t="str">
        <f t="shared" si="41"/>
        <v/>
      </c>
      <c r="O189" s="541" t="str">
        <f t="shared" si="42"/>
        <v/>
      </c>
      <c r="Q189" s="541" t="str">
        <f t="shared" si="43"/>
        <v/>
      </c>
      <c r="S189" s="541" t="str">
        <f t="shared" si="44"/>
        <v/>
      </c>
      <c r="U189" s="541" t="str">
        <f t="shared" si="45"/>
        <v/>
      </c>
      <c r="W189" s="541" t="str">
        <f t="shared" si="46"/>
        <v/>
      </c>
      <c r="Y189" s="541" t="str">
        <f t="shared" si="47"/>
        <v/>
      </c>
      <c r="AA189" s="541" t="str">
        <f t="shared" si="48"/>
        <v/>
      </c>
      <c r="AC189" s="541" t="str">
        <f t="shared" si="49"/>
        <v/>
      </c>
      <c r="AE189" s="541" t="str">
        <f t="shared" si="50"/>
        <v/>
      </c>
      <c r="AG189" s="541" t="str">
        <f t="shared" si="51"/>
        <v/>
      </c>
      <c r="AI189" s="541" t="str">
        <f t="shared" si="52"/>
        <v/>
      </c>
      <c r="AK189" s="541" t="str">
        <f t="shared" si="53"/>
        <v/>
      </c>
      <c r="AM189" s="541" t="str">
        <f t="shared" si="54"/>
        <v/>
      </c>
      <c r="AO189" s="541" t="str">
        <f t="shared" si="55"/>
        <v/>
      </c>
      <c r="AQ189" s="541" t="str">
        <f t="shared" si="56"/>
        <v/>
      </c>
    </row>
    <row r="190" spans="5:43">
      <c r="E190" s="541" t="str">
        <f t="shared" si="38"/>
        <v/>
      </c>
      <c r="G190" s="541" t="str">
        <f t="shared" si="38"/>
        <v/>
      </c>
      <c r="I190" s="541" t="str">
        <f t="shared" si="39"/>
        <v/>
      </c>
      <c r="K190" s="541" t="str">
        <f t="shared" si="40"/>
        <v/>
      </c>
      <c r="M190" s="541" t="str">
        <f t="shared" si="41"/>
        <v/>
      </c>
      <c r="O190" s="541" t="str">
        <f t="shared" si="42"/>
        <v/>
      </c>
      <c r="Q190" s="541" t="str">
        <f t="shared" si="43"/>
        <v/>
      </c>
      <c r="S190" s="541" t="str">
        <f t="shared" si="44"/>
        <v/>
      </c>
      <c r="U190" s="541" t="str">
        <f t="shared" si="45"/>
        <v/>
      </c>
      <c r="W190" s="541" t="str">
        <f t="shared" si="46"/>
        <v/>
      </c>
      <c r="Y190" s="541" t="str">
        <f t="shared" si="47"/>
        <v/>
      </c>
      <c r="AA190" s="541" t="str">
        <f t="shared" si="48"/>
        <v/>
      </c>
      <c r="AC190" s="541" t="str">
        <f t="shared" si="49"/>
        <v/>
      </c>
      <c r="AE190" s="541" t="str">
        <f t="shared" si="50"/>
        <v/>
      </c>
      <c r="AG190" s="541" t="str">
        <f t="shared" si="51"/>
        <v/>
      </c>
      <c r="AI190" s="541" t="str">
        <f t="shared" si="52"/>
        <v/>
      </c>
      <c r="AK190" s="541" t="str">
        <f t="shared" si="53"/>
        <v/>
      </c>
      <c r="AM190" s="541" t="str">
        <f t="shared" si="54"/>
        <v/>
      </c>
      <c r="AO190" s="541" t="str">
        <f t="shared" si="55"/>
        <v/>
      </c>
      <c r="AQ190" s="541" t="str">
        <f t="shared" si="56"/>
        <v/>
      </c>
    </row>
    <row r="191" spans="5:43">
      <c r="E191" s="541" t="str">
        <f t="shared" si="38"/>
        <v/>
      </c>
      <c r="G191" s="541" t="str">
        <f t="shared" si="38"/>
        <v/>
      </c>
      <c r="I191" s="541" t="str">
        <f t="shared" si="39"/>
        <v/>
      </c>
      <c r="K191" s="541" t="str">
        <f t="shared" si="40"/>
        <v/>
      </c>
      <c r="M191" s="541" t="str">
        <f t="shared" si="41"/>
        <v/>
      </c>
      <c r="O191" s="541" t="str">
        <f t="shared" si="42"/>
        <v/>
      </c>
      <c r="Q191" s="541" t="str">
        <f t="shared" si="43"/>
        <v/>
      </c>
      <c r="S191" s="541" t="str">
        <f t="shared" si="44"/>
        <v/>
      </c>
      <c r="U191" s="541" t="str">
        <f t="shared" si="45"/>
        <v/>
      </c>
      <c r="W191" s="541" t="str">
        <f t="shared" si="46"/>
        <v/>
      </c>
      <c r="Y191" s="541" t="str">
        <f t="shared" si="47"/>
        <v/>
      </c>
      <c r="AA191" s="541" t="str">
        <f t="shared" si="48"/>
        <v/>
      </c>
      <c r="AC191" s="541" t="str">
        <f t="shared" si="49"/>
        <v/>
      </c>
      <c r="AE191" s="541" t="str">
        <f t="shared" si="50"/>
        <v/>
      </c>
      <c r="AG191" s="541" t="str">
        <f t="shared" si="51"/>
        <v/>
      </c>
      <c r="AI191" s="541" t="str">
        <f t="shared" si="52"/>
        <v/>
      </c>
      <c r="AK191" s="541" t="str">
        <f t="shared" si="53"/>
        <v/>
      </c>
      <c r="AM191" s="541" t="str">
        <f t="shared" si="54"/>
        <v/>
      </c>
      <c r="AO191" s="541" t="str">
        <f t="shared" si="55"/>
        <v/>
      </c>
      <c r="AQ191" s="541" t="str">
        <f t="shared" si="56"/>
        <v/>
      </c>
    </row>
    <row r="192" spans="5:43">
      <c r="E192" s="541" t="str">
        <f t="shared" si="38"/>
        <v/>
      </c>
      <c r="G192" s="541" t="str">
        <f t="shared" si="38"/>
        <v/>
      </c>
      <c r="I192" s="541" t="str">
        <f t="shared" si="39"/>
        <v/>
      </c>
      <c r="K192" s="541" t="str">
        <f t="shared" si="40"/>
        <v/>
      </c>
      <c r="M192" s="541" t="str">
        <f t="shared" si="41"/>
        <v/>
      </c>
      <c r="O192" s="541" t="str">
        <f t="shared" si="42"/>
        <v/>
      </c>
      <c r="Q192" s="541" t="str">
        <f t="shared" si="43"/>
        <v/>
      </c>
      <c r="S192" s="541" t="str">
        <f t="shared" si="44"/>
        <v/>
      </c>
      <c r="U192" s="541" t="str">
        <f t="shared" si="45"/>
        <v/>
      </c>
      <c r="W192" s="541" t="str">
        <f t="shared" si="46"/>
        <v/>
      </c>
      <c r="Y192" s="541" t="str">
        <f t="shared" si="47"/>
        <v/>
      </c>
      <c r="AA192" s="541" t="str">
        <f t="shared" si="48"/>
        <v/>
      </c>
      <c r="AC192" s="541" t="str">
        <f t="shared" si="49"/>
        <v/>
      </c>
      <c r="AE192" s="541" t="str">
        <f t="shared" si="50"/>
        <v/>
      </c>
      <c r="AG192" s="541" t="str">
        <f t="shared" si="51"/>
        <v/>
      </c>
      <c r="AI192" s="541" t="str">
        <f t="shared" si="52"/>
        <v/>
      </c>
      <c r="AK192" s="541" t="str">
        <f t="shared" si="53"/>
        <v/>
      </c>
      <c r="AM192" s="541" t="str">
        <f t="shared" si="54"/>
        <v/>
      </c>
      <c r="AO192" s="541" t="str">
        <f t="shared" si="55"/>
        <v/>
      </c>
      <c r="AQ192" s="541" t="str">
        <f t="shared" si="56"/>
        <v/>
      </c>
    </row>
    <row r="193" spans="5:43">
      <c r="E193" s="541" t="str">
        <f t="shared" si="38"/>
        <v/>
      </c>
      <c r="G193" s="541" t="str">
        <f t="shared" si="38"/>
        <v/>
      </c>
      <c r="I193" s="541" t="str">
        <f t="shared" si="39"/>
        <v/>
      </c>
      <c r="K193" s="541" t="str">
        <f t="shared" si="40"/>
        <v/>
      </c>
      <c r="M193" s="541" t="str">
        <f t="shared" si="41"/>
        <v/>
      </c>
      <c r="O193" s="541" t="str">
        <f t="shared" si="42"/>
        <v/>
      </c>
      <c r="Q193" s="541" t="str">
        <f t="shared" si="43"/>
        <v/>
      </c>
      <c r="S193" s="541" t="str">
        <f t="shared" si="44"/>
        <v/>
      </c>
      <c r="U193" s="541" t="str">
        <f t="shared" si="45"/>
        <v/>
      </c>
      <c r="W193" s="541" t="str">
        <f t="shared" si="46"/>
        <v/>
      </c>
      <c r="Y193" s="541" t="str">
        <f t="shared" si="47"/>
        <v/>
      </c>
      <c r="AA193" s="541" t="str">
        <f t="shared" si="48"/>
        <v/>
      </c>
      <c r="AC193" s="541" t="str">
        <f t="shared" si="49"/>
        <v/>
      </c>
      <c r="AE193" s="541" t="str">
        <f t="shared" si="50"/>
        <v/>
      </c>
      <c r="AG193" s="541" t="str">
        <f t="shared" si="51"/>
        <v/>
      </c>
      <c r="AI193" s="541" t="str">
        <f t="shared" si="52"/>
        <v/>
      </c>
      <c r="AK193" s="541" t="str">
        <f t="shared" si="53"/>
        <v/>
      </c>
      <c r="AM193" s="541" t="str">
        <f t="shared" si="54"/>
        <v/>
      </c>
      <c r="AO193" s="541" t="str">
        <f t="shared" si="55"/>
        <v/>
      </c>
      <c r="AQ193" s="541" t="str">
        <f t="shared" si="56"/>
        <v/>
      </c>
    </row>
    <row r="194" spans="5:43">
      <c r="E194" s="541" t="str">
        <f t="shared" si="38"/>
        <v/>
      </c>
      <c r="G194" s="541" t="str">
        <f t="shared" si="38"/>
        <v/>
      </c>
      <c r="I194" s="541" t="str">
        <f t="shared" si="39"/>
        <v/>
      </c>
      <c r="K194" s="541" t="str">
        <f t="shared" si="40"/>
        <v/>
      </c>
      <c r="M194" s="541" t="str">
        <f t="shared" si="41"/>
        <v/>
      </c>
      <c r="O194" s="541" t="str">
        <f t="shared" si="42"/>
        <v/>
      </c>
      <c r="Q194" s="541" t="str">
        <f t="shared" si="43"/>
        <v/>
      </c>
      <c r="S194" s="541" t="str">
        <f t="shared" si="44"/>
        <v/>
      </c>
      <c r="U194" s="541" t="str">
        <f t="shared" si="45"/>
        <v/>
      </c>
      <c r="W194" s="541" t="str">
        <f t="shared" si="46"/>
        <v/>
      </c>
      <c r="Y194" s="541" t="str">
        <f t="shared" si="47"/>
        <v/>
      </c>
      <c r="AA194" s="541" t="str">
        <f t="shared" si="48"/>
        <v/>
      </c>
      <c r="AC194" s="541" t="str">
        <f t="shared" si="49"/>
        <v/>
      </c>
      <c r="AE194" s="541" t="str">
        <f t="shared" si="50"/>
        <v/>
      </c>
      <c r="AG194" s="541" t="str">
        <f t="shared" si="51"/>
        <v/>
      </c>
      <c r="AI194" s="541" t="str">
        <f t="shared" si="52"/>
        <v/>
      </c>
      <c r="AK194" s="541" t="str">
        <f t="shared" si="53"/>
        <v/>
      </c>
      <c r="AM194" s="541" t="str">
        <f t="shared" si="54"/>
        <v/>
      </c>
      <c r="AO194" s="541" t="str">
        <f t="shared" si="55"/>
        <v/>
      </c>
      <c r="AQ194" s="541" t="str">
        <f t="shared" si="56"/>
        <v/>
      </c>
    </row>
    <row r="195" spans="5:43">
      <c r="E195" s="541" t="str">
        <f t="shared" si="38"/>
        <v/>
      </c>
      <c r="G195" s="541" t="str">
        <f t="shared" si="38"/>
        <v/>
      </c>
      <c r="I195" s="541" t="str">
        <f t="shared" si="39"/>
        <v/>
      </c>
      <c r="K195" s="541" t="str">
        <f t="shared" si="40"/>
        <v/>
      </c>
      <c r="M195" s="541" t="str">
        <f t="shared" si="41"/>
        <v/>
      </c>
      <c r="O195" s="541" t="str">
        <f t="shared" si="42"/>
        <v/>
      </c>
      <c r="Q195" s="541" t="str">
        <f t="shared" si="43"/>
        <v/>
      </c>
      <c r="S195" s="541" t="str">
        <f t="shared" si="44"/>
        <v/>
      </c>
      <c r="U195" s="541" t="str">
        <f t="shared" si="45"/>
        <v/>
      </c>
      <c r="W195" s="541" t="str">
        <f t="shared" si="46"/>
        <v/>
      </c>
      <c r="Y195" s="541" t="str">
        <f t="shared" si="47"/>
        <v/>
      </c>
      <c r="AA195" s="541" t="str">
        <f t="shared" si="48"/>
        <v/>
      </c>
      <c r="AC195" s="541" t="str">
        <f t="shared" si="49"/>
        <v/>
      </c>
      <c r="AE195" s="541" t="str">
        <f t="shared" si="50"/>
        <v/>
      </c>
      <c r="AG195" s="541" t="str">
        <f t="shared" si="51"/>
        <v/>
      </c>
      <c r="AI195" s="541" t="str">
        <f t="shared" si="52"/>
        <v/>
      </c>
      <c r="AK195" s="541" t="str">
        <f t="shared" si="53"/>
        <v/>
      </c>
      <c r="AM195" s="541" t="str">
        <f t="shared" si="54"/>
        <v/>
      </c>
      <c r="AO195" s="541" t="str">
        <f t="shared" si="55"/>
        <v/>
      </c>
      <c r="AQ195" s="541" t="str">
        <f t="shared" si="56"/>
        <v/>
      </c>
    </row>
    <row r="196" spans="5:43">
      <c r="E196" s="541" t="str">
        <f t="shared" si="38"/>
        <v/>
      </c>
      <c r="G196" s="541" t="str">
        <f t="shared" si="38"/>
        <v/>
      </c>
      <c r="I196" s="541" t="str">
        <f t="shared" si="39"/>
        <v/>
      </c>
      <c r="K196" s="541" t="str">
        <f t="shared" si="40"/>
        <v/>
      </c>
      <c r="M196" s="541" t="str">
        <f t="shared" si="41"/>
        <v/>
      </c>
      <c r="O196" s="541" t="str">
        <f t="shared" si="42"/>
        <v/>
      </c>
      <c r="Q196" s="541" t="str">
        <f t="shared" si="43"/>
        <v/>
      </c>
      <c r="S196" s="541" t="str">
        <f t="shared" si="44"/>
        <v/>
      </c>
      <c r="U196" s="541" t="str">
        <f t="shared" si="45"/>
        <v/>
      </c>
      <c r="W196" s="541" t="str">
        <f t="shared" si="46"/>
        <v/>
      </c>
      <c r="Y196" s="541" t="str">
        <f t="shared" si="47"/>
        <v/>
      </c>
      <c r="AA196" s="541" t="str">
        <f t="shared" si="48"/>
        <v/>
      </c>
      <c r="AC196" s="541" t="str">
        <f t="shared" si="49"/>
        <v/>
      </c>
      <c r="AE196" s="541" t="str">
        <f t="shared" si="50"/>
        <v/>
      </c>
      <c r="AG196" s="541" t="str">
        <f t="shared" si="51"/>
        <v/>
      </c>
      <c r="AI196" s="541" t="str">
        <f t="shared" si="52"/>
        <v/>
      </c>
      <c r="AK196" s="541" t="str">
        <f t="shared" si="53"/>
        <v/>
      </c>
      <c r="AM196" s="541" t="str">
        <f t="shared" si="54"/>
        <v/>
      </c>
      <c r="AO196" s="541" t="str">
        <f t="shared" si="55"/>
        <v/>
      </c>
      <c r="AQ196" s="541" t="str">
        <f t="shared" si="56"/>
        <v/>
      </c>
    </row>
    <row r="197" spans="5:43">
      <c r="E197" s="541" t="str">
        <f t="shared" si="38"/>
        <v/>
      </c>
      <c r="G197" s="541" t="str">
        <f t="shared" si="38"/>
        <v/>
      </c>
      <c r="I197" s="541" t="str">
        <f t="shared" si="39"/>
        <v/>
      </c>
      <c r="K197" s="541" t="str">
        <f t="shared" si="40"/>
        <v/>
      </c>
      <c r="M197" s="541" t="str">
        <f t="shared" si="41"/>
        <v/>
      </c>
      <c r="O197" s="541" t="str">
        <f t="shared" si="42"/>
        <v/>
      </c>
      <c r="Q197" s="541" t="str">
        <f t="shared" si="43"/>
        <v/>
      </c>
      <c r="S197" s="541" t="str">
        <f t="shared" si="44"/>
        <v/>
      </c>
      <c r="U197" s="541" t="str">
        <f t="shared" si="45"/>
        <v/>
      </c>
      <c r="W197" s="541" t="str">
        <f t="shared" si="46"/>
        <v/>
      </c>
      <c r="Y197" s="541" t="str">
        <f t="shared" si="47"/>
        <v/>
      </c>
      <c r="AA197" s="541" t="str">
        <f t="shared" si="48"/>
        <v/>
      </c>
      <c r="AC197" s="541" t="str">
        <f t="shared" si="49"/>
        <v/>
      </c>
      <c r="AE197" s="541" t="str">
        <f t="shared" si="50"/>
        <v/>
      </c>
      <c r="AG197" s="541" t="str">
        <f t="shared" si="51"/>
        <v/>
      </c>
      <c r="AI197" s="541" t="str">
        <f t="shared" si="52"/>
        <v/>
      </c>
      <c r="AK197" s="541" t="str">
        <f t="shared" si="53"/>
        <v/>
      </c>
      <c r="AM197" s="541" t="str">
        <f t="shared" si="54"/>
        <v/>
      </c>
      <c r="AO197" s="541" t="str">
        <f t="shared" si="55"/>
        <v/>
      </c>
      <c r="AQ197" s="541" t="str">
        <f t="shared" si="56"/>
        <v/>
      </c>
    </row>
    <row r="198" spans="5:43">
      <c r="E198" s="541" t="str">
        <f t="shared" si="38"/>
        <v/>
      </c>
      <c r="G198" s="541" t="str">
        <f t="shared" si="38"/>
        <v/>
      </c>
      <c r="I198" s="541" t="str">
        <f t="shared" si="39"/>
        <v/>
      </c>
      <c r="K198" s="541" t="str">
        <f t="shared" si="40"/>
        <v/>
      </c>
      <c r="M198" s="541" t="str">
        <f t="shared" si="41"/>
        <v/>
      </c>
      <c r="O198" s="541" t="str">
        <f t="shared" si="42"/>
        <v/>
      </c>
      <c r="Q198" s="541" t="str">
        <f t="shared" si="43"/>
        <v/>
      </c>
      <c r="S198" s="541" t="str">
        <f t="shared" si="44"/>
        <v/>
      </c>
      <c r="U198" s="541" t="str">
        <f t="shared" si="45"/>
        <v/>
      </c>
      <c r="W198" s="541" t="str">
        <f t="shared" si="46"/>
        <v/>
      </c>
      <c r="Y198" s="541" t="str">
        <f t="shared" si="47"/>
        <v/>
      </c>
      <c r="AA198" s="541" t="str">
        <f t="shared" si="48"/>
        <v/>
      </c>
      <c r="AC198" s="541" t="str">
        <f t="shared" si="49"/>
        <v/>
      </c>
      <c r="AE198" s="541" t="str">
        <f t="shared" si="50"/>
        <v/>
      </c>
      <c r="AG198" s="541" t="str">
        <f t="shared" si="51"/>
        <v/>
      </c>
      <c r="AI198" s="541" t="str">
        <f t="shared" si="52"/>
        <v/>
      </c>
      <c r="AK198" s="541" t="str">
        <f t="shared" si="53"/>
        <v/>
      </c>
      <c r="AM198" s="541" t="str">
        <f t="shared" si="54"/>
        <v/>
      </c>
      <c r="AO198" s="541" t="str">
        <f t="shared" si="55"/>
        <v/>
      </c>
      <c r="AQ198" s="541" t="str">
        <f t="shared" si="56"/>
        <v/>
      </c>
    </row>
    <row r="199" spans="5:43">
      <c r="E199" s="541" t="str">
        <f t="shared" si="38"/>
        <v/>
      </c>
      <c r="G199" s="541" t="str">
        <f t="shared" si="38"/>
        <v/>
      </c>
      <c r="I199" s="541" t="str">
        <f t="shared" si="39"/>
        <v/>
      </c>
      <c r="K199" s="541" t="str">
        <f t="shared" si="40"/>
        <v/>
      </c>
      <c r="M199" s="541" t="str">
        <f t="shared" si="41"/>
        <v/>
      </c>
      <c r="O199" s="541" t="str">
        <f t="shared" si="42"/>
        <v/>
      </c>
      <c r="Q199" s="541" t="str">
        <f t="shared" si="43"/>
        <v/>
      </c>
      <c r="S199" s="541" t="str">
        <f t="shared" si="44"/>
        <v/>
      </c>
      <c r="U199" s="541" t="str">
        <f t="shared" si="45"/>
        <v/>
      </c>
      <c r="W199" s="541" t="str">
        <f t="shared" si="46"/>
        <v/>
      </c>
      <c r="Y199" s="541" t="str">
        <f t="shared" si="47"/>
        <v/>
      </c>
      <c r="AA199" s="541" t="str">
        <f t="shared" si="48"/>
        <v/>
      </c>
      <c r="AC199" s="541" t="str">
        <f t="shared" si="49"/>
        <v/>
      </c>
      <c r="AE199" s="541" t="str">
        <f t="shared" si="50"/>
        <v/>
      </c>
      <c r="AG199" s="541" t="str">
        <f t="shared" si="51"/>
        <v/>
      </c>
      <c r="AI199" s="541" t="str">
        <f t="shared" si="52"/>
        <v/>
      </c>
      <c r="AK199" s="541" t="str">
        <f t="shared" si="53"/>
        <v/>
      </c>
      <c r="AM199" s="541" t="str">
        <f t="shared" si="54"/>
        <v/>
      </c>
      <c r="AO199" s="541" t="str">
        <f t="shared" si="55"/>
        <v/>
      </c>
      <c r="AQ199" s="541" t="str">
        <f t="shared" si="56"/>
        <v/>
      </c>
    </row>
    <row r="200" spans="5:43">
      <c r="E200" s="541" t="str">
        <f t="shared" si="38"/>
        <v/>
      </c>
      <c r="G200" s="541" t="str">
        <f t="shared" si="38"/>
        <v/>
      </c>
      <c r="I200" s="541" t="str">
        <f t="shared" si="39"/>
        <v/>
      </c>
      <c r="K200" s="541" t="str">
        <f t="shared" si="40"/>
        <v/>
      </c>
      <c r="M200" s="541" t="str">
        <f t="shared" si="41"/>
        <v/>
      </c>
      <c r="O200" s="541" t="str">
        <f t="shared" si="42"/>
        <v/>
      </c>
      <c r="Q200" s="541" t="str">
        <f t="shared" si="43"/>
        <v/>
      </c>
      <c r="S200" s="541" t="str">
        <f t="shared" si="44"/>
        <v/>
      </c>
      <c r="U200" s="541" t="str">
        <f t="shared" si="45"/>
        <v/>
      </c>
      <c r="W200" s="541" t="str">
        <f t="shared" si="46"/>
        <v/>
      </c>
      <c r="Y200" s="541" t="str">
        <f t="shared" si="47"/>
        <v/>
      </c>
      <c r="AA200" s="541" t="str">
        <f t="shared" si="48"/>
        <v/>
      </c>
      <c r="AC200" s="541" t="str">
        <f t="shared" si="49"/>
        <v/>
      </c>
      <c r="AE200" s="541" t="str">
        <f t="shared" si="50"/>
        <v/>
      </c>
      <c r="AG200" s="541" t="str">
        <f t="shared" si="51"/>
        <v/>
      </c>
      <c r="AI200" s="541" t="str">
        <f t="shared" si="52"/>
        <v/>
      </c>
      <c r="AK200" s="541" t="str">
        <f t="shared" si="53"/>
        <v/>
      </c>
      <c r="AM200" s="541" t="str">
        <f t="shared" si="54"/>
        <v/>
      </c>
      <c r="AO200" s="541" t="str">
        <f t="shared" si="55"/>
        <v/>
      </c>
      <c r="AQ200" s="541" t="str">
        <f t="shared" si="56"/>
        <v/>
      </c>
    </row>
    <row r="201" spans="5:43">
      <c r="E201" s="541" t="str">
        <f t="shared" si="38"/>
        <v/>
      </c>
      <c r="G201" s="541" t="str">
        <f t="shared" si="38"/>
        <v/>
      </c>
      <c r="I201" s="541" t="str">
        <f t="shared" si="39"/>
        <v/>
      </c>
      <c r="K201" s="541" t="str">
        <f t="shared" si="40"/>
        <v/>
      </c>
      <c r="M201" s="541" t="str">
        <f t="shared" si="41"/>
        <v/>
      </c>
      <c r="O201" s="541" t="str">
        <f t="shared" si="42"/>
        <v/>
      </c>
      <c r="Q201" s="541" t="str">
        <f t="shared" si="43"/>
        <v/>
      </c>
      <c r="S201" s="541" t="str">
        <f t="shared" si="44"/>
        <v/>
      </c>
      <c r="U201" s="541" t="str">
        <f t="shared" si="45"/>
        <v/>
      </c>
      <c r="W201" s="541" t="str">
        <f t="shared" si="46"/>
        <v/>
      </c>
      <c r="Y201" s="541" t="str">
        <f t="shared" si="47"/>
        <v/>
      </c>
      <c r="AA201" s="541" t="str">
        <f t="shared" si="48"/>
        <v/>
      </c>
      <c r="AC201" s="541" t="str">
        <f t="shared" si="49"/>
        <v/>
      </c>
      <c r="AE201" s="541" t="str">
        <f t="shared" si="50"/>
        <v/>
      </c>
      <c r="AG201" s="541" t="str">
        <f t="shared" si="51"/>
        <v/>
      </c>
      <c r="AI201" s="541" t="str">
        <f t="shared" si="52"/>
        <v/>
      </c>
      <c r="AK201" s="541" t="str">
        <f t="shared" si="53"/>
        <v/>
      </c>
      <c r="AM201" s="541" t="str">
        <f t="shared" si="54"/>
        <v/>
      </c>
      <c r="AO201" s="541" t="str">
        <f t="shared" si="55"/>
        <v/>
      </c>
      <c r="AQ201" s="541" t="str">
        <f t="shared" si="56"/>
        <v/>
      </c>
    </row>
    <row r="202" spans="5:43">
      <c r="E202" s="541" t="str">
        <f t="shared" si="38"/>
        <v/>
      </c>
      <c r="G202" s="541" t="str">
        <f t="shared" si="38"/>
        <v/>
      </c>
      <c r="I202" s="541" t="str">
        <f t="shared" si="39"/>
        <v/>
      </c>
      <c r="K202" s="541" t="str">
        <f t="shared" si="40"/>
        <v/>
      </c>
      <c r="M202" s="541" t="str">
        <f t="shared" si="41"/>
        <v/>
      </c>
      <c r="O202" s="541" t="str">
        <f t="shared" si="42"/>
        <v/>
      </c>
      <c r="Q202" s="541" t="str">
        <f t="shared" si="43"/>
        <v/>
      </c>
      <c r="S202" s="541" t="str">
        <f t="shared" si="44"/>
        <v/>
      </c>
      <c r="U202" s="541" t="str">
        <f t="shared" si="45"/>
        <v/>
      </c>
      <c r="W202" s="541" t="str">
        <f t="shared" si="46"/>
        <v/>
      </c>
      <c r="Y202" s="541" t="str">
        <f t="shared" si="47"/>
        <v/>
      </c>
      <c r="AA202" s="541" t="str">
        <f t="shared" si="48"/>
        <v/>
      </c>
      <c r="AC202" s="541" t="str">
        <f t="shared" si="49"/>
        <v/>
      </c>
      <c r="AE202" s="541" t="str">
        <f t="shared" si="50"/>
        <v/>
      </c>
      <c r="AG202" s="541" t="str">
        <f t="shared" si="51"/>
        <v/>
      </c>
      <c r="AI202" s="541" t="str">
        <f t="shared" si="52"/>
        <v/>
      </c>
      <c r="AK202" s="541" t="str">
        <f t="shared" si="53"/>
        <v/>
      </c>
      <c r="AM202" s="541" t="str">
        <f t="shared" si="54"/>
        <v/>
      </c>
      <c r="AO202" s="541" t="str">
        <f t="shared" si="55"/>
        <v/>
      </c>
      <c r="AQ202" s="541" t="str">
        <f t="shared" si="56"/>
        <v/>
      </c>
    </row>
    <row r="203" spans="5:43">
      <c r="E203" s="541" t="str">
        <f t="shared" si="38"/>
        <v/>
      </c>
      <c r="G203" s="541" t="str">
        <f t="shared" si="38"/>
        <v/>
      </c>
      <c r="I203" s="541" t="str">
        <f t="shared" si="39"/>
        <v/>
      </c>
      <c r="K203" s="541" t="str">
        <f t="shared" si="40"/>
        <v/>
      </c>
      <c r="M203" s="541" t="str">
        <f t="shared" si="41"/>
        <v/>
      </c>
      <c r="O203" s="541" t="str">
        <f t="shared" si="42"/>
        <v/>
      </c>
      <c r="Q203" s="541" t="str">
        <f t="shared" si="43"/>
        <v/>
      </c>
      <c r="S203" s="541" t="str">
        <f t="shared" si="44"/>
        <v/>
      </c>
      <c r="U203" s="541" t="str">
        <f t="shared" si="45"/>
        <v/>
      </c>
      <c r="W203" s="541" t="str">
        <f t="shared" si="46"/>
        <v/>
      </c>
      <c r="Y203" s="541" t="str">
        <f t="shared" si="47"/>
        <v/>
      </c>
      <c r="AA203" s="541" t="str">
        <f t="shared" si="48"/>
        <v/>
      </c>
      <c r="AC203" s="541" t="str">
        <f t="shared" si="49"/>
        <v/>
      </c>
      <c r="AE203" s="541" t="str">
        <f t="shared" si="50"/>
        <v/>
      </c>
      <c r="AG203" s="541" t="str">
        <f t="shared" si="51"/>
        <v/>
      </c>
      <c r="AI203" s="541" t="str">
        <f t="shared" si="52"/>
        <v/>
      </c>
      <c r="AK203" s="541" t="str">
        <f t="shared" si="53"/>
        <v/>
      </c>
      <c r="AM203" s="541" t="str">
        <f t="shared" si="54"/>
        <v/>
      </c>
      <c r="AO203" s="541" t="str">
        <f t="shared" si="55"/>
        <v/>
      </c>
      <c r="AQ203" s="541" t="str">
        <f t="shared" si="56"/>
        <v/>
      </c>
    </row>
    <row r="204" spans="5:43">
      <c r="E204" s="541" t="str">
        <f t="shared" si="38"/>
        <v/>
      </c>
      <c r="G204" s="541" t="str">
        <f t="shared" si="38"/>
        <v/>
      </c>
      <c r="I204" s="541" t="str">
        <f t="shared" si="39"/>
        <v/>
      </c>
      <c r="K204" s="541" t="str">
        <f t="shared" si="40"/>
        <v/>
      </c>
      <c r="M204" s="541" t="str">
        <f t="shared" si="41"/>
        <v/>
      </c>
      <c r="O204" s="541" t="str">
        <f t="shared" si="42"/>
        <v/>
      </c>
      <c r="Q204" s="541" t="str">
        <f t="shared" si="43"/>
        <v/>
      </c>
      <c r="S204" s="541" t="str">
        <f t="shared" si="44"/>
        <v/>
      </c>
      <c r="U204" s="541" t="str">
        <f t="shared" si="45"/>
        <v/>
      </c>
      <c r="W204" s="541" t="str">
        <f t="shared" si="46"/>
        <v/>
      </c>
      <c r="Y204" s="541" t="str">
        <f t="shared" si="47"/>
        <v/>
      </c>
      <c r="AA204" s="541" t="str">
        <f t="shared" si="48"/>
        <v/>
      </c>
      <c r="AC204" s="541" t="str">
        <f t="shared" si="49"/>
        <v/>
      </c>
      <c r="AE204" s="541" t="str">
        <f t="shared" si="50"/>
        <v/>
      </c>
      <c r="AG204" s="541" t="str">
        <f t="shared" si="51"/>
        <v/>
      </c>
      <c r="AI204" s="541" t="str">
        <f t="shared" si="52"/>
        <v/>
      </c>
      <c r="AK204" s="541" t="str">
        <f t="shared" si="53"/>
        <v/>
      </c>
      <c r="AM204" s="541" t="str">
        <f t="shared" si="54"/>
        <v/>
      </c>
      <c r="AO204" s="541" t="str">
        <f t="shared" si="55"/>
        <v/>
      </c>
      <c r="AQ204" s="541" t="str">
        <f t="shared" si="56"/>
        <v/>
      </c>
    </row>
    <row r="205" spans="5:43">
      <c r="E205" s="541" t="str">
        <f t="shared" ref="E205:G268" si="57">IF(OR($B205=0,D205=0),"",D205/$B205)</f>
        <v/>
      </c>
      <c r="G205" s="541" t="str">
        <f t="shared" si="57"/>
        <v/>
      </c>
      <c r="I205" s="541" t="str">
        <f t="shared" ref="I205:I268" si="58">IF(OR($B205=0,H205=0),"",H205/$B205)</f>
        <v/>
      </c>
      <c r="K205" s="541" t="str">
        <f t="shared" ref="K205:K268" si="59">IF(OR($B205=0,J205=0),"",J205/$B205)</f>
        <v/>
      </c>
      <c r="M205" s="541" t="str">
        <f t="shared" ref="M205:M268" si="60">IF(OR($B205=0,L205=0),"",L205/$B205)</f>
        <v/>
      </c>
      <c r="O205" s="541" t="str">
        <f t="shared" ref="O205:O268" si="61">IF(OR($B205=0,N205=0),"",N205/$B205)</f>
        <v/>
      </c>
      <c r="Q205" s="541" t="str">
        <f t="shared" ref="Q205:Q268" si="62">IF(OR($B205=0,P205=0),"",P205/$B205)</f>
        <v/>
      </c>
      <c r="S205" s="541" t="str">
        <f t="shared" ref="S205:S268" si="63">IF(OR($B205=0,R205=0),"",R205/$B205)</f>
        <v/>
      </c>
      <c r="U205" s="541" t="str">
        <f t="shared" ref="U205:U268" si="64">IF(OR($B205=0,T205=0),"",T205/$B205)</f>
        <v/>
      </c>
      <c r="W205" s="541" t="str">
        <f t="shared" ref="W205:W268" si="65">IF(OR($B205=0,V205=0),"",V205/$B205)</f>
        <v/>
      </c>
      <c r="Y205" s="541" t="str">
        <f t="shared" ref="Y205:Y268" si="66">IF(OR($B205=0,X205=0),"",X205/$B205)</f>
        <v/>
      </c>
      <c r="AA205" s="541" t="str">
        <f t="shared" ref="AA205:AA268" si="67">IF(OR($B205=0,Z205=0),"",Z205/$B205)</f>
        <v/>
      </c>
      <c r="AC205" s="541" t="str">
        <f t="shared" ref="AC205:AC268" si="68">IF(OR($B205=0,AB205=0),"",AB205/$B205)</f>
        <v/>
      </c>
      <c r="AE205" s="541" t="str">
        <f t="shared" ref="AE205:AE268" si="69">IF(OR($B205=0,AD205=0),"",AD205/$B205)</f>
        <v/>
      </c>
      <c r="AG205" s="541" t="str">
        <f t="shared" ref="AG205:AG268" si="70">IF(OR($B205=0,AF205=0),"",AF205/$B205)</f>
        <v/>
      </c>
      <c r="AI205" s="541" t="str">
        <f t="shared" ref="AI205:AI268" si="71">IF(OR($B205=0,AH205=0),"",AH205/$B205)</f>
        <v/>
      </c>
      <c r="AK205" s="541" t="str">
        <f t="shared" ref="AK205:AK268" si="72">IF(OR($B205=0,AJ205=0),"",AJ205/$B205)</f>
        <v/>
      </c>
      <c r="AM205" s="541" t="str">
        <f t="shared" ref="AM205:AM268" si="73">IF(OR($B205=0,AL205=0),"",AL205/$B205)</f>
        <v/>
      </c>
      <c r="AO205" s="541" t="str">
        <f t="shared" ref="AO205:AO268" si="74">IF(OR($B205=0,AN205=0),"",AN205/$B205)</f>
        <v/>
      </c>
      <c r="AQ205" s="541" t="str">
        <f t="shared" ref="AQ205:AQ268" si="75">IF(OR($B205=0,AP205=0),"",AP205/$B205)</f>
        <v/>
      </c>
    </row>
    <row r="206" spans="5:43">
      <c r="E206" s="541" t="str">
        <f t="shared" si="57"/>
        <v/>
      </c>
      <c r="G206" s="541" t="str">
        <f t="shared" si="57"/>
        <v/>
      </c>
      <c r="I206" s="541" t="str">
        <f t="shared" si="58"/>
        <v/>
      </c>
      <c r="K206" s="541" t="str">
        <f t="shared" si="59"/>
        <v/>
      </c>
      <c r="M206" s="541" t="str">
        <f t="shared" si="60"/>
        <v/>
      </c>
      <c r="O206" s="541" t="str">
        <f t="shared" si="61"/>
        <v/>
      </c>
      <c r="Q206" s="541" t="str">
        <f t="shared" si="62"/>
        <v/>
      </c>
      <c r="S206" s="541" t="str">
        <f t="shared" si="63"/>
        <v/>
      </c>
      <c r="U206" s="541" t="str">
        <f t="shared" si="64"/>
        <v/>
      </c>
      <c r="W206" s="541" t="str">
        <f t="shared" si="65"/>
        <v/>
      </c>
      <c r="Y206" s="541" t="str">
        <f t="shared" si="66"/>
        <v/>
      </c>
      <c r="AA206" s="541" t="str">
        <f t="shared" si="67"/>
        <v/>
      </c>
      <c r="AC206" s="541" t="str">
        <f t="shared" si="68"/>
        <v/>
      </c>
      <c r="AE206" s="541" t="str">
        <f t="shared" si="69"/>
        <v/>
      </c>
      <c r="AG206" s="541" t="str">
        <f t="shared" si="70"/>
        <v/>
      </c>
      <c r="AI206" s="541" t="str">
        <f t="shared" si="71"/>
        <v/>
      </c>
      <c r="AK206" s="541" t="str">
        <f t="shared" si="72"/>
        <v/>
      </c>
      <c r="AM206" s="541" t="str">
        <f t="shared" si="73"/>
        <v/>
      </c>
      <c r="AO206" s="541" t="str">
        <f t="shared" si="74"/>
        <v/>
      </c>
      <c r="AQ206" s="541" t="str">
        <f t="shared" si="75"/>
        <v/>
      </c>
    </row>
    <row r="207" spans="5:43">
      <c r="E207" s="541" t="str">
        <f t="shared" si="57"/>
        <v/>
      </c>
      <c r="G207" s="541" t="str">
        <f t="shared" si="57"/>
        <v/>
      </c>
      <c r="I207" s="541" t="str">
        <f t="shared" si="58"/>
        <v/>
      </c>
      <c r="K207" s="541" t="str">
        <f t="shared" si="59"/>
        <v/>
      </c>
      <c r="M207" s="541" t="str">
        <f t="shared" si="60"/>
        <v/>
      </c>
      <c r="O207" s="541" t="str">
        <f t="shared" si="61"/>
        <v/>
      </c>
      <c r="Q207" s="541" t="str">
        <f t="shared" si="62"/>
        <v/>
      </c>
      <c r="S207" s="541" t="str">
        <f t="shared" si="63"/>
        <v/>
      </c>
      <c r="U207" s="541" t="str">
        <f t="shared" si="64"/>
        <v/>
      </c>
      <c r="W207" s="541" t="str">
        <f t="shared" si="65"/>
        <v/>
      </c>
      <c r="Y207" s="541" t="str">
        <f t="shared" si="66"/>
        <v/>
      </c>
      <c r="AA207" s="541" t="str">
        <f t="shared" si="67"/>
        <v/>
      </c>
      <c r="AC207" s="541" t="str">
        <f t="shared" si="68"/>
        <v/>
      </c>
      <c r="AE207" s="541" t="str">
        <f t="shared" si="69"/>
        <v/>
      </c>
      <c r="AG207" s="541" t="str">
        <f t="shared" si="70"/>
        <v/>
      </c>
      <c r="AI207" s="541" t="str">
        <f t="shared" si="71"/>
        <v/>
      </c>
      <c r="AK207" s="541" t="str">
        <f t="shared" si="72"/>
        <v/>
      </c>
      <c r="AM207" s="541" t="str">
        <f t="shared" si="73"/>
        <v/>
      </c>
      <c r="AO207" s="541" t="str">
        <f t="shared" si="74"/>
        <v/>
      </c>
      <c r="AQ207" s="541" t="str">
        <f t="shared" si="75"/>
        <v/>
      </c>
    </row>
    <row r="208" spans="5:43">
      <c r="E208" s="541" t="str">
        <f t="shared" si="57"/>
        <v/>
      </c>
      <c r="G208" s="541" t="str">
        <f t="shared" si="57"/>
        <v/>
      </c>
      <c r="I208" s="541" t="str">
        <f t="shared" si="58"/>
        <v/>
      </c>
      <c r="K208" s="541" t="str">
        <f t="shared" si="59"/>
        <v/>
      </c>
      <c r="M208" s="541" t="str">
        <f t="shared" si="60"/>
        <v/>
      </c>
      <c r="O208" s="541" t="str">
        <f t="shared" si="61"/>
        <v/>
      </c>
      <c r="Q208" s="541" t="str">
        <f t="shared" si="62"/>
        <v/>
      </c>
      <c r="S208" s="541" t="str">
        <f t="shared" si="63"/>
        <v/>
      </c>
      <c r="U208" s="541" t="str">
        <f t="shared" si="64"/>
        <v/>
      </c>
      <c r="W208" s="541" t="str">
        <f t="shared" si="65"/>
        <v/>
      </c>
      <c r="Y208" s="541" t="str">
        <f t="shared" si="66"/>
        <v/>
      </c>
      <c r="AA208" s="541" t="str">
        <f t="shared" si="67"/>
        <v/>
      </c>
      <c r="AC208" s="541" t="str">
        <f t="shared" si="68"/>
        <v/>
      </c>
      <c r="AE208" s="541" t="str">
        <f t="shared" si="69"/>
        <v/>
      </c>
      <c r="AG208" s="541" t="str">
        <f t="shared" si="70"/>
        <v/>
      </c>
      <c r="AI208" s="541" t="str">
        <f t="shared" si="71"/>
        <v/>
      </c>
      <c r="AK208" s="541" t="str">
        <f t="shared" si="72"/>
        <v/>
      </c>
      <c r="AM208" s="541" t="str">
        <f t="shared" si="73"/>
        <v/>
      </c>
      <c r="AO208" s="541" t="str">
        <f t="shared" si="74"/>
        <v/>
      </c>
      <c r="AQ208" s="541" t="str">
        <f t="shared" si="75"/>
        <v/>
      </c>
    </row>
    <row r="209" spans="5:43">
      <c r="E209" s="541" t="str">
        <f t="shared" si="57"/>
        <v/>
      </c>
      <c r="G209" s="541" t="str">
        <f t="shared" si="57"/>
        <v/>
      </c>
      <c r="I209" s="541" t="str">
        <f t="shared" si="58"/>
        <v/>
      </c>
      <c r="K209" s="541" t="str">
        <f t="shared" si="59"/>
        <v/>
      </c>
      <c r="M209" s="541" t="str">
        <f t="shared" si="60"/>
        <v/>
      </c>
      <c r="O209" s="541" t="str">
        <f t="shared" si="61"/>
        <v/>
      </c>
      <c r="Q209" s="541" t="str">
        <f t="shared" si="62"/>
        <v/>
      </c>
      <c r="S209" s="541" t="str">
        <f t="shared" si="63"/>
        <v/>
      </c>
      <c r="U209" s="541" t="str">
        <f t="shared" si="64"/>
        <v/>
      </c>
      <c r="W209" s="541" t="str">
        <f t="shared" si="65"/>
        <v/>
      </c>
      <c r="Y209" s="541" t="str">
        <f t="shared" si="66"/>
        <v/>
      </c>
      <c r="AA209" s="541" t="str">
        <f t="shared" si="67"/>
        <v/>
      </c>
      <c r="AC209" s="541" t="str">
        <f t="shared" si="68"/>
        <v/>
      </c>
      <c r="AE209" s="541" t="str">
        <f t="shared" si="69"/>
        <v/>
      </c>
      <c r="AG209" s="541" t="str">
        <f t="shared" si="70"/>
        <v/>
      </c>
      <c r="AI209" s="541" t="str">
        <f t="shared" si="71"/>
        <v/>
      </c>
      <c r="AK209" s="541" t="str">
        <f t="shared" si="72"/>
        <v/>
      </c>
      <c r="AM209" s="541" t="str">
        <f t="shared" si="73"/>
        <v/>
      </c>
      <c r="AO209" s="541" t="str">
        <f t="shared" si="74"/>
        <v/>
      </c>
      <c r="AQ209" s="541" t="str">
        <f t="shared" si="75"/>
        <v/>
      </c>
    </row>
    <row r="210" spans="5:43">
      <c r="E210" s="541" t="str">
        <f t="shared" si="57"/>
        <v/>
      </c>
      <c r="G210" s="541" t="str">
        <f t="shared" si="57"/>
        <v/>
      </c>
      <c r="I210" s="541" t="str">
        <f t="shared" si="58"/>
        <v/>
      </c>
      <c r="K210" s="541" t="str">
        <f t="shared" si="59"/>
        <v/>
      </c>
      <c r="M210" s="541" t="str">
        <f t="shared" si="60"/>
        <v/>
      </c>
      <c r="O210" s="541" t="str">
        <f t="shared" si="61"/>
        <v/>
      </c>
      <c r="Q210" s="541" t="str">
        <f t="shared" si="62"/>
        <v/>
      </c>
      <c r="S210" s="541" t="str">
        <f t="shared" si="63"/>
        <v/>
      </c>
      <c r="U210" s="541" t="str">
        <f t="shared" si="64"/>
        <v/>
      </c>
      <c r="W210" s="541" t="str">
        <f t="shared" si="65"/>
        <v/>
      </c>
      <c r="Y210" s="541" t="str">
        <f t="shared" si="66"/>
        <v/>
      </c>
      <c r="AA210" s="541" t="str">
        <f t="shared" si="67"/>
        <v/>
      </c>
      <c r="AC210" s="541" t="str">
        <f t="shared" si="68"/>
        <v/>
      </c>
      <c r="AE210" s="541" t="str">
        <f t="shared" si="69"/>
        <v/>
      </c>
      <c r="AG210" s="541" t="str">
        <f t="shared" si="70"/>
        <v/>
      </c>
      <c r="AI210" s="541" t="str">
        <f t="shared" si="71"/>
        <v/>
      </c>
      <c r="AK210" s="541" t="str">
        <f t="shared" si="72"/>
        <v/>
      </c>
      <c r="AM210" s="541" t="str">
        <f t="shared" si="73"/>
        <v/>
      </c>
      <c r="AO210" s="541" t="str">
        <f t="shared" si="74"/>
        <v/>
      </c>
      <c r="AQ210" s="541" t="str">
        <f t="shared" si="75"/>
        <v/>
      </c>
    </row>
    <row r="211" spans="5:43">
      <c r="E211" s="541" t="str">
        <f t="shared" si="57"/>
        <v/>
      </c>
      <c r="G211" s="541" t="str">
        <f t="shared" si="57"/>
        <v/>
      </c>
      <c r="I211" s="541" t="str">
        <f t="shared" si="58"/>
        <v/>
      </c>
      <c r="K211" s="541" t="str">
        <f t="shared" si="59"/>
        <v/>
      </c>
      <c r="M211" s="541" t="str">
        <f t="shared" si="60"/>
        <v/>
      </c>
      <c r="O211" s="541" t="str">
        <f t="shared" si="61"/>
        <v/>
      </c>
      <c r="Q211" s="541" t="str">
        <f t="shared" si="62"/>
        <v/>
      </c>
      <c r="S211" s="541" t="str">
        <f t="shared" si="63"/>
        <v/>
      </c>
      <c r="U211" s="541" t="str">
        <f t="shared" si="64"/>
        <v/>
      </c>
      <c r="W211" s="541" t="str">
        <f t="shared" si="65"/>
        <v/>
      </c>
      <c r="Y211" s="541" t="str">
        <f t="shared" si="66"/>
        <v/>
      </c>
      <c r="AA211" s="541" t="str">
        <f t="shared" si="67"/>
        <v/>
      </c>
      <c r="AC211" s="541" t="str">
        <f t="shared" si="68"/>
        <v/>
      </c>
      <c r="AE211" s="541" t="str">
        <f t="shared" si="69"/>
        <v/>
      </c>
      <c r="AG211" s="541" t="str">
        <f t="shared" si="70"/>
        <v/>
      </c>
      <c r="AI211" s="541" t="str">
        <f t="shared" si="71"/>
        <v/>
      </c>
      <c r="AK211" s="541" t="str">
        <f t="shared" si="72"/>
        <v/>
      </c>
      <c r="AM211" s="541" t="str">
        <f t="shared" si="73"/>
        <v/>
      </c>
      <c r="AO211" s="541" t="str">
        <f t="shared" si="74"/>
        <v/>
      </c>
      <c r="AQ211" s="541" t="str">
        <f t="shared" si="75"/>
        <v/>
      </c>
    </row>
    <row r="212" spans="5:43">
      <c r="E212" s="541" t="str">
        <f t="shared" si="57"/>
        <v/>
      </c>
      <c r="G212" s="541" t="str">
        <f t="shared" si="57"/>
        <v/>
      </c>
      <c r="I212" s="541" t="str">
        <f t="shared" si="58"/>
        <v/>
      </c>
      <c r="K212" s="541" t="str">
        <f t="shared" si="59"/>
        <v/>
      </c>
      <c r="M212" s="541" t="str">
        <f t="shared" si="60"/>
        <v/>
      </c>
      <c r="O212" s="541" t="str">
        <f t="shared" si="61"/>
        <v/>
      </c>
      <c r="Q212" s="541" t="str">
        <f t="shared" si="62"/>
        <v/>
      </c>
      <c r="S212" s="541" t="str">
        <f t="shared" si="63"/>
        <v/>
      </c>
      <c r="U212" s="541" t="str">
        <f t="shared" si="64"/>
        <v/>
      </c>
      <c r="W212" s="541" t="str">
        <f t="shared" si="65"/>
        <v/>
      </c>
      <c r="Y212" s="541" t="str">
        <f t="shared" si="66"/>
        <v/>
      </c>
      <c r="AA212" s="541" t="str">
        <f t="shared" si="67"/>
        <v/>
      </c>
      <c r="AC212" s="541" t="str">
        <f t="shared" si="68"/>
        <v/>
      </c>
      <c r="AE212" s="541" t="str">
        <f t="shared" si="69"/>
        <v/>
      </c>
      <c r="AG212" s="541" t="str">
        <f t="shared" si="70"/>
        <v/>
      </c>
      <c r="AI212" s="541" t="str">
        <f t="shared" si="71"/>
        <v/>
      </c>
      <c r="AK212" s="541" t="str">
        <f t="shared" si="72"/>
        <v/>
      </c>
      <c r="AM212" s="541" t="str">
        <f t="shared" si="73"/>
        <v/>
      </c>
      <c r="AO212" s="541" t="str">
        <f t="shared" si="74"/>
        <v/>
      </c>
      <c r="AQ212" s="541" t="str">
        <f t="shared" si="75"/>
        <v/>
      </c>
    </row>
    <row r="213" spans="5:43">
      <c r="E213" s="541" t="str">
        <f t="shared" si="57"/>
        <v/>
      </c>
      <c r="G213" s="541" t="str">
        <f t="shared" si="57"/>
        <v/>
      </c>
      <c r="I213" s="541" t="str">
        <f t="shared" si="58"/>
        <v/>
      </c>
      <c r="K213" s="541" t="str">
        <f t="shared" si="59"/>
        <v/>
      </c>
      <c r="M213" s="541" t="str">
        <f t="shared" si="60"/>
        <v/>
      </c>
      <c r="O213" s="541" t="str">
        <f t="shared" si="61"/>
        <v/>
      </c>
      <c r="Q213" s="541" t="str">
        <f t="shared" si="62"/>
        <v/>
      </c>
      <c r="S213" s="541" t="str">
        <f t="shared" si="63"/>
        <v/>
      </c>
      <c r="U213" s="541" t="str">
        <f t="shared" si="64"/>
        <v/>
      </c>
      <c r="W213" s="541" t="str">
        <f t="shared" si="65"/>
        <v/>
      </c>
      <c r="Y213" s="541" t="str">
        <f t="shared" si="66"/>
        <v/>
      </c>
      <c r="AA213" s="541" t="str">
        <f t="shared" si="67"/>
        <v/>
      </c>
      <c r="AC213" s="541" t="str">
        <f t="shared" si="68"/>
        <v/>
      </c>
      <c r="AE213" s="541" t="str">
        <f t="shared" si="69"/>
        <v/>
      </c>
      <c r="AG213" s="541" t="str">
        <f t="shared" si="70"/>
        <v/>
      </c>
      <c r="AI213" s="541" t="str">
        <f t="shared" si="71"/>
        <v/>
      </c>
      <c r="AK213" s="541" t="str">
        <f t="shared" si="72"/>
        <v/>
      </c>
      <c r="AM213" s="541" t="str">
        <f t="shared" si="73"/>
        <v/>
      </c>
      <c r="AO213" s="541" t="str">
        <f t="shared" si="74"/>
        <v/>
      </c>
      <c r="AQ213" s="541" t="str">
        <f t="shared" si="75"/>
        <v/>
      </c>
    </row>
    <row r="214" spans="5:43">
      <c r="E214" s="541" t="str">
        <f t="shared" si="57"/>
        <v/>
      </c>
      <c r="G214" s="541" t="str">
        <f t="shared" si="57"/>
        <v/>
      </c>
      <c r="I214" s="541" t="str">
        <f t="shared" si="58"/>
        <v/>
      </c>
      <c r="K214" s="541" t="str">
        <f t="shared" si="59"/>
        <v/>
      </c>
      <c r="M214" s="541" t="str">
        <f t="shared" si="60"/>
        <v/>
      </c>
      <c r="O214" s="541" t="str">
        <f t="shared" si="61"/>
        <v/>
      </c>
      <c r="Q214" s="541" t="str">
        <f t="shared" si="62"/>
        <v/>
      </c>
      <c r="S214" s="541" t="str">
        <f t="shared" si="63"/>
        <v/>
      </c>
      <c r="U214" s="541" t="str">
        <f t="shared" si="64"/>
        <v/>
      </c>
      <c r="W214" s="541" t="str">
        <f t="shared" si="65"/>
        <v/>
      </c>
      <c r="Y214" s="541" t="str">
        <f t="shared" si="66"/>
        <v/>
      </c>
      <c r="AA214" s="541" t="str">
        <f t="shared" si="67"/>
        <v/>
      </c>
      <c r="AC214" s="541" t="str">
        <f t="shared" si="68"/>
        <v/>
      </c>
      <c r="AE214" s="541" t="str">
        <f t="shared" si="69"/>
        <v/>
      </c>
      <c r="AG214" s="541" t="str">
        <f t="shared" si="70"/>
        <v/>
      </c>
      <c r="AI214" s="541" t="str">
        <f t="shared" si="71"/>
        <v/>
      </c>
      <c r="AK214" s="541" t="str">
        <f t="shared" si="72"/>
        <v/>
      </c>
      <c r="AM214" s="541" t="str">
        <f t="shared" si="73"/>
        <v/>
      </c>
      <c r="AO214" s="541" t="str">
        <f t="shared" si="74"/>
        <v/>
      </c>
      <c r="AQ214" s="541" t="str">
        <f t="shared" si="75"/>
        <v/>
      </c>
    </row>
    <row r="215" spans="5:43">
      <c r="E215" s="541" t="str">
        <f t="shared" si="57"/>
        <v/>
      </c>
      <c r="G215" s="541" t="str">
        <f t="shared" si="57"/>
        <v/>
      </c>
      <c r="I215" s="541" t="str">
        <f t="shared" si="58"/>
        <v/>
      </c>
      <c r="K215" s="541" t="str">
        <f t="shared" si="59"/>
        <v/>
      </c>
      <c r="M215" s="541" t="str">
        <f t="shared" si="60"/>
        <v/>
      </c>
      <c r="O215" s="541" t="str">
        <f t="shared" si="61"/>
        <v/>
      </c>
      <c r="Q215" s="541" t="str">
        <f t="shared" si="62"/>
        <v/>
      </c>
      <c r="S215" s="541" t="str">
        <f t="shared" si="63"/>
        <v/>
      </c>
      <c r="U215" s="541" t="str">
        <f t="shared" si="64"/>
        <v/>
      </c>
      <c r="W215" s="541" t="str">
        <f t="shared" si="65"/>
        <v/>
      </c>
      <c r="Y215" s="541" t="str">
        <f t="shared" si="66"/>
        <v/>
      </c>
      <c r="AA215" s="541" t="str">
        <f t="shared" si="67"/>
        <v/>
      </c>
      <c r="AC215" s="541" t="str">
        <f t="shared" si="68"/>
        <v/>
      </c>
      <c r="AE215" s="541" t="str">
        <f t="shared" si="69"/>
        <v/>
      </c>
      <c r="AG215" s="541" t="str">
        <f t="shared" si="70"/>
        <v/>
      </c>
      <c r="AI215" s="541" t="str">
        <f t="shared" si="71"/>
        <v/>
      </c>
      <c r="AK215" s="541" t="str">
        <f t="shared" si="72"/>
        <v/>
      </c>
      <c r="AM215" s="541" t="str">
        <f t="shared" si="73"/>
        <v/>
      </c>
      <c r="AO215" s="541" t="str">
        <f t="shared" si="74"/>
        <v/>
      </c>
      <c r="AQ215" s="541" t="str">
        <f t="shared" si="75"/>
        <v/>
      </c>
    </row>
    <row r="216" spans="5:43">
      <c r="E216" s="541" t="str">
        <f t="shared" si="57"/>
        <v/>
      </c>
      <c r="G216" s="541" t="str">
        <f t="shared" si="57"/>
        <v/>
      </c>
      <c r="I216" s="541" t="str">
        <f t="shared" si="58"/>
        <v/>
      </c>
      <c r="K216" s="541" t="str">
        <f t="shared" si="59"/>
        <v/>
      </c>
      <c r="M216" s="541" t="str">
        <f t="shared" si="60"/>
        <v/>
      </c>
      <c r="O216" s="541" t="str">
        <f t="shared" si="61"/>
        <v/>
      </c>
      <c r="Q216" s="541" t="str">
        <f t="shared" si="62"/>
        <v/>
      </c>
      <c r="S216" s="541" t="str">
        <f t="shared" si="63"/>
        <v/>
      </c>
      <c r="U216" s="541" t="str">
        <f t="shared" si="64"/>
        <v/>
      </c>
      <c r="W216" s="541" t="str">
        <f t="shared" si="65"/>
        <v/>
      </c>
      <c r="Y216" s="541" t="str">
        <f t="shared" si="66"/>
        <v/>
      </c>
      <c r="AA216" s="541" t="str">
        <f t="shared" si="67"/>
        <v/>
      </c>
      <c r="AC216" s="541" t="str">
        <f t="shared" si="68"/>
        <v/>
      </c>
      <c r="AE216" s="541" t="str">
        <f t="shared" si="69"/>
        <v/>
      </c>
      <c r="AG216" s="541" t="str">
        <f t="shared" si="70"/>
        <v/>
      </c>
      <c r="AI216" s="541" t="str">
        <f t="shared" si="71"/>
        <v/>
      </c>
      <c r="AK216" s="541" t="str">
        <f t="shared" si="72"/>
        <v/>
      </c>
      <c r="AM216" s="541" t="str">
        <f t="shared" si="73"/>
        <v/>
      </c>
      <c r="AO216" s="541" t="str">
        <f t="shared" si="74"/>
        <v/>
      </c>
      <c r="AQ216" s="541" t="str">
        <f t="shared" si="75"/>
        <v/>
      </c>
    </row>
    <row r="217" spans="5:43">
      <c r="E217" s="541" t="str">
        <f t="shared" si="57"/>
        <v/>
      </c>
      <c r="G217" s="541" t="str">
        <f t="shared" si="57"/>
        <v/>
      </c>
      <c r="I217" s="541" t="str">
        <f t="shared" si="58"/>
        <v/>
      </c>
      <c r="K217" s="541" t="str">
        <f t="shared" si="59"/>
        <v/>
      </c>
      <c r="M217" s="541" t="str">
        <f t="shared" si="60"/>
        <v/>
      </c>
      <c r="O217" s="541" t="str">
        <f t="shared" si="61"/>
        <v/>
      </c>
      <c r="Q217" s="541" t="str">
        <f t="shared" si="62"/>
        <v/>
      </c>
      <c r="S217" s="541" t="str">
        <f t="shared" si="63"/>
        <v/>
      </c>
      <c r="U217" s="541" t="str">
        <f t="shared" si="64"/>
        <v/>
      </c>
      <c r="W217" s="541" t="str">
        <f t="shared" si="65"/>
        <v/>
      </c>
      <c r="Y217" s="541" t="str">
        <f t="shared" si="66"/>
        <v/>
      </c>
      <c r="AA217" s="541" t="str">
        <f t="shared" si="67"/>
        <v/>
      </c>
      <c r="AC217" s="541" t="str">
        <f t="shared" si="68"/>
        <v/>
      </c>
      <c r="AE217" s="541" t="str">
        <f t="shared" si="69"/>
        <v/>
      </c>
      <c r="AG217" s="541" t="str">
        <f t="shared" si="70"/>
        <v/>
      </c>
      <c r="AI217" s="541" t="str">
        <f t="shared" si="71"/>
        <v/>
      </c>
      <c r="AK217" s="541" t="str">
        <f t="shared" si="72"/>
        <v/>
      </c>
      <c r="AM217" s="541" t="str">
        <f t="shared" si="73"/>
        <v/>
      </c>
      <c r="AO217" s="541" t="str">
        <f t="shared" si="74"/>
        <v/>
      </c>
      <c r="AQ217" s="541" t="str">
        <f t="shared" si="75"/>
        <v/>
      </c>
    </row>
    <row r="218" spans="5:43">
      <c r="E218" s="541" t="str">
        <f t="shared" si="57"/>
        <v/>
      </c>
      <c r="G218" s="541" t="str">
        <f t="shared" si="57"/>
        <v/>
      </c>
      <c r="I218" s="541" t="str">
        <f t="shared" si="58"/>
        <v/>
      </c>
      <c r="K218" s="541" t="str">
        <f t="shared" si="59"/>
        <v/>
      </c>
      <c r="M218" s="541" t="str">
        <f t="shared" si="60"/>
        <v/>
      </c>
      <c r="O218" s="541" t="str">
        <f t="shared" si="61"/>
        <v/>
      </c>
      <c r="Q218" s="541" t="str">
        <f t="shared" si="62"/>
        <v/>
      </c>
      <c r="S218" s="541" t="str">
        <f t="shared" si="63"/>
        <v/>
      </c>
      <c r="U218" s="541" t="str">
        <f t="shared" si="64"/>
        <v/>
      </c>
      <c r="W218" s="541" t="str">
        <f t="shared" si="65"/>
        <v/>
      </c>
      <c r="Y218" s="541" t="str">
        <f t="shared" si="66"/>
        <v/>
      </c>
      <c r="AA218" s="541" t="str">
        <f t="shared" si="67"/>
        <v/>
      </c>
      <c r="AC218" s="541" t="str">
        <f t="shared" si="68"/>
        <v/>
      </c>
      <c r="AE218" s="541" t="str">
        <f t="shared" si="69"/>
        <v/>
      </c>
      <c r="AG218" s="541" t="str">
        <f t="shared" si="70"/>
        <v/>
      </c>
      <c r="AI218" s="541" t="str">
        <f t="shared" si="71"/>
        <v/>
      </c>
      <c r="AK218" s="541" t="str">
        <f t="shared" si="72"/>
        <v/>
      </c>
      <c r="AM218" s="541" t="str">
        <f t="shared" si="73"/>
        <v/>
      </c>
      <c r="AO218" s="541" t="str">
        <f t="shared" si="74"/>
        <v/>
      </c>
      <c r="AQ218" s="541" t="str">
        <f t="shared" si="75"/>
        <v/>
      </c>
    </row>
    <row r="219" spans="5:43">
      <c r="E219" s="541" t="str">
        <f t="shared" si="57"/>
        <v/>
      </c>
      <c r="G219" s="541" t="str">
        <f t="shared" si="57"/>
        <v/>
      </c>
      <c r="I219" s="541" t="str">
        <f t="shared" si="58"/>
        <v/>
      </c>
      <c r="K219" s="541" t="str">
        <f t="shared" si="59"/>
        <v/>
      </c>
      <c r="M219" s="541" t="str">
        <f t="shared" si="60"/>
        <v/>
      </c>
      <c r="O219" s="541" t="str">
        <f t="shared" si="61"/>
        <v/>
      </c>
      <c r="Q219" s="541" t="str">
        <f t="shared" si="62"/>
        <v/>
      </c>
      <c r="S219" s="541" t="str">
        <f t="shared" si="63"/>
        <v/>
      </c>
      <c r="U219" s="541" t="str">
        <f t="shared" si="64"/>
        <v/>
      </c>
      <c r="W219" s="541" t="str">
        <f t="shared" si="65"/>
        <v/>
      </c>
      <c r="Y219" s="541" t="str">
        <f t="shared" si="66"/>
        <v/>
      </c>
      <c r="AA219" s="541" t="str">
        <f t="shared" si="67"/>
        <v/>
      </c>
      <c r="AC219" s="541" t="str">
        <f t="shared" si="68"/>
        <v/>
      </c>
      <c r="AE219" s="541" t="str">
        <f t="shared" si="69"/>
        <v/>
      </c>
      <c r="AG219" s="541" t="str">
        <f t="shared" si="70"/>
        <v/>
      </c>
      <c r="AI219" s="541" t="str">
        <f t="shared" si="71"/>
        <v/>
      </c>
      <c r="AK219" s="541" t="str">
        <f t="shared" si="72"/>
        <v/>
      </c>
      <c r="AM219" s="541" t="str">
        <f t="shared" si="73"/>
        <v/>
      </c>
      <c r="AO219" s="541" t="str">
        <f t="shared" si="74"/>
        <v/>
      </c>
      <c r="AQ219" s="541" t="str">
        <f t="shared" si="75"/>
        <v/>
      </c>
    </row>
    <row r="220" spans="5:43">
      <c r="E220" s="541" t="str">
        <f t="shared" si="57"/>
        <v/>
      </c>
      <c r="G220" s="541" t="str">
        <f t="shared" si="57"/>
        <v/>
      </c>
      <c r="I220" s="541" t="str">
        <f t="shared" si="58"/>
        <v/>
      </c>
      <c r="K220" s="541" t="str">
        <f t="shared" si="59"/>
        <v/>
      </c>
      <c r="M220" s="541" t="str">
        <f t="shared" si="60"/>
        <v/>
      </c>
      <c r="O220" s="541" t="str">
        <f t="shared" si="61"/>
        <v/>
      </c>
      <c r="Q220" s="541" t="str">
        <f t="shared" si="62"/>
        <v/>
      </c>
      <c r="S220" s="541" t="str">
        <f t="shared" si="63"/>
        <v/>
      </c>
      <c r="U220" s="541" t="str">
        <f t="shared" si="64"/>
        <v/>
      </c>
      <c r="W220" s="541" t="str">
        <f t="shared" si="65"/>
        <v/>
      </c>
      <c r="Y220" s="541" t="str">
        <f t="shared" si="66"/>
        <v/>
      </c>
      <c r="AA220" s="541" t="str">
        <f t="shared" si="67"/>
        <v/>
      </c>
      <c r="AC220" s="541" t="str">
        <f t="shared" si="68"/>
        <v/>
      </c>
      <c r="AE220" s="541" t="str">
        <f t="shared" si="69"/>
        <v/>
      </c>
      <c r="AG220" s="541" t="str">
        <f t="shared" si="70"/>
        <v/>
      </c>
      <c r="AI220" s="541" t="str">
        <f t="shared" si="71"/>
        <v/>
      </c>
      <c r="AK220" s="541" t="str">
        <f t="shared" si="72"/>
        <v/>
      </c>
      <c r="AM220" s="541" t="str">
        <f t="shared" si="73"/>
        <v/>
      </c>
      <c r="AO220" s="541" t="str">
        <f t="shared" si="74"/>
        <v/>
      </c>
      <c r="AQ220" s="541" t="str">
        <f t="shared" si="75"/>
        <v/>
      </c>
    </row>
    <row r="221" spans="5:43">
      <c r="E221" s="541" t="str">
        <f t="shared" si="57"/>
        <v/>
      </c>
      <c r="G221" s="541" t="str">
        <f t="shared" si="57"/>
        <v/>
      </c>
      <c r="I221" s="541" t="str">
        <f t="shared" si="58"/>
        <v/>
      </c>
      <c r="K221" s="541" t="str">
        <f t="shared" si="59"/>
        <v/>
      </c>
      <c r="M221" s="541" t="str">
        <f t="shared" si="60"/>
        <v/>
      </c>
      <c r="O221" s="541" t="str">
        <f t="shared" si="61"/>
        <v/>
      </c>
      <c r="Q221" s="541" t="str">
        <f t="shared" si="62"/>
        <v/>
      </c>
      <c r="S221" s="541" t="str">
        <f t="shared" si="63"/>
        <v/>
      </c>
      <c r="U221" s="541" t="str">
        <f t="shared" si="64"/>
        <v/>
      </c>
      <c r="W221" s="541" t="str">
        <f t="shared" si="65"/>
        <v/>
      </c>
      <c r="Y221" s="541" t="str">
        <f t="shared" si="66"/>
        <v/>
      </c>
      <c r="AA221" s="541" t="str">
        <f t="shared" si="67"/>
        <v/>
      </c>
      <c r="AC221" s="541" t="str">
        <f t="shared" si="68"/>
        <v/>
      </c>
      <c r="AE221" s="541" t="str">
        <f t="shared" si="69"/>
        <v/>
      </c>
      <c r="AG221" s="541" t="str">
        <f t="shared" si="70"/>
        <v/>
      </c>
      <c r="AI221" s="541" t="str">
        <f t="shared" si="71"/>
        <v/>
      </c>
      <c r="AK221" s="541" t="str">
        <f t="shared" si="72"/>
        <v/>
      </c>
      <c r="AM221" s="541" t="str">
        <f t="shared" si="73"/>
        <v/>
      </c>
      <c r="AO221" s="541" t="str">
        <f t="shared" si="74"/>
        <v/>
      </c>
      <c r="AQ221" s="541" t="str">
        <f t="shared" si="75"/>
        <v/>
      </c>
    </row>
    <row r="222" spans="5:43">
      <c r="E222" s="541" t="str">
        <f t="shared" si="57"/>
        <v/>
      </c>
      <c r="G222" s="541" t="str">
        <f t="shared" si="57"/>
        <v/>
      </c>
      <c r="I222" s="541" t="str">
        <f t="shared" si="58"/>
        <v/>
      </c>
      <c r="K222" s="541" t="str">
        <f t="shared" si="59"/>
        <v/>
      </c>
      <c r="M222" s="541" t="str">
        <f t="shared" si="60"/>
        <v/>
      </c>
      <c r="O222" s="541" t="str">
        <f t="shared" si="61"/>
        <v/>
      </c>
      <c r="Q222" s="541" t="str">
        <f t="shared" si="62"/>
        <v/>
      </c>
      <c r="S222" s="541" t="str">
        <f t="shared" si="63"/>
        <v/>
      </c>
      <c r="U222" s="541" t="str">
        <f t="shared" si="64"/>
        <v/>
      </c>
      <c r="W222" s="541" t="str">
        <f t="shared" si="65"/>
        <v/>
      </c>
      <c r="Y222" s="541" t="str">
        <f t="shared" si="66"/>
        <v/>
      </c>
      <c r="AA222" s="541" t="str">
        <f t="shared" si="67"/>
        <v/>
      </c>
      <c r="AC222" s="541" t="str">
        <f t="shared" si="68"/>
        <v/>
      </c>
      <c r="AE222" s="541" t="str">
        <f t="shared" si="69"/>
        <v/>
      </c>
      <c r="AG222" s="541" t="str">
        <f t="shared" si="70"/>
        <v/>
      </c>
      <c r="AI222" s="541" t="str">
        <f t="shared" si="71"/>
        <v/>
      </c>
      <c r="AK222" s="541" t="str">
        <f t="shared" si="72"/>
        <v/>
      </c>
      <c r="AM222" s="541" t="str">
        <f t="shared" si="73"/>
        <v/>
      </c>
      <c r="AO222" s="541" t="str">
        <f t="shared" si="74"/>
        <v/>
      </c>
      <c r="AQ222" s="541" t="str">
        <f t="shared" si="75"/>
        <v/>
      </c>
    </row>
    <row r="223" spans="5:43">
      <c r="E223" s="541" t="str">
        <f t="shared" si="57"/>
        <v/>
      </c>
      <c r="G223" s="541" t="str">
        <f t="shared" si="57"/>
        <v/>
      </c>
      <c r="I223" s="541" t="str">
        <f t="shared" si="58"/>
        <v/>
      </c>
      <c r="K223" s="541" t="str">
        <f t="shared" si="59"/>
        <v/>
      </c>
      <c r="M223" s="541" t="str">
        <f t="shared" si="60"/>
        <v/>
      </c>
      <c r="O223" s="541" t="str">
        <f t="shared" si="61"/>
        <v/>
      </c>
      <c r="Q223" s="541" t="str">
        <f t="shared" si="62"/>
        <v/>
      </c>
      <c r="S223" s="541" t="str">
        <f t="shared" si="63"/>
        <v/>
      </c>
      <c r="U223" s="541" t="str">
        <f t="shared" si="64"/>
        <v/>
      </c>
      <c r="W223" s="541" t="str">
        <f t="shared" si="65"/>
        <v/>
      </c>
      <c r="Y223" s="541" t="str">
        <f t="shared" si="66"/>
        <v/>
      </c>
      <c r="AA223" s="541" t="str">
        <f t="shared" si="67"/>
        <v/>
      </c>
      <c r="AC223" s="541" t="str">
        <f t="shared" si="68"/>
        <v/>
      </c>
      <c r="AE223" s="541" t="str">
        <f t="shared" si="69"/>
        <v/>
      </c>
      <c r="AG223" s="541" t="str">
        <f t="shared" si="70"/>
        <v/>
      </c>
      <c r="AI223" s="541" t="str">
        <f t="shared" si="71"/>
        <v/>
      </c>
      <c r="AK223" s="541" t="str">
        <f t="shared" si="72"/>
        <v/>
      </c>
      <c r="AM223" s="541" t="str">
        <f t="shared" si="73"/>
        <v/>
      </c>
      <c r="AO223" s="541" t="str">
        <f t="shared" si="74"/>
        <v/>
      </c>
      <c r="AQ223" s="541" t="str">
        <f t="shared" si="75"/>
        <v/>
      </c>
    </row>
    <row r="224" spans="5:43">
      <c r="E224" s="541" t="str">
        <f t="shared" si="57"/>
        <v/>
      </c>
      <c r="G224" s="541" t="str">
        <f t="shared" si="57"/>
        <v/>
      </c>
      <c r="I224" s="541" t="str">
        <f t="shared" si="58"/>
        <v/>
      </c>
      <c r="K224" s="541" t="str">
        <f t="shared" si="59"/>
        <v/>
      </c>
      <c r="M224" s="541" t="str">
        <f t="shared" si="60"/>
        <v/>
      </c>
      <c r="O224" s="541" t="str">
        <f t="shared" si="61"/>
        <v/>
      </c>
      <c r="Q224" s="541" t="str">
        <f t="shared" si="62"/>
        <v/>
      </c>
      <c r="S224" s="541" t="str">
        <f t="shared" si="63"/>
        <v/>
      </c>
      <c r="U224" s="541" t="str">
        <f t="shared" si="64"/>
        <v/>
      </c>
      <c r="W224" s="541" t="str">
        <f t="shared" si="65"/>
        <v/>
      </c>
      <c r="Y224" s="541" t="str">
        <f t="shared" si="66"/>
        <v/>
      </c>
      <c r="AA224" s="541" t="str">
        <f t="shared" si="67"/>
        <v/>
      </c>
      <c r="AC224" s="541" t="str">
        <f t="shared" si="68"/>
        <v/>
      </c>
      <c r="AE224" s="541" t="str">
        <f t="shared" si="69"/>
        <v/>
      </c>
      <c r="AG224" s="541" t="str">
        <f t="shared" si="70"/>
        <v/>
      </c>
      <c r="AI224" s="541" t="str">
        <f t="shared" si="71"/>
        <v/>
      </c>
      <c r="AK224" s="541" t="str">
        <f t="shared" si="72"/>
        <v/>
      </c>
      <c r="AM224" s="541" t="str">
        <f t="shared" si="73"/>
        <v/>
      </c>
      <c r="AO224" s="541" t="str">
        <f t="shared" si="74"/>
        <v/>
      </c>
      <c r="AQ224" s="541" t="str">
        <f t="shared" si="75"/>
        <v/>
      </c>
    </row>
    <row r="225" spans="5:43">
      <c r="E225" s="541" t="str">
        <f t="shared" si="57"/>
        <v/>
      </c>
      <c r="G225" s="541" t="str">
        <f t="shared" si="57"/>
        <v/>
      </c>
      <c r="I225" s="541" t="str">
        <f t="shared" si="58"/>
        <v/>
      </c>
      <c r="K225" s="541" t="str">
        <f t="shared" si="59"/>
        <v/>
      </c>
      <c r="M225" s="541" t="str">
        <f t="shared" si="60"/>
        <v/>
      </c>
      <c r="O225" s="541" t="str">
        <f t="shared" si="61"/>
        <v/>
      </c>
      <c r="Q225" s="541" t="str">
        <f t="shared" si="62"/>
        <v/>
      </c>
      <c r="S225" s="541" t="str">
        <f t="shared" si="63"/>
        <v/>
      </c>
      <c r="U225" s="541" t="str">
        <f t="shared" si="64"/>
        <v/>
      </c>
      <c r="W225" s="541" t="str">
        <f t="shared" si="65"/>
        <v/>
      </c>
      <c r="Y225" s="541" t="str">
        <f t="shared" si="66"/>
        <v/>
      </c>
      <c r="AA225" s="541" t="str">
        <f t="shared" si="67"/>
        <v/>
      </c>
      <c r="AC225" s="541" t="str">
        <f t="shared" si="68"/>
        <v/>
      </c>
      <c r="AE225" s="541" t="str">
        <f t="shared" si="69"/>
        <v/>
      </c>
      <c r="AG225" s="541" t="str">
        <f t="shared" si="70"/>
        <v/>
      </c>
      <c r="AI225" s="541" t="str">
        <f t="shared" si="71"/>
        <v/>
      </c>
      <c r="AK225" s="541" t="str">
        <f t="shared" si="72"/>
        <v/>
      </c>
      <c r="AM225" s="541" t="str">
        <f t="shared" si="73"/>
        <v/>
      </c>
      <c r="AO225" s="541" t="str">
        <f t="shared" si="74"/>
        <v/>
      </c>
      <c r="AQ225" s="541" t="str">
        <f t="shared" si="75"/>
        <v/>
      </c>
    </row>
    <row r="226" spans="5:43">
      <c r="E226" s="541" t="str">
        <f t="shared" si="57"/>
        <v/>
      </c>
      <c r="G226" s="541" t="str">
        <f t="shared" si="57"/>
        <v/>
      </c>
      <c r="I226" s="541" t="str">
        <f t="shared" si="58"/>
        <v/>
      </c>
      <c r="K226" s="541" t="str">
        <f t="shared" si="59"/>
        <v/>
      </c>
      <c r="M226" s="541" t="str">
        <f t="shared" si="60"/>
        <v/>
      </c>
      <c r="O226" s="541" t="str">
        <f t="shared" si="61"/>
        <v/>
      </c>
      <c r="Q226" s="541" t="str">
        <f t="shared" si="62"/>
        <v/>
      </c>
      <c r="S226" s="541" t="str">
        <f t="shared" si="63"/>
        <v/>
      </c>
      <c r="U226" s="541" t="str">
        <f t="shared" si="64"/>
        <v/>
      </c>
      <c r="W226" s="541" t="str">
        <f t="shared" si="65"/>
        <v/>
      </c>
      <c r="Y226" s="541" t="str">
        <f t="shared" si="66"/>
        <v/>
      </c>
      <c r="AA226" s="541" t="str">
        <f t="shared" si="67"/>
        <v/>
      </c>
      <c r="AC226" s="541" t="str">
        <f t="shared" si="68"/>
        <v/>
      </c>
      <c r="AE226" s="541" t="str">
        <f t="shared" si="69"/>
        <v/>
      </c>
      <c r="AG226" s="541" t="str">
        <f t="shared" si="70"/>
        <v/>
      </c>
      <c r="AI226" s="541" t="str">
        <f t="shared" si="71"/>
        <v/>
      </c>
      <c r="AK226" s="541" t="str">
        <f t="shared" si="72"/>
        <v/>
      </c>
      <c r="AM226" s="541" t="str">
        <f t="shared" si="73"/>
        <v/>
      </c>
      <c r="AO226" s="541" t="str">
        <f t="shared" si="74"/>
        <v/>
      </c>
      <c r="AQ226" s="541" t="str">
        <f t="shared" si="75"/>
        <v/>
      </c>
    </row>
    <row r="227" spans="5:43">
      <c r="E227" s="541" t="str">
        <f t="shared" si="57"/>
        <v/>
      </c>
      <c r="G227" s="541" t="str">
        <f t="shared" si="57"/>
        <v/>
      </c>
      <c r="I227" s="541" t="str">
        <f t="shared" si="58"/>
        <v/>
      </c>
      <c r="K227" s="541" t="str">
        <f t="shared" si="59"/>
        <v/>
      </c>
      <c r="M227" s="541" t="str">
        <f t="shared" si="60"/>
        <v/>
      </c>
      <c r="O227" s="541" t="str">
        <f t="shared" si="61"/>
        <v/>
      </c>
      <c r="Q227" s="541" t="str">
        <f t="shared" si="62"/>
        <v/>
      </c>
      <c r="S227" s="541" t="str">
        <f t="shared" si="63"/>
        <v/>
      </c>
      <c r="U227" s="541" t="str">
        <f t="shared" si="64"/>
        <v/>
      </c>
      <c r="W227" s="541" t="str">
        <f t="shared" si="65"/>
        <v/>
      </c>
      <c r="Y227" s="541" t="str">
        <f t="shared" si="66"/>
        <v/>
      </c>
      <c r="AA227" s="541" t="str">
        <f t="shared" si="67"/>
        <v/>
      </c>
      <c r="AC227" s="541" t="str">
        <f t="shared" si="68"/>
        <v/>
      </c>
      <c r="AE227" s="541" t="str">
        <f t="shared" si="69"/>
        <v/>
      </c>
      <c r="AG227" s="541" t="str">
        <f t="shared" si="70"/>
        <v/>
      </c>
      <c r="AI227" s="541" t="str">
        <f t="shared" si="71"/>
        <v/>
      </c>
      <c r="AK227" s="541" t="str">
        <f t="shared" si="72"/>
        <v/>
      </c>
      <c r="AM227" s="541" t="str">
        <f t="shared" si="73"/>
        <v/>
      </c>
      <c r="AO227" s="541" t="str">
        <f t="shared" si="74"/>
        <v/>
      </c>
      <c r="AQ227" s="541" t="str">
        <f t="shared" si="75"/>
        <v/>
      </c>
    </row>
    <row r="228" spans="5:43">
      <c r="E228" s="541" t="str">
        <f t="shared" si="57"/>
        <v/>
      </c>
      <c r="G228" s="541" t="str">
        <f t="shared" si="57"/>
        <v/>
      </c>
      <c r="I228" s="541" t="str">
        <f t="shared" si="58"/>
        <v/>
      </c>
      <c r="K228" s="541" t="str">
        <f t="shared" si="59"/>
        <v/>
      </c>
      <c r="M228" s="541" t="str">
        <f t="shared" si="60"/>
        <v/>
      </c>
      <c r="O228" s="541" t="str">
        <f t="shared" si="61"/>
        <v/>
      </c>
      <c r="Q228" s="541" t="str">
        <f t="shared" si="62"/>
        <v/>
      </c>
      <c r="S228" s="541" t="str">
        <f t="shared" si="63"/>
        <v/>
      </c>
      <c r="U228" s="541" t="str">
        <f t="shared" si="64"/>
        <v/>
      </c>
      <c r="W228" s="541" t="str">
        <f t="shared" si="65"/>
        <v/>
      </c>
      <c r="Y228" s="541" t="str">
        <f t="shared" si="66"/>
        <v/>
      </c>
      <c r="AA228" s="541" t="str">
        <f t="shared" si="67"/>
        <v/>
      </c>
      <c r="AC228" s="541" t="str">
        <f t="shared" si="68"/>
        <v/>
      </c>
      <c r="AE228" s="541" t="str">
        <f t="shared" si="69"/>
        <v/>
      </c>
      <c r="AG228" s="541" t="str">
        <f t="shared" si="70"/>
        <v/>
      </c>
      <c r="AI228" s="541" t="str">
        <f t="shared" si="71"/>
        <v/>
      </c>
      <c r="AK228" s="541" t="str">
        <f t="shared" si="72"/>
        <v/>
      </c>
      <c r="AM228" s="541" t="str">
        <f t="shared" si="73"/>
        <v/>
      </c>
      <c r="AO228" s="541" t="str">
        <f t="shared" si="74"/>
        <v/>
      </c>
      <c r="AQ228" s="541" t="str">
        <f t="shared" si="75"/>
        <v/>
      </c>
    </row>
    <row r="229" spans="5:43">
      <c r="E229" s="541" t="str">
        <f t="shared" si="57"/>
        <v/>
      </c>
      <c r="G229" s="541" t="str">
        <f t="shared" si="57"/>
        <v/>
      </c>
      <c r="I229" s="541" t="str">
        <f t="shared" si="58"/>
        <v/>
      </c>
      <c r="K229" s="541" t="str">
        <f t="shared" si="59"/>
        <v/>
      </c>
      <c r="M229" s="541" t="str">
        <f t="shared" si="60"/>
        <v/>
      </c>
      <c r="O229" s="541" t="str">
        <f t="shared" si="61"/>
        <v/>
      </c>
      <c r="Q229" s="541" t="str">
        <f t="shared" si="62"/>
        <v/>
      </c>
      <c r="S229" s="541" t="str">
        <f t="shared" si="63"/>
        <v/>
      </c>
      <c r="U229" s="541" t="str">
        <f t="shared" si="64"/>
        <v/>
      </c>
      <c r="W229" s="541" t="str">
        <f t="shared" si="65"/>
        <v/>
      </c>
      <c r="Y229" s="541" t="str">
        <f t="shared" si="66"/>
        <v/>
      </c>
      <c r="AA229" s="541" t="str">
        <f t="shared" si="67"/>
        <v/>
      </c>
      <c r="AC229" s="541" t="str">
        <f t="shared" si="68"/>
        <v/>
      </c>
      <c r="AE229" s="541" t="str">
        <f t="shared" si="69"/>
        <v/>
      </c>
      <c r="AG229" s="541" t="str">
        <f t="shared" si="70"/>
        <v/>
      </c>
      <c r="AI229" s="541" t="str">
        <f t="shared" si="71"/>
        <v/>
      </c>
      <c r="AK229" s="541" t="str">
        <f t="shared" si="72"/>
        <v/>
      </c>
      <c r="AM229" s="541" t="str">
        <f t="shared" si="73"/>
        <v/>
      </c>
      <c r="AO229" s="541" t="str">
        <f t="shared" si="74"/>
        <v/>
      </c>
      <c r="AQ229" s="541" t="str">
        <f t="shared" si="75"/>
        <v/>
      </c>
    </row>
    <row r="230" spans="5:43">
      <c r="E230" s="541" t="str">
        <f t="shared" si="57"/>
        <v/>
      </c>
      <c r="G230" s="541" t="str">
        <f t="shared" si="57"/>
        <v/>
      </c>
      <c r="I230" s="541" t="str">
        <f t="shared" si="58"/>
        <v/>
      </c>
      <c r="K230" s="541" t="str">
        <f t="shared" si="59"/>
        <v/>
      </c>
      <c r="M230" s="541" t="str">
        <f t="shared" si="60"/>
        <v/>
      </c>
      <c r="O230" s="541" t="str">
        <f t="shared" si="61"/>
        <v/>
      </c>
      <c r="Q230" s="541" t="str">
        <f t="shared" si="62"/>
        <v/>
      </c>
      <c r="S230" s="541" t="str">
        <f t="shared" si="63"/>
        <v/>
      </c>
      <c r="U230" s="541" t="str">
        <f t="shared" si="64"/>
        <v/>
      </c>
      <c r="W230" s="541" t="str">
        <f t="shared" si="65"/>
        <v/>
      </c>
      <c r="Y230" s="541" t="str">
        <f t="shared" si="66"/>
        <v/>
      </c>
      <c r="AA230" s="541" t="str">
        <f t="shared" si="67"/>
        <v/>
      </c>
      <c r="AC230" s="541" t="str">
        <f t="shared" si="68"/>
        <v/>
      </c>
      <c r="AE230" s="541" t="str">
        <f t="shared" si="69"/>
        <v/>
      </c>
      <c r="AG230" s="541" t="str">
        <f t="shared" si="70"/>
        <v/>
      </c>
      <c r="AI230" s="541" t="str">
        <f t="shared" si="71"/>
        <v/>
      </c>
      <c r="AK230" s="541" t="str">
        <f t="shared" si="72"/>
        <v/>
      </c>
      <c r="AM230" s="541" t="str">
        <f t="shared" si="73"/>
        <v/>
      </c>
      <c r="AO230" s="541" t="str">
        <f t="shared" si="74"/>
        <v/>
      </c>
      <c r="AQ230" s="541" t="str">
        <f t="shared" si="75"/>
        <v/>
      </c>
    </row>
    <row r="231" spans="5:43">
      <c r="E231" s="541" t="str">
        <f t="shared" si="57"/>
        <v/>
      </c>
      <c r="G231" s="541" t="str">
        <f t="shared" si="57"/>
        <v/>
      </c>
      <c r="I231" s="541" t="str">
        <f t="shared" si="58"/>
        <v/>
      </c>
      <c r="K231" s="541" t="str">
        <f t="shared" si="59"/>
        <v/>
      </c>
      <c r="M231" s="541" t="str">
        <f t="shared" si="60"/>
        <v/>
      </c>
      <c r="O231" s="541" t="str">
        <f t="shared" si="61"/>
        <v/>
      </c>
      <c r="Q231" s="541" t="str">
        <f t="shared" si="62"/>
        <v/>
      </c>
      <c r="S231" s="541" t="str">
        <f t="shared" si="63"/>
        <v/>
      </c>
      <c r="U231" s="541" t="str">
        <f t="shared" si="64"/>
        <v/>
      </c>
      <c r="W231" s="541" t="str">
        <f t="shared" si="65"/>
        <v/>
      </c>
      <c r="Y231" s="541" t="str">
        <f t="shared" si="66"/>
        <v/>
      </c>
      <c r="AA231" s="541" t="str">
        <f t="shared" si="67"/>
        <v/>
      </c>
      <c r="AC231" s="541" t="str">
        <f t="shared" si="68"/>
        <v/>
      </c>
      <c r="AE231" s="541" t="str">
        <f t="shared" si="69"/>
        <v/>
      </c>
      <c r="AG231" s="541" t="str">
        <f t="shared" si="70"/>
        <v/>
      </c>
      <c r="AI231" s="541" t="str">
        <f t="shared" si="71"/>
        <v/>
      </c>
      <c r="AK231" s="541" t="str">
        <f t="shared" si="72"/>
        <v/>
      </c>
      <c r="AM231" s="541" t="str">
        <f t="shared" si="73"/>
        <v/>
      </c>
      <c r="AO231" s="541" t="str">
        <f t="shared" si="74"/>
        <v/>
      </c>
      <c r="AQ231" s="541" t="str">
        <f t="shared" si="75"/>
        <v/>
      </c>
    </row>
    <row r="232" spans="5:43">
      <c r="E232" s="541" t="str">
        <f t="shared" si="57"/>
        <v/>
      </c>
      <c r="G232" s="541" t="str">
        <f t="shared" si="57"/>
        <v/>
      </c>
      <c r="I232" s="541" t="str">
        <f t="shared" si="58"/>
        <v/>
      </c>
      <c r="K232" s="541" t="str">
        <f t="shared" si="59"/>
        <v/>
      </c>
      <c r="M232" s="541" t="str">
        <f t="shared" si="60"/>
        <v/>
      </c>
      <c r="O232" s="541" t="str">
        <f t="shared" si="61"/>
        <v/>
      </c>
      <c r="Q232" s="541" t="str">
        <f t="shared" si="62"/>
        <v/>
      </c>
      <c r="S232" s="541" t="str">
        <f t="shared" si="63"/>
        <v/>
      </c>
      <c r="U232" s="541" t="str">
        <f t="shared" si="64"/>
        <v/>
      </c>
      <c r="W232" s="541" t="str">
        <f t="shared" si="65"/>
        <v/>
      </c>
      <c r="Y232" s="541" t="str">
        <f t="shared" si="66"/>
        <v/>
      </c>
      <c r="AA232" s="541" t="str">
        <f t="shared" si="67"/>
        <v/>
      </c>
      <c r="AC232" s="541" t="str">
        <f t="shared" si="68"/>
        <v/>
      </c>
      <c r="AE232" s="541" t="str">
        <f t="shared" si="69"/>
        <v/>
      </c>
      <c r="AG232" s="541" t="str">
        <f t="shared" si="70"/>
        <v/>
      </c>
      <c r="AI232" s="541" t="str">
        <f t="shared" si="71"/>
        <v/>
      </c>
      <c r="AK232" s="541" t="str">
        <f t="shared" si="72"/>
        <v/>
      </c>
      <c r="AM232" s="541" t="str">
        <f t="shared" si="73"/>
        <v/>
      </c>
      <c r="AO232" s="541" t="str">
        <f t="shared" si="74"/>
        <v/>
      </c>
      <c r="AQ232" s="541" t="str">
        <f t="shared" si="75"/>
        <v/>
      </c>
    </row>
    <row r="233" spans="5:43">
      <c r="E233" s="541" t="str">
        <f t="shared" si="57"/>
        <v/>
      </c>
      <c r="G233" s="541" t="str">
        <f t="shared" si="57"/>
        <v/>
      </c>
      <c r="I233" s="541" t="str">
        <f t="shared" si="58"/>
        <v/>
      </c>
      <c r="K233" s="541" t="str">
        <f t="shared" si="59"/>
        <v/>
      </c>
      <c r="M233" s="541" t="str">
        <f t="shared" si="60"/>
        <v/>
      </c>
      <c r="O233" s="541" t="str">
        <f t="shared" si="61"/>
        <v/>
      </c>
      <c r="Q233" s="541" t="str">
        <f t="shared" si="62"/>
        <v/>
      </c>
      <c r="S233" s="541" t="str">
        <f t="shared" si="63"/>
        <v/>
      </c>
      <c r="U233" s="541" t="str">
        <f t="shared" si="64"/>
        <v/>
      </c>
      <c r="W233" s="541" t="str">
        <f t="shared" si="65"/>
        <v/>
      </c>
      <c r="Y233" s="541" t="str">
        <f t="shared" si="66"/>
        <v/>
      </c>
      <c r="AA233" s="541" t="str">
        <f t="shared" si="67"/>
        <v/>
      </c>
      <c r="AC233" s="541" t="str">
        <f t="shared" si="68"/>
        <v/>
      </c>
      <c r="AE233" s="541" t="str">
        <f t="shared" si="69"/>
        <v/>
      </c>
      <c r="AG233" s="541" t="str">
        <f t="shared" si="70"/>
        <v/>
      </c>
      <c r="AI233" s="541" t="str">
        <f t="shared" si="71"/>
        <v/>
      </c>
      <c r="AK233" s="541" t="str">
        <f t="shared" si="72"/>
        <v/>
      </c>
      <c r="AM233" s="541" t="str">
        <f t="shared" si="73"/>
        <v/>
      </c>
      <c r="AO233" s="541" t="str">
        <f t="shared" si="74"/>
        <v/>
      </c>
      <c r="AQ233" s="541" t="str">
        <f t="shared" si="75"/>
        <v/>
      </c>
    </row>
    <row r="234" spans="5:43">
      <c r="E234" s="541" t="str">
        <f t="shared" si="57"/>
        <v/>
      </c>
      <c r="G234" s="541" t="str">
        <f t="shared" si="57"/>
        <v/>
      </c>
      <c r="I234" s="541" t="str">
        <f t="shared" si="58"/>
        <v/>
      </c>
      <c r="K234" s="541" t="str">
        <f t="shared" si="59"/>
        <v/>
      </c>
      <c r="M234" s="541" t="str">
        <f t="shared" si="60"/>
        <v/>
      </c>
      <c r="O234" s="541" t="str">
        <f t="shared" si="61"/>
        <v/>
      </c>
      <c r="Q234" s="541" t="str">
        <f t="shared" si="62"/>
        <v/>
      </c>
      <c r="S234" s="541" t="str">
        <f t="shared" si="63"/>
        <v/>
      </c>
      <c r="U234" s="541" t="str">
        <f t="shared" si="64"/>
        <v/>
      </c>
      <c r="W234" s="541" t="str">
        <f t="shared" si="65"/>
        <v/>
      </c>
      <c r="Y234" s="541" t="str">
        <f t="shared" si="66"/>
        <v/>
      </c>
      <c r="AA234" s="541" t="str">
        <f t="shared" si="67"/>
        <v/>
      </c>
      <c r="AC234" s="541" t="str">
        <f t="shared" si="68"/>
        <v/>
      </c>
      <c r="AE234" s="541" t="str">
        <f t="shared" si="69"/>
        <v/>
      </c>
      <c r="AG234" s="541" t="str">
        <f t="shared" si="70"/>
        <v/>
      </c>
      <c r="AI234" s="541" t="str">
        <f t="shared" si="71"/>
        <v/>
      </c>
      <c r="AK234" s="541" t="str">
        <f t="shared" si="72"/>
        <v/>
      </c>
      <c r="AM234" s="541" t="str">
        <f t="shared" si="73"/>
        <v/>
      </c>
      <c r="AO234" s="541" t="str">
        <f t="shared" si="74"/>
        <v/>
      </c>
      <c r="AQ234" s="541" t="str">
        <f t="shared" si="75"/>
        <v/>
      </c>
    </row>
    <row r="235" spans="5:43">
      <c r="E235" s="541" t="str">
        <f t="shared" si="57"/>
        <v/>
      </c>
      <c r="G235" s="541" t="str">
        <f t="shared" si="57"/>
        <v/>
      </c>
      <c r="I235" s="541" t="str">
        <f t="shared" si="58"/>
        <v/>
      </c>
      <c r="K235" s="541" t="str">
        <f t="shared" si="59"/>
        <v/>
      </c>
      <c r="M235" s="541" t="str">
        <f t="shared" si="60"/>
        <v/>
      </c>
      <c r="O235" s="541" t="str">
        <f t="shared" si="61"/>
        <v/>
      </c>
      <c r="Q235" s="541" t="str">
        <f t="shared" si="62"/>
        <v/>
      </c>
      <c r="S235" s="541" t="str">
        <f t="shared" si="63"/>
        <v/>
      </c>
      <c r="U235" s="541" t="str">
        <f t="shared" si="64"/>
        <v/>
      </c>
      <c r="W235" s="541" t="str">
        <f t="shared" si="65"/>
        <v/>
      </c>
      <c r="Y235" s="541" t="str">
        <f t="shared" si="66"/>
        <v/>
      </c>
      <c r="AA235" s="541" t="str">
        <f t="shared" si="67"/>
        <v/>
      </c>
      <c r="AC235" s="541" t="str">
        <f t="shared" si="68"/>
        <v/>
      </c>
      <c r="AE235" s="541" t="str">
        <f t="shared" si="69"/>
        <v/>
      </c>
      <c r="AG235" s="541" t="str">
        <f t="shared" si="70"/>
        <v/>
      </c>
      <c r="AI235" s="541" t="str">
        <f t="shared" si="71"/>
        <v/>
      </c>
      <c r="AK235" s="541" t="str">
        <f t="shared" si="72"/>
        <v/>
      </c>
      <c r="AM235" s="541" t="str">
        <f t="shared" si="73"/>
        <v/>
      </c>
      <c r="AO235" s="541" t="str">
        <f t="shared" si="74"/>
        <v/>
      </c>
      <c r="AQ235" s="541" t="str">
        <f t="shared" si="75"/>
        <v/>
      </c>
    </row>
    <row r="236" spans="5:43">
      <c r="E236" s="541" t="str">
        <f t="shared" si="57"/>
        <v/>
      </c>
      <c r="G236" s="541" t="str">
        <f t="shared" si="57"/>
        <v/>
      </c>
      <c r="I236" s="541" t="str">
        <f t="shared" si="58"/>
        <v/>
      </c>
      <c r="K236" s="541" t="str">
        <f t="shared" si="59"/>
        <v/>
      </c>
      <c r="M236" s="541" t="str">
        <f t="shared" si="60"/>
        <v/>
      </c>
      <c r="O236" s="541" t="str">
        <f t="shared" si="61"/>
        <v/>
      </c>
      <c r="Q236" s="541" t="str">
        <f t="shared" si="62"/>
        <v/>
      </c>
      <c r="S236" s="541" t="str">
        <f t="shared" si="63"/>
        <v/>
      </c>
      <c r="U236" s="541" t="str">
        <f t="shared" si="64"/>
        <v/>
      </c>
      <c r="W236" s="541" t="str">
        <f t="shared" si="65"/>
        <v/>
      </c>
      <c r="Y236" s="541" t="str">
        <f t="shared" si="66"/>
        <v/>
      </c>
      <c r="AA236" s="541" t="str">
        <f t="shared" si="67"/>
        <v/>
      </c>
      <c r="AC236" s="541" t="str">
        <f t="shared" si="68"/>
        <v/>
      </c>
      <c r="AE236" s="541" t="str">
        <f t="shared" si="69"/>
        <v/>
      </c>
      <c r="AG236" s="541" t="str">
        <f t="shared" si="70"/>
        <v/>
      </c>
      <c r="AI236" s="541" t="str">
        <f t="shared" si="71"/>
        <v/>
      </c>
      <c r="AK236" s="541" t="str">
        <f t="shared" si="72"/>
        <v/>
      </c>
      <c r="AM236" s="541" t="str">
        <f t="shared" si="73"/>
        <v/>
      </c>
      <c r="AO236" s="541" t="str">
        <f t="shared" si="74"/>
        <v/>
      </c>
      <c r="AQ236" s="541" t="str">
        <f t="shared" si="75"/>
        <v/>
      </c>
    </row>
    <row r="237" spans="5:43">
      <c r="E237" s="541" t="str">
        <f t="shared" si="57"/>
        <v/>
      </c>
      <c r="G237" s="541" t="str">
        <f t="shared" si="57"/>
        <v/>
      </c>
      <c r="I237" s="541" t="str">
        <f t="shared" si="58"/>
        <v/>
      </c>
      <c r="K237" s="541" t="str">
        <f t="shared" si="59"/>
        <v/>
      </c>
      <c r="M237" s="541" t="str">
        <f t="shared" si="60"/>
        <v/>
      </c>
      <c r="O237" s="541" t="str">
        <f t="shared" si="61"/>
        <v/>
      </c>
      <c r="Q237" s="541" t="str">
        <f t="shared" si="62"/>
        <v/>
      </c>
      <c r="S237" s="541" t="str">
        <f t="shared" si="63"/>
        <v/>
      </c>
      <c r="U237" s="541" t="str">
        <f t="shared" si="64"/>
        <v/>
      </c>
      <c r="W237" s="541" t="str">
        <f t="shared" si="65"/>
        <v/>
      </c>
      <c r="Y237" s="541" t="str">
        <f t="shared" si="66"/>
        <v/>
      </c>
      <c r="AA237" s="541" t="str">
        <f t="shared" si="67"/>
        <v/>
      </c>
      <c r="AC237" s="541" t="str">
        <f t="shared" si="68"/>
        <v/>
      </c>
      <c r="AE237" s="541" t="str">
        <f t="shared" si="69"/>
        <v/>
      </c>
      <c r="AG237" s="541" t="str">
        <f t="shared" si="70"/>
        <v/>
      </c>
      <c r="AI237" s="541" t="str">
        <f t="shared" si="71"/>
        <v/>
      </c>
      <c r="AK237" s="541" t="str">
        <f t="shared" si="72"/>
        <v/>
      </c>
      <c r="AM237" s="541" t="str">
        <f t="shared" si="73"/>
        <v/>
      </c>
      <c r="AO237" s="541" t="str">
        <f t="shared" si="74"/>
        <v/>
      </c>
      <c r="AQ237" s="541" t="str">
        <f t="shared" si="75"/>
        <v/>
      </c>
    </row>
    <row r="238" spans="5:43">
      <c r="E238" s="541" t="str">
        <f t="shared" si="57"/>
        <v/>
      </c>
      <c r="G238" s="541" t="str">
        <f t="shared" si="57"/>
        <v/>
      </c>
      <c r="I238" s="541" t="str">
        <f t="shared" si="58"/>
        <v/>
      </c>
      <c r="K238" s="541" t="str">
        <f t="shared" si="59"/>
        <v/>
      </c>
      <c r="M238" s="541" t="str">
        <f t="shared" si="60"/>
        <v/>
      </c>
      <c r="O238" s="541" t="str">
        <f t="shared" si="61"/>
        <v/>
      </c>
      <c r="Q238" s="541" t="str">
        <f t="shared" si="62"/>
        <v/>
      </c>
      <c r="S238" s="541" t="str">
        <f t="shared" si="63"/>
        <v/>
      </c>
      <c r="U238" s="541" t="str">
        <f t="shared" si="64"/>
        <v/>
      </c>
      <c r="W238" s="541" t="str">
        <f t="shared" si="65"/>
        <v/>
      </c>
      <c r="Y238" s="541" t="str">
        <f t="shared" si="66"/>
        <v/>
      </c>
      <c r="AA238" s="541" t="str">
        <f t="shared" si="67"/>
        <v/>
      </c>
      <c r="AC238" s="541" t="str">
        <f t="shared" si="68"/>
        <v/>
      </c>
      <c r="AE238" s="541" t="str">
        <f t="shared" si="69"/>
        <v/>
      </c>
      <c r="AG238" s="541" t="str">
        <f t="shared" si="70"/>
        <v/>
      </c>
      <c r="AI238" s="541" t="str">
        <f t="shared" si="71"/>
        <v/>
      </c>
      <c r="AK238" s="541" t="str">
        <f t="shared" si="72"/>
        <v/>
      </c>
      <c r="AM238" s="541" t="str">
        <f t="shared" si="73"/>
        <v/>
      </c>
      <c r="AO238" s="541" t="str">
        <f t="shared" si="74"/>
        <v/>
      </c>
      <c r="AQ238" s="541" t="str">
        <f t="shared" si="75"/>
        <v/>
      </c>
    </row>
    <row r="239" spans="5:43">
      <c r="E239" s="541" t="str">
        <f t="shared" si="57"/>
        <v/>
      </c>
      <c r="G239" s="541" t="str">
        <f t="shared" si="57"/>
        <v/>
      </c>
      <c r="I239" s="541" t="str">
        <f t="shared" si="58"/>
        <v/>
      </c>
      <c r="K239" s="541" t="str">
        <f t="shared" si="59"/>
        <v/>
      </c>
      <c r="M239" s="541" t="str">
        <f t="shared" si="60"/>
        <v/>
      </c>
      <c r="O239" s="541" t="str">
        <f t="shared" si="61"/>
        <v/>
      </c>
      <c r="Q239" s="541" t="str">
        <f t="shared" si="62"/>
        <v/>
      </c>
      <c r="S239" s="541" t="str">
        <f t="shared" si="63"/>
        <v/>
      </c>
      <c r="U239" s="541" t="str">
        <f t="shared" si="64"/>
        <v/>
      </c>
      <c r="W239" s="541" t="str">
        <f t="shared" si="65"/>
        <v/>
      </c>
      <c r="Y239" s="541" t="str">
        <f t="shared" si="66"/>
        <v/>
      </c>
      <c r="AA239" s="541" t="str">
        <f t="shared" si="67"/>
        <v/>
      </c>
      <c r="AC239" s="541" t="str">
        <f t="shared" si="68"/>
        <v/>
      </c>
      <c r="AE239" s="541" t="str">
        <f t="shared" si="69"/>
        <v/>
      </c>
      <c r="AG239" s="541" t="str">
        <f t="shared" si="70"/>
        <v/>
      </c>
      <c r="AI239" s="541" t="str">
        <f t="shared" si="71"/>
        <v/>
      </c>
      <c r="AK239" s="541" t="str">
        <f t="shared" si="72"/>
        <v/>
      </c>
      <c r="AM239" s="541" t="str">
        <f t="shared" si="73"/>
        <v/>
      </c>
      <c r="AO239" s="541" t="str">
        <f t="shared" si="74"/>
        <v/>
      </c>
      <c r="AQ239" s="541" t="str">
        <f t="shared" si="75"/>
        <v/>
      </c>
    </row>
    <row r="240" spans="5:43">
      <c r="E240" s="541" t="str">
        <f t="shared" si="57"/>
        <v/>
      </c>
      <c r="G240" s="541" t="str">
        <f t="shared" si="57"/>
        <v/>
      </c>
      <c r="I240" s="541" t="str">
        <f t="shared" si="58"/>
        <v/>
      </c>
      <c r="K240" s="541" t="str">
        <f t="shared" si="59"/>
        <v/>
      </c>
      <c r="M240" s="541" t="str">
        <f t="shared" si="60"/>
        <v/>
      </c>
      <c r="O240" s="541" t="str">
        <f t="shared" si="61"/>
        <v/>
      </c>
      <c r="Q240" s="541" t="str">
        <f t="shared" si="62"/>
        <v/>
      </c>
      <c r="S240" s="541" t="str">
        <f t="shared" si="63"/>
        <v/>
      </c>
      <c r="U240" s="541" t="str">
        <f t="shared" si="64"/>
        <v/>
      </c>
      <c r="W240" s="541" t="str">
        <f t="shared" si="65"/>
        <v/>
      </c>
      <c r="Y240" s="541" t="str">
        <f t="shared" si="66"/>
        <v/>
      </c>
      <c r="AA240" s="541" t="str">
        <f t="shared" si="67"/>
        <v/>
      </c>
      <c r="AC240" s="541" t="str">
        <f t="shared" si="68"/>
        <v/>
      </c>
      <c r="AE240" s="541" t="str">
        <f t="shared" si="69"/>
        <v/>
      </c>
      <c r="AG240" s="541" t="str">
        <f t="shared" si="70"/>
        <v/>
      </c>
      <c r="AI240" s="541" t="str">
        <f t="shared" si="71"/>
        <v/>
      </c>
      <c r="AK240" s="541" t="str">
        <f t="shared" si="72"/>
        <v/>
      </c>
      <c r="AM240" s="541" t="str">
        <f t="shared" si="73"/>
        <v/>
      </c>
      <c r="AO240" s="541" t="str">
        <f t="shared" si="74"/>
        <v/>
      </c>
      <c r="AQ240" s="541" t="str">
        <f t="shared" si="75"/>
        <v/>
      </c>
    </row>
    <row r="241" spans="5:43">
      <c r="E241" s="541" t="str">
        <f t="shared" si="57"/>
        <v/>
      </c>
      <c r="G241" s="541" t="str">
        <f t="shared" si="57"/>
        <v/>
      </c>
      <c r="I241" s="541" t="str">
        <f t="shared" si="58"/>
        <v/>
      </c>
      <c r="K241" s="541" t="str">
        <f t="shared" si="59"/>
        <v/>
      </c>
      <c r="M241" s="541" t="str">
        <f t="shared" si="60"/>
        <v/>
      </c>
      <c r="O241" s="541" t="str">
        <f t="shared" si="61"/>
        <v/>
      </c>
      <c r="Q241" s="541" t="str">
        <f t="shared" si="62"/>
        <v/>
      </c>
      <c r="S241" s="541" t="str">
        <f t="shared" si="63"/>
        <v/>
      </c>
      <c r="U241" s="541" t="str">
        <f t="shared" si="64"/>
        <v/>
      </c>
      <c r="W241" s="541" t="str">
        <f t="shared" si="65"/>
        <v/>
      </c>
      <c r="Y241" s="541" t="str">
        <f t="shared" si="66"/>
        <v/>
      </c>
      <c r="AA241" s="541" t="str">
        <f t="shared" si="67"/>
        <v/>
      </c>
      <c r="AC241" s="541" t="str">
        <f t="shared" si="68"/>
        <v/>
      </c>
      <c r="AE241" s="541" t="str">
        <f t="shared" si="69"/>
        <v/>
      </c>
      <c r="AG241" s="541" t="str">
        <f t="shared" si="70"/>
        <v/>
      </c>
      <c r="AI241" s="541" t="str">
        <f t="shared" si="71"/>
        <v/>
      </c>
      <c r="AK241" s="541" t="str">
        <f t="shared" si="72"/>
        <v/>
      </c>
      <c r="AM241" s="541" t="str">
        <f t="shared" si="73"/>
        <v/>
      </c>
      <c r="AO241" s="541" t="str">
        <f t="shared" si="74"/>
        <v/>
      </c>
      <c r="AQ241" s="541" t="str">
        <f t="shared" si="75"/>
        <v/>
      </c>
    </row>
    <row r="242" spans="5:43">
      <c r="E242" s="541" t="str">
        <f t="shared" si="57"/>
        <v/>
      </c>
      <c r="G242" s="541" t="str">
        <f t="shared" si="57"/>
        <v/>
      </c>
      <c r="I242" s="541" t="str">
        <f t="shared" si="58"/>
        <v/>
      </c>
      <c r="K242" s="541" t="str">
        <f t="shared" si="59"/>
        <v/>
      </c>
      <c r="M242" s="541" t="str">
        <f t="shared" si="60"/>
        <v/>
      </c>
      <c r="O242" s="541" t="str">
        <f t="shared" si="61"/>
        <v/>
      </c>
      <c r="Q242" s="541" t="str">
        <f t="shared" si="62"/>
        <v/>
      </c>
      <c r="S242" s="541" t="str">
        <f t="shared" si="63"/>
        <v/>
      </c>
      <c r="U242" s="541" t="str">
        <f t="shared" si="64"/>
        <v/>
      </c>
      <c r="W242" s="541" t="str">
        <f t="shared" si="65"/>
        <v/>
      </c>
      <c r="Y242" s="541" t="str">
        <f t="shared" si="66"/>
        <v/>
      </c>
      <c r="AA242" s="541" t="str">
        <f t="shared" si="67"/>
        <v/>
      </c>
      <c r="AC242" s="541" t="str">
        <f t="shared" si="68"/>
        <v/>
      </c>
      <c r="AE242" s="541" t="str">
        <f t="shared" si="69"/>
        <v/>
      </c>
      <c r="AG242" s="541" t="str">
        <f t="shared" si="70"/>
        <v/>
      </c>
      <c r="AI242" s="541" t="str">
        <f t="shared" si="71"/>
        <v/>
      </c>
      <c r="AK242" s="541" t="str">
        <f t="shared" si="72"/>
        <v/>
      </c>
      <c r="AM242" s="541" t="str">
        <f t="shared" si="73"/>
        <v/>
      </c>
      <c r="AO242" s="541" t="str">
        <f t="shared" si="74"/>
        <v/>
      </c>
      <c r="AQ242" s="541" t="str">
        <f t="shared" si="75"/>
        <v/>
      </c>
    </row>
    <row r="243" spans="5:43">
      <c r="E243" s="541" t="str">
        <f t="shared" si="57"/>
        <v/>
      </c>
      <c r="G243" s="541" t="str">
        <f t="shared" si="57"/>
        <v/>
      </c>
      <c r="I243" s="541" t="str">
        <f t="shared" si="58"/>
        <v/>
      </c>
      <c r="K243" s="541" t="str">
        <f t="shared" si="59"/>
        <v/>
      </c>
      <c r="M243" s="541" t="str">
        <f t="shared" si="60"/>
        <v/>
      </c>
      <c r="O243" s="541" t="str">
        <f t="shared" si="61"/>
        <v/>
      </c>
      <c r="Q243" s="541" t="str">
        <f t="shared" si="62"/>
        <v/>
      </c>
      <c r="S243" s="541" t="str">
        <f t="shared" si="63"/>
        <v/>
      </c>
      <c r="U243" s="541" t="str">
        <f t="shared" si="64"/>
        <v/>
      </c>
      <c r="W243" s="541" t="str">
        <f t="shared" si="65"/>
        <v/>
      </c>
      <c r="Y243" s="541" t="str">
        <f t="shared" si="66"/>
        <v/>
      </c>
      <c r="AA243" s="541" t="str">
        <f t="shared" si="67"/>
        <v/>
      </c>
      <c r="AC243" s="541" t="str">
        <f t="shared" si="68"/>
        <v/>
      </c>
      <c r="AE243" s="541" t="str">
        <f t="shared" si="69"/>
        <v/>
      </c>
      <c r="AG243" s="541" t="str">
        <f t="shared" si="70"/>
        <v/>
      </c>
      <c r="AI243" s="541" t="str">
        <f t="shared" si="71"/>
        <v/>
      </c>
      <c r="AK243" s="541" t="str">
        <f t="shared" si="72"/>
        <v/>
      </c>
      <c r="AM243" s="541" t="str">
        <f t="shared" si="73"/>
        <v/>
      </c>
      <c r="AO243" s="541" t="str">
        <f t="shared" si="74"/>
        <v/>
      </c>
      <c r="AQ243" s="541" t="str">
        <f t="shared" si="75"/>
        <v/>
      </c>
    </row>
    <row r="244" spans="5:43">
      <c r="E244" s="541" t="str">
        <f t="shared" si="57"/>
        <v/>
      </c>
      <c r="G244" s="541" t="str">
        <f t="shared" si="57"/>
        <v/>
      </c>
      <c r="I244" s="541" t="str">
        <f t="shared" si="58"/>
        <v/>
      </c>
      <c r="K244" s="541" t="str">
        <f t="shared" si="59"/>
        <v/>
      </c>
      <c r="M244" s="541" t="str">
        <f t="shared" si="60"/>
        <v/>
      </c>
      <c r="O244" s="541" t="str">
        <f t="shared" si="61"/>
        <v/>
      </c>
      <c r="Q244" s="541" t="str">
        <f t="shared" si="62"/>
        <v/>
      </c>
      <c r="S244" s="541" t="str">
        <f t="shared" si="63"/>
        <v/>
      </c>
      <c r="U244" s="541" t="str">
        <f t="shared" si="64"/>
        <v/>
      </c>
      <c r="W244" s="541" t="str">
        <f t="shared" si="65"/>
        <v/>
      </c>
      <c r="Y244" s="541" t="str">
        <f t="shared" si="66"/>
        <v/>
      </c>
      <c r="AA244" s="541" t="str">
        <f t="shared" si="67"/>
        <v/>
      </c>
      <c r="AC244" s="541" t="str">
        <f t="shared" si="68"/>
        <v/>
      </c>
      <c r="AE244" s="541" t="str">
        <f t="shared" si="69"/>
        <v/>
      </c>
      <c r="AG244" s="541" t="str">
        <f t="shared" si="70"/>
        <v/>
      </c>
      <c r="AI244" s="541" t="str">
        <f t="shared" si="71"/>
        <v/>
      </c>
      <c r="AK244" s="541" t="str">
        <f t="shared" si="72"/>
        <v/>
      </c>
      <c r="AM244" s="541" t="str">
        <f t="shared" si="73"/>
        <v/>
      </c>
      <c r="AO244" s="541" t="str">
        <f t="shared" si="74"/>
        <v/>
      </c>
      <c r="AQ244" s="541" t="str">
        <f t="shared" si="75"/>
        <v/>
      </c>
    </row>
    <row r="245" spans="5:43">
      <c r="E245" s="541" t="str">
        <f t="shared" si="57"/>
        <v/>
      </c>
      <c r="G245" s="541" t="str">
        <f t="shared" si="57"/>
        <v/>
      </c>
      <c r="I245" s="541" t="str">
        <f t="shared" si="58"/>
        <v/>
      </c>
      <c r="K245" s="541" t="str">
        <f t="shared" si="59"/>
        <v/>
      </c>
      <c r="M245" s="541" t="str">
        <f t="shared" si="60"/>
        <v/>
      </c>
      <c r="O245" s="541" t="str">
        <f t="shared" si="61"/>
        <v/>
      </c>
      <c r="Q245" s="541" t="str">
        <f t="shared" si="62"/>
        <v/>
      </c>
      <c r="S245" s="541" t="str">
        <f t="shared" si="63"/>
        <v/>
      </c>
      <c r="U245" s="541" t="str">
        <f t="shared" si="64"/>
        <v/>
      </c>
      <c r="W245" s="541" t="str">
        <f t="shared" si="65"/>
        <v/>
      </c>
      <c r="Y245" s="541" t="str">
        <f t="shared" si="66"/>
        <v/>
      </c>
      <c r="AA245" s="541" t="str">
        <f t="shared" si="67"/>
        <v/>
      </c>
      <c r="AC245" s="541" t="str">
        <f t="shared" si="68"/>
        <v/>
      </c>
      <c r="AE245" s="541" t="str">
        <f t="shared" si="69"/>
        <v/>
      </c>
      <c r="AG245" s="541" t="str">
        <f t="shared" si="70"/>
        <v/>
      </c>
      <c r="AI245" s="541" t="str">
        <f t="shared" si="71"/>
        <v/>
      </c>
      <c r="AK245" s="541" t="str">
        <f t="shared" si="72"/>
        <v/>
      </c>
      <c r="AM245" s="541" t="str">
        <f t="shared" si="73"/>
        <v/>
      </c>
      <c r="AO245" s="541" t="str">
        <f t="shared" si="74"/>
        <v/>
      </c>
      <c r="AQ245" s="541" t="str">
        <f t="shared" si="75"/>
        <v/>
      </c>
    </row>
    <row r="246" spans="5:43">
      <c r="E246" s="541" t="str">
        <f t="shared" si="57"/>
        <v/>
      </c>
      <c r="G246" s="541" t="str">
        <f t="shared" si="57"/>
        <v/>
      </c>
      <c r="I246" s="541" t="str">
        <f t="shared" si="58"/>
        <v/>
      </c>
      <c r="K246" s="541" t="str">
        <f t="shared" si="59"/>
        <v/>
      </c>
      <c r="M246" s="541" t="str">
        <f t="shared" si="60"/>
        <v/>
      </c>
      <c r="O246" s="541" t="str">
        <f t="shared" si="61"/>
        <v/>
      </c>
      <c r="Q246" s="541" t="str">
        <f t="shared" si="62"/>
        <v/>
      </c>
      <c r="S246" s="541" t="str">
        <f t="shared" si="63"/>
        <v/>
      </c>
      <c r="U246" s="541" t="str">
        <f t="shared" si="64"/>
        <v/>
      </c>
      <c r="W246" s="541" t="str">
        <f t="shared" si="65"/>
        <v/>
      </c>
      <c r="Y246" s="541" t="str">
        <f t="shared" si="66"/>
        <v/>
      </c>
      <c r="AA246" s="541" t="str">
        <f t="shared" si="67"/>
        <v/>
      </c>
      <c r="AC246" s="541" t="str">
        <f t="shared" si="68"/>
        <v/>
      </c>
      <c r="AE246" s="541" t="str">
        <f t="shared" si="69"/>
        <v/>
      </c>
      <c r="AG246" s="541" t="str">
        <f t="shared" si="70"/>
        <v/>
      </c>
      <c r="AI246" s="541" t="str">
        <f t="shared" si="71"/>
        <v/>
      </c>
      <c r="AK246" s="541" t="str">
        <f t="shared" si="72"/>
        <v/>
      </c>
      <c r="AM246" s="541" t="str">
        <f t="shared" si="73"/>
        <v/>
      </c>
      <c r="AO246" s="541" t="str">
        <f t="shared" si="74"/>
        <v/>
      </c>
      <c r="AQ246" s="541" t="str">
        <f t="shared" si="75"/>
        <v/>
      </c>
    </row>
    <row r="247" spans="5:43">
      <c r="E247" s="541" t="str">
        <f t="shared" si="57"/>
        <v/>
      </c>
      <c r="G247" s="541" t="str">
        <f t="shared" si="57"/>
        <v/>
      </c>
      <c r="I247" s="541" t="str">
        <f t="shared" si="58"/>
        <v/>
      </c>
      <c r="K247" s="541" t="str">
        <f t="shared" si="59"/>
        <v/>
      </c>
      <c r="M247" s="541" t="str">
        <f t="shared" si="60"/>
        <v/>
      </c>
      <c r="O247" s="541" t="str">
        <f t="shared" si="61"/>
        <v/>
      </c>
      <c r="Q247" s="541" t="str">
        <f t="shared" si="62"/>
        <v/>
      </c>
      <c r="S247" s="541" t="str">
        <f t="shared" si="63"/>
        <v/>
      </c>
      <c r="U247" s="541" t="str">
        <f t="shared" si="64"/>
        <v/>
      </c>
      <c r="W247" s="541" t="str">
        <f t="shared" si="65"/>
        <v/>
      </c>
      <c r="Y247" s="541" t="str">
        <f t="shared" si="66"/>
        <v/>
      </c>
      <c r="AA247" s="541" t="str">
        <f t="shared" si="67"/>
        <v/>
      </c>
      <c r="AC247" s="541" t="str">
        <f t="shared" si="68"/>
        <v/>
      </c>
      <c r="AE247" s="541" t="str">
        <f t="shared" si="69"/>
        <v/>
      </c>
      <c r="AG247" s="541" t="str">
        <f t="shared" si="70"/>
        <v/>
      </c>
      <c r="AI247" s="541" t="str">
        <f t="shared" si="71"/>
        <v/>
      </c>
      <c r="AK247" s="541" t="str">
        <f t="shared" si="72"/>
        <v/>
      </c>
      <c r="AM247" s="541" t="str">
        <f t="shared" si="73"/>
        <v/>
      </c>
      <c r="AO247" s="541" t="str">
        <f t="shared" si="74"/>
        <v/>
      </c>
      <c r="AQ247" s="541" t="str">
        <f t="shared" si="75"/>
        <v/>
      </c>
    </row>
    <row r="248" spans="5:43">
      <c r="E248" s="541" t="str">
        <f t="shared" si="57"/>
        <v/>
      </c>
      <c r="G248" s="541" t="str">
        <f t="shared" si="57"/>
        <v/>
      </c>
      <c r="I248" s="541" t="str">
        <f t="shared" si="58"/>
        <v/>
      </c>
      <c r="K248" s="541" t="str">
        <f t="shared" si="59"/>
        <v/>
      </c>
      <c r="M248" s="541" t="str">
        <f t="shared" si="60"/>
        <v/>
      </c>
      <c r="O248" s="541" t="str">
        <f t="shared" si="61"/>
        <v/>
      </c>
      <c r="Q248" s="541" t="str">
        <f t="shared" si="62"/>
        <v/>
      </c>
      <c r="S248" s="541" t="str">
        <f t="shared" si="63"/>
        <v/>
      </c>
      <c r="U248" s="541" t="str">
        <f t="shared" si="64"/>
        <v/>
      </c>
      <c r="W248" s="541" t="str">
        <f t="shared" si="65"/>
        <v/>
      </c>
      <c r="Y248" s="541" t="str">
        <f t="shared" si="66"/>
        <v/>
      </c>
      <c r="AA248" s="541" t="str">
        <f t="shared" si="67"/>
        <v/>
      </c>
      <c r="AC248" s="541" t="str">
        <f t="shared" si="68"/>
        <v/>
      </c>
      <c r="AE248" s="541" t="str">
        <f t="shared" si="69"/>
        <v/>
      </c>
      <c r="AG248" s="541" t="str">
        <f t="shared" si="70"/>
        <v/>
      </c>
      <c r="AI248" s="541" t="str">
        <f t="shared" si="71"/>
        <v/>
      </c>
      <c r="AK248" s="541" t="str">
        <f t="shared" si="72"/>
        <v/>
      </c>
      <c r="AM248" s="541" t="str">
        <f t="shared" si="73"/>
        <v/>
      </c>
      <c r="AO248" s="541" t="str">
        <f t="shared" si="74"/>
        <v/>
      </c>
      <c r="AQ248" s="541" t="str">
        <f t="shared" si="75"/>
        <v/>
      </c>
    </row>
    <row r="249" spans="5:43">
      <c r="E249" s="541" t="str">
        <f t="shared" si="57"/>
        <v/>
      </c>
      <c r="G249" s="541" t="str">
        <f t="shared" si="57"/>
        <v/>
      </c>
      <c r="I249" s="541" t="str">
        <f t="shared" si="58"/>
        <v/>
      </c>
      <c r="K249" s="541" t="str">
        <f t="shared" si="59"/>
        <v/>
      </c>
      <c r="M249" s="541" t="str">
        <f t="shared" si="60"/>
        <v/>
      </c>
      <c r="O249" s="541" t="str">
        <f t="shared" si="61"/>
        <v/>
      </c>
      <c r="Q249" s="541" t="str">
        <f t="shared" si="62"/>
        <v/>
      </c>
      <c r="S249" s="541" t="str">
        <f t="shared" si="63"/>
        <v/>
      </c>
      <c r="U249" s="541" t="str">
        <f t="shared" si="64"/>
        <v/>
      </c>
      <c r="W249" s="541" t="str">
        <f t="shared" si="65"/>
        <v/>
      </c>
      <c r="Y249" s="541" t="str">
        <f t="shared" si="66"/>
        <v/>
      </c>
      <c r="AA249" s="541" t="str">
        <f t="shared" si="67"/>
        <v/>
      </c>
      <c r="AC249" s="541" t="str">
        <f t="shared" si="68"/>
        <v/>
      </c>
      <c r="AE249" s="541" t="str">
        <f t="shared" si="69"/>
        <v/>
      </c>
      <c r="AG249" s="541" t="str">
        <f t="shared" si="70"/>
        <v/>
      </c>
      <c r="AI249" s="541" t="str">
        <f t="shared" si="71"/>
        <v/>
      </c>
      <c r="AK249" s="541" t="str">
        <f t="shared" si="72"/>
        <v/>
      </c>
      <c r="AM249" s="541" t="str">
        <f t="shared" si="73"/>
        <v/>
      </c>
      <c r="AO249" s="541" t="str">
        <f t="shared" si="74"/>
        <v/>
      </c>
      <c r="AQ249" s="541" t="str">
        <f t="shared" si="75"/>
        <v/>
      </c>
    </row>
    <row r="250" spans="5:43">
      <c r="E250" s="541" t="str">
        <f t="shared" si="57"/>
        <v/>
      </c>
      <c r="G250" s="541" t="str">
        <f t="shared" si="57"/>
        <v/>
      </c>
      <c r="I250" s="541" t="str">
        <f t="shared" si="58"/>
        <v/>
      </c>
      <c r="K250" s="541" t="str">
        <f t="shared" si="59"/>
        <v/>
      </c>
      <c r="M250" s="541" t="str">
        <f t="shared" si="60"/>
        <v/>
      </c>
      <c r="O250" s="541" t="str">
        <f t="shared" si="61"/>
        <v/>
      </c>
      <c r="Q250" s="541" t="str">
        <f t="shared" si="62"/>
        <v/>
      </c>
      <c r="S250" s="541" t="str">
        <f t="shared" si="63"/>
        <v/>
      </c>
      <c r="U250" s="541" t="str">
        <f t="shared" si="64"/>
        <v/>
      </c>
      <c r="W250" s="541" t="str">
        <f t="shared" si="65"/>
        <v/>
      </c>
      <c r="Y250" s="541" t="str">
        <f t="shared" si="66"/>
        <v/>
      </c>
      <c r="AA250" s="541" t="str">
        <f t="shared" si="67"/>
        <v/>
      </c>
      <c r="AC250" s="541" t="str">
        <f t="shared" si="68"/>
        <v/>
      </c>
      <c r="AE250" s="541" t="str">
        <f t="shared" si="69"/>
        <v/>
      </c>
      <c r="AG250" s="541" t="str">
        <f t="shared" si="70"/>
        <v/>
      </c>
      <c r="AI250" s="541" t="str">
        <f t="shared" si="71"/>
        <v/>
      </c>
      <c r="AK250" s="541" t="str">
        <f t="shared" si="72"/>
        <v/>
      </c>
      <c r="AM250" s="541" t="str">
        <f t="shared" si="73"/>
        <v/>
      </c>
      <c r="AO250" s="541" t="str">
        <f t="shared" si="74"/>
        <v/>
      </c>
      <c r="AQ250" s="541" t="str">
        <f t="shared" si="75"/>
        <v/>
      </c>
    </row>
    <row r="251" spans="5:43">
      <c r="E251" s="541" t="str">
        <f t="shared" si="57"/>
        <v/>
      </c>
      <c r="G251" s="541" t="str">
        <f t="shared" si="57"/>
        <v/>
      </c>
      <c r="I251" s="541" t="str">
        <f t="shared" si="58"/>
        <v/>
      </c>
      <c r="K251" s="541" t="str">
        <f t="shared" si="59"/>
        <v/>
      </c>
      <c r="M251" s="541" t="str">
        <f t="shared" si="60"/>
        <v/>
      </c>
      <c r="O251" s="541" t="str">
        <f t="shared" si="61"/>
        <v/>
      </c>
      <c r="Q251" s="541" t="str">
        <f t="shared" si="62"/>
        <v/>
      </c>
      <c r="S251" s="541" t="str">
        <f t="shared" si="63"/>
        <v/>
      </c>
      <c r="U251" s="541" t="str">
        <f t="shared" si="64"/>
        <v/>
      </c>
      <c r="W251" s="541" t="str">
        <f t="shared" si="65"/>
        <v/>
      </c>
      <c r="Y251" s="541" t="str">
        <f t="shared" si="66"/>
        <v/>
      </c>
      <c r="AA251" s="541" t="str">
        <f t="shared" si="67"/>
        <v/>
      </c>
      <c r="AC251" s="541" t="str">
        <f t="shared" si="68"/>
        <v/>
      </c>
      <c r="AE251" s="541" t="str">
        <f t="shared" si="69"/>
        <v/>
      </c>
      <c r="AG251" s="541" t="str">
        <f t="shared" si="70"/>
        <v/>
      </c>
      <c r="AI251" s="541" t="str">
        <f t="shared" si="71"/>
        <v/>
      </c>
      <c r="AK251" s="541" t="str">
        <f t="shared" si="72"/>
        <v/>
      </c>
      <c r="AM251" s="541" t="str">
        <f t="shared" si="73"/>
        <v/>
      </c>
      <c r="AO251" s="541" t="str">
        <f t="shared" si="74"/>
        <v/>
      </c>
      <c r="AQ251" s="541" t="str">
        <f t="shared" si="75"/>
        <v/>
      </c>
    </row>
    <row r="252" spans="5:43">
      <c r="E252" s="541" t="str">
        <f t="shared" si="57"/>
        <v/>
      </c>
      <c r="G252" s="541" t="str">
        <f t="shared" si="57"/>
        <v/>
      </c>
      <c r="I252" s="541" t="str">
        <f t="shared" si="58"/>
        <v/>
      </c>
      <c r="K252" s="541" t="str">
        <f t="shared" si="59"/>
        <v/>
      </c>
      <c r="M252" s="541" t="str">
        <f t="shared" si="60"/>
        <v/>
      </c>
      <c r="O252" s="541" t="str">
        <f t="shared" si="61"/>
        <v/>
      </c>
      <c r="Q252" s="541" t="str">
        <f t="shared" si="62"/>
        <v/>
      </c>
      <c r="S252" s="541" t="str">
        <f t="shared" si="63"/>
        <v/>
      </c>
      <c r="U252" s="541" t="str">
        <f t="shared" si="64"/>
        <v/>
      </c>
      <c r="W252" s="541" t="str">
        <f t="shared" si="65"/>
        <v/>
      </c>
      <c r="Y252" s="541" t="str">
        <f t="shared" si="66"/>
        <v/>
      </c>
      <c r="AA252" s="541" t="str">
        <f t="shared" si="67"/>
        <v/>
      </c>
      <c r="AC252" s="541" t="str">
        <f t="shared" si="68"/>
        <v/>
      </c>
      <c r="AE252" s="541" t="str">
        <f t="shared" si="69"/>
        <v/>
      </c>
      <c r="AG252" s="541" t="str">
        <f t="shared" si="70"/>
        <v/>
      </c>
      <c r="AI252" s="541" t="str">
        <f t="shared" si="71"/>
        <v/>
      </c>
      <c r="AK252" s="541" t="str">
        <f t="shared" si="72"/>
        <v/>
      </c>
      <c r="AM252" s="541" t="str">
        <f t="shared" si="73"/>
        <v/>
      </c>
      <c r="AO252" s="541" t="str">
        <f t="shared" si="74"/>
        <v/>
      </c>
      <c r="AQ252" s="541" t="str">
        <f t="shared" si="75"/>
        <v/>
      </c>
    </row>
    <row r="253" spans="5:43">
      <c r="E253" s="541" t="str">
        <f t="shared" si="57"/>
        <v/>
      </c>
      <c r="G253" s="541" t="str">
        <f t="shared" si="57"/>
        <v/>
      </c>
      <c r="I253" s="541" t="str">
        <f t="shared" si="58"/>
        <v/>
      </c>
      <c r="K253" s="541" t="str">
        <f t="shared" si="59"/>
        <v/>
      </c>
      <c r="M253" s="541" t="str">
        <f t="shared" si="60"/>
        <v/>
      </c>
      <c r="O253" s="541" t="str">
        <f t="shared" si="61"/>
        <v/>
      </c>
      <c r="Q253" s="541" t="str">
        <f t="shared" si="62"/>
        <v/>
      </c>
      <c r="S253" s="541" t="str">
        <f t="shared" si="63"/>
        <v/>
      </c>
      <c r="U253" s="541" t="str">
        <f t="shared" si="64"/>
        <v/>
      </c>
      <c r="W253" s="541" t="str">
        <f t="shared" si="65"/>
        <v/>
      </c>
      <c r="Y253" s="541" t="str">
        <f t="shared" si="66"/>
        <v/>
      </c>
      <c r="AA253" s="541" t="str">
        <f t="shared" si="67"/>
        <v/>
      </c>
      <c r="AC253" s="541" t="str">
        <f t="shared" si="68"/>
        <v/>
      </c>
      <c r="AE253" s="541" t="str">
        <f t="shared" si="69"/>
        <v/>
      </c>
      <c r="AG253" s="541" t="str">
        <f t="shared" si="70"/>
        <v/>
      </c>
      <c r="AI253" s="541" t="str">
        <f t="shared" si="71"/>
        <v/>
      </c>
      <c r="AK253" s="541" t="str">
        <f t="shared" si="72"/>
        <v/>
      </c>
      <c r="AM253" s="541" t="str">
        <f t="shared" si="73"/>
        <v/>
      </c>
      <c r="AO253" s="541" t="str">
        <f t="shared" si="74"/>
        <v/>
      </c>
      <c r="AQ253" s="541" t="str">
        <f t="shared" si="75"/>
        <v/>
      </c>
    </row>
    <row r="254" spans="5:43">
      <c r="E254" s="541" t="str">
        <f t="shared" si="57"/>
        <v/>
      </c>
      <c r="G254" s="541" t="str">
        <f t="shared" si="57"/>
        <v/>
      </c>
      <c r="I254" s="541" t="str">
        <f t="shared" si="58"/>
        <v/>
      </c>
      <c r="K254" s="541" t="str">
        <f t="shared" si="59"/>
        <v/>
      </c>
      <c r="M254" s="541" t="str">
        <f t="shared" si="60"/>
        <v/>
      </c>
      <c r="O254" s="541" t="str">
        <f t="shared" si="61"/>
        <v/>
      </c>
      <c r="Q254" s="541" t="str">
        <f t="shared" si="62"/>
        <v/>
      </c>
      <c r="S254" s="541" t="str">
        <f t="shared" si="63"/>
        <v/>
      </c>
      <c r="U254" s="541" t="str">
        <f t="shared" si="64"/>
        <v/>
      </c>
      <c r="W254" s="541" t="str">
        <f t="shared" si="65"/>
        <v/>
      </c>
      <c r="Y254" s="541" t="str">
        <f t="shared" si="66"/>
        <v/>
      </c>
      <c r="AA254" s="541" t="str">
        <f t="shared" si="67"/>
        <v/>
      </c>
      <c r="AC254" s="541" t="str">
        <f t="shared" si="68"/>
        <v/>
      </c>
      <c r="AE254" s="541" t="str">
        <f t="shared" si="69"/>
        <v/>
      </c>
      <c r="AG254" s="541" t="str">
        <f t="shared" si="70"/>
        <v/>
      </c>
      <c r="AI254" s="541" t="str">
        <f t="shared" si="71"/>
        <v/>
      </c>
      <c r="AK254" s="541" t="str">
        <f t="shared" si="72"/>
        <v/>
      </c>
      <c r="AM254" s="541" t="str">
        <f t="shared" si="73"/>
        <v/>
      </c>
      <c r="AO254" s="541" t="str">
        <f t="shared" si="74"/>
        <v/>
      </c>
      <c r="AQ254" s="541" t="str">
        <f t="shared" si="75"/>
        <v/>
      </c>
    </row>
    <row r="255" spans="5:43">
      <c r="E255" s="541" t="str">
        <f t="shared" si="57"/>
        <v/>
      </c>
      <c r="G255" s="541" t="str">
        <f t="shared" si="57"/>
        <v/>
      </c>
      <c r="I255" s="541" t="str">
        <f t="shared" si="58"/>
        <v/>
      </c>
      <c r="K255" s="541" t="str">
        <f t="shared" si="59"/>
        <v/>
      </c>
      <c r="M255" s="541" t="str">
        <f t="shared" si="60"/>
        <v/>
      </c>
      <c r="O255" s="541" t="str">
        <f t="shared" si="61"/>
        <v/>
      </c>
      <c r="Q255" s="541" t="str">
        <f t="shared" si="62"/>
        <v/>
      </c>
      <c r="S255" s="541" t="str">
        <f t="shared" si="63"/>
        <v/>
      </c>
      <c r="U255" s="541" t="str">
        <f t="shared" si="64"/>
        <v/>
      </c>
      <c r="W255" s="541" t="str">
        <f t="shared" si="65"/>
        <v/>
      </c>
      <c r="Y255" s="541" t="str">
        <f t="shared" si="66"/>
        <v/>
      </c>
      <c r="AA255" s="541" t="str">
        <f t="shared" si="67"/>
        <v/>
      </c>
      <c r="AC255" s="541" t="str">
        <f t="shared" si="68"/>
        <v/>
      </c>
      <c r="AE255" s="541" t="str">
        <f t="shared" si="69"/>
        <v/>
      </c>
      <c r="AG255" s="541" t="str">
        <f t="shared" si="70"/>
        <v/>
      </c>
      <c r="AI255" s="541" t="str">
        <f t="shared" si="71"/>
        <v/>
      </c>
      <c r="AK255" s="541" t="str">
        <f t="shared" si="72"/>
        <v/>
      </c>
      <c r="AM255" s="541" t="str">
        <f t="shared" si="73"/>
        <v/>
      </c>
      <c r="AO255" s="541" t="str">
        <f t="shared" si="74"/>
        <v/>
      </c>
      <c r="AQ255" s="541" t="str">
        <f t="shared" si="75"/>
        <v/>
      </c>
    </row>
    <row r="256" spans="5:43">
      <c r="E256" s="541" t="str">
        <f t="shared" si="57"/>
        <v/>
      </c>
      <c r="G256" s="541" t="str">
        <f t="shared" si="57"/>
        <v/>
      </c>
      <c r="I256" s="541" t="str">
        <f t="shared" si="58"/>
        <v/>
      </c>
      <c r="K256" s="541" t="str">
        <f t="shared" si="59"/>
        <v/>
      </c>
      <c r="M256" s="541" t="str">
        <f t="shared" si="60"/>
        <v/>
      </c>
      <c r="O256" s="541" t="str">
        <f t="shared" si="61"/>
        <v/>
      </c>
      <c r="Q256" s="541" t="str">
        <f t="shared" si="62"/>
        <v/>
      </c>
      <c r="S256" s="541" t="str">
        <f t="shared" si="63"/>
        <v/>
      </c>
      <c r="U256" s="541" t="str">
        <f t="shared" si="64"/>
        <v/>
      </c>
      <c r="W256" s="541" t="str">
        <f t="shared" si="65"/>
        <v/>
      </c>
      <c r="Y256" s="541" t="str">
        <f t="shared" si="66"/>
        <v/>
      </c>
      <c r="AA256" s="541" t="str">
        <f t="shared" si="67"/>
        <v/>
      </c>
      <c r="AC256" s="541" t="str">
        <f t="shared" si="68"/>
        <v/>
      </c>
      <c r="AE256" s="541" t="str">
        <f t="shared" si="69"/>
        <v/>
      </c>
      <c r="AG256" s="541" t="str">
        <f t="shared" si="70"/>
        <v/>
      </c>
      <c r="AI256" s="541" t="str">
        <f t="shared" si="71"/>
        <v/>
      </c>
      <c r="AK256" s="541" t="str">
        <f t="shared" si="72"/>
        <v/>
      </c>
      <c r="AM256" s="541" t="str">
        <f t="shared" si="73"/>
        <v/>
      </c>
      <c r="AO256" s="541" t="str">
        <f t="shared" si="74"/>
        <v/>
      </c>
      <c r="AQ256" s="541" t="str">
        <f t="shared" si="75"/>
        <v/>
      </c>
    </row>
    <row r="257" spans="5:43">
      <c r="E257" s="541" t="str">
        <f t="shared" si="57"/>
        <v/>
      </c>
      <c r="G257" s="541" t="str">
        <f t="shared" si="57"/>
        <v/>
      </c>
      <c r="I257" s="541" t="str">
        <f t="shared" si="58"/>
        <v/>
      </c>
      <c r="K257" s="541" t="str">
        <f t="shared" si="59"/>
        <v/>
      </c>
      <c r="M257" s="541" t="str">
        <f t="shared" si="60"/>
        <v/>
      </c>
      <c r="O257" s="541" t="str">
        <f t="shared" si="61"/>
        <v/>
      </c>
      <c r="Q257" s="541" t="str">
        <f t="shared" si="62"/>
        <v/>
      </c>
      <c r="S257" s="541" t="str">
        <f t="shared" si="63"/>
        <v/>
      </c>
      <c r="U257" s="541" t="str">
        <f t="shared" si="64"/>
        <v/>
      </c>
      <c r="W257" s="541" t="str">
        <f t="shared" si="65"/>
        <v/>
      </c>
      <c r="Y257" s="541" t="str">
        <f t="shared" si="66"/>
        <v/>
      </c>
      <c r="AA257" s="541" t="str">
        <f t="shared" si="67"/>
        <v/>
      </c>
      <c r="AC257" s="541" t="str">
        <f t="shared" si="68"/>
        <v/>
      </c>
      <c r="AE257" s="541" t="str">
        <f t="shared" si="69"/>
        <v/>
      </c>
      <c r="AG257" s="541" t="str">
        <f t="shared" si="70"/>
        <v/>
      </c>
      <c r="AI257" s="541" t="str">
        <f t="shared" si="71"/>
        <v/>
      </c>
      <c r="AK257" s="541" t="str">
        <f t="shared" si="72"/>
        <v/>
      </c>
      <c r="AM257" s="541" t="str">
        <f t="shared" si="73"/>
        <v/>
      </c>
      <c r="AO257" s="541" t="str">
        <f t="shared" si="74"/>
        <v/>
      </c>
      <c r="AQ257" s="541" t="str">
        <f t="shared" si="75"/>
        <v/>
      </c>
    </row>
    <row r="258" spans="5:43">
      <c r="E258" s="541" t="str">
        <f t="shared" si="57"/>
        <v/>
      </c>
      <c r="G258" s="541" t="str">
        <f t="shared" si="57"/>
        <v/>
      </c>
      <c r="I258" s="541" t="str">
        <f t="shared" si="58"/>
        <v/>
      </c>
      <c r="K258" s="541" t="str">
        <f t="shared" si="59"/>
        <v/>
      </c>
      <c r="M258" s="541" t="str">
        <f t="shared" si="60"/>
        <v/>
      </c>
      <c r="O258" s="541" t="str">
        <f t="shared" si="61"/>
        <v/>
      </c>
      <c r="Q258" s="541" t="str">
        <f t="shared" si="62"/>
        <v/>
      </c>
      <c r="S258" s="541" t="str">
        <f t="shared" si="63"/>
        <v/>
      </c>
      <c r="U258" s="541" t="str">
        <f t="shared" si="64"/>
        <v/>
      </c>
      <c r="W258" s="541" t="str">
        <f t="shared" si="65"/>
        <v/>
      </c>
      <c r="Y258" s="541" t="str">
        <f t="shared" si="66"/>
        <v/>
      </c>
      <c r="AA258" s="541" t="str">
        <f t="shared" si="67"/>
        <v/>
      </c>
      <c r="AC258" s="541" t="str">
        <f t="shared" si="68"/>
        <v/>
      </c>
      <c r="AE258" s="541" t="str">
        <f t="shared" si="69"/>
        <v/>
      </c>
      <c r="AG258" s="541" t="str">
        <f t="shared" si="70"/>
        <v/>
      </c>
      <c r="AI258" s="541" t="str">
        <f t="shared" si="71"/>
        <v/>
      </c>
      <c r="AK258" s="541" t="str">
        <f t="shared" si="72"/>
        <v/>
      </c>
      <c r="AM258" s="541" t="str">
        <f t="shared" si="73"/>
        <v/>
      </c>
      <c r="AO258" s="541" t="str">
        <f t="shared" si="74"/>
        <v/>
      </c>
      <c r="AQ258" s="541" t="str">
        <f t="shared" si="75"/>
        <v/>
      </c>
    </row>
    <row r="259" spans="5:43">
      <c r="E259" s="541" t="str">
        <f t="shared" si="57"/>
        <v/>
      </c>
      <c r="G259" s="541" t="str">
        <f t="shared" si="57"/>
        <v/>
      </c>
      <c r="I259" s="541" t="str">
        <f t="shared" si="58"/>
        <v/>
      </c>
      <c r="K259" s="541" t="str">
        <f t="shared" si="59"/>
        <v/>
      </c>
      <c r="M259" s="541" t="str">
        <f t="shared" si="60"/>
        <v/>
      </c>
      <c r="O259" s="541" t="str">
        <f t="shared" si="61"/>
        <v/>
      </c>
      <c r="Q259" s="541" t="str">
        <f t="shared" si="62"/>
        <v/>
      </c>
      <c r="S259" s="541" t="str">
        <f t="shared" si="63"/>
        <v/>
      </c>
      <c r="U259" s="541" t="str">
        <f t="shared" si="64"/>
        <v/>
      </c>
      <c r="W259" s="541" t="str">
        <f t="shared" si="65"/>
        <v/>
      </c>
      <c r="Y259" s="541" t="str">
        <f t="shared" si="66"/>
        <v/>
      </c>
      <c r="AA259" s="541" t="str">
        <f t="shared" si="67"/>
        <v/>
      </c>
      <c r="AC259" s="541" t="str">
        <f t="shared" si="68"/>
        <v/>
      </c>
      <c r="AE259" s="541" t="str">
        <f t="shared" si="69"/>
        <v/>
      </c>
      <c r="AG259" s="541" t="str">
        <f t="shared" si="70"/>
        <v/>
      </c>
      <c r="AI259" s="541" t="str">
        <f t="shared" si="71"/>
        <v/>
      </c>
      <c r="AK259" s="541" t="str">
        <f t="shared" si="72"/>
        <v/>
      </c>
      <c r="AM259" s="541" t="str">
        <f t="shared" si="73"/>
        <v/>
      </c>
      <c r="AO259" s="541" t="str">
        <f t="shared" si="74"/>
        <v/>
      </c>
      <c r="AQ259" s="541" t="str">
        <f t="shared" si="75"/>
        <v/>
      </c>
    </row>
    <row r="260" spans="5:43">
      <c r="E260" s="541" t="str">
        <f t="shared" si="57"/>
        <v/>
      </c>
      <c r="G260" s="541" t="str">
        <f t="shared" si="57"/>
        <v/>
      </c>
      <c r="I260" s="541" t="str">
        <f t="shared" si="58"/>
        <v/>
      </c>
      <c r="K260" s="541" t="str">
        <f t="shared" si="59"/>
        <v/>
      </c>
      <c r="M260" s="541" t="str">
        <f t="shared" si="60"/>
        <v/>
      </c>
      <c r="O260" s="541" t="str">
        <f t="shared" si="61"/>
        <v/>
      </c>
      <c r="Q260" s="541" t="str">
        <f t="shared" si="62"/>
        <v/>
      </c>
      <c r="S260" s="541" t="str">
        <f t="shared" si="63"/>
        <v/>
      </c>
      <c r="U260" s="541" t="str">
        <f t="shared" si="64"/>
        <v/>
      </c>
      <c r="W260" s="541" t="str">
        <f t="shared" si="65"/>
        <v/>
      </c>
      <c r="Y260" s="541" t="str">
        <f t="shared" si="66"/>
        <v/>
      </c>
      <c r="AA260" s="541" t="str">
        <f t="shared" si="67"/>
        <v/>
      </c>
      <c r="AC260" s="541" t="str">
        <f t="shared" si="68"/>
        <v/>
      </c>
      <c r="AE260" s="541" t="str">
        <f t="shared" si="69"/>
        <v/>
      </c>
      <c r="AG260" s="541" t="str">
        <f t="shared" si="70"/>
        <v/>
      </c>
      <c r="AI260" s="541" t="str">
        <f t="shared" si="71"/>
        <v/>
      </c>
      <c r="AK260" s="541" t="str">
        <f t="shared" si="72"/>
        <v/>
      </c>
      <c r="AM260" s="541" t="str">
        <f t="shared" si="73"/>
        <v/>
      </c>
      <c r="AO260" s="541" t="str">
        <f t="shared" si="74"/>
        <v/>
      </c>
      <c r="AQ260" s="541" t="str">
        <f t="shared" si="75"/>
        <v/>
      </c>
    </row>
    <row r="261" spans="5:43">
      <c r="E261" s="541" t="str">
        <f t="shared" si="57"/>
        <v/>
      </c>
      <c r="G261" s="541" t="str">
        <f t="shared" si="57"/>
        <v/>
      </c>
      <c r="I261" s="541" t="str">
        <f t="shared" si="58"/>
        <v/>
      </c>
      <c r="K261" s="541" t="str">
        <f t="shared" si="59"/>
        <v/>
      </c>
      <c r="M261" s="541" t="str">
        <f t="shared" si="60"/>
        <v/>
      </c>
      <c r="O261" s="541" t="str">
        <f t="shared" si="61"/>
        <v/>
      </c>
      <c r="Q261" s="541" t="str">
        <f t="shared" si="62"/>
        <v/>
      </c>
      <c r="S261" s="541" t="str">
        <f t="shared" si="63"/>
        <v/>
      </c>
      <c r="U261" s="541" t="str">
        <f t="shared" si="64"/>
        <v/>
      </c>
      <c r="W261" s="541" t="str">
        <f t="shared" si="65"/>
        <v/>
      </c>
      <c r="Y261" s="541" t="str">
        <f t="shared" si="66"/>
        <v/>
      </c>
      <c r="AA261" s="541" t="str">
        <f t="shared" si="67"/>
        <v/>
      </c>
      <c r="AC261" s="541" t="str">
        <f t="shared" si="68"/>
        <v/>
      </c>
      <c r="AE261" s="541" t="str">
        <f t="shared" si="69"/>
        <v/>
      </c>
      <c r="AG261" s="541" t="str">
        <f t="shared" si="70"/>
        <v/>
      </c>
      <c r="AI261" s="541" t="str">
        <f t="shared" si="71"/>
        <v/>
      </c>
      <c r="AK261" s="541" t="str">
        <f t="shared" si="72"/>
        <v/>
      </c>
      <c r="AM261" s="541" t="str">
        <f t="shared" si="73"/>
        <v/>
      </c>
      <c r="AO261" s="541" t="str">
        <f t="shared" si="74"/>
        <v/>
      </c>
      <c r="AQ261" s="541" t="str">
        <f t="shared" si="75"/>
        <v/>
      </c>
    </row>
    <row r="262" spans="5:43">
      <c r="E262" s="541" t="str">
        <f t="shared" si="57"/>
        <v/>
      </c>
      <c r="G262" s="541" t="str">
        <f t="shared" si="57"/>
        <v/>
      </c>
      <c r="I262" s="541" t="str">
        <f t="shared" si="58"/>
        <v/>
      </c>
      <c r="K262" s="541" t="str">
        <f t="shared" si="59"/>
        <v/>
      </c>
      <c r="M262" s="541" t="str">
        <f t="shared" si="60"/>
        <v/>
      </c>
      <c r="O262" s="541" t="str">
        <f t="shared" si="61"/>
        <v/>
      </c>
      <c r="Q262" s="541" t="str">
        <f t="shared" si="62"/>
        <v/>
      </c>
      <c r="S262" s="541" t="str">
        <f t="shared" si="63"/>
        <v/>
      </c>
      <c r="U262" s="541" t="str">
        <f t="shared" si="64"/>
        <v/>
      </c>
      <c r="W262" s="541" t="str">
        <f t="shared" si="65"/>
        <v/>
      </c>
      <c r="Y262" s="541" t="str">
        <f t="shared" si="66"/>
        <v/>
      </c>
      <c r="AA262" s="541" t="str">
        <f t="shared" si="67"/>
        <v/>
      </c>
      <c r="AC262" s="541" t="str">
        <f t="shared" si="68"/>
        <v/>
      </c>
      <c r="AE262" s="541" t="str">
        <f t="shared" si="69"/>
        <v/>
      </c>
      <c r="AG262" s="541" t="str">
        <f t="shared" si="70"/>
        <v/>
      </c>
      <c r="AI262" s="541" t="str">
        <f t="shared" si="71"/>
        <v/>
      </c>
      <c r="AK262" s="541" t="str">
        <f t="shared" si="72"/>
        <v/>
      </c>
      <c r="AM262" s="541" t="str">
        <f t="shared" si="73"/>
        <v/>
      </c>
      <c r="AO262" s="541" t="str">
        <f t="shared" si="74"/>
        <v/>
      </c>
      <c r="AQ262" s="541" t="str">
        <f t="shared" si="75"/>
        <v/>
      </c>
    </row>
    <row r="263" spans="5:43">
      <c r="E263" s="541" t="str">
        <f t="shared" si="57"/>
        <v/>
      </c>
      <c r="G263" s="541" t="str">
        <f t="shared" si="57"/>
        <v/>
      </c>
      <c r="I263" s="541" t="str">
        <f t="shared" si="58"/>
        <v/>
      </c>
      <c r="K263" s="541" t="str">
        <f t="shared" si="59"/>
        <v/>
      </c>
      <c r="M263" s="541" t="str">
        <f t="shared" si="60"/>
        <v/>
      </c>
      <c r="O263" s="541" t="str">
        <f t="shared" si="61"/>
        <v/>
      </c>
      <c r="Q263" s="541" t="str">
        <f t="shared" si="62"/>
        <v/>
      </c>
      <c r="S263" s="541" t="str">
        <f t="shared" si="63"/>
        <v/>
      </c>
      <c r="U263" s="541" t="str">
        <f t="shared" si="64"/>
        <v/>
      </c>
      <c r="W263" s="541" t="str">
        <f t="shared" si="65"/>
        <v/>
      </c>
      <c r="Y263" s="541" t="str">
        <f t="shared" si="66"/>
        <v/>
      </c>
      <c r="AA263" s="541" t="str">
        <f t="shared" si="67"/>
        <v/>
      </c>
      <c r="AC263" s="541" t="str">
        <f t="shared" si="68"/>
        <v/>
      </c>
      <c r="AE263" s="541" t="str">
        <f t="shared" si="69"/>
        <v/>
      </c>
      <c r="AG263" s="541" t="str">
        <f t="shared" si="70"/>
        <v/>
      </c>
      <c r="AI263" s="541" t="str">
        <f t="shared" si="71"/>
        <v/>
      </c>
      <c r="AK263" s="541" t="str">
        <f t="shared" si="72"/>
        <v/>
      </c>
      <c r="AM263" s="541" t="str">
        <f t="shared" si="73"/>
        <v/>
      </c>
      <c r="AO263" s="541" t="str">
        <f t="shared" si="74"/>
        <v/>
      </c>
      <c r="AQ263" s="541" t="str">
        <f t="shared" si="75"/>
        <v/>
      </c>
    </row>
    <row r="264" spans="5:43">
      <c r="E264" s="541" t="str">
        <f t="shared" si="57"/>
        <v/>
      </c>
      <c r="G264" s="541" t="str">
        <f t="shared" si="57"/>
        <v/>
      </c>
      <c r="I264" s="541" t="str">
        <f t="shared" si="58"/>
        <v/>
      </c>
      <c r="K264" s="541" t="str">
        <f t="shared" si="59"/>
        <v/>
      </c>
      <c r="M264" s="541" t="str">
        <f t="shared" si="60"/>
        <v/>
      </c>
      <c r="O264" s="541" t="str">
        <f t="shared" si="61"/>
        <v/>
      </c>
      <c r="Q264" s="541" t="str">
        <f t="shared" si="62"/>
        <v/>
      </c>
      <c r="S264" s="541" t="str">
        <f t="shared" si="63"/>
        <v/>
      </c>
      <c r="U264" s="541" t="str">
        <f t="shared" si="64"/>
        <v/>
      </c>
      <c r="W264" s="541" t="str">
        <f t="shared" si="65"/>
        <v/>
      </c>
      <c r="Y264" s="541" t="str">
        <f t="shared" si="66"/>
        <v/>
      </c>
      <c r="AA264" s="541" t="str">
        <f t="shared" si="67"/>
        <v/>
      </c>
      <c r="AC264" s="541" t="str">
        <f t="shared" si="68"/>
        <v/>
      </c>
      <c r="AE264" s="541" t="str">
        <f t="shared" si="69"/>
        <v/>
      </c>
      <c r="AG264" s="541" t="str">
        <f t="shared" si="70"/>
        <v/>
      </c>
      <c r="AI264" s="541" t="str">
        <f t="shared" si="71"/>
        <v/>
      </c>
      <c r="AK264" s="541" t="str">
        <f t="shared" si="72"/>
        <v/>
      </c>
      <c r="AM264" s="541" t="str">
        <f t="shared" si="73"/>
        <v/>
      </c>
      <c r="AO264" s="541" t="str">
        <f t="shared" si="74"/>
        <v/>
      </c>
      <c r="AQ264" s="541" t="str">
        <f t="shared" si="75"/>
        <v/>
      </c>
    </row>
    <row r="265" spans="5:43">
      <c r="E265" s="541" t="str">
        <f t="shared" si="57"/>
        <v/>
      </c>
      <c r="G265" s="541" t="str">
        <f t="shared" si="57"/>
        <v/>
      </c>
      <c r="I265" s="541" t="str">
        <f t="shared" si="58"/>
        <v/>
      </c>
      <c r="K265" s="541" t="str">
        <f t="shared" si="59"/>
        <v/>
      </c>
      <c r="M265" s="541" t="str">
        <f t="shared" si="60"/>
        <v/>
      </c>
      <c r="O265" s="541" t="str">
        <f t="shared" si="61"/>
        <v/>
      </c>
      <c r="Q265" s="541" t="str">
        <f t="shared" si="62"/>
        <v/>
      </c>
      <c r="S265" s="541" t="str">
        <f t="shared" si="63"/>
        <v/>
      </c>
      <c r="U265" s="541" t="str">
        <f t="shared" si="64"/>
        <v/>
      </c>
      <c r="W265" s="541" t="str">
        <f t="shared" si="65"/>
        <v/>
      </c>
      <c r="Y265" s="541" t="str">
        <f t="shared" si="66"/>
        <v/>
      </c>
      <c r="AA265" s="541" t="str">
        <f t="shared" si="67"/>
        <v/>
      </c>
      <c r="AC265" s="541" t="str">
        <f t="shared" si="68"/>
        <v/>
      </c>
      <c r="AE265" s="541" t="str">
        <f t="shared" si="69"/>
        <v/>
      </c>
      <c r="AG265" s="541" t="str">
        <f t="shared" si="70"/>
        <v/>
      </c>
      <c r="AI265" s="541" t="str">
        <f t="shared" si="71"/>
        <v/>
      </c>
      <c r="AK265" s="541" t="str">
        <f t="shared" si="72"/>
        <v/>
      </c>
      <c r="AM265" s="541" t="str">
        <f t="shared" si="73"/>
        <v/>
      </c>
      <c r="AO265" s="541" t="str">
        <f t="shared" si="74"/>
        <v/>
      </c>
      <c r="AQ265" s="541" t="str">
        <f t="shared" si="75"/>
        <v/>
      </c>
    </row>
    <row r="266" spans="5:43">
      <c r="E266" s="541" t="str">
        <f t="shared" si="57"/>
        <v/>
      </c>
      <c r="G266" s="541" t="str">
        <f t="shared" si="57"/>
        <v/>
      </c>
      <c r="I266" s="541" t="str">
        <f t="shared" si="58"/>
        <v/>
      </c>
      <c r="K266" s="541" t="str">
        <f t="shared" si="59"/>
        <v/>
      </c>
      <c r="M266" s="541" t="str">
        <f t="shared" si="60"/>
        <v/>
      </c>
      <c r="O266" s="541" t="str">
        <f t="shared" si="61"/>
        <v/>
      </c>
      <c r="Q266" s="541" t="str">
        <f t="shared" si="62"/>
        <v/>
      </c>
      <c r="S266" s="541" t="str">
        <f t="shared" si="63"/>
        <v/>
      </c>
      <c r="U266" s="541" t="str">
        <f t="shared" si="64"/>
        <v/>
      </c>
      <c r="W266" s="541" t="str">
        <f t="shared" si="65"/>
        <v/>
      </c>
      <c r="Y266" s="541" t="str">
        <f t="shared" si="66"/>
        <v/>
      </c>
      <c r="AA266" s="541" t="str">
        <f t="shared" si="67"/>
        <v/>
      </c>
      <c r="AC266" s="541" t="str">
        <f t="shared" si="68"/>
        <v/>
      </c>
      <c r="AE266" s="541" t="str">
        <f t="shared" si="69"/>
        <v/>
      </c>
      <c r="AG266" s="541" t="str">
        <f t="shared" si="70"/>
        <v/>
      </c>
      <c r="AI266" s="541" t="str">
        <f t="shared" si="71"/>
        <v/>
      </c>
      <c r="AK266" s="541" t="str">
        <f t="shared" si="72"/>
        <v/>
      </c>
      <c r="AM266" s="541" t="str">
        <f t="shared" si="73"/>
        <v/>
      </c>
      <c r="AO266" s="541" t="str">
        <f t="shared" si="74"/>
        <v/>
      </c>
      <c r="AQ266" s="541" t="str">
        <f t="shared" si="75"/>
        <v/>
      </c>
    </row>
    <row r="267" spans="5:43">
      <c r="E267" s="541" t="str">
        <f t="shared" si="57"/>
        <v/>
      </c>
      <c r="G267" s="541" t="str">
        <f t="shared" si="57"/>
        <v/>
      </c>
      <c r="I267" s="541" t="str">
        <f t="shared" si="58"/>
        <v/>
      </c>
      <c r="K267" s="541" t="str">
        <f t="shared" si="59"/>
        <v/>
      </c>
      <c r="M267" s="541" t="str">
        <f t="shared" si="60"/>
        <v/>
      </c>
      <c r="O267" s="541" t="str">
        <f t="shared" si="61"/>
        <v/>
      </c>
      <c r="Q267" s="541" t="str">
        <f t="shared" si="62"/>
        <v/>
      </c>
      <c r="S267" s="541" t="str">
        <f t="shared" si="63"/>
        <v/>
      </c>
      <c r="U267" s="541" t="str">
        <f t="shared" si="64"/>
        <v/>
      </c>
      <c r="W267" s="541" t="str">
        <f t="shared" si="65"/>
        <v/>
      </c>
      <c r="Y267" s="541" t="str">
        <f t="shared" si="66"/>
        <v/>
      </c>
      <c r="AA267" s="541" t="str">
        <f t="shared" si="67"/>
        <v/>
      </c>
      <c r="AC267" s="541" t="str">
        <f t="shared" si="68"/>
        <v/>
      </c>
      <c r="AE267" s="541" t="str">
        <f t="shared" si="69"/>
        <v/>
      </c>
      <c r="AG267" s="541" t="str">
        <f t="shared" si="70"/>
        <v/>
      </c>
      <c r="AI267" s="541" t="str">
        <f t="shared" si="71"/>
        <v/>
      </c>
      <c r="AK267" s="541" t="str">
        <f t="shared" si="72"/>
        <v/>
      </c>
      <c r="AM267" s="541" t="str">
        <f t="shared" si="73"/>
        <v/>
      </c>
      <c r="AO267" s="541" t="str">
        <f t="shared" si="74"/>
        <v/>
      </c>
      <c r="AQ267" s="541" t="str">
        <f t="shared" si="75"/>
        <v/>
      </c>
    </row>
    <row r="268" spans="5:43">
      <c r="E268" s="541" t="str">
        <f t="shared" si="57"/>
        <v/>
      </c>
      <c r="G268" s="541" t="str">
        <f t="shared" si="57"/>
        <v/>
      </c>
      <c r="I268" s="541" t="str">
        <f t="shared" si="58"/>
        <v/>
      </c>
      <c r="K268" s="541" t="str">
        <f t="shared" si="59"/>
        <v/>
      </c>
      <c r="M268" s="541" t="str">
        <f t="shared" si="60"/>
        <v/>
      </c>
      <c r="O268" s="541" t="str">
        <f t="shared" si="61"/>
        <v/>
      </c>
      <c r="Q268" s="541" t="str">
        <f t="shared" si="62"/>
        <v/>
      </c>
      <c r="S268" s="541" t="str">
        <f t="shared" si="63"/>
        <v/>
      </c>
      <c r="U268" s="541" t="str">
        <f t="shared" si="64"/>
        <v/>
      </c>
      <c r="W268" s="541" t="str">
        <f t="shared" si="65"/>
        <v/>
      </c>
      <c r="Y268" s="541" t="str">
        <f t="shared" si="66"/>
        <v/>
      </c>
      <c r="AA268" s="541" t="str">
        <f t="shared" si="67"/>
        <v/>
      </c>
      <c r="AC268" s="541" t="str">
        <f t="shared" si="68"/>
        <v/>
      </c>
      <c r="AE268" s="541" t="str">
        <f t="shared" si="69"/>
        <v/>
      </c>
      <c r="AG268" s="541" t="str">
        <f t="shared" si="70"/>
        <v/>
      </c>
      <c r="AI268" s="541" t="str">
        <f t="shared" si="71"/>
        <v/>
      </c>
      <c r="AK268" s="541" t="str">
        <f t="shared" si="72"/>
        <v/>
      </c>
      <c r="AM268" s="541" t="str">
        <f t="shared" si="73"/>
        <v/>
      </c>
      <c r="AO268" s="541" t="str">
        <f t="shared" si="74"/>
        <v/>
      </c>
      <c r="AQ268" s="541" t="str">
        <f t="shared" si="75"/>
        <v/>
      </c>
    </row>
    <row r="269" spans="5:43">
      <c r="E269" s="541" t="str">
        <f t="shared" ref="E269:G300" si="76">IF(OR($B269=0,D269=0),"",D269/$B269)</f>
        <v/>
      </c>
      <c r="G269" s="541" t="str">
        <f t="shared" si="76"/>
        <v/>
      </c>
      <c r="I269" s="541" t="str">
        <f t="shared" ref="I269:I300" si="77">IF(OR($B269=0,H269=0),"",H269/$B269)</f>
        <v/>
      </c>
      <c r="K269" s="541" t="str">
        <f t="shared" ref="K269:K300" si="78">IF(OR($B269=0,J269=0),"",J269/$B269)</f>
        <v/>
      </c>
      <c r="M269" s="541" t="str">
        <f t="shared" ref="M269:M300" si="79">IF(OR($B269=0,L269=0),"",L269/$B269)</f>
        <v/>
      </c>
      <c r="O269" s="541" t="str">
        <f t="shared" ref="O269:O300" si="80">IF(OR($B269=0,N269=0),"",N269/$B269)</f>
        <v/>
      </c>
      <c r="Q269" s="541" t="str">
        <f t="shared" ref="Q269:Q300" si="81">IF(OR($B269=0,P269=0),"",P269/$B269)</f>
        <v/>
      </c>
      <c r="S269" s="541" t="str">
        <f t="shared" ref="S269:S300" si="82">IF(OR($B269=0,R269=0),"",R269/$B269)</f>
        <v/>
      </c>
      <c r="U269" s="541" t="str">
        <f t="shared" ref="U269:U300" si="83">IF(OR($B269=0,T269=0),"",T269/$B269)</f>
        <v/>
      </c>
      <c r="W269" s="541" t="str">
        <f t="shared" ref="W269:W300" si="84">IF(OR($B269=0,V269=0),"",V269/$B269)</f>
        <v/>
      </c>
      <c r="Y269" s="541" t="str">
        <f t="shared" ref="Y269:Y300" si="85">IF(OR($B269=0,X269=0),"",X269/$B269)</f>
        <v/>
      </c>
      <c r="AA269" s="541" t="str">
        <f t="shared" ref="AA269:AA300" si="86">IF(OR($B269=0,Z269=0),"",Z269/$B269)</f>
        <v/>
      </c>
      <c r="AC269" s="541" t="str">
        <f t="shared" ref="AC269:AC300" si="87">IF(OR($B269=0,AB269=0),"",AB269/$B269)</f>
        <v/>
      </c>
      <c r="AE269" s="541" t="str">
        <f t="shared" ref="AE269:AE300" si="88">IF(OR($B269=0,AD269=0),"",AD269/$B269)</f>
        <v/>
      </c>
      <c r="AG269" s="541" t="str">
        <f t="shared" ref="AG269:AG300" si="89">IF(OR($B269=0,AF269=0),"",AF269/$B269)</f>
        <v/>
      </c>
      <c r="AI269" s="541" t="str">
        <f t="shared" ref="AI269:AI300" si="90">IF(OR($B269=0,AH269=0),"",AH269/$B269)</f>
        <v/>
      </c>
      <c r="AK269" s="541" t="str">
        <f t="shared" ref="AK269:AK300" si="91">IF(OR($B269=0,AJ269=0),"",AJ269/$B269)</f>
        <v/>
      </c>
      <c r="AM269" s="541" t="str">
        <f t="shared" ref="AM269:AM300" si="92">IF(OR($B269=0,AL269=0),"",AL269/$B269)</f>
        <v/>
      </c>
      <c r="AO269" s="541" t="str">
        <f t="shared" ref="AO269:AO300" si="93">IF(OR($B269=0,AN269=0),"",AN269/$B269)</f>
        <v/>
      </c>
      <c r="AQ269" s="541" t="str">
        <f t="shared" ref="AQ269:AQ300" si="94">IF(OR($B269=0,AP269=0),"",AP269/$B269)</f>
        <v/>
      </c>
    </row>
    <row r="270" spans="5:43">
      <c r="E270" s="541" t="str">
        <f t="shared" si="76"/>
        <v/>
      </c>
      <c r="G270" s="541" t="str">
        <f t="shared" si="76"/>
        <v/>
      </c>
      <c r="I270" s="541" t="str">
        <f t="shared" si="77"/>
        <v/>
      </c>
      <c r="K270" s="541" t="str">
        <f t="shared" si="78"/>
        <v/>
      </c>
      <c r="M270" s="541" t="str">
        <f t="shared" si="79"/>
        <v/>
      </c>
      <c r="O270" s="541" t="str">
        <f t="shared" si="80"/>
        <v/>
      </c>
      <c r="Q270" s="541" t="str">
        <f t="shared" si="81"/>
        <v/>
      </c>
      <c r="S270" s="541" t="str">
        <f t="shared" si="82"/>
        <v/>
      </c>
      <c r="U270" s="541" t="str">
        <f t="shared" si="83"/>
        <v/>
      </c>
      <c r="W270" s="541" t="str">
        <f t="shared" si="84"/>
        <v/>
      </c>
      <c r="Y270" s="541" t="str">
        <f t="shared" si="85"/>
        <v/>
      </c>
      <c r="AA270" s="541" t="str">
        <f t="shared" si="86"/>
        <v/>
      </c>
      <c r="AC270" s="541" t="str">
        <f t="shared" si="87"/>
        <v/>
      </c>
      <c r="AE270" s="541" t="str">
        <f t="shared" si="88"/>
        <v/>
      </c>
      <c r="AG270" s="541" t="str">
        <f t="shared" si="89"/>
        <v/>
      </c>
      <c r="AI270" s="541" t="str">
        <f t="shared" si="90"/>
        <v/>
      </c>
      <c r="AK270" s="541" t="str">
        <f t="shared" si="91"/>
        <v/>
      </c>
      <c r="AM270" s="541" t="str">
        <f t="shared" si="92"/>
        <v/>
      </c>
      <c r="AO270" s="541" t="str">
        <f t="shared" si="93"/>
        <v/>
      </c>
      <c r="AQ270" s="541" t="str">
        <f t="shared" si="94"/>
        <v/>
      </c>
    </row>
    <row r="271" spans="5:43">
      <c r="E271" s="541" t="str">
        <f t="shared" si="76"/>
        <v/>
      </c>
      <c r="G271" s="541" t="str">
        <f t="shared" si="76"/>
        <v/>
      </c>
      <c r="I271" s="541" t="str">
        <f t="shared" si="77"/>
        <v/>
      </c>
      <c r="K271" s="541" t="str">
        <f t="shared" si="78"/>
        <v/>
      </c>
      <c r="M271" s="541" t="str">
        <f t="shared" si="79"/>
        <v/>
      </c>
      <c r="O271" s="541" t="str">
        <f t="shared" si="80"/>
        <v/>
      </c>
      <c r="Q271" s="541" t="str">
        <f t="shared" si="81"/>
        <v/>
      </c>
      <c r="S271" s="541" t="str">
        <f t="shared" si="82"/>
        <v/>
      </c>
      <c r="U271" s="541" t="str">
        <f t="shared" si="83"/>
        <v/>
      </c>
      <c r="W271" s="541" t="str">
        <f t="shared" si="84"/>
        <v/>
      </c>
      <c r="Y271" s="541" t="str">
        <f t="shared" si="85"/>
        <v/>
      </c>
      <c r="AA271" s="541" t="str">
        <f t="shared" si="86"/>
        <v/>
      </c>
      <c r="AC271" s="541" t="str">
        <f t="shared" si="87"/>
        <v/>
      </c>
      <c r="AE271" s="541" t="str">
        <f t="shared" si="88"/>
        <v/>
      </c>
      <c r="AG271" s="541" t="str">
        <f t="shared" si="89"/>
        <v/>
      </c>
      <c r="AI271" s="541" t="str">
        <f t="shared" si="90"/>
        <v/>
      </c>
      <c r="AK271" s="541" t="str">
        <f t="shared" si="91"/>
        <v/>
      </c>
      <c r="AM271" s="541" t="str">
        <f t="shared" si="92"/>
        <v/>
      </c>
      <c r="AO271" s="541" t="str">
        <f t="shared" si="93"/>
        <v/>
      </c>
      <c r="AQ271" s="541" t="str">
        <f t="shared" si="94"/>
        <v/>
      </c>
    </row>
    <row r="272" spans="5:43">
      <c r="E272" s="541" t="str">
        <f t="shared" si="76"/>
        <v/>
      </c>
      <c r="G272" s="541" t="str">
        <f t="shared" si="76"/>
        <v/>
      </c>
      <c r="I272" s="541" t="str">
        <f t="shared" si="77"/>
        <v/>
      </c>
      <c r="K272" s="541" t="str">
        <f t="shared" si="78"/>
        <v/>
      </c>
      <c r="M272" s="541" t="str">
        <f t="shared" si="79"/>
        <v/>
      </c>
      <c r="O272" s="541" t="str">
        <f t="shared" si="80"/>
        <v/>
      </c>
      <c r="Q272" s="541" t="str">
        <f t="shared" si="81"/>
        <v/>
      </c>
      <c r="S272" s="541" t="str">
        <f t="shared" si="82"/>
        <v/>
      </c>
      <c r="U272" s="541" t="str">
        <f t="shared" si="83"/>
        <v/>
      </c>
      <c r="W272" s="541" t="str">
        <f t="shared" si="84"/>
        <v/>
      </c>
      <c r="Y272" s="541" t="str">
        <f t="shared" si="85"/>
        <v/>
      </c>
      <c r="AA272" s="541" t="str">
        <f t="shared" si="86"/>
        <v/>
      </c>
      <c r="AC272" s="541" t="str">
        <f t="shared" si="87"/>
        <v/>
      </c>
      <c r="AE272" s="541" t="str">
        <f t="shared" si="88"/>
        <v/>
      </c>
      <c r="AG272" s="541" t="str">
        <f t="shared" si="89"/>
        <v/>
      </c>
      <c r="AI272" s="541" t="str">
        <f t="shared" si="90"/>
        <v/>
      </c>
      <c r="AK272" s="541" t="str">
        <f t="shared" si="91"/>
        <v/>
      </c>
      <c r="AM272" s="541" t="str">
        <f t="shared" si="92"/>
        <v/>
      </c>
      <c r="AO272" s="541" t="str">
        <f t="shared" si="93"/>
        <v/>
      </c>
      <c r="AQ272" s="541" t="str">
        <f t="shared" si="94"/>
        <v/>
      </c>
    </row>
    <row r="273" spans="5:43">
      <c r="E273" s="541" t="str">
        <f t="shared" si="76"/>
        <v/>
      </c>
      <c r="G273" s="541" t="str">
        <f t="shared" si="76"/>
        <v/>
      </c>
      <c r="I273" s="541" t="str">
        <f t="shared" si="77"/>
        <v/>
      </c>
      <c r="K273" s="541" t="str">
        <f t="shared" si="78"/>
        <v/>
      </c>
      <c r="M273" s="541" t="str">
        <f t="shared" si="79"/>
        <v/>
      </c>
      <c r="O273" s="541" t="str">
        <f t="shared" si="80"/>
        <v/>
      </c>
      <c r="Q273" s="541" t="str">
        <f t="shared" si="81"/>
        <v/>
      </c>
      <c r="S273" s="541" t="str">
        <f t="shared" si="82"/>
        <v/>
      </c>
      <c r="U273" s="541" t="str">
        <f t="shared" si="83"/>
        <v/>
      </c>
      <c r="W273" s="541" t="str">
        <f t="shared" si="84"/>
        <v/>
      </c>
      <c r="Y273" s="541" t="str">
        <f t="shared" si="85"/>
        <v/>
      </c>
      <c r="AA273" s="541" t="str">
        <f t="shared" si="86"/>
        <v/>
      </c>
      <c r="AC273" s="541" t="str">
        <f t="shared" si="87"/>
        <v/>
      </c>
      <c r="AE273" s="541" t="str">
        <f t="shared" si="88"/>
        <v/>
      </c>
      <c r="AG273" s="541" t="str">
        <f t="shared" si="89"/>
        <v/>
      </c>
      <c r="AI273" s="541" t="str">
        <f t="shared" si="90"/>
        <v/>
      </c>
      <c r="AK273" s="541" t="str">
        <f t="shared" si="91"/>
        <v/>
      </c>
      <c r="AM273" s="541" t="str">
        <f t="shared" si="92"/>
        <v/>
      </c>
      <c r="AO273" s="541" t="str">
        <f t="shared" si="93"/>
        <v/>
      </c>
      <c r="AQ273" s="541" t="str">
        <f t="shared" si="94"/>
        <v/>
      </c>
    </row>
    <row r="274" spans="5:43">
      <c r="E274" s="541" t="str">
        <f t="shared" si="76"/>
        <v/>
      </c>
      <c r="G274" s="541" t="str">
        <f t="shared" si="76"/>
        <v/>
      </c>
      <c r="I274" s="541" t="str">
        <f t="shared" si="77"/>
        <v/>
      </c>
      <c r="K274" s="541" t="str">
        <f t="shared" si="78"/>
        <v/>
      </c>
      <c r="M274" s="541" t="str">
        <f t="shared" si="79"/>
        <v/>
      </c>
      <c r="O274" s="541" t="str">
        <f t="shared" si="80"/>
        <v/>
      </c>
      <c r="Q274" s="541" t="str">
        <f t="shared" si="81"/>
        <v/>
      </c>
      <c r="S274" s="541" t="str">
        <f t="shared" si="82"/>
        <v/>
      </c>
      <c r="U274" s="541" t="str">
        <f t="shared" si="83"/>
        <v/>
      </c>
      <c r="W274" s="541" t="str">
        <f t="shared" si="84"/>
        <v/>
      </c>
      <c r="Y274" s="541" t="str">
        <f t="shared" si="85"/>
        <v/>
      </c>
      <c r="AA274" s="541" t="str">
        <f t="shared" si="86"/>
        <v/>
      </c>
      <c r="AC274" s="541" t="str">
        <f t="shared" si="87"/>
        <v/>
      </c>
      <c r="AE274" s="541" t="str">
        <f t="shared" si="88"/>
        <v/>
      </c>
      <c r="AG274" s="541" t="str">
        <f t="shared" si="89"/>
        <v/>
      </c>
      <c r="AI274" s="541" t="str">
        <f t="shared" si="90"/>
        <v/>
      </c>
      <c r="AK274" s="541" t="str">
        <f t="shared" si="91"/>
        <v/>
      </c>
      <c r="AM274" s="541" t="str">
        <f t="shared" si="92"/>
        <v/>
      </c>
      <c r="AO274" s="541" t="str">
        <f t="shared" si="93"/>
        <v/>
      </c>
      <c r="AQ274" s="541" t="str">
        <f t="shared" si="94"/>
        <v/>
      </c>
    </row>
    <row r="275" spans="5:43">
      <c r="E275" s="541" t="str">
        <f t="shared" si="76"/>
        <v/>
      </c>
      <c r="G275" s="541" t="str">
        <f t="shared" si="76"/>
        <v/>
      </c>
      <c r="I275" s="541" t="str">
        <f t="shared" si="77"/>
        <v/>
      </c>
      <c r="K275" s="541" t="str">
        <f t="shared" si="78"/>
        <v/>
      </c>
      <c r="M275" s="541" t="str">
        <f t="shared" si="79"/>
        <v/>
      </c>
      <c r="O275" s="541" t="str">
        <f t="shared" si="80"/>
        <v/>
      </c>
      <c r="Q275" s="541" t="str">
        <f t="shared" si="81"/>
        <v/>
      </c>
      <c r="S275" s="541" t="str">
        <f t="shared" si="82"/>
        <v/>
      </c>
      <c r="U275" s="541" t="str">
        <f t="shared" si="83"/>
        <v/>
      </c>
      <c r="W275" s="541" t="str">
        <f t="shared" si="84"/>
        <v/>
      </c>
      <c r="Y275" s="541" t="str">
        <f t="shared" si="85"/>
        <v/>
      </c>
      <c r="AA275" s="541" t="str">
        <f t="shared" si="86"/>
        <v/>
      </c>
      <c r="AC275" s="541" t="str">
        <f t="shared" si="87"/>
        <v/>
      </c>
      <c r="AE275" s="541" t="str">
        <f t="shared" si="88"/>
        <v/>
      </c>
      <c r="AG275" s="541" t="str">
        <f t="shared" si="89"/>
        <v/>
      </c>
      <c r="AI275" s="541" t="str">
        <f t="shared" si="90"/>
        <v/>
      </c>
      <c r="AK275" s="541" t="str">
        <f t="shared" si="91"/>
        <v/>
      </c>
      <c r="AM275" s="541" t="str">
        <f t="shared" si="92"/>
        <v/>
      </c>
      <c r="AO275" s="541" t="str">
        <f t="shared" si="93"/>
        <v/>
      </c>
      <c r="AQ275" s="541" t="str">
        <f t="shared" si="94"/>
        <v/>
      </c>
    </row>
    <row r="276" spans="5:43">
      <c r="E276" s="541" t="str">
        <f t="shared" si="76"/>
        <v/>
      </c>
      <c r="G276" s="541" t="str">
        <f t="shared" si="76"/>
        <v/>
      </c>
      <c r="I276" s="541" t="str">
        <f t="shared" si="77"/>
        <v/>
      </c>
      <c r="K276" s="541" t="str">
        <f t="shared" si="78"/>
        <v/>
      </c>
      <c r="M276" s="541" t="str">
        <f t="shared" si="79"/>
        <v/>
      </c>
      <c r="O276" s="541" t="str">
        <f t="shared" si="80"/>
        <v/>
      </c>
      <c r="Q276" s="541" t="str">
        <f t="shared" si="81"/>
        <v/>
      </c>
      <c r="S276" s="541" t="str">
        <f t="shared" si="82"/>
        <v/>
      </c>
      <c r="U276" s="541" t="str">
        <f t="shared" si="83"/>
        <v/>
      </c>
      <c r="W276" s="541" t="str">
        <f t="shared" si="84"/>
        <v/>
      </c>
      <c r="Y276" s="541" t="str">
        <f t="shared" si="85"/>
        <v/>
      </c>
      <c r="AA276" s="541" t="str">
        <f t="shared" si="86"/>
        <v/>
      </c>
      <c r="AC276" s="541" t="str">
        <f t="shared" si="87"/>
        <v/>
      </c>
      <c r="AE276" s="541" t="str">
        <f t="shared" si="88"/>
        <v/>
      </c>
      <c r="AG276" s="541" t="str">
        <f t="shared" si="89"/>
        <v/>
      </c>
      <c r="AI276" s="541" t="str">
        <f t="shared" si="90"/>
        <v/>
      </c>
      <c r="AK276" s="541" t="str">
        <f t="shared" si="91"/>
        <v/>
      </c>
      <c r="AM276" s="541" t="str">
        <f t="shared" si="92"/>
        <v/>
      </c>
      <c r="AO276" s="541" t="str">
        <f t="shared" si="93"/>
        <v/>
      </c>
      <c r="AQ276" s="541" t="str">
        <f t="shared" si="94"/>
        <v/>
      </c>
    </row>
    <row r="277" spans="5:43">
      <c r="E277" s="541" t="str">
        <f t="shared" si="76"/>
        <v/>
      </c>
      <c r="G277" s="541" t="str">
        <f t="shared" si="76"/>
        <v/>
      </c>
      <c r="I277" s="541" t="str">
        <f t="shared" si="77"/>
        <v/>
      </c>
      <c r="K277" s="541" t="str">
        <f t="shared" si="78"/>
        <v/>
      </c>
      <c r="M277" s="541" t="str">
        <f t="shared" si="79"/>
        <v/>
      </c>
      <c r="O277" s="541" t="str">
        <f t="shared" si="80"/>
        <v/>
      </c>
      <c r="Q277" s="541" t="str">
        <f t="shared" si="81"/>
        <v/>
      </c>
      <c r="S277" s="541" t="str">
        <f t="shared" si="82"/>
        <v/>
      </c>
      <c r="U277" s="541" t="str">
        <f t="shared" si="83"/>
        <v/>
      </c>
      <c r="W277" s="541" t="str">
        <f t="shared" si="84"/>
        <v/>
      </c>
      <c r="Y277" s="541" t="str">
        <f t="shared" si="85"/>
        <v/>
      </c>
      <c r="AA277" s="541" t="str">
        <f t="shared" si="86"/>
        <v/>
      </c>
      <c r="AC277" s="541" t="str">
        <f t="shared" si="87"/>
        <v/>
      </c>
      <c r="AE277" s="541" t="str">
        <f t="shared" si="88"/>
        <v/>
      </c>
      <c r="AG277" s="541" t="str">
        <f t="shared" si="89"/>
        <v/>
      </c>
      <c r="AI277" s="541" t="str">
        <f t="shared" si="90"/>
        <v/>
      </c>
      <c r="AK277" s="541" t="str">
        <f t="shared" si="91"/>
        <v/>
      </c>
      <c r="AM277" s="541" t="str">
        <f t="shared" si="92"/>
        <v/>
      </c>
      <c r="AO277" s="541" t="str">
        <f t="shared" si="93"/>
        <v/>
      </c>
      <c r="AQ277" s="541" t="str">
        <f t="shared" si="94"/>
        <v/>
      </c>
    </row>
    <row r="278" spans="5:43">
      <c r="E278" s="541" t="str">
        <f t="shared" si="76"/>
        <v/>
      </c>
      <c r="G278" s="541" t="str">
        <f t="shared" si="76"/>
        <v/>
      </c>
      <c r="I278" s="541" t="str">
        <f t="shared" si="77"/>
        <v/>
      </c>
      <c r="K278" s="541" t="str">
        <f t="shared" si="78"/>
        <v/>
      </c>
      <c r="M278" s="541" t="str">
        <f t="shared" si="79"/>
        <v/>
      </c>
      <c r="O278" s="541" t="str">
        <f t="shared" si="80"/>
        <v/>
      </c>
      <c r="Q278" s="541" t="str">
        <f t="shared" si="81"/>
        <v/>
      </c>
      <c r="S278" s="541" t="str">
        <f t="shared" si="82"/>
        <v/>
      </c>
      <c r="U278" s="541" t="str">
        <f t="shared" si="83"/>
        <v/>
      </c>
      <c r="W278" s="541" t="str">
        <f t="shared" si="84"/>
        <v/>
      </c>
      <c r="Y278" s="541" t="str">
        <f t="shared" si="85"/>
        <v/>
      </c>
      <c r="AA278" s="541" t="str">
        <f t="shared" si="86"/>
        <v/>
      </c>
      <c r="AC278" s="541" t="str">
        <f t="shared" si="87"/>
        <v/>
      </c>
      <c r="AE278" s="541" t="str">
        <f t="shared" si="88"/>
        <v/>
      </c>
      <c r="AG278" s="541" t="str">
        <f t="shared" si="89"/>
        <v/>
      </c>
      <c r="AI278" s="541" t="str">
        <f t="shared" si="90"/>
        <v/>
      </c>
      <c r="AK278" s="541" t="str">
        <f t="shared" si="91"/>
        <v/>
      </c>
      <c r="AM278" s="541" t="str">
        <f t="shared" si="92"/>
        <v/>
      </c>
      <c r="AO278" s="541" t="str">
        <f t="shared" si="93"/>
        <v/>
      </c>
      <c r="AQ278" s="541" t="str">
        <f t="shared" si="94"/>
        <v/>
      </c>
    </row>
    <row r="279" spans="5:43">
      <c r="E279" s="541" t="str">
        <f t="shared" si="76"/>
        <v/>
      </c>
      <c r="G279" s="541" t="str">
        <f t="shared" si="76"/>
        <v/>
      </c>
      <c r="I279" s="541" t="str">
        <f t="shared" si="77"/>
        <v/>
      </c>
      <c r="K279" s="541" t="str">
        <f t="shared" si="78"/>
        <v/>
      </c>
      <c r="M279" s="541" t="str">
        <f t="shared" si="79"/>
        <v/>
      </c>
      <c r="O279" s="541" t="str">
        <f t="shared" si="80"/>
        <v/>
      </c>
      <c r="Q279" s="541" t="str">
        <f t="shared" si="81"/>
        <v/>
      </c>
      <c r="S279" s="541" t="str">
        <f t="shared" si="82"/>
        <v/>
      </c>
      <c r="U279" s="541" t="str">
        <f t="shared" si="83"/>
        <v/>
      </c>
      <c r="W279" s="541" t="str">
        <f t="shared" si="84"/>
        <v/>
      </c>
      <c r="Y279" s="541" t="str">
        <f t="shared" si="85"/>
        <v/>
      </c>
      <c r="AA279" s="541" t="str">
        <f t="shared" si="86"/>
        <v/>
      </c>
      <c r="AC279" s="541" t="str">
        <f t="shared" si="87"/>
        <v/>
      </c>
      <c r="AE279" s="541" t="str">
        <f t="shared" si="88"/>
        <v/>
      </c>
      <c r="AG279" s="541" t="str">
        <f t="shared" si="89"/>
        <v/>
      </c>
      <c r="AI279" s="541" t="str">
        <f t="shared" si="90"/>
        <v/>
      </c>
      <c r="AK279" s="541" t="str">
        <f t="shared" si="91"/>
        <v/>
      </c>
      <c r="AM279" s="541" t="str">
        <f t="shared" si="92"/>
        <v/>
      </c>
      <c r="AO279" s="541" t="str">
        <f t="shared" si="93"/>
        <v/>
      </c>
      <c r="AQ279" s="541" t="str">
        <f t="shared" si="94"/>
        <v/>
      </c>
    </row>
    <row r="280" spans="5:43">
      <c r="E280" s="541" t="str">
        <f t="shared" si="76"/>
        <v/>
      </c>
      <c r="G280" s="541" t="str">
        <f t="shared" si="76"/>
        <v/>
      </c>
      <c r="I280" s="541" t="str">
        <f t="shared" si="77"/>
        <v/>
      </c>
      <c r="K280" s="541" t="str">
        <f t="shared" si="78"/>
        <v/>
      </c>
      <c r="M280" s="541" t="str">
        <f t="shared" si="79"/>
        <v/>
      </c>
      <c r="O280" s="541" t="str">
        <f t="shared" si="80"/>
        <v/>
      </c>
      <c r="Q280" s="541" t="str">
        <f t="shared" si="81"/>
        <v/>
      </c>
      <c r="S280" s="541" t="str">
        <f t="shared" si="82"/>
        <v/>
      </c>
      <c r="U280" s="541" t="str">
        <f t="shared" si="83"/>
        <v/>
      </c>
      <c r="W280" s="541" t="str">
        <f t="shared" si="84"/>
        <v/>
      </c>
      <c r="Y280" s="541" t="str">
        <f t="shared" si="85"/>
        <v/>
      </c>
      <c r="AA280" s="541" t="str">
        <f t="shared" si="86"/>
        <v/>
      </c>
      <c r="AC280" s="541" t="str">
        <f t="shared" si="87"/>
        <v/>
      </c>
      <c r="AE280" s="541" t="str">
        <f t="shared" si="88"/>
        <v/>
      </c>
      <c r="AG280" s="541" t="str">
        <f t="shared" si="89"/>
        <v/>
      </c>
      <c r="AI280" s="541" t="str">
        <f t="shared" si="90"/>
        <v/>
      </c>
      <c r="AK280" s="541" t="str">
        <f t="shared" si="91"/>
        <v/>
      </c>
      <c r="AM280" s="541" t="str">
        <f t="shared" si="92"/>
        <v/>
      </c>
      <c r="AO280" s="541" t="str">
        <f t="shared" si="93"/>
        <v/>
      </c>
      <c r="AQ280" s="541" t="str">
        <f t="shared" si="94"/>
        <v/>
      </c>
    </row>
    <row r="281" spans="5:43">
      <c r="E281" s="541" t="str">
        <f t="shared" si="76"/>
        <v/>
      </c>
      <c r="G281" s="541" t="str">
        <f t="shared" si="76"/>
        <v/>
      </c>
      <c r="I281" s="541" t="str">
        <f t="shared" si="77"/>
        <v/>
      </c>
      <c r="K281" s="541" t="str">
        <f t="shared" si="78"/>
        <v/>
      </c>
      <c r="M281" s="541" t="str">
        <f t="shared" si="79"/>
        <v/>
      </c>
      <c r="O281" s="541" t="str">
        <f t="shared" si="80"/>
        <v/>
      </c>
      <c r="Q281" s="541" t="str">
        <f t="shared" si="81"/>
        <v/>
      </c>
      <c r="S281" s="541" t="str">
        <f t="shared" si="82"/>
        <v/>
      </c>
      <c r="U281" s="541" t="str">
        <f t="shared" si="83"/>
        <v/>
      </c>
      <c r="W281" s="541" t="str">
        <f t="shared" si="84"/>
        <v/>
      </c>
      <c r="Y281" s="541" t="str">
        <f t="shared" si="85"/>
        <v/>
      </c>
      <c r="AA281" s="541" t="str">
        <f t="shared" si="86"/>
        <v/>
      </c>
      <c r="AC281" s="541" t="str">
        <f t="shared" si="87"/>
        <v/>
      </c>
      <c r="AE281" s="541" t="str">
        <f t="shared" si="88"/>
        <v/>
      </c>
      <c r="AG281" s="541" t="str">
        <f t="shared" si="89"/>
        <v/>
      </c>
      <c r="AI281" s="541" t="str">
        <f t="shared" si="90"/>
        <v/>
      </c>
      <c r="AK281" s="541" t="str">
        <f t="shared" si="91"/>
        <v/>
      </c>
      <c r="AM281" s="541" t="str">
        <f t="shared" si="92"/>
        <v/>
      </c>
      <c r="AO281" s="541" t="str">
        <f t="shared" si="93"/>
        <v/>
      </c>
      <c r="AQ281" s="541" t="str">
        <f t="shared" si="94"/>
        <v/>
      </c>
    </row>
    <row r="282" spans="5:43">
      <c r="E282" s="541" t="str">
        <f t="shared" si="76"/>
        <v/>
      </c>
      <c r="G282" s="541" t="str">
        <f t="shared" si="76"/>
        <v/>
      </c>
      <c r="I282" s="541" t="str">
        <f t="shared" si="77"/>
        <v/>
      </c>
      <c r="K282" s="541" t="str">
        <f t="shared" si="78"/>
        <v/>
      </c>
      <c r="M282" s="541" t="str">
        <f t="shared" si="79"/>
        <v/>
      </c>
      <c r="O282" s="541" t="str">
        <f t="shared" si="80"/>
        <v/>
      </c>
      <c r="Q282" s="541" t="str">
        <f t="shared" si="81"/>
        <v/>
      </c>
      <c r="S282" s="541" t="str">
        <f t="shared" si="82"/>
        <v/>
      </c>
      <c r="U282" s="541" t="str">
        <f t="shared" si="83"/>
        <v/>
      </c>
      <c r="W282" s="541" t="str">
        <f t="shared" si="84"/>
        <v/>
      </c>
      <c r="Y282" s="541" t="str">
        <f t="shared" si="85"/>
        <v/>
      </c>
      <c r="AA282" s="541" t="str">
        <f t="shared" si="86"/>
        <v/>
      </c>
      <c r="AC282" s="541" t="str">
        <f t="shared" si="87"/>
        <v/>
      </c>
      <c r="AE282" s="541" t="str">
        <f t="shared" si="88"/>
        <v/>
      </c>
      <c r="AG282" s="541" t="str">
        <f t="shared" si="89"/>
        <v/>
      </c>
      <c r="AI282" s="541" t="str">
        <f t="shared" si="90"/>
        <v/>
      </c>
      <c r="AK282" s="541" t="str">
        <f t="shared" si="91"/>
        <v/>
      </c>
      <c r="AM282" s="541" t="str">
        <f t="shared" si="92"/>
        <v/>
      </c>
      <c r="AO282" s="541" t="str">
        <f t="shared" si="93"/>
        <v/>
      </c>
      <c r="AQ282" s="541" t="str">
        <f t="shared" si="94"/>
        <v/>
      </c>
    </row>
    <row r="283" spans="5:43">
      <c r="E283" s="541" t="str">
        <f t="shared" si="76"/>
        <v/>
      </c>
      <c r="G283" s="541" t="str">
        <f t="shared" si="76"/>
        <v/>
      </c>
      <c r="I283" s="541" t="str">
        <f t="shared" si="77"/>
        <v/>
      </c>
      <c r="K283" s="541" t="str">
        <f t="shared" si="78"/>
        <v/>
      </c>
      <c r="M283" s="541" t="str">
        <f t="shared" si="79"/>
        <v/>
      </c>
      <c r="O283" s="541" t="str">
        <f t="shared" si="80"/>
        <v/>
      </c>
      <c r="Q283" s="541" t="str">
        <f t="shared" si="81"/>
        <v/>
      </c>
      <c r="S283" s="541" t="str">
        <f t="shared" si="82"/>
        <v/>
      </c>
      <c r="U283" s="541" t="str">
        <f t="shared" si="83"/>
        <v/>
      </c>
      <c r="W283" s="541" t="str">
        <f t="shared" si="84"/>
        <v/>
      </c>
      <c r="Y283" s="541" t="str">
        <f t="shared" si="85"/>
        <v/>
      </c>
      <c r="AA283" s="541" t="str">
        <f t="shared" si="86"/>
        <v/>
      </c>
      <c r="AC283" s="541" t="str">
        <f t="shared" si="87"/>
        <v/>
      </c>
      <c r="AE283" s="541" t="str">
        <f t="shared" si="88"/>
        <v/>
      </c>
      <c r="AG283" s="541" t="str">
        <f t="shared" si="89"/>
        <v/>
      </c>
      <c r="AI283" s="541" t="str">
        <f t="shared" si="90"/>
        <v/>
      </c>
      <c r="AK283" s="541" t="str">
        <f t="shared" si="91"/>
        <v/>
      </c>
      <c r="AM283" s="541" t="str">
        <f t="shared" si="92"/>
        <v/>
      </c>
      <c r="AO283" s="541" t="str">
        <f t="shared" si="93"/>
        <v/>
      </c>
      <c r="AQ283" s="541" t="str">
        <f t="shared" si="94"/>
        <v/>
      </c>
    </row>
    <row r="284" spans="5:43">
      <c r="E284" s="541" t="str">
        <f t="shared" si="76"/>
        <v/>
      </c>
      <c r="G284" s="541" t="str">
        <f t="shared" si="76"/>
        <v/>
      </c>
      <c r="I284" s="541" t="str">
        <f t="shared" si="77"/>
        <v/>
      </c>
      <c r="K284" s="541" t="str">
        <f t="shared" si="78"/>
        <v/>
      </c>
      <c r="M284" s="541" t="str">
        <f t="shared" si="79"/>
        <v/>
      </c>
      <c r="O284" s="541" t="str">
        <f t="shared" si="80"/>
        <v/>
      </c>
      <c r="Q284" s="541" t="str">
        <f t="shared" si="81"/>
        <v/>
      </c>
      <c r="S284" s="541" t="str">
        <f t="shared" si="82"/>
        <v/>
      </c>
      <c r="U284" s="541" t="str">
        <f t="shared" si="83"/>
        <v/>
      </c>
      <c r="W284" s="541" t="str">
        <f t="shared" si="84"/>
        <v/>
      </c>
      <c r="Y284" s="541" t="str">
        <f t="shared" si="85"/>
        <v/>
      </c>
      <c r="AA284" s="541" t="str">
        <f t="shared" si="86"/>
        <v/>
      </c>
      <c r="AC284" s="541" t="str">
        <f t="shared" si="87"/>
        <v/>
      </c>
      <c r="AE284" s="541" t="str">
        <f t="shared" si="88"/>
        <v/>
      </c>
      <c r="AG284" s="541" t="str">
        <f t="shared" si="89"/>
        <v/>
      </c>
      <c r="AI284" s="541" t="str">
        <f t="shared" si="90"/>
        <v/>
      </c>
      <c r="AK284" s="541" t="str">
        <f t="shared" si="91"/>
        <v/>
      </c>
      <c r="AM284" s="541" t="str">
        <f t="shared" si="92"/>
        <v/>
      </c>
      <c r="AO284" s="541" t="str">
        <f t="shared" si="93"/>
        <v/>
      </c>
      <c r="AQ284" s="541" t="str">
        <f t="shared" si="94"/>
        <v/>
      </c>
    </row>
    <row r="285" spans="5:43">
      <c r="E285" s="541" t="str">
        <f t="shared" si="76"/>
        <v/>
      </c>
      <c r="G285" s="541" t="str">
        <f t="shared" si="76"/>
        <v/>
      </c>
      <c r="I285" s="541" t="str">
        <f t="shared" si="77"/>
        <v/>
      </c>
      <c r="K285" s="541" t="str">
        <f t="shared" si="78"/>
        <v/>
      </c>
      <c r="M285" s="541" t="str">
        <f t="shared" si="79"/>
        <v/>
      </c>
      <c r="O285" s="541" t="str">
        <f t="shared" si="80"/>
        <v/>
      </c>
      <c r="Q285" s="541" t="str">
        <f t="shared" si="81"/>
        <v/>
      </c>
      <c r="S285" s="541" t="str">
        <f t="shared" si="82"/>
        <v/>
      </c>
      <c r="U285" s="541" t="str">
        <f t="shared" si="83"/>
        <v/>
      </c>
      <c r="W285" s="541" t="str">
        <f t="shared" si="84"/>
        <v/>
      </c>
      <c r="Y285" s="541" t="str">
        <f t="shared" si="85"/>
        <v/>
      </c>
      <c r="AA285" s="541" t="str">
        <f t="shared" si="86"/>
        <v/>
      </c>
      <c r="AC285" s="541" t="str">
        <f t="shared" si="87"/>
        <v/>
      </c>
      <c r="AE285" s="541" t="str">
        <f t="shared" si="88"/>
        <v/>
      </c>
      <c r="AG285" s="541" t="str">
        <f t="shared" si="89"/>
        <v/>
      </c>
      <c r="AI285" s="541" t="str">
        <f t="shared" si="90"/>
        <v/>
      </c>
      <c r="AK285" s="541" t="str">
        <f t="shared" si="91"/>
        <v/>
      </c>
      <c r="AM285" s="541" t="str">
        <f t="shared" si="92"/>
        <v/>
      </c>
      <c r="AO285" s="541" t="str">
        <f t="shared" si="93"/>
        <v/>
      </c>
      <c r="AQ285" s="541" t="str">
        <f t="shared" si="94"/>
        <v/>
      </c>
    </row>
    <row r="286" spans="5:43">
      <c r="E286" s="541" t="str">
        <f t="shared" si="76"/>
        <v/>
      </c>
      <c r="G286" s="541" t="str">
        <f t="shared" si="76"/>
        <v/>
      </c>
      <c r="I286" s="541" t="str">
        <f t="shared" si="77"/>
        <v/>
      </c>
      <c r="K286" s="541" t="str">
        <f t="shared" si="78"/>
        <v/>
      </c>
      <c r="M286" s="541" t="str">
        <f t="shared" si="79"/>
        <v/>
      </c>
      <c r="O286" s="541" t="str">
        <f t="shared" si="80"/>
        <v/>
      </c>
      <c r="Q286" s="541" t="str">
        <f t="shared" si="81"/>
        <v/>
      </c>
      <c r="S286" s="541" t="str">
        <f t="shared" si="82"/>
        <v/>
      </c>
      <c r="U286" s="541" t="str">
        <f t="shared" si="83"/>
        <v/>
      </c>
      <c r="W286" s="541" t="str">
        <f t="shared" si="84"/>
        <v/>
      </c>
      <c r="Y286" s="541" t="str">
        <f t="shared" si="85"/>
        <v/>
      </c>
      <c r="AA286" s="541" t="str">
        <f t="shared" si="86"/>
        <v/>
      </c>
      <c r="AC286" s="541" t="str">
        <f t="shared" si="87"/>
        <v/>
      </c>
      <c r="AE286" s="541" t="str">
        <f t="shared" si="88"/>
        <v/>
      </c>
      <c r="AG286" s="541" t="str">
        <f t="shared" si="89"/>
        <v/>
      </c>
      <c r="AI286" s="541" t="str">
        <f t="shared" si="90"/>
        <v/>
      </c>
      <c r="AK286" s="541" t="str">
        <f t="shared" si="91"/>
        <v/>
      </c>
      <c r="AM286" s="541" t="str">
        <f t="shared" si="92"/>
        <v/>
      </c>
      <c r="AO286" s="541" t="str">
        <f t="shared" si="93"/>
        <v/>
      </c>
      <c r="AQ286" s="541" t="str">
        <f t="shared" si="94"/>
        <v/>
      </c>
    </row>
    <row r="287" spans="5:43">
      <c r="E287" s="541" t="str">
        <f t="shared" si="76"/>
        <v/>
      </c>
      <c r="G287" s="541" t="str">
        <f t="shared" si="76"/>
        <v/>
      </c>
      <c r="I287" s="541" t="str">
        <f t="shared" si="77"/>
        <v/>
      </c>
      <c r="K287" s="541" t="str">
        <f t="shared" si="78"/>
        <v/>
      </c>
      <c r="M287" s="541" t="str">
        <f t="shared" si="79"/>
        <v/>
      </c>
      <c r="O287" s="541" t="str">
        <f t="shared" si="80"/>
        <v/>
      </c>
      <c r="Q287" s="541" t="str">
        <f t="shared" si="81"/>
        <v/>
      </c>
      <c r="S287" s="541" t="str">
        <f t="shared" si="82"/>
        <v/>
      </c>
      <c r="U287" s="541" t="str">
        <f t="shared" si="83"/>
        <v/>
      </c>
      <c r="W287" s="541" t="str">
        <f t="shared" si="84"/>
        <v/>
      </c>
      <c r="Y287" s="541" t="str">
        <f t="shared" si="85"/>
        <v/>
      </c>
      <c r="AA287" s="541" t="str">
        <f t="shared" si="86"/>
        <v/>
      </c>
      <c r="AC287" s="541" t="str">
        <f t="shared" si="87"/>
        <v/>
      </c>
      <c r="AE287" s="541" t="str">
        <f t="shared" si="88"/>
        <v/>
      </c>
      <c r="AG287" s="541" t="str">
        <f t="shared" si="89"/>
        <v/>
      </c>
      <c r="AI287" s="541" t="str">
        <f t="shared" si="90"/>
        <v/>
      </c>
      <c r="AK287" s="541" t="str">
        <f t="shared" si="91"/>
        <v/>
      </c>
      <c r="AM287" s="541" t="str">
        <f t="shared" si="92"/>
        <v/>
      </c>
      <c r="AO287" s="541" t="str">
        <f t="shared" si="93"/>
        <v/>
      </c>
      <c r="AQ287" s="541" t="str">
        <f t="shared" si="94"/>
        <v/>
      </c>
    </row>
    <row r="288" spans="5:43">
      <c r="E288" s="541" t="str">
        <f t="shared" si="76"/>
        <v/>
      </c>
      <c r="G288" s="541" t="str">
        <f t="shared" si="76"/>
        <v/>
      </c>
      <c r="I288" s="541" t="str">
        <f t="shared" si="77"/>
        <v/>
      </c>
      <c r="K288" s="541" t="str">
        <f t="shared" si="78"/>
        <v/>
      </c>
      <c r="M288" s="541" t="str">
        <f t="shared" si="79"/>
        <v/>
      </c>
      <c r="O288" s="541" t="str">
        <f t="shared" si="80"/>
        <v/>
      </c>
      <c r="Q288" s="541" t="str">
        <f t="shared" si="81"/>
        <v/>
      </c>
      <c r="S288" s="541" t="str">
        <f t="shared" si="82"/>
        <v/>
      </c>
      <c r="U288" s="541" t="str">
        <f t="shared" si="83"/>
        <v/>
      </c>
      <c r="W288" s="541" t="str">
        <f t="shared" si="84"/>
        <v/>
      </c>
      <c r="Y288" s="541" t="str">
        <f t="shared" si="85"/>
        <v/>
      </c>
      <c r="AA288" s="541" t="str">
        <f t="shared" si="86"/>
        <v/>
      </c>
      <c r="AC288" s="541" t="str">
        <f t="shared" si="87"/>
        <v/>
      </c>
      <c r="AE288" s="541" t="str">
        <f t="shared" si="88"/>
        <v/>
      </c>
      <c r="AG288" s="541" t="str">
        <f t="shared" si="89"/>
        <v/>
      </c>
      <c r="AI288" s="541" t="str">
        <f t="shared" si="90"/>
        <v/>
      </c>
      <c r="AK288" s="541" t="str">
        <f t="shared" si="91"/>
        <v/>
      </c>
      <c r="AM288" s="541" t="str">
        <f t="shared" si="92"/>
        <v/>
      </c>
      <c r="AO288" s="541" t="str">
        <f t="shared" si="93"/>
        <v/>
      </c>
      <c r="AQ288" s="541" t="str">
        <f t="shared" si="94"/>
        <v/>
      </c>
    </row>
    <row r="289" spans="5:43">
      <c r="E289" s="541" t="str">
        <f t="shared" si="76"/>
        <v/>
      </c>
      <c r="G289" s="541" t="str">
        <f t="shared" si="76"/>
        <v/>
      </c>
      <c r="I289" s="541" t="str">
        <f t="shared" si="77"/>
        <v/>
      </c>
      <c r="K289" s="541" t="str">
        <f t="shared" si="78"/>
        <v/>
      </c>
      <c r="M289" s="541" t="str">
        <f t="shared" si="79"/>
        <v/>
      </c>
      <c r="O289" s="541" t="str">
        <f t="shared" si="80"/>
        <v/>
      </c>
      <c r="Q289" s="541" t="str">
        <f t="shared" si="81"/>
        <v/>
      </c>
      <c r="S289" s="541" t="str">
        <f t="shared" si="82"/>
        <v/>
      </c>
      <c r="U289" s="541" t="str">
        <f t="shared" si="83"/>
        <v/>
      </c>
      <c r="W289" s="541" t="str">
        <f t="shared" si="84"/>
        <v/>
      </c>
      <c r="Y289" s="541" t="str">
        <f t="shared" si="85"/>
        <v/>
      </c>
      <c r="AA289" s="541" t="str">
        <f t="shared" si="86"/>
        <v/>
      </c>
      <c r="AC289" s="541" t="str">
        <f t="shared" si="87"/>
        <v/>
      </c>
      <c r="AE289" s="541" t="str">
        <f t="shared" si="88"/>
        <v/>
      </c>
      <c r="AG289" s="541" t="str">
        <f t="shared" si="89"/>
        <v/>
      </c>
      <c r="AI289" s="541" t="str">
        <f t="shared" si="90"/>
        <v/>
      </c>
      <c r="AK289" s="541" t="str">
        <f t="shared" si="91"/>
        <v/>
      </c>
      <c r="AM289" s="541" t="str">
        <f t="shared" si="92"/>
        <v/>
      </c>
      <c r="AO289" s="541" t="str">
        <f t="shared" si="93"/>
        <v/>
      </c>
      <c r="AQ289" s="541" t="str">
        <f t="shared" si="94"/>
        <v/>
      </c>
    </row>
    <row r="290" spans="5:43">
      <c r="E290" s="541" t="str">
        <f t="shared" si="76"/>
        <v/>
      </c>
      <c r="G290" s="541" t="str">
        <f t="shared" si="76"/>
        <v/>
      </c>
      <c r="I290" s="541" t="str">
        <f t="shared" si="77"/>
        <v/>
      </c>
      <c r="K290" s="541" t="str">
        <f t="shared" si="78"/>
        <v/>
      </c>
      <c r="M290" s="541" t="str">
        <f t="shared" si="79"/>
        <v/>
      </c>
      <c r="O290" s="541" t="str">
        <f t="shared" si="80"/>
        <v/>
      </c>
      <c r="Q290" s="541" t="str">
        <f t="shared" si="81"/>
        <v/>
      </c>
      <c r="S290" s="541" t="str">
        <f t="shared" si="82"/>
        <v/>
      </c>
      <c r="U290" s="541" t="str">
        <f t="shared" si="83"/>
        <v/>
      </c>
      <c r="W290" s="541" t="str">
        <f t="shared" si="84"/>
        <v/>
      </c>
      <c r="Y290" s="541" t="str">
        <f t="shared" si="85"/>
        <v/>
      </c>
      <c r="AA290" s="541" t="str">
        <f t="shared" si="86"/>
        <v/>
      </c>
      <c r="AC290" s="541" t="str">
        <f t="shared" si="87"/>
        <v/>
      </c>
      <c r="AE290" s="541" t="str">
        <f t="shared" si="88"/>
        <v/>
      </c>
      <c r="AG290" s="541" t="str">
        <f t="shared" si="89"/>
        <v/>
      </c>
      <c r="AI290" s="541" t="str">
        <f t="shared" si="90"/>
        <v/>
      </c>
      <c r="AK290" s="541" t="str">
        <f t="shared" si="91"/>
        <v/>
      </c>
      <c r="AM290" s="541" t="str">
        <f t="shared" si="92"/>
        <v/>
      </c>
      <c r="AO290" s="541" t="str">
        <f t="shared" si="93"/>
        <v/>
      </c>
      <c r="AQ290" s="541" t="str">
        <f t="shared" si="94"/>
        <v/>
      </c>
    </row>
    <row r="291" spans="5:43">
      <c r="E291" s="541" t="str">
        <f t="shared" si="76"/>
        <v/>
      </c>
      <c r="G291" s="541" t="str">
        <f t="shared" si="76"/>
        <v/>
      </c>
      <c r="I291" s="541" t="str">
        <f t="shared" si="77"/>
        <v/>
      </c>
      <c r="K291" s="541" t="str">
        <f t="shared" si="78"/>
        <v/>
      </c>
      <c r="M291" s="541" t="str">
        <f t="shared" si="79"/>
        <v/>
      </c>
      <c r="O291" s="541" t="str">
        <f t="shared" si="80"/>
        <v/>
      </c>
      <c r="Q291" s="541" t="str">
        <f t="shared" si="81"/>
        <v/>
      </c>
      <c r="S291" s="541" t="str">
        <f t="shared" si="82"/>
        <v/>
      </c>
      <c r="U291" s="541" t="str">
        <f t="shared" si="83"/>
        <v/>
      </c>
      <c r="W291" s="541" t="str">
        <f t="shared" si="84"/>
        <v/>
      </c>
      <c r="Y291" s="541" t="str">
        <f t="shared" si="85"/>
        <v/>
      </c>
      <c r="AA291" s="541" t="str">
        <f t="shared" si="86"/>
        <v/>
      </c>
      <c r="AC291" s="541" t="str">
        <f t="shared" si="87"/>
        <v/>
      </c>
      <c r="AE291" s="541" t="str">
        <f t="shared" si="88"/>
        <v/>
      </c>
      <c r="AG291" s="541" t="str">
        <f t="shared" si="89"/>
        <v/>
      </c>
      <c r="AI291" s="541" t="str">
        <f t="shared" si="90"/>
        <v/>
      </c>
      <c r="AK291" s="541" t="str">
        <f t="shared" si="91"/>
        <v/>
      </c>
      <c r="AM291" s="541" t="str">
        <f t="shared" si="92"/>
        <v/>
      </c>
      <c r="AO291" s="541" t="str">
        <f t="shared" si="93"/>
        <v/>
      </c>
      <c r="AQ291" s="541" t="str">
        <f t="shared" si="94"/>
        <v/>
      </c>
    </row>
    <row r="292" spans="5:43">
      <c r="E292" s="541" t="str">
        <f t="shared" si="76"/>
        <v/>
      </c>
      <c r="G292" s="541" t="str">
        <f t="shared" si="76"/>
        <v/>
      </c>
      <c r="I292" s="541" t="str">
        <f t="shared" si="77"/>
        <v/>
      </c>
      <c r="K292" s="541" t="str">
        <f t="shared" si="78"/>
        <v/>
      </c>
      <c r="M292" s="541" t="str">
        <f t="shared" si="79"/>
        <v/>
      </c>
      <c r="O292" s="541" t="str">
        <f t="shared" si="80"/>
        <v/>
      </c>
      <c r="Q292" s="541" t="str">
        <f t="shared" si="81"/>
        <v/>
      </c>
      <c r="S292" s="541" t="str">
        <f t="shared" si="82"/>
        <v/>
      </c>
      <c r="U292" s="541" t="str">
        <f t="shared" si="83"/>
        <v/>
      </c>
      <c r="W292" s="541" t="str">
        <f t="shared" si="84"/>
        <v/>
      </c>
      <c r="Y292" s="541" t="str">
        <f t="shared" si="85"/>
        <v/>
      </c>
      <c r="AA292" s="541" t="str">
        <f t="shared" si="86"/>
        <v/>
      </c>
      <c r="AC292" s="541" t="str">
        <f t="shared" si="87"/>
        <v/>
      </c>
      <c r="AE292" s="541" t="str">
        <f t="shared" si="88"/>
        <v/>
      </c>
      <c r="AG292" s="541" t="str">
        <f t="shared" si="89"/>
        <v/>
      </c>
      <c r="AI292" s="541" t="str">
        <f t="shared" si="90"/>
        <v/>
      </c>
      <c r="AK292" s="541" t="str">
        <f t="shared" si="91"/>
        <v/>
      </c>
      <c r="AM292" s="541" t="str">
        <f t="shared" si="92"/>
        <v/>
      </c>
      <c r="AO292" s="541" t="str">
        <f t="shared" si="93"/>
        <v/>
      </c>
      <c r="AQ292" s="541" t="str">
        <f t="shared" si="94"/>
        <v/>
      </c>
    </row>
    <row r="293" spans="5:43">
      <c r="E293" s="541" t="str">
        <f t="shared" si="76"/>
        <v/>
      </c>
      <c r="G293" s="541" t="str">
        <f t="shared" si="76"/>
        <v/>
      </c>
      <c r="I293" s="541" t="str">
        <f t="shared" si="77"/>
        <v/>
      </c>
      <c r="K293" s="541" t="str">
        <f t="shared" si="78"/>
        <v/>
      </c>
      <c r="M293" s="541" t="str">
        <f t="shared" si="79"/>
        <v/>
      </c>
      <c r="O293" s="541" t="str">
        <f t="shared" si="80"/>
        <v/>
      </c>
      <c r="Q293" s="541" t="str">
        <f t="shared" si="81"/>
        <v/>
      </c>
      <c r="S293" s="541" t="str">
        <f t="shared" si="82"/>
        <v/>
      </c>
      <c r="U293" s="541" t="str">
        <f t="shared" si="83"/>
        <v/>
      </c>
      <c r="W293" s="541" t="str">
        <f t="shared" si="84"/>
        <v/>
      </c>
      <c r="Y293" s="541" t="str">
        <f t="shared" si="85"/>
        <v/>
      </c>
      <c r="AA293" s="541" t="str">
        <f t="shared" si="86"/>
        <v/>
      </c>
      <c r="AC293" s="541" t="str">
        <f t="shared" si="87"/>
        <v/>
      </c>
      <c r="AE293" s="541" t="str">
        <f t="shared" si="88"/>
        <v/>
      </c>
      <c r="AG293" s="541" t="str">
        <f t="shared" si="89"/>
        <v/>
      </c>
      <c r="AI293" s="541" t="str">
        <f t="shared" si="90"/>
        <v/>
      </c>
      <c r="AK293" s="541" t="str">
        <f t="shared" si="91"/>
        <v/>
      </c>
      <c r="AM293" s="541" t="str">
        <f t="shared" si="92"/>
        <v/>
      </c>
      <c r="AO293" s="541" t="str">
        <f t="shared" si="93"/>
        <v/>
      </c>
      <c r="AQ293" s="541" t="str">
        <f t="shared" si="94"/>
        <v/>
      </c>
    </row>
    <row r="294" spans="5:43">
      <c r="E294" s="541" t="str">
        <f t="shared" si="76"/>
        <v/>
      </c>
      <c r="G294" s="541" t="str">
        <f t="shared" si="76"/>
        <v/>
      </c>
      <c r="I294" s="541" t="str">
        <f t="shared" si="77"/>
        <v/>
      </c>
      <c r="K294" s="541" t="str">
        <f t="shared" si="78"/>
        <v/>
      </c>
      <c r="M294" s="541" t="str">
        <f t="shared" si="79"/>
        <v/>
      </c>
      <c r="O294" s="541" t="str">
        <f t="shared" si="80"/>
        <v/>
      </c>
      <c r="Q294" s="541" t="str">
        <f t="shared" si="81"/>
        <v/>
      </c>
      <c r="S294" s="541" t="str">
        <f t="shared" si="82"/>
        <v/>
      </c>
      <c r="U294" s="541" t="str">
        <f t="shared" si="83"/>
        <v/>
      </c>
      <c r="W294" s="541" t="str">
        <f t="shared" si="84"/>
        <v/>
      </c>
      <c r="Y294" s="541" t="str">
        <f t="shared" si="85"/>
        <v/>
      </c>
      <c r="AA294" s="541" t="str">
        <f t="shared" si="86"/>
        <v/>
      </c>
      <c r="AC294" s="541" t="str">
        <f t="shared" si="87"/>
        <v/>
      </c>
      <c r="AE294" s="541" t="str">
        <f t="shared" si="88"/>
        <v/>
      </c>
      <c r="AG294" s="541" t="str">
        <f t="shared" si="89"/>
        <v/>
      </c>
      <c r="AI294" s="541" t="str">
        <f t="shared" si="90"/>
        <v/>
      </c>
      <c r="AK294" s="541" t="str">
        <f t="shared" si="91"/>
        <v/>
      </c>
      <c r="AM294" s="541" t="str">
        <f t="shared" si="92"/>
        <v/>
      </c>
      <c r="AO294" s="541" t="str">
        <f t="shared" si="93"/>
        <v/>
      </c>
      <c r="AQ294" s="541" t="str">
        <f t="shared" si="94"/>
        <v/>
      </c>
    </row>
    <row r="295" spans="5:43">
      <c r="E295" s="541" t="str">
        <f t="shared" si="76"/>
        <v/>
      </c>
      <c r="G295" s="541" t="str">
        <f t="shared" si="76"/>
        <v/>
      </c>
      <c r="I295" s="541" t="str">
        <f t="shared" si="77"/>
        <v/>
      </c>
      <c r="K295" s="541" t="str">
        <f t="shared" si="78"/>
        <v/>
      </c>
      <c r="M295" s="541" t="str">
        <f t="shared" si="79"/>
        <v/>
      </c>
      <c r="O295" s="541" t="str">
        <f t="shared" si="80"/>
        <v/>
      </c>
      <c r="Q295" s="541" t="str">
        <f t="shared" si="81"/>
        <v/>
      </c>
      <c r="S295" s="541" t="str">
        <f t="shared" si="82"/>
        <v/>
      </c>
      <c r="U295" s="541" t="str">
        <f t="shared" si="83"/>
        <v/>
      </c>
      <c r="W295" s="541" t="str">
        <f t="shared" si="84"/>
        <v/>
      </c>
      <c r="Y295" s="541" t="str">
        <f t="shared" si="85"/>
        <v/>
      </c>
      <c r="AA295" s="541" t="str">
        <f t="shared" si="86"/>
        <v/>
      </c>
      <c r="AC295" s="541" t="str">
        <f t="shared" si="87"/>
        <v/>
      </c>
      <c r="AE295" s="541" t="str">
        <f t="shared" si="88"/>
        <v/>
      </c>
      <c r="AG295" s="541" t="str">
        <f t="shared" si="89"/>
        <v/>
      </c>
      <c r="AI295" s="541" t="str">
        <f t="shared" si="90"/>
        <v/>
      </c>
      <c r="AK295" s="541" t="str">
        <f t="shared" si="91"/>
        <v/>
      </c>
      <c r="AM295" s="541" t="str">
        <f t="shared" si="92"/>
        <v/>
      </c>
      <c r="AO295" s="541" t="str">
        <f t="shared" si="93"/>
        <v/>
      </c>
      <c r="AQ295" s="541" t="str">
        <f t="shared" si="94"/>
        <v/>
      </c>
    </row>
    <row r="296" spans="5:43">
      <c r="E296" s="541" t="str">
        <f t="shared" si="76"/>
        <v/>
      </c>
      <c r="G296" s="541" t="str">
        <f t="shared" si="76"/>
        <v/>
      </c>
      <c r="I296" s="541" t="str">
        <f t="shared" si="77"/>
        <v/>
      </c>
      <c r="K296" s="541" t="str">
        <f t="shared" si="78"/>
        <v/>
      </c>
      <c r="M296" s="541" t="str">
        <f t="shared" si="79"/>
        <v/>
      </c>
      <c r="O296" s="541" t="str">
        <f t="shared" si="80"/>
        <v/>
      </c>
      <c r="Q296" s="541" t="str">
        <f t="shared" si="81"/>
        <v/>
      </c>
      <c r="S296" s="541" t="str">
        <f t="shared" si="82"/>
        <v/>
      </c>
      <c r="U296" s="541" t="str">
        <f t="shared" si="83"/>
        <v/>
      </c>
      <c r="W296" s="541" t="str">
        <f t="shared" si="84"/>
        <v/>
      </c>
      <c r="Y296" s="541" t="str">
        <f t="shared" si="85"/>
        <v/>
      </c>
      <c r="AA296" s="541" t="str">
        <f t="shared" si="86"/>
        <v/>
      </c>
      <c r="AC296" s="541" t="str">
        <f t="shared" si="87"/>
        <v/>
      </c>
      <c r="AE296" s="541" t="str">
        <f t="shared" si="88"/>
        <v/>
      </c>
      <c r="AG296" s="541" t="str">
        <f t="shared" si="89"/>
        <v/>
      </c>
      <c r="AI296" s="541" t="str">
        <f t="shared" si="90"/>
        <v/>
      </c>
      <c r="AK296" s="541" t="str">
        <f t="shared" si="91"/>
        <v/>
      </c>
      <c r="AM296" s="541" t="str">
        <f t="shared" si="92"/>
        <v/>
      </c>
      <c r="AO296" s="541" t="str">
        <f t="shared" si="93"/>
        <v/>
      </c>
      <c r="AQ296" s="541" t="str">
        <f t="shared" si="94"/>
        <v/>
      </c>
    </row>
    <row r="297" spans="5:43">
      <c r="E297" s="541" t="str">
        <f t="shared" si="76"/>
        <v/>
      </c>
      <c r="G297" s="541" t="str">
        <f t="shared" si="76"/>
        <v/>
      </c>
      <c r="I297" s="541" t="str">
        <f t="shared" si="77"/>
        <v/>
      </c>
      <c r="K297" s="541" t="str">
        <f t="shared" si="78"/>
        <v/>
      </c>
      <c r="M297" s="541" t="str">
        <f t="shared" si="79"/>
        <v/>
      </c>
      <c r="O297" s="541" t="str">
        <f t="shared" si="80"/>
        <v/>
      </c>
      <c r="Q297" s="541" t="str">
        <f t="shared" si="81"/>
        <v/>
      </c>
      <c r="S297" s="541" t="str">
        <f t="shared" si="82"/>
        <v/>
      </c>
      <c r="U297" s="541" t="str">
        <f t="shared" si="83"/>
        <v/>
      </c>
      <c r="W297" s="541" t="str">
        <f t="shared" si="84"/>
        <v/>
      </c>
      <c r="Y297" s="541" t="str">
        <f t="shared" si="85"/>
        <v/>
      </c>
      <c r="AA297" s="541" t="str">
        <f t="shared" si="86"/>
        <v/>
      </c>
      <c r="AC297" s="541" t="str">
        <f t="shared" si="87"/>
        <v/>
      </c>
      <c r="AE297" s="541" t="str">
        <f t="shared" si="88"/>
        <v/>
      </c>
      <c r="AG297" s="541" t="str">
        <f t="shared" si="89"/>
        <v/>
      </c>
      <c r="AI297" s="541" t="str">
        <f t="shared" si="90"/>
        <v/>
      </c>
      <c r="AK297" s="541" t="str">
        <f t="shared" si="91"/>
        <v/>
      </c>
      <c r="AM297" s="541" t="str">
        <f t="shared" si="92"/>
        <v/>
      </c>
      <c r="AO297" s="541" t="str">
        <f t="shared" si="93"/>
        <v/>
      </c>
      <c r="AQ297" s="541" t="str">
        <f t="shared" si="94"/>
        <v/>
      </c>
    </row>
    <row r="298" spans="5:43">
      <c r="E298" s="541" t="str">
        <f t="shared" si="76"/>
        <v/>
      </c>
      <c r="G298" s="541" t="str">
        <f t="shared" si="76"/>
        <v/>
      </c>
      <c r="I298" s="541" t="str">
        <f t="shared" si="77"/>
        <v/>
      </c>
      <c r="K298" s="541" t="str">
        <f t="shared" si="78"/>
        <v/>
      </c>
      <c r="M298" s="541" t="str">
        <f t="shared" si="79"/>
        <v/>
      </c>
      <c r="O298" s="541" t="str">
        <f t="shared" si="80"/>
        <v/>
      </c>
      <c r="Q298" s="541" t="str">
        <f t="shared" si="81"/>
        <v/>
      </c>
      <c r="S298" s="541" t="str">
        <f t="shared" si="82"/>
        <v/>
      </c>
      <c r="U298" s="541" t="str">
        <f t="shared" si="83"/>
        <v/>
      </c>
      <c r="W298" s="541" t="str">
        <f t="shared" si="84"/>
        <v/>
      </c>
      <c r="Y298" s="541" t="str">
        <f t="shared" si="85"/>
        <v/>
      </c>
      <c r="AA298" s="541" t="str">
        <f t="shared" si="86"/>
        <v/>
      </c>
      <c r="AC298" s="541" t="str">
        <f t="shared" si="87"/>
        <v/>
      </c>
      <c r="AE298" s="541" t="str">
        <f t="shared" si="88"/>
        <v/>
      </c>
      <c r="AG298" s="541" t="str">
        <f t="shared" si="89"/>
        <v/>
      </c>
      <c r="AI298" s="541" t="str">
        <f t="shared" si="90"/>
        <v/>
      </c>
      <c r="AK298" s="541" t="str">
        <f t="shared" si="91"/>
        <v/>
      </c>
      <c r="AM298" s="541" t="str">
        <f t="shared" si="92"/>
        <v/>
      </c>
      <c r="AO298" s="541" t="str">
        <f t="shared" si="93"/>
        <v/>
      </c>
      <c r="AQ298" s="541" t="str">
        <f t="shared" si="94"/>
        <v/>
      </c>
    </row>
    <row r="299" spans="5:43">
      <c r="E299" s="541" t="str">
        <f t="shared" si="76"/>
        <v/>
      </c>
      <c r="G299" s="541" t="str">
        <f t="shared" si="76"/>
        <v/>
      </c>
      <c r="I299" s="541" t="str">
        <f t="shared" si="77"/>
        <v/>
      </c>
      <c r="K299" s="541" t="str">
        <f t="shared" si="78"/>
        <v/>
      </c>
      <c r="M299" s="541" t="str">
        <f t="shared" si="79"/>
        <v/>
      </c>
      <c r="O299" s="541" t="str">
        <f t="shared" si="80"/>
        <v/>
      </c>
      <c r="Q299" s="541" t="str">
        <f t="shared" si="81"/>
        <v/>
      </c>
      <c r="S299" s="541" t="str">
        <f t="shared" si="82"/>
        <v/>
      </c>
      <c r="U299" s="541" t="str">
        <f t="shared" si="83"/>
        <v/>
      </c>
      <c r="W299" s="541" t="str">
        <f t="shared" si="84"/>
        <v/>
      </c>
      <c r="Y299" s="541" t="str">
        <f t="shared" si="85"/>
        <v/>
      </c>
      <c r="AA299" s="541" t="str">
        <f t="shared" si="86"/>
        <v/>
      </c>
      <c r="AC299" s="541" t="str">
        <f t="shared" si="87"/>
        <v/>
      </c>
      <c r="AE299" s="541" t="str">
        <f t="shared" si="88"/>
        <v/>
      </c>
      <c r="AG299" s="541" t="str">
        <f t="shared" si="89"/>
        <v/>
      </c>
      <c r="AI299" s="541" t="str">
        <f t="shared" si="90"/>
        <v/>
      </c>
      <c r="AK299" s="541" t="str">
        <f t="shared" si="91"/>
        <v/>
      </c>
      <c r="AM299" s="541" t="str">
        <f t="shared" si="92"/>
        <v/>
      </c>
      <c r="AO299" s="541" t="str">
        <f t="shared" si="93"/>
        <v/>
      </c>
      <c r="AQ299" s="541" t="str">
        <f t="shared" si="94"/>
        <v/>
      </c>
    </row>
    <row r="300" spans="5:43">
      <c r="E300" s="541" t="str">
        <f t="shared" si="76"/>
        <v/>
      </c>
      <c r="G300" s="541" t="str">
        <f t="shared" si="76"/>
        <v/>
      </c>
      <c r="I300" s="541" t="str">
        <f t="shared" si="77"/>
        <v/>
      </c>
      <c r="K300" s="541" t="str">
        <f t="shared" si="78"/>
        <v/>
      </c>
      <c r="M300" s="541" t="str">
        <f t="shared" si="79"/>
        <v/>
      </c>
      <c r="O300" s="541" t="str">
        <f t="shared" si="80"/>
        <v/>
      </c>
      <c r="Q300" s="541" t="str">
        <f t="shared" si="81"/>
        <v/>
      </c>
      <c r="S300" s="541" t="str">
        <f t="shared" si="82"/>
        <v/>
      </c>
      <c r="U300" s="541" t="str">
        <f t="shared" si="83"/>
        <v/>
      </c>
      <c r="W300" s="541" t="str">
        <f t="shared" si="84"/>
        <v/>
      </c>
      <c r="Y300" s="541" t="str">
        <f t="shared" si="85"/>
        <v/>
      </c>
      <c r="AA300" s="541" t="str">
        <f t="shared" si="86"/>
        <v/>
      </c>
      <c r="AC300" s="541" t="str">
        <f t="shared" si="87"/>
        <v/>
      </c>
      <c r="AE300" s="541" t="str">
        <f t="shared" si="88"/>
        <v/>
      </c>
      <c r="AG300" s="541" t="str">
        <f t="shared" si="89"/>
        <v/>
      </c>
      <c r="AI300" s="541" t="str">
        <f t="shared" si="90"/>
        <v/>
      </c>
      <c r="AK300" s="541" t="str">
        <f t="shared" si="91"/>
        <v/>
      </c>
      <c r="AM300" s="541" t="str">
        <f t="shared" si="92"/>
        <v/>
      </c>
      <c r="AO300" s="541" t="str">
        <f t="shared" si="93"/>
        <v/>
      </c>
      <c r="AQ300" s="541" t="str">
        <f t="shared" si="94"/>
        <v/>
      </c>
    </row>
  </sheetData>
  <mergeCells count="1">
    <mergeCell ref="A3:A6"/>
  </mergeCells>
  <conditionalFormatting sqref="E12:E300">
    <cfRule type="expression" dxfId="30"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29" priority="1">
      <formula>AND(LEN(G12)&gt;0,OR(G12&lt;G$2,G12&gt;G$3))</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52"/>
  <sheetViews>
    <sheetView workbookViewId="0">
      <selection activeCell="B11" sqref="B11:C11"/>
    </sheetView>
  </sheetViews>
  <sheetFormatPr defaultColWidth="8.85546875" defaultRowHeight="12.75"/>
  <cols>
    <col min="1" max="1" width="2.5703125" style="721" customWidth="1"/>
    <col min="2" max="2" width="26.5703125" style="721" customWidth="1"/>
    <col min="3" max="3" width="11.7109375" style="721" customWidth="1"/>
    <col min="4" max="4" width="45.7109375" style="721" bestFit="1" customWidth="1"/>
    <col min="5" max="5" width="2.85546875" style="721" customWidth="1"/>
    <col min="6" max="6" width="22" style="721" customWidth="1"/>
    <col min="7" max="7" width="12.140625" style="721" customWidth="1"/>
    <col min="8" max="8" width="12.7109375" style="721" customWidth="1"/>
    <col min="9" max="9" width="14.28515625" style="721" customWidth="1"/>
    <col min="10" max="10" width="3.85546875" style="721" customWidth="1"/>
    <col min="11" max="11" width="32.140625" style="721" customWidth="1"/>
    <col min="12" max="12" width="6.28515625" style="721" bestFit="1" customWidth="1"/>
    <col min="13" max="13" width="5.7109375" style="721" bestFit="1" customWidth="1"/>
    <col min="14" max="14" width="6.85546875" style="721" customWidth="1"/>
    <col min="15" max="16384" width="8.85546875" style="721"/>
  </cols>
  <sheetData>
    <row r="1" spans="1:14" ht="13.5" thickBot="1"/>
    <row r="2" spans="1:14" ht="13.5" thickBot="1">
      <c r="A2" s="187"/>
      <c r="B2" s="911" t="s">
        <v>121</v>
      </c>
      <c r="C2" s="912"/>
      <c r="D2" s="913"/>
      <c r="E2" s="188"/>
      <c r="F2" s="911" t="s">
        <v>122</v>
      </c>
      <c r="G2" s="912"/>
      <c r="H2" s="912"/>
      <c r="I2" s="913"/>
      <c r="J2" s="188"/>
      <c r="K2" s="6" t="s">
        <v>198</v>
      </c>
      <c r="L2" s="7" t="s">
        <v>124</v>
      </c>
      <c r="M2" s="7" t="s">
        <v>125</v>
      </c>
      <c r="N2" s="8" t="s">
        <v>126</v>
      </c>
    </row>
    <row r="3" spans="1:14">
      <c r="A3" s="189"/>
      <c r="B3" s="914" t="s">
        <v>127</v>
      </c>
      <c r="C3" s="915"/>
      <c r="D3" s="9" t="s">
        <v>0</v>
      </c>
      <c r="E3" s="188"/>
      <c r="F3" s="722" t="s">
        <v>128</v>
      </c>
      <c r="G3" s="916" t="s">
        <v>129</v>
      </c>
      <c r="H3" s="916"/>
      <c r="I3" s="723">
        <f>N12</f>
        <v>1041</v>
      </c>
      <c r="J3" s="188"/>
      <c r="K3" s="10" t="s">
        <v>130</v>
      </c>
      <c r="L3" s="11">
        <v>52</v>
      </c>
      <c r="M3" s="11">
        <v>40</v>
      </c>
      <c r="N3" s="12">
        <f>52*40</f>
        <v>2080</v>
      </c>
    </row>
    <row r="4" spans="1:14">
      <c r="A4" s="189"/>
      <c r="B4" s="192" t="s">
        <v>117</v>
      </c>
      <c r="C4" s="193">
        <f>'M2024 BLS '!C22</f>
        <v>81486.911999999997</v>
      </c>
      <c r="D4" s="724" t="str">
        <f>'CorpRepPayee 3274 Model'!F4</f>
        <v>May 2024 BLS @ 53rd percentile</v>
      </c>
      <c r="E4" s="188"/>
      <c r="F4" s="725" t="s">
        <v>131</v>
      </c>
      <c r="G4" s="726" t="s">
        <v>132</v>
      </c>
      <c r="H4" s="727" t="s">
        <v>104</v>
      </c>
      <c r="I4" s="728" t="s">
        <v>133</v>
      </c>
      <c r="J4" s="188"/>
      <c r="K4" s="17" t="s">
        <v>134</v>
      </c>
      <c r="L4" s="18"/>
      <c r="M4" s="19"/>
      <c r="N4" s="20"/>
    </row>
    <row r="5" spans="1:14">
      <c r="A5" s="189"/>
      <c r="B5" s="195" t="s">
        <v>194</v>
      </c>
      <c r="C5" s="193">
        <f>'M2024 BLS '!C8</f>
        <v>56388.633600000001</v>
      </c>
      <c r="D5" s="724" t="str">
        <f>'CorpRepPayee 3274 Model'!F5</f>
        <v>May 2024 BLS @ 53rd percentile</v>
      </c>
      <c r="E5" s="188"/>
      <c r="F5" s="729" t="s">
        <v>117</v>
      </c>
      <c r="G5" s="730">
        <f>C4</f>
        <v>81486.911999999997</v>
      </c>
      <c r="H5" s="731">
        <f>C8</f>
        <v>0.06</v>
      </c>
      <c r="I5" s="732">
        <f>G5*H5</f>
        <v>4889.2147199999999</v>
      </c>
      <c r="J5" s="188"/>
      <c r="K5" s="21" t="s">
        <v>135</v>
      </c>
      <c r="L5" s="22">
        <v>3</v>
      </c>
      <c r="M5" s="23">
        <v>40</v>
      </c>
      <c r="N5" s="24">
        <f>L5*M5</f>
        <v>120</v>
      </c>
    </row>
    <row r="6" spans="1:14">
      <c r="A6" s="189"/>
      <c r="B6" s="200" t="s">
        <v>118</v>
      </c>
      <c r="C6" s="201">
        <f>'M2024 BLS '!C6</f>
        <v>46842.432000000008</v>
      </c>
      <c r="D6" s="724" t="str">
        <f>'CorpRepPayee 3274 Model'!F6</f>
        <v>May 2024 BLS @ 53rd percentile</v>
      </c>
      <c r="E6" s="188"/>
      <c r="F6" s="195" t="str">
        <f>B5</f>
        <v>Direct Care III</v>
      </c>
      <c r="G6" s="733">
        <f>C5</f>
        <v>56388.633600000001</v>
      </c>
      <c r="H6" s="734">
        <f>C9</f>
        <v>1</v>
      </c>
      <c r="I6" s="735">
        <f>H6*G6</f>
        <v>56388.633600000001</v>
      </c>
      <c r="J6" s="188"/>
      <c r="K6" s="679" t="s">
        <v>889</v>
      </c>
      <c r="L6" s="680">
        <v>2.4</v>
      </c>
      <c r="M6" s="681">
        <v>40</v>
      </c>
      <c r="N6" s="682">
        <f>L6*M6</f>
        <v>96</v>
      </c>
    </row>
    <row r="7" spans="1:14">
      <c r="A7" s="189"/>
      <c r="B7" s="27"/>
      <c r="C7" s="203" t="s">
        <v>104</v>
      </c>
      <c r="D7" s="194"/>
      <c r="E7" s="188"/>
      <c r="F7" s="195" t="s">
        <v>118</v>
      </c>
      <c r="G7" s="736">
        <f>C6</f>
        <v>46842.432000000008</v>
      </c>
      <c r="H7" s="734">
        <f>C10</f>
        <v>0.02</v>
      </c>
      <c r="I7" s="735">
        <f t="shared" ref="I7" si="0">G7*H7</f>
        <v>936.84864000000016</v>
      </c>
      <c r="J7" s="188"/>
      <c r="K7" s="28" t="s">
        <v>150</v>
      </c>
      <c r="L7" s="22">
        <v>47</v>
      </c>
      <c r="M7" s="23">
        <v>17.5</v>
      </c>
      <c r="N7" s="26">
        <f>ROUND(L7*M7,0)</f>
        <v>823</v>
      </c>
    </row>
    <row r="8" spans="1:14">
      <c r="A8" s="189"/>
      <c r="B8" s="29" t="str">
        <f>B4</f>
        <v>Management</v>
      </c>
      <c r="C8" s="204">
        <v>0.06</v>
      </c>
      <c r="D8" s="194" t="s">
        <v>152</v>
      </c>
      <c r="E8" s="188"/>
      <c r="F8" s="737" t="s">
        <v>105</v>
      </c>
      <c r="G8" s="738"/>
      <c r="H8" s="739">
        <v>1.076865671641791</v>
      </c>
      <c r="I8" s="740">
        <f>SUM(I5:I7)</f>
        <v>62214.696960000001</v>
      </c>
      <c r="J8" s="188"/>
      <c r="K8" s="30" t="s">
        <v>137</v>
      </c>
      <c r="L8" s="31"/>
      <c r="M8" s="32"/>
      <c r="N8" s="33"/>
    </row>
    <row r="9" spans="1:14" ht="13.5" thickBot="1">
      <c r="A9" s="189"/>
      <c r="B9" s="195" t="str">
        <f>B5</f>
        <v>Direct Care III</v>
      </c>
      <c r="C9" s="204">
        <v>1</v>
      </c>
      <c r="D9" s="741" t="s">
        <v>249</v>
      </c>
      <c r="E9" s="188"/>
      <c r="F9" s="742" t="s">
        <v>106</v>
      </c>
      <c r="G9" s="743">
        <f>C12</f>
        <v>0.24970000000000001</v>
      </c>
      <c r="H9" s="744"/>
      <c r="I9" s="745">
        <f>G9*I8</f>
        <v>15535.009830912</v>
      </c>
      <c r="J9" s="188"/>
      <c r="K9" s="34" t="s">
        <v>138</v>
      </c>
      <c r="L9" s="35"/>
      <c r="M9" s="35"/>
      <c r="N9" s="36">
        <f>SUM(N4:N8)</f>
        <v>1039</v>
      </c>
    </row>
    <row r="10" spans="1:14" ht="14.25" thickTop="1" thickBot="1">
      <c r="A10" s="189"/>
      <c r="B10" s="200" t="str">
        <f>B6</f>
        <v>Support</v>
      </c>
      <c r="C10" s="205">
        <v>0.02</v>
      </c>
      <c r="D10" s="202" t="s">
        <v>152</v>
      </c>
      <c r="E10" s="188"/>
      <c r="F10" s="746" t="s">
        <v>108</v>
      </c>
      <c r="G10" s="747"/>
      <c r="H10" s="747"/>
      <c r="I10" s="748">
        <f>SUM(I8:I9)</f>
        <v>77749.706790911994</v>
      </c>
      <c r="J10" s="188"/>
      <c r="K10" s="37" t="s">
        <v>139</v>
      </c>
      <c r="L10" s="38"/>
      <c r="M10" s="38"/>
      <c r="N10" s="39">
        <f>N3-N9</f>
        <v>1041</v>
      </c>
    </row>
    <row r="11" spans="1:14" ht="14.25" thickTop="1" thickBot="1">
      <c r="A11" s="189"/>
      <c r="B11" s="710" t="s">
        <v>107</v>
      </c>
      <c r="C11" s="711"/>
      <c r="D11" s="206"/>
      <c r="E11" s="188"/>
      <c r="F11" s="195" t="s">
        <v>109</v>
      </c>
      <c r="G11" s="733"/>
      <c r="H11" s="749"/>
      <c r="I11" s="735">
        <f ca="1">C13</f>
        <v>7408.4260154738877</v>
      </c>
      <c r="J11" s="188"/>
      <c r="K11" s="40" t="s">
        <v>140</v>
      </c>
      <c r="L11" s="41"/>
      <c r="M11" s="41"/>
      <c r="N11" s="673">
        <v>1</v>
      </c>
    </row>
    <row r="12" spans="1:14" ht="13.5" thickBot="1">
      <c r="A12" s="189"/>
      <c r="B12" s="43" t="s">
        <v>110</v>
      </c>
      <c r="C12" s="207">
        <f>'M2024 BLS '!C40</f>
        <v>0.24970000000000001</v>
      </c>
      <c r="D12" s="750" t="s">
        <v>335</v>
      </c>
      <c r="E12" s="188"/>
      <c r="F12" s="195" t="s">
        <v>142</v>
      </c>
      <c r="G12" s="733"/>
      <c r="H12" s="749"/>
      <c r="I12" s="735">
        <f>C14</f>
        <v>8769.5642000000007</v>
      </c>
      <c r="J12" s="188"/>
      <c r="K12" s="44" t="s">
        <v>141</v>
      </c>
      <c r="L12" s="45"/>
      <c r="M12" s="46"/>
      <c r="N12" s="47">
        <f>N11*N10</f>
        <v>1041</v>
      </c>
    </row>
    <row r="13" spans="1:14">
      <c r="A13" s="189"/>
      <c r="B13" s="195" t="s">
        <v>160</v>
      </c>
      <c r="C13" s="676">
        <f ca="1">G28</f>
        <v>7408.4260154738877</v>
      </c>
      <c r="D13" s="677" t="s">
        <v>923</v>
      </c>
      <c r="E13" s="188"/>
      <c r="F13" s="737" t="s">
        <v>113</v>
      </c>
      <c r="G13" s="751"/>
      <c r="H13" s="751"/>
      <c r="I13" s="740">
        <f ca="1">SUM(I10:I12)</f>
        <v>93927.69700638589</v>
      </c>
      <c r="J13" s="188"/>
      <c r="K13" s="188"/>
      <c r="L13" s="210"/>
      <c r="M13" s="210"/>
      <c r="N13" s="211"/>
    </row>
    <row r="14" spans="1:14">
      <c r="A14" s="189"/>
      <c r="B14" s="195" t="s">
        <v>161</v>
      </c>
      <c r="C14" s="676">
        <f>H29</f>
        <v>8769.5642000000007</v>
      </c>
      <c r="D14" s="678" t="s">
        <v>921</v>
      </c>
      <c r="E14" s="188"/>
      <c r="F14" s="195"/>
      <c r="G14" s="749"/>
      <c r="H14" s="749"/>
      <c r="I14" s="752"/>
      <c r="J14" s="188"/>
      <c r="K14" s="188"/>
      <c r="L14" s="210"/>
      <c r="M14" s="210"/>
      <c r="N14" s="212"/>
    </row>
    <row r="15" spans="1:14">
      <c r="A15" s="213"/>
      <c r="B15" s="200" t="s">
        <v>112</v>
      </c>
      <c r="C15" s="470">
        <f>'M2024 BLS '!C43</f>
        <v>0.12</v>
      </c>
      <c r="D15" s="464" t="s">
        <v>340</v>
      </c>
      <c r="E15" s="188"/>
      <c r="F15" s="195" t="s">
        <v>112</v>
      </c>
      <c r="G15" s="753">
        <f>C15</f>
        <v>0.12</v>
      </c>
      <c r="H15" s="749"/>
      <c r="I15" s="735">
        <f ca="1">G15*I13</f>
        <v>11271.323640766306</v>
      </c>
      <c r="J15" s="188"/>
      <c r="K15" s="188"/>
      <c r="L15" s="210"/>
      <c r="M15" s="210"/>
      <c r="N15" s="212"/>
    </row>
    <row r="16" spans="1:14" ht="13.5" thickBot="1">
      <c r="A16" s="189"/>
      <c r="B16" s="441"/>
      <c r="C16" s="459"/>
      <c r="D16" s="472"/>
      <c r="E16" s="188"/>
      <c r="F16" s="746" t="s">
        <v>126</v>
      </c>
      <c r="G16" s="747"/>
      <c r="H16" s="747"/>
      <c r="I16" s="754">
        <f ca="1">I13+I15</f>
        <v>105199.0206471522</v>
      </c>
      <c r="J16" s="188"/>
      <c r="K16" s="188"/>
      <c r="L16" s="210"/>
      <c r="M16" s="210"/>
      <c r="N16" s="212"/>
    </row>
    <row r="17" spans="1:14" ht="14.25" thickTop="1" thickBot="1">
      <c r="A17" s="213"/>
      <c r="B17" s="320" t="s">
        <v>193</v>
      </c>
      <c r="C17" s="321">
        <f>'CorpRepPayee 3274 Model'!E16</f>
        <v>2.9959041375791508E-2</v>
      </c>
      <c r="D17" s="755" t="str">
        <f>'CorpRepPayee 3274 Model'!F16</f>
        <v>Base FY26Q4-Prospective 7/1/26-6/30/28</v>
      </c>
      <c r="E17" s="188"/>
      <c r="F17" s="756" t="str">
        <f>B17</f>
        <v>CAF</v>
      </c>
      <c r="G17" s="757">
        <f>C17</f>
        <v>2.9959041375791508E-2</v>
      </c>
      <c r="H17" s="758"/>
      <c r="I17" s="759">
        <f ca="1">I16*G17</f>
        <v>3151.6618122607779</v>
      </c>
      <c r="J17" s="188"/>
      <c r="K17" s="188"/>
      <c r="L17" s="210"/>
      <c r="M17" s="210"/>
      <c r="N17" s="212"/>
    </row>
    <row r="18" spans="1:14">
      <c r="A18" s="213"/>
      <c r="B18" s="188"/>
      <c r="C18" s="214"/>
      <c r="D18" s="215"/>
      <c r="E18" s="188"/>
      <c r="F18" s="760" t="s">
        <v>126</v>
      </c>
      <c r="G18" s="761"/>
      <c r="H18" s="762"/>
      <c r="I18" s="763">
        <f ca="1">I17+I16</f>
        <v>108350.68245941297</v>
      </c>
      <c r="J18" s="188"/>
      <c r="K18" s="188"/>
      <c r="L18" s="210"/>
      <c r="M18" s="210"/>
      <c r="N18" s="212"/>
    </row>
    <row r="19" spans="1:14" ht="13.5" thickBot="1">
      <c r="A19" s="189"/>
      <c r="E19" s="188"/>
      <c r="F19" s="764" t="s">
        <v>145</v>
      </c>
      <c r="G19" s="765"/>
      <c r="H19" s="766"/>
      <c r="I19" s="767">
        <f ca="1">ROUND(I18/I3,2)</f>
        <v>104.08</v>
      </c>
      <c r="J19" s="188"/>
      <c r="K19" s="188"/>
      <c r="L19" s="210"/>
      <c r="M19" s="210"/>
      <c r="N19" s="212"/>
    </row>
    <row r="20" spans="1:14">
      <c r="A20" s="189"/>
      <c r="E20" s="188"/>
      <c r="F20" s="228"/>
      <c r="G20" s="229"/>
      <c r="H20" s="230"/>
      <c r="I20" s="48"/>
      <c r="J20" s="188"/>
      <c r="K20" s="188"/>
      <c r="L20" s="210"/>
      <c r="M20" s="210"/>
      <c r="N20" s="212"/>
    </row>
    <row r="21" spans="1:14" ht="13.9" customHeight="1">
      <c r="A21" s="189"/>
      <c r="E21" s="188"/>
      <c r="F21" s="210"/>
      <c r="G21" s="210" t="s">
        <v>464</v>
      </c>
      <c r="H21" s="212"/>
      <c r="I21" s="768">
        <v>97.92</v>
      </c>
      <c r="J21" s="188"/>
      <c r="K21" s="188"/>
      <c r="L21" s="210"/>
      <c r="M21" s="210"/>
      <c r="N21" s="212"/>
    </row>
    <row r="22" spans="1:14" ht="15.75" customHeight="1">
      <c r="A22" s="189"/>
      <c r="E22" s="188"/>
      <c r="F22" s="543"/>
      <c r="G22" s="543"/>
      <c r="H22" s="543"/>
      <c r="I22" s="211">
        <f ca="1">(I19-I21)/I21</f>
        <v>6.2908496732026115E-2</v>
      </c>
      <c r="J22" s="188"/>
      <c r="K22" s="188"/>
      <c r="L22" s="210"/>
      <c r="M22" s="210"/>
      <c r="N22" s="212"/>
    </row>
    <row r="23" spans="1:14" ht="16.5" customHeight="1">
      <c r="A23" s="189"/>
      <c r="E23" s="188"/>
      <c r="I23" s="768"/>
    </row>
    <row r="24" spans="1:14">
      <c r="A24" s="189"/>
      <c r="E24" s="188"/>
      <c r="I24" s="768"/>
    </row>
    <row r="25" spans="1:14" ht="13.5" hidden="1" thickBot="1"/>
    <row r="26" spans="1:14" ht="13.5" hidden="1" thickBot="1">
      <c r="B26" s="188"/>
      <c r="C26" s="188"/>
      <c r="D26" s="188"/>
      <c r="F26" s="908" t="s">
        <v>885</v>
      </c>
      <c r="G26" s="909"/>
      <c r="H26" s="910"/>
    </row>
    <row r="27" spans="1:14" ht="13.5" hidden="1" thickBot="1">
      <c r="F27" s="769" t="s">
        <v>107</v>
      </c>
      <c r="G27" s="769" t="s">
        <v>886</v>
      </c>
      <c r="H27" s="769" t="s">
        <v>903</v>
      </c>
    </row>
    <row r="28" spans="1:14" ht="13.5" hidden="1" thickBot="1">
      <c r="F28" s="770" t="s">
        <v>109</v>
      </c>
      <c r="G28" s="771">
        <f ca="1">'2222 Below the line'!E5</f>
        <v>7408.4260154738877</v>
      </c>
      <c r="H28" s="772">
        <f>6400*(1+2.58%)</f>
        <v>6565.12</v>
      </c>
    </row>
    <row r="29" spans="1:14" ht="13.5" hidden="1" thickBot="1">
      <c r="F29" s="773" t="s">
        <v>111</v>
      </c>
      <c r="G29" s="774">
        <f>F50</f>
        <v>14773.513056092843</v>
      </c>
      <c r="H29" s="656">
        <f>(8549*(1+2.58%))</f>
        <v>8769.5642000000007</v>
      </c>
    </row>
    <row r="30" spans="1:14" hidden="1"/>
    <row r="31" spans="1:14" hidden="1"/>
    <row r="32" spans="1:14" hidden="1"/>
    <row r="33" spans="2:7" ht="13.5" hidden="1" thickBot="1"/>
    <row r="34" spans="2:7" hidden="1">
      <c r="B34" s="775" t="s">
        <v>918</v>
      </c>
      <c r="C34" s="776"/>
      <c r="D34" s="777"/>
      <c r="E34" s="778"/>
      <c r="F34" s="779"/>
    </row>
    <row r="35" spans="2:7" hidden="1">
      <c r="B35" s="195"/>
      <c r="C35" s="214"/>
      <c r="D35" s="780"/>
      <c r="E35" s="781"/>
      <c r="F35" s="782"/>
    </row>
    <row r="36" spans="2:7" hidden="1">
      <c r="B36" s="783" t="s">
        <v>207</v>
      </c>
      <c r="C36" s="784" t="s">
        <v>144</v>
      </c>
      <c r="D36" s="780"/>
      <c r="E36" s="781"/>
      <c r="F36" s="785">
        <v>63700</v>
      </c>
    </row>
    <row r="37" spans="2:7" hidden="1">
      <c r="B37" s="783" t="s">
        <v>208</v>
      </c>
      <c r="C37" s="784" t="s">
        <v>146</v>
      </c>
      <c r="D37" s="786"/>
      <c r="E37" s="781"/>
      <c r="F37" s="785">
        <v>95631</v>
      </c>
    </row>
    <row r="38" spans="2:7" hidden="1">
      <c r="B38" s="787" t="s">
        <v>209</v>
      </c>
      <c r="C38" s="215" t="s">
        <v>120</v>
      </c>
      <c r="D38" s="786"/>
      <c r="E38" s="781"/>
      <c r="F38" s="785">
        <v>2870</v>
      </c>
    </row>
    <row r="39" spans="2:7" hidden="1">
      <c r="B39" s="787" t="s">
        <v>210</v>
      </c>
      <c r="C39" s="215" t="s">
        <v>147</v>
      </c>
      <c r="D39" s="786"/>
      <c r="E39" s="781"/>
      <c r="F39" s="785">
        <v>18164</v>
      </c>
    </row>
    <row r="40" spans="2:7" hidden="1">
      <c r="B40" s="787" t="s">
        <v>211</v>
      </c>
      <c r="C40" s="215" t="s">
        <v>241</v>
      </c>
      <c r="D40" s="786"/>
      <c r="E40" s="781"/>
      <c r="F40" s="785">
        <v>998</v>
      </c>
    </row>
    <row r="41" spans="2:7" hidden="1">
      <c r="B41" s="787" t="s">
        <v>212</v>
      </c>
      <c r="C41" s="215" t="s">
        <v>242</v>
      </c>
      <c r="D41" s="786"/>
      <c r="E41" s="781"/>
      <c r="F41" s="785">
        <v>183</v>
      </c>
    </row>
    <row r="42" spans="2:7" hidden="1">
      <c r="B42" s="783" t="s">
        <v>213</v>
      </c>
      <c r="C42" s="215" t="s">
        <v>148</v>
      </c>
      <c r="D42" s="788"/>
      <c r="E42" s="781"/>
      <c r="F42" s="785">
        <v>10849</v>
      </c>
    </row>
    <row r="43" spans="2:7" hidden="1">
      <c r="B43" s="783" t="s">
        <v>214</v>
      </c>
      <c r="C43" s="215" t="s">
        <v>243</v>
      </c>
      <c r="D43" s="788"/>
      <c r="E43" s="781"/>
      <c r="F43" s="785">
        <v>1490</v>
      </c>
    </row>
    <row r="44" spans="2:7" hidden="1">
      <c r="B44" s="783" t="s">
        <v>215</v>
      </c>
      <c r="C44" s="188" t="s">
        <v>149</v>
      </c>
      <c r="D44" s="788"/>
      <c r="E44" s="781"/>
      <c r="F44" s="785">
        <v>31185</v>
      </c>
    </row>
    <row r="45" spans="2:7" hidden="1">
      <c r="B45" s="783" t="s">
        <v>247</v>
      </c>
      <c r="C45" s="188" t="s">
        <v>244</v>
      </c>
      <c r="D45" s="788"/>
      <c r="E45" s="781"/>
      <c r="F45" s="785">
        <v>1153</v>
      </c>
    </row>
    <row r="46" spans="2:7" ht="13.5" hidden="1" thickBot="1">
      <c r="B46" s="789" t="s">
        <v>218</v>
      </c>
      <c r="C46" s="790" t="s">
        <v>119</v>
      </c>
      <c r="D46" s="791"/>
      <c r="E46" s="792"/>
      <c r="F46" s="793">
        <v>18190</v>
      </c>
    </row>
    <row r="47" spans="2:7" hidden="1">
      <c r="F47" s="794">
        <v>244413</v>
      </c>
      <c r="G47" s="794"/>
    </row>
    <row r="48" spans="2:7" hidden="1"/>
    <row r="49" spans="6:7" hidden="1">
      <c r="F49" s="721">
        <v>16.544</v>
      </c>
      <c r="G49" s="721" t="s">
        <v>101</v>
      </c>
    </row>
    <row r="50" spans="6:7" hidden="1">
      <c r="F50" s="794">
        <v>14773.513056092843</v>
      </c>
    </row>
    <row r="51" spans="6:7" hidden="1"/>
    <row r="52" spans="6:7" hidden="1"/>
  </sheetData>
  <mergeCells count="5">
    <mergeCell ref="F26:H26"/>
    <mergeCell ref="B2:D2"/>
    <mergeCell ref="F2:I2"/>
    <mergeCell ref="B3:C3"/>
    <mergeCell ref="G3:H3"/>
  </mergeCells>
  <pageMargins left="0.25" right="0.25" top="0.75" bottom="0.75" header="0.3" footer="0.3"/>
  <pageSetup scale="66" fitToHeight="0" orientation="landscape" r:id="rId1"/>
  <ignoredErrors>
    <ignoredError sqref="I6"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13</vt:i4>
      </vt:variant>
    </vt:vector>
  </HeadingPairs>
  <TitlesOfParts>
    <vt:vector size="39" baseType="lpstr">
      <vt:lpstr>Fall CAF 2025</vt:lpstr>
      <vt:lpstr>M2024 BLS </vt:lpstr>
      <vt:lpstr>CorpRepPayee 3274 Model</vt:lpstr>
      <vt:lpstr>Benchmark Salaries</vt:lpstr>
      <vt:lpstr>M2022 BLS SALARY CHART (53_PCT)</vt:lpstr>
      <vt:lpstr>3274 Model current</vt:lpstr>
      <vt:lpstr>BTL 3274 FY20</vt:lpstr>
      <vt:lpstr>BTL 3274 UFR FY22 </vt:lpstr>
      <vt:lpstr>TAP 2222 Model</vt:lpstr>
      <vt:lpstr>Remote Supp Models</vt:lpstr>
      <vt:lpstr>BTL 2222 FY20 2</vt:lpstr>
      <vt:lpstr>2222 Model current</vt:lpstr>
      <vt:lpstr>BTL 2222 FY20</vt:lpstr>
      <vt:lpstr>2222 FY18 UFR BTL</vt:lpstr>
      <vt:lpstr>Fiscal Impact FY27</vt:lpstr>
      <vt:lpstr>2222 Below the line</vt:lpstr>
      <vt:lpstr>3274 Below the line</vt:lpstr>
      <vt:lpstr>BTL 2222 FY22</vt:lpstr>
      <vt:lpstr>Day Hab 3291 Add on Rate</vt:lpstr>
      <vt:lpstr>3285 Add on current</vt:lpstr>
      <vt:lpstr>BTL 3285,2128</vt:lpstr>
      <vt:lpstr>SPEND FY23 </vt:lpstr>
      <vt:lpstr>Fiscal Impact FY23</vt:lpstr>
      <vt:lpstr>CAF 2019 Fall</vt:lpstr>
      <vt:lpstr>Fiscal Impact</vt:lpstr>
      <vt:lpstr>Fiscal Impact (Post PH)</vt:lpstr>
      <vt:lpstr>'2222 FY18 UFR BTL'!Print_Area</vt:lpstr>
      <vt:lpstr>'3274 Model current'!Print_Area</vt:lpstr>
      <vt:lpstr>'3285 Add on current'!Print_Area</vt:lpstr>
      <vt:lpstr>'CAF 2019 Fall'!Print_Area</vt:lpstr>
      <vt:lpstr>'CorpRepPayee 3274 Model'!Print_Area</vt:lpstr>
      <vt:lpstr>'Day Hab 3291 Add on Rate'!Print_Area</vt:lpstr>
      <vt:lpstr>'Fiscal Impact'!Print_Area</vt:lpstr>
      <vt:lpstr>'Fiscal Impact (Post PH)'!Print_Area</vt:lpstr>
      <vt:lpstr>'Fiscal Impact FY23'!Print_Area</vt:lpstr>
      <vt:lpstr>'Fiscal Impact FY27'!Print_Area</vt:lpstr>
      <vt:lpstr>'M2022 BLS SALARY CHART (53_PCT)'!Print_Area</vt:lpstr>
      <vt:lpstr>'CAF 2019 Fall'!Print_Titles</vt:lpstr>
      <vt:lpstr>'Fall CAF 2025'!Print_Titles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EHS</dc:creator>
  <cp:lastModifiedBy>Harrison, Deborah (EHS)</cp:lastModifiedBy>
  <cp:lastPrinted>2020-03-09T12:45:22Z</cp:lastPrinted>
  <dcterms:created xsi:type="dcterms:W3CDTF">2016-02-29T13:51:07Z</dcterms:created>
  <dcterms:modified xsi:type="dcterms:W3CDTF">2026-05-27T16:12:26Z</dcterms:modified>
</cp:coreProperties>
</file>