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56B804EB-C571-4D43-ACE3-86B12FB5F404}" xr6:coauthVersionLast="47" xr6:coauthVersionMax="47" xr10:uidLastSave="{00000000-0000-0000-0000-000000000000}"/>
  <bookViews>
    <workbookView xWindow="3435" yWindow="3990" windowWidth="17340" windowHeight="10995" tabRatio="885" activeTab="7" xr2:uid="{00000000-000D-0000-FFFF-FFFF00000000}"/>
  </bookViews>
  <sheets>
    <sheet name="M2021 BLS  SALARY CHART" sheetId="12" r:id="rId1"/>
    <sheet name="FY21 UFR 4627  4628  4629" sheetId="14" state="hidden" r:id="rId2"/>
    <sheet name="FY21 4630 UFR" sheetId="16" state="hidden" r:id="rId3"/>
    <sheet name="FY24 CB  SDV Advoc Model-4627" sheetId="2" r:id="rId4"/>
    <sheet name="FY24 SV Single FTE Model-4628 " sheetId="3" r:id="rId5"/>
    <sheet name="FY24 CEDV Single FTE Model-4629" sheetId="4" r:id="rId6"/>
    <sheet name="FY24 SDV  Legal  4630" sheetId="5" r:id="rId7"/>
    <sheet name="FY24 RCC models-3361" sheetId="9" r:id="rId8"/>
    <sheet name="FY21 UFR 3361" sheetId="17" state="hidden" r:id="rId9"/>
    <sheet name="FTE Add-on model" sheetId="10" r:id="rId10"/>
    <sheet name="RC Satellite Cntr" sheetId="11" r:id="rId11"/>
    <sheet name="Cohort model" sheetId="6" r:id="rId12"/>
    <sheet name="FY21 UFR 3486" sheetId="18" state="hidden" r:id="rId13"/>
    <sheet name="Outreach and Development" sheetId="7" r:id="rId14"/>
    <sheet name="CAF Fall 2022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10" hidden="1">'RC Satellite Cntr'!$H$13:$J$28</definedName>
    <definedName name="alldata">#REF!</definedName>
    <definedName name="alled">#REF!</definedName>
    <definedName name="allstem">#REF!</definedName>
    <definedName name="asdfasd" localSheetId="5">'[1]Complete UFR List'!#REF!</definedName>
    <definedName name="asdfasd" localSheetId="6">'[1]Complete UFR List'!#REF!</definedName>
    <definedName name="asdfasd" localSheetId="4">'[1]Complete UFR List'!#REF!</definedName>
    <definedName name="asdfasd" localSheetId="10">'[1]Complete UFR List'!#REF!</definedName>
    <definedName name="asdfasd">'[1]Complete UFR List'!#REF!</definedName>
    <definedName name="asdfasdf" localSheetId="11">#REF!</definedName>
    <definedName name="asdfasdf" localSheetId="5">'[1]Complete UFR List'!#REF!</definedName>
    <definedName name="asdfasdf" localSheetId="6">'[1]Complete UFR List'!#REF!</definedName>
    <definedName name="asdfasdf" localSheetId="4">'[1]Complete UFR List'!#REF!</definedName>
    <definedName name="asdfasdf">'[1]Complete UFR List'!#REF!</definedName>
    <definedName name="Average" localSheetId="11">#REF!</definedName>
    <definedName name="Average" localSheetId="9">#REF!</definedName>
    <definedName name="Average" localSheetId="6">#REF!</definedName>
    <definedName name="Average">#REF!</definedName>
    <definedName name="CAF_NEW">[2]RawDataCalcs!$L$70:$DB$70</definedName>
    <definedName name="Cap" localSheetId="0">[3]RawDataCalcs!$L$35:$DB$35</definedName>
    <definedName name="Cap">[4]RawDataCalcs!$L$13:$DB$13</definedName>
    <definedName name="Data" localSheetId="11">#REF!</definedName>
    <definedName name="Data" localSheetId="9">#REF!</definedName>
    <definedName name="Data" localSheetId="6">#REF!</definedName>
    <definedName name="Data">#REF!</definedName>
    <definedName name="Fisc" localSheetId="9">'[1]Complete UFR List'!#REF!</definedName>
    <definedName name="Fisc" localSheetId="5">'[1]Complete UFR List'!#REF!</definedName>
    <definedName name="Fisc" localSheetId="6">'[1]Complete UFR List'!#REF!</definedName>
    <definedName name="Fisc" localSheetId="4">'[1]Complete UFR List'!#REF!</definedName>
    <definedName name="Fisc">'[1]Complete UFR List'!#REF!</definedName>
    <definedName name="Floor" localSheetId="0">[3]RawDataCalcs!$L$34:$DB$34</definedName>
    <definedName name="Floor">[4]RawDataCalcs!$L$12:$DB$12</definedName>
    <definedName name="Funds">'[5]RawDataCalcs3386&amp;3401'!$L$68:$DB$68</definedName>
    <definedName name="gk" localSheetId="11">#REF!</definedName>
    <definedName name="gk" localSheetId="9">#REF!</definedName>
    <definedName name="gk" localSheetId="6">#REF!</definedName>
    <definedName name="gk" localSheetId="13">#REF!</definedName>
    <definedName name="gk">#REF!</definedName>
    <definedName name="hhh" localSheetId="11">#REF!</definedName>
    <definedName name="hhh" localSheetId="9">#REF!</definedName>
    <definedName name="hhh" localSheetId="6">#REF!</definedName>
    <definedName name="hhh">#REF!</definedName>
    <definedName name="JailDAverage" localSheetId="11">#REF!</definedName>
    <definedName name="JailDAverage" localSheetId="9">#REF!</definedName>
    <definedName name="JailDAverage" localSheetId="6">#REF!</definedName>
    <definedName name="JailDAverage">#REF!</definedName>
    <definedName name="JailDCap">[6]ALLRawDataCalcs!$L$80:$DB$80</definedName>
    <definedName name="JailDFloor">[6]ALLRawDataCalcs!$L$79:$DB$79</definedName>
    <definedName name="JailDgk" localSheetId="11">#REF!</definedName>
    <definedName name="JailDgk" localSheetId="9">#REF!</definedName>
    <definedName name="JailDgk" localSheetId="6">#REF!</definedName>
    <definedName name="JailDgk">#REF!</definedName>
    <definedName name="JailDMax" localSheetId="11">#REF!</definedName>
    <definedName name="JailDMax" localSheetId="9">#REF!</definedName>
    <definedName name="JailDMax" localSheetId="6">#REF!</definedName>
    <definedName name="JailDMax">#REF!</definedName>
    <definedName name="JailDMedian" localSheetId="11">#REF!</definedName>
    <definedName name="JailDMedian" localSheetId="9">#REF!</definedName>
    <definedName name="JailDMedian" localSheetId="6">#REF!</definedName>
    <definedName name="JailDMedian">#REF!</definedName>
    <definedName name="jm" localSheetId="5">'[1]Complete UFR List'!#REF!</definedName>
    <definedName name="jm" localSheetId="6">'[1]Complete UFR List'!#REF!</definedName>
    <definedName name="jm" localSheetId="4">'[1]Complete UFR List'!#REF!</definedName>
    <definedName name="jm" localSheetId="10">'[1]Complete UFR List'!#REF!</definedName>
    <definedName name="jm">'[1]Complete UFR List'!#REF!</definedName>
    <definedName name="kls" localSheetId="11">#REF!</definedName>
    <definedName name="kls" localSheetId="9">#REF!</definedName>
    <definedName name="kls" localSheetId="6">#REF!</definedName>
    <definedName name="kls">#REF!</definedName>
    <definedName name="ListProviders">'[7]List of Programs'!$A$24:$A$29</definedName>
    <definedName name="Max" localSheetId="11">#REF!</definedName>
    <definedName name="Max" localSheetId="9">#REF!</definedName>
    <definedName name="Max" localSheetId="6">#REF!</definedName>
    <definedName name="Max">#REF!</definedName>
    <definedName name="Median" localSheetId="11">#REF!</definedName>
    <definedName name="Median" localSheetId="9">#REF!</definedName>
    <definedName name="Median" localSheetId="6">#REF!</definedName>
    <definedName name="Median">#REF!</definedName>
    <definedName name="Min" localSheetId="11">#REF!</definedName>
    <definedName name="Min" localSheetId="9">#REF!</definedName>
    <definedName name="Min" localSheetId="6">#REF!</definedName>
    <definedName name="Min">#REF!</definedName>
    <definedName name="MT" localSheetId="11">#REF!</definedName>
    <definedName name="MT" localSheetId="9">#REF!</definedName>
    <definedName name="MT" localSheetId="6">#REF!</definedName>
    <definedName name="MT">#REF!</definedName>
    <definedName name="new" localSheetId="11">#REF!</definedName>
    <definedName name="new" localSheetId="9">#REF!</definedName>
    <definedName name="new" localSheetId="6">#REF!</definedName>
    <definedName name="new">#REF!</definedName>
    <definedName name="ok" localSheetId="11">#REF!</definedName>
    <definedName name="ok" localSheetId="9">#REF!</definedName>
    <definedName name="ok" localSheetId="6">#REF!</definedName>
    <definedName name="ok">#REF!</definedName>
    <definedName name="_xlnm.Print_Area" localSheetId="11">'Cohort model'!$C$3:$R$41</definedName>
    <definedName name="_xlnm.Print_Area" localSheetId="9">'FTE Add-on model'!$B$1:$G$22</definedName>
    <definedName name="_xlnm.Print_Area" localSheetId="3">'FY24 CB  SDV Advoc Model-4627'!$B$1:$F$19</definedName>
    <definedName name="_xlnm.Print_Area" localSheetId="5">'FY24 CEDV Single FTE Model-4629'!$C$1:$H$22</definedName>
    <definedName name="_xlnm.Print_Area" localSheetId="7">'FY24 RCC models-3361'!$B$2:$AD$201</definedName>
    <definedName name="_xlnm.Print_Area" localSheetId="6">'FY24 SDV  Legal  4630'!$C$2:$L$25</definedName>
    <definedName name="_xlnm.Print_Area" localSheetId="4">'FY24 SV Single FTE Model-4628 '!$B$1:$G$21</definedName>
    <definedName name="_xlnm.Print_Area" localSheetId="0">'M2021 BLS  SALARY CHART'!$B$1:$E$41</definedName>
    <definedName name="_xlnm.Print_Area" localSheetId="13">'Outreach and Development'!$B$3:$G$28</definedName>
    <definedName name="_xlnm.Print_Area" localSheetId="10">'RC Satellite Cntr'!$B$135:$H$149</definedName>
    <definedName name="_xlnm.Print_Titles" localSheetId="14">'CAF Fall 2022'!$A:$A</definedName>
    <definedName name="Program_File" localSheetId="11">#REF!</definedName>
    <definedName name="Program_File" localSheetId="9">#REF!</definedName>
    <definedName name="Program_File" localSheetId="6">#REF!</definedName>
    <definedName name="Program_File">#REF!</definedName>
    <definedName name="Programs">'[7]List of Programs'!$B$3:$B$19</definedName>
    <definedName name="ProvFTE">'[8]FTE Data'!$A$3:$AW$56</definedName>
    <definedName name="PurchasedBy">'[8]FTE Data'!$C$263:$AZ$657</definedName>
    <definedName name="resmay2007" localSheetId="11">#REF!</definedName>
    <definedName name="resmay2007" localSheetId="9">#REF!</definedName>
    <definedName name="resmay2007" localSheetId="6">#REF!</definedName>
    <definedName name="resmay2007">#REF!</definedName>
    <definedName name="sheet1">#REF!</definedName>
    <definedName name="Site_list">[8]Lists!$A$2:$A$53</definedName>
    <definedName name="Source" localSheetId="11">#REF!</definedName>
    <definedName name="Source" localSheetId="9">#REF!</definedName>
    <definedName name="Source" localSheetId="6">#REF!</definedName>
    <definedName name="Source">#REF!</definedName>
    <definedName name="Source_2" localSheetId="11">#REF!</definedName>
    <definedName name="Source_2" localSheetId="9">#REF!</definedName>
    <definedName name="Source_2" localSheetId="6">#REF!</definedName>
    <definedName name="Source_2">#REF!</definedName>
    <definedName name="SourcePathAndFileName" localSheetId="11">#REF!</definedName>
    <definedName name="SourcePathAndFileName" localSheetId="9">#REF!</definedName>
    <definedName name="SourcePathAndFileName" localSheetId="6">#REF!</definedName>
    <definedName name="SourcePathAndFileName">#REF!</definedName>
    <definedName name="Total_UFR" localSheetId="11">#REF!</definedName>
    <definedName name="Total_UFR" localSheetId="9">#REF!</definedName>
    <definedName name="Total_UFR" localSheetId="6">#REF!</definedName>
    <definedName name="Total_UFR">#REF!</definedName>
    <definedName name="Total_UFRs" localSheetId="11">#REF!</definedName>
    <definedName name="Total_UFRs" localSheetId="9">#REF!</definedName>
    <definedName name="Total_UFRs" localSheetId="6">#REF!</definedName>
    <definedName name="Total_UFRs">#REF!</definedName>
    <definedName name="Total_UFRs_" localSheetId="11">#REF!</definedName>
    <definedName name="Total_UFRs_" localSheetId="9">#REF!</definedName>
    <definedName name="Total_UFRs_" localSheetId="6">#REF!</definedName>
    <definedName name="Total_UFRs_">#REF!</definedName>
    <definedName name="UFR" localSheetId="11">'[1]Complete UFR List'!#REF!</definedName>
    <definedName name="UFR" localSheetId="5">'[1]Complete UFR List'!#REF!</definedName>
    <definedName name="UFR" localSheetId="7">'[1]Complete UFR List'!#REF!</definedName>
    <definedName name="UFR" localSheetId="6">'[1]Complete UFR List'!#REF!</definedName>
    <definedName name="UFR" localSheetId="4">'[1]Complete UFR List'!#REF!</definedName>
    <definedName name="UFR" localSheetId="10">'[1]Complete UFR List'!#REF!</definedName>
    <definedName name="UFR">'[1]Complete UFR List'!#REF!</definedName>
    <definedName name="UFRS" localSheetId="11">'[1]Complete UFR List'!#REF!</definedName>
    <definedName name="UFRS" localSheetId="5">'[1]Complete UFR List'!#REF!</definedName>
    <definedName name="UFRS" localSheetId="7">'[1]Complete UFR List'!#REF!</definedName>
    <definedName name="UFRS" localSheetId="4">'[1]Complete UFR List'!#REF!</definedName>
    <definedName name="UFRS" localSheetId="10">'[1]Complete UFR List'!#REF!</definedName>
    <definedName name="UFRS">'[1]Complete UFR List'!#REF!</definedName>
    <definedName name="UPDATE" localSheetId="5">'[1]Complete UFR List'!#REF!</definedName>
    <definedName name="UPDATE" localSheetId="4">'[1]Complete UFR List'!#REF!</definedName>
    <definedName name="UPDATE">'[1]Complete UFR List'!#REF!</definedName>
    <definedName name="wefqwerqwe" localSheetId="5">'[1]Complete UFR List'!#REF!</definedName>
    <definedName name="wefqwerqwe" localSheetId="4">'[1]Complete UFR List'!#REF!</definedName>
    <definedName name="wefqwerqwe">'[1]Complete UFR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17" i="15" l="1"/>
  <c r="B11" i="7" l="1"/>
  <c r="D15" i="6"/>
  <c r="AQ300" i="18"/>
  <c r="AO300" i="18"/>
  <c r="AM300" i="18"/>
  <c r="AK300" i="18"/>
  <c r="AI300" i="18"/>
  <c r="AG300" i="18"/>
  <c r="AE300" i="18"/>
  <c r="AC300" i="18"/>
  <c r="AA300" i="18"/>
  <c r="Y300" i="18"/>
  <c r="W300" i="18"/>
  <c r="U300" i="18"/>
  <c r="S300" i="18"/>
  <c r="Q300" i="18"/>
  <c r="O300" i="18"/>
  <c r="M300" i="18"/>
  <c r="K300" i="18"/>
  <c r="I300" i="18"/>
  <c r="G300" i="18"/>
  <c r="E300" i="18"/>
  <c r="AQ299" i="18"/>
  <c r="AO299" i="18"/>
  <c r="AM299" i="18"/>
  <c r="AK299" i="18"/>
  <c r="AI299" i="18"/>
  <c r="AG299" i="18"/>
  <c r="AE299" i="18"/>
  <c r="AC299" i="18"/>
  <c r="AA299" i="18"/>
  <c r="Y299" i="18"/>
  <c r="W299" i="18"/>
  <c r="U299" i="18"/>
  <c r="S299" i="18"/>
  <c r="Q299" i="18"/>
  <c r="O299" i="18"/>
  <c r="M299" i="18"/>
  <c r="K299" i="18"/>
  <c r="I299" i="18"/>
  <c r="G299" i="18"/>
  <c r="E299" i="18"/>
  <c r="AQ298" i="18"/>
  <c r="AO298" i="18"/>
  <c r="AM298" i="18"/>
  <c r="AK298" i="18"/>
  <c r="AI298" i="18"/>
  <c r="AG298" i="18"/>
  <c r="AE298" i="18"/>
  <c r="AC298" i="18"/>
  <c r="AA298" i="18"/>
  <c r="Y298" i="18"/>
  <c r="W298" i="18"/>
  <c r="U298" i="18"/>
  <c r="S298" i="18"/>
  <c r="Q298" i="18"/>
  <c r="O298" i="18"/>
  <c r="M298" i="18"/>
  <c r="K298" i="18"/>
  <c r="I298" i="18"/>
  <c r="G298" i="18"/>
  <c r="E298" i="18"/>
  <c r="AQ297" i="18"/>
  <c r="AO297" i="18"/>
  <c r="AM297" i="18"/>
  <c r="AK297" i="18"/>
  <c r="AI297" i="18"/>
  <c r="AG297" i="18"/>
  <c r="AE297" i="18"/>
  <c r="AC297" i="18"/>
  <c r="AA297" i="18"/>
  <c r="Y297" i="18"/>
  <c r="W297" i="18"/>
  <c r="U297" i="18"/>
  <c r="S297" i="18"/>
  <c r="Q297" i="18"/>
  <c r="O297" i="18"/>
  <c r="M297" i="18"/>
  <c r="K297" i="18"/>
  <c r="I297" i="18"/>
  <c r="G297" i="18"/>
  <c r="E297" i="18"/>
  <c r="AQ296" i="18"/>
  <c r="AO296" i="18"/>
  <c r="AM296" i="18"/>
  <c r="AK296" i="18"/>
  <c r="AI296" i="18"/>
  <c r="AG296" i="18"/>
  <c r="AE296" i="18"/>
  <c r="AC296" i="18"/>
  <c r="AA296" i="18"/>
  <c r="Y296" i="18"/>
  <c r="W296" i="18"/>
  <c r="U296" i="18"/>
  <c r="S296" i="18"/>
  <c r="Q296" i="18"/>
  <c r="O296" i="18"/>
  <c r="M296" i="18"/>
  <c r="K296" i="18"/>
  <c r="I296" i="18"/>
  <c r="G296" i="18"/>
  <c r="E296" i="18"/>
  <c r="AQ295" i="18"/>
  <c r="AO295" i="18"/>
  <c r="AM295" i="18"/>
  <c r="AK295" i="18"/>
  <c r="AI295" i="18"/>
  <c r="AG295" i="18"/>
  <c r="AE295" i="18"/>
  <c r="AC295" i="18"/>
  <c r="AA295" i="18"/>
  <c r="Y295" i="18"/>
  <c r="W295" i="18"/>
  <c r="U295" i="18"/>
  <c r="S295" i="18"/>
  <c r="Q295" i="18"/>
  <c r="O295" i="18"/>
  <c r="M295" i="18"/>
  <c r="K295" i="18"/>
  <c r="I295" i="18"/>
  <c r="G295" i="18"/>
  <c r="E295" i="18"/>
  <c r="AQ294" i="18"/>
  <c r="AO294" i="18"/>
  <c r="AM294" i="18"/>
  <c r="AK294" i="18"/>
  <c r="AI294" i="18"/>
  <c r="AG294" i="18"/>
  <c r="AE294" i="18"/>
  <c r="AC294" i="18"/>
  <c r="AA294" i="18"/>
  <c r="Y294" i="18"/>
  <c r="W294" i="18"/>
  <c r="U294" i="18"/>
  <c r="S294" i="18"/>
  <c r="Q294" i="18"/>
  <c r="O294" i="18"/>
  <c r="M294" i="18"/>
  <c r="K294" i="18"/>
  <c r="I294" i="18"/>
  <c r="G294" i="18"/>
  <c r="E294" i="18"/>
  <c r="AQ293" i="18"/>
  <c r="AO293" i="18"/>
  <c r="AM293" i="18"/>
  <c r="AK293" i="18"/>
  <c r="AI293" i="18"/>
  <c r="AG293" i="18"/>
  <c r="AE293" i="18"/>
  <c r="AC293" i="18"/>
  <c r="AA293" i="18"/>
  <c r="Y293" i="18"/>
  <c r="W293" i="18"/>
  <c r="U293" i="18"/>
  <c r="S293" i="18"/>
  <c r="Q293" i="18"/>
  <c r="O293" i="18"/>
  <c r="M293" i="18"/>
  <c r="K293" i="18"/>
  <c r="I293" i="18"/>
  <c r="G293" i="18"/>
  <c r="E293" i="18"/>
  <c r="AQ292" i="18"/>
  <c r="AO292" i="18"/>
  <c r="AM292" i="18"/>
  <c r="AK292" i="18"/>
  <c r="AI292" i="18"/>
  <c r="AG292" i="18"/>
  <c r="AE292" i="18"/>
  <c r="AC292" i="18"/>
  <c r="AA292" i="18"/>
  <c r="Y292" i="18"/>
  <c r="W292" i="18"/>
  <c r="U292" i="18"/>
  <c r="S292" i="18"/>
  <c r="Q292" i="18"/>
  <c r="O292" i="18"/>
  <c r="M292" i="18"/>
  <c r="K292" i="18"/>
  <c r="I292" i="18"/>
  <c r="G292" i="18"/>
  <c r="E292" i="18"/>
  <c r="AQ291" i="18"/>
  <c r="AO291" i="18"/>
  <c r="AM291" i="18"/>
  <c r="AK291" i="18"/>
  <c r="AI291" i="18"/>
  <c r="AG291" i="18"/>
  <c r="AE291" i="18"/>
  <c r="AC291" i="18"/>
  <c r="AA291" i="18"/>
  <c r="Y291" i="18"/>
  <c r="W291" i="18"/>
  <c r="U291" i="18"/>
  <c r="S291" i="18"/>
  <c r="Q291" i="18"/>
  <c r="O291" i="18"/>
  <c r="M291" i="18"/>
  <c r="K291" i="18"/>
  <c r="I291" i="18"/>
  <c r="G291" i="18"/>
  <c r="E291" i="18"/>
  <c r="AQ290" i="18"/>
  <c r="AO290" i="18"/>
  <c r="AM290" i="18"/>
  <c r="AK290" i="18"/>
  <c r="AI290" i="18"/>
  <c r="AG290" i="18"/>
  <c r="AE290" i="18"/>
  <c r="AC290" i="18"/>
  <c r="AA290" i="18"/>
  <c r="Y290" i="18"/>
  <c r="W290" i="18"/>
  <c r="U290" i="18"/>
  <c r="S290" i="18"/>
  <c r="Q290" i="18"/>
  <c r="O290" i="18"/>
  <c r="M290" i="18"/>
  <c r="K290" i="18"/>
  <c r="I290" i="18"/>
  <c r="G290" i="18"/>
  <c r="E290" i="18"/>
  <c r="AQ289" i="18"/>
  <c r="AO289" i="18"/>
  <c r="AM289" i="18"/>
  <c r="AK289" i="18"/>
  <c r="AI289" i="18"/>
  <c r="AG289" i="18"/>
  <c r="AE289" i="18"/>
  <c r="AC289" i="18"/>
  <c r="AA289" i="18"/>
  <c r="Y289" i="18"/>
  <c r="W289" i="18"/>
  <c r="U289" i="18"/>
  <c r="S289" i="18"/>
  <c r="Q289" i="18"/>
  <c r="O289" i="18"/>
  <c r="M289" i="18"/>
  <c r="K289" i="18"/>
  <c r="I289" i="18"/>
  <c r="G289" i="18"/>
  <c r="E289" i="18"/>
  <c r="AQ288" i="18"/>
  <c r="AO288" i="18"/>
  <c r="AM288" i="18"/>
  <c r="AK288" i="18"/>
  <c r="AI288" i="18"/>
  <c r="AG288" i="18"/>
  <c r="AE288" i="18"/>
  <c r="AC288" i="18"/>
  <c r="AA288" i="18"/>
  <c r="Y288" i="18"/>
  <c r="W288" i="18"/>
  <c r="U288" i="18"/>
  <c r="S288" i="18"/>
  <c r="Q288" i="18"/>
  <c r="O288" i="18"/>
  <c r="M288" i="18"/>
  <c r="K288" i="18"/>
  <c r="I288" i="18"/>
  <c r="G288" i="18"/>
  <c r="E288" i="18"/>
  <c r="AQ287" i="18"/>
  <c r="AO287" i="18"/>
  <c r="AM287" i="18"/>
  <c r="AK287" i="18"/>
  <c r="AI287" i="18"/>
  <c r="AG287" i="18"/>
  <c r="AE287" i="18"/>
  <c r="AC287" i="18"/>
  <c r="AA287" i="18"/>
  <c r="Y287" i="18"/>
  <c r="W287" i="18"/>
  <c r="U287" i="18"/>
  <c r="S287" i="18"/>
  <c r="Q287" i="18"/>
  <c r="O287" i="18"/>
  <c r="M287" i="18"/>
  <c r="K287" i="18"/>
  <c r="I287" i="18"/>
  <c r="G287" i="18"/>
  <c r="E287" i="18"/>
  <c r="AQ286" i="18"/>
  <c r="AO286" i="18"/>
  <c r="AM286" i="18"/>
  <c r="AK286" i="18"/>
  <c r="AI286" i="18"/>
  <c r="AG286" i="18"/>
  <c r="AE286" i="18"/>
  <c r="AC286" i="18"/>
  <c r="AA286" i="18"/>
  <c r="Y286" i="18"/>
  <c r="W286" i="18"/>
  <c r="U286" i="18"/>
  <c r="S286" i="18"/>
  <c r="Q286" i="18"/>
  <c r="O286" i="18"/>
  <c r="M286" i="18"/>
  <c r="K286" i="18"/>
  <c r="I286" i="18"/>
  <c r="G286" i="18"/>
  <c r="E286" i="18"/>
  <c r="AQ285" i="18"/>
  <c r="AO285" i="18"/>
  <c r="AM285" i="18"/>
  <c r="AK285" i="18"/>
  <c r="AI285" i="18"/>
  <c r="AG285" i="18"/>
  <c r="AE285" i="18"/>
  <c r="AC285" i="18"/>
  <c r="AA285" i="18"/>
  <c r="Y285" i="18"/>
  <c r="W285" i="18"/>
  <c r="U285" i="18"/>
  <c r="S285" i="18"/>
  <c r="Q285" i="18"/>
  <c r="O285" i="18"/>
  <c r="M285" i="18"/>
  <c r="K285" i="18"/>
  <c r="I285" i="18"/>
  <c r="G285" i="18"/>
  <c r="E285" i="18"/>
  <c r="AQ284" i="18"/>
  <c r="AO284" i="18"/>
  <c r="AM284" i="18"/>
  <c r="AK284" i="18"/>
  <c r="AI284" i="18"/>
  <c r="AG284" i="18"/>
  <c r="AE284" i="18"/>
  <c r="AC284" i="18"/>
  <c r="AA284" i="18"/>
  <c r="Y284" i="18"/>
  <c r="W284" i="18"/>
  <c r="U284" i="18"/>
  <c r="S284" i="18"/>
  <c r="Q284" i="18"/>
  <c r="O284" i="18"/>
  <c r="M284" i="18"/>
  <c r="K284" i="18"/>
  <c r="I284" i="18"/>
  <c r="G284" i="18"/>
  <c r="E284" i="18"/>
  <c r="AQ283" i="18"/>
  <c r="AO283" i="18"/>
  <c r="AM283" i="18"/>
  <c r="AK283" i="18"/>
  <c r="AI283" i="18"/>
  <c r="AG283" i="18"/>
  <c r="AE283" i="18"/>
  <c r="AC283" i="18"/>
  <c r="AA283" i="18"/>
  <c r="Y283" i="18"/>
  <c r="W283" i="18"/>
  <c r="U283" i="18"/>
  <c r="S283" i="18"/>
  <c r="Q283" i="18"/>
  <c r="O283" i="18"/>
  <c r="M283" i="18"/>
  <c r="K283" i="18"/>
  <c r="I283" i="18"/>
  <c r="G283" i="18"/>
  <c r="E283" i="18"/>
  <c r="AQ282" i="18"/>
  <c r="AO282" i="18"/>
  <c r="AM282" i="18"/>
  <c r="AK282" i="18"/>
  <c r="AI282" i="18"/>
  <c r="AG282" i="18"/>
  <c r="AE282" i="18"/>
  <c r="AC282" i="18"/>
  <c r="AA282" i="18"/>
  <c r="Y282" i="18"/>
  <c r="W282" i="18"/>
  <c r="U282" i="18"/>
  <c r="S282" i="18"/>
  <c r="Q282" i="18"/>
  <c r="O282" i="18"/>
  <c r="M282" i="18"/>
  <c r="K282" i="18"/>
  <c r="I282" i="18"/>
  <c r="G282" i="18"/>
  <c r="E282" i="18"/>
  <c r="AQ281" i="18"/>
  <c r="AO281" i="18"/>
  <c r="AM281" i="18"/>
  <c r="AK281" i="18"/>
  <c r="AI281" i="18"/>
  <c r="AG281" i="18"/>
  <c r="AE281" i="18"/>
  <c r="AC281" i="18"/>
  <c r="AA281" i="18"/>
  <c r="Y281" i="18"/>
  <c r="W281" i="18"/>
  <c r="U281" i="18"/>
  <c r="S281" i="18"/>
  <c r="Q281" i="18"/>
  <c r="O281" i="18"/>
  <c r="M281" i="18"/>
  <c r="K281" i="18"/>
  <c r="I281" i="18"/>
  <c r="G281" i="18"/>
  <c r="E281" i="18"/>
  <c r="AQ280" i="18"/>
  <c r="AO280" i="18"/>
  <c r="AM280" i="18"/>
  <c r="AK280" i="18"/>
  <c r="AI280" i="18"/>
  <c r="AG280" i="18"/>
  <c r="AE280" i="18"/>
  <c r="AC280" i="18"/>
  <c r="AA280" i="18"/>
  <c r="Y280" i="18"/>
  <c r="W280" i="18"/>
  <c r="U280" i="18"/>
  <c r="S280" i="18"/>
  <c r="Q280" i="18"/>
  <c r="O280" i="18"/>
  <c r="M280" i="18"/>
  <c r="K280" i="18"/>
  <c r="I280" i="18"/>
  <c r="G280" i="18"/>
  <c r="E280" i="18"/>
  <c r="AQ279" i="18"/>
  <c r="AO279" i="18"/>
  <c r="AM279" i="18"/>
  <c r="AK279" i="18"/>
  <c r="AI279" i="18"/>
  <c r="AG279" i="18"/>
  <c r="AE279" i="18"/>
  <c r="AC279" i="18"/>
  <c r="AA279" i="18"/>
  <c r="Y279" i="18"/>
  <c r="W279" i="18"/>
  <c r="U279" i="18"/>
  <c r="S279" i="18"/>
  <c r="Q279" i="18"/>
  <c r="O279" i="18"/>
  <c r="M279" i="18"/>
  <c r="K279" i="18"/>
  <c r="I279" i="18"/>
  <c r="G279" i="18"/>
  <c r="E279" i="18"/>
  <c r="AQ278" i="18"/>
  <c r="AO278" i="18"/>
  <c r="AM278" i="18"/>
  <c r="AK278" i="18"/>
  <c r="AI278" i="18"/>
  <c r="AG278" i="18"/>
  <c r="AE278" i="18"/>
  <c r="AC278" i="18"/>
  <c r="AA278" i="18"/>
  <c r="Y278" i="18"/>
  <c r="W278" i="18"/>
  <c r="U278" i="18"/>
  <c r="S278" i="18"/>
  <c r="Q278" i="18"/>
  <c r="O278" i="18"/>
  <c r="M278" i="18"/>
  <c r="K278" i="18"/>
  <c r="I278" i="18"/>
  <c r="G278" i="18"/>
  <c r="E278" i="18"/>
  <c r="AQ277" i="18"/>
  <c r="AO277" i="18"/>
  <c r="AM277" i="18"/>
  <c r="AK277" i="18"/>
  <c r="AI277" i="18"/>
  <c r="AG277" i="18"/>
  <c r="AE277" i="18"/>
  <c r="AC277" i="18"/>
  <c r="AA277" i="18"/>
  <c r="Y277" i="18"/>
  <c r="W277" i="18"/>
  <c r="U277" i="18"/>
  <c r="S277" i="18"/>
  <c r="Q277" i="18"/>
  <c r="O277" i="18"/>
  <c r="M277" i="18"/>
  <c r="K277" i="18"/>
  <c r="I277" i="18"/>
  <c r="G277" i="18"/>
  <c r="E277" i="18"/>
  <c r="AQ276" i="18"/>
  <c r="AO276" i="18"/>
  <c r="AM276" i="18"/>
  <c r="AK276" i="18"/>
  <c r="AI276" i="18"/>
  <c r="AG276" i="18"/>
  <c r="AE276" i="18"/>
  <c r="AC276" i="18"/>
  <c r="AA276" i="18"/>
  <c r="Y276" i="18"/>
  <c r="W276" i="18"/>
  <c r="U276" i="18"/>
  <c r="S276" i="18"/>
  <c r="Q276" i="18"/>
  <c r="O276" i="18"/>
  <c r="M276" i="18"/>
  <c r="K276" i="18"/>
  <c r="I276" i="18"/>
  <c r="G276" i="18"/>
  <c r="E276" i="18"/>
  <c r="AQ275" i="18"/>
  <c r="AO275" i="18"/>
  <c r="AM275" i="18"/>
  <c r="AK275" i="18"/>
  <c r="AI275" i="18"/>
  <c r="AG275" i="18"/>
  <c r="AE275" i="18"/>
  <c r="AC275" i="18"/>
  <c r="AA275" i="18"/>
  <c r="Y275" i="18"/>
  <c r="W275" i="18"/>
  <c r="U275" i="18"/>
  <c r="S275" i="18"/>
  <c r="Q275" i="18"/>
  <c r="O275" i="18"/>
  <c r="M275" i="18"/>
  <c r="K275" i="18"/>
  <c r="I275" i="18"/>
  <c r="G275" i="18"/>
  <c r="E275" i="18"/>
  <c r="AQ274" i="18"/>
  <c r="AO274" i="18"/>
  <c r="AM274" i="18"/>
  <c r="AK274" i="18"/>
  <c r="AI274" i="18"/>
  <c r="AG274" i="18"/>
  <c r="AE274" i="18"/>
  <c r="AC274" i="18"/>
  <c r="AA274" i="18"/>
  <c r="Y274" i="18"/>
  <c r="W274" i="18"/>
  <c r="U274" i="18"/>
  <c r="S274" i="18"/>
  <c r="Q274" i="18"/>
  <c r="O274" i="18"/>
  <c r="M274" i="18"/>
  <c r="K274" i="18"/>
  <c r="I274" i="18"/>
  <c r="G274" i="18"/>
  <c r="E274" i="18"/>
  <c r="AQ273" i="18"/>
  <c r="AO273" i="18"/>
  <c r="AM273" i="18"/>
  <c r="AK273" i="18"/>
  <c r="AI273" i="18"/>
  <c r="AG273" i="18"/>
  <c r="AE273" i="18"/>
  <c r="AC273" i="18"/>
  <c r="AA273" i="18"/>
  <c r="Y273" i="18"/>
  <c r="W273" i="18"/>
  <c r="U273" i="18"/>
  <c r="S273" i="18"/>
  <c r="Q273" i="18"/>
  <c r="O273" i="18"/>
  <c r="M273" i="18"/>
  <c r="K273" i="18"/>
  <c r="I273" i="18"/>
  <c r="G273" i="18"/>
  <c r="E273" i="18"/>
  <c r="AQ272" i="18"/>
  <c r="AO272" i="18"/>
  <c r="AM272" i="18"/>
  <c r="AK272" i="18"/>
  <c r="AI272" i="18"/>
  <c r="AG272" i="18"/>
  <c r="AE272" i="18"/>
  <c r="AC272" i="18"/>
  <c r="AA272" i="18"/>
  <c r="Y272" i="18"/>
  <c r="W272" i="18"/>
  <c r="U272" i="18"/>
  <c r="S272" i="18"/>
  <c r="Q272" i="18"/>
  <c r="O272" i="18"/>
  <c r="M272" i="18"/>
  <c r="K272" i="18"/>
  <c r="I272" i="18"/>
  <c r="G272" i="18"/>
  <c r="E272" i="18"/>
  <c r="AQ271" i="18"/>
  <c r="AO271" i="18"/>
  <c r="AM271" i="18"/>
  <c r="AK271" i="18"/>
  <c r="AI271" i="18"/>
  <c r="AG271" i="18"/>
  <c r="AE271" i="18"/>
  <c r="AC271" i="18"/>
  <c r="AA271" i="18"/>
  <c r="Y271" i="18"/>
  <c r="W271" i="18"/>
  <c r="U271" i="18"/>
  <c r="S271" i="18"/>
  <c r="Q271" i="18"/>
  <c r="O271" i="18"/>
  <c r="M271" i="18"/>
  <c r="K271" i="18"/>
  <c r="I271" i="18"/>
  <c r="G271" i="18"/>
  <c r="E271" i="18"/>
  <c r="AQ270" i="18"/>
  <c r="AO270" i="18"/>
  <c r="AM270" i="18"/>
  <c r="AK270" i="18"/>
  <c r="AI270" i="18"/>
  <c r="AG270" i="18"/>
  <c r="AE270" i="18"/>
  <c r="AC270" i="18"/>
  <c r="AA270" i="18"/>
  <c r="Y270" i="18"/>
  <c r="W270" i="18"/>
  <c r="U270" i="18"/>
  <c r="S270" i="18"/>
  <c r="Q270" i="18"/>
  <c r="O270" i="18"/>
  <c r="M270" i="18"/>
  <c r="K270" i="18"/>
  <c r="I270" i="18"/>
  <c r="G270" i="18"/>
  <c r="E270" i="18"/>
  <c r="AQ269" i="18"/>
  <c r="AO269" i="18"/>
  <c r="AM269" i="18"/>
  <c r="AK269" i="18"/>
  <c r="AI269" i="18"/>
  <c r="AG269" i="18"/>
  <c r="AE269" i="18"/>
  <c r="AC269" i="18"/>
  <c r="AA269" i="18"/>
  <c r="Y269" i="18"/>
  <c r="W269" i="18"/>
  <c r="U269" i="18"/>
  <c r="S269" i="18"/>
  <c r="Q269" i="18"/>
  <c r="O269" i="18"/>
  <c r="M269" i="18"/>
  <c r="K269" i="18"/>
  <c r="I269" i="18"/>
  <c r="G269" i="18"/>
  <c r="E269" i="18"/>
  <c r="AQ268" i="18"/>
  <c r="AO268" i="18"/>
  <c r="AM268" i="18"/>
  <c r="AK268" i="18"/>
  <c r="AI268" i="18"/>
  <c r="AG268" i="18"/>
  <c r="AE268" i="18"/>
  <c r="AC268" i="18"/>
  <c r="AA268" i="18"/>
  <c r="Y268" i="18"/>
  <c r="W268" i="18"/>
  <c r="U268" i="18"/>
  <c r="S268" i="18"/>
  <c r="Q268" i="18"/>
  <c r="O268" i="18"/>
  <c r="M268" i="18"/>
  <c r="K268" i="18"/>
  <c r="I268" i="18"/>
  <c r="G268" i="18"/>
  <c r="E268" i="18"/>
  <c r="AQ267" i="18"/>
  <c r="AO267" i="18"/>
  <c r="AM267" i="18"/>
  <c r="AK267" i="18"/>
  <c r="AI267" i="18"/>
  <c r="AG267" i="18"/>
  <c r="AE267" i="18"/>
  <c r="AC267" i="18"/>
  <c r="AA267" i="18"/>
  <c r="Y267" i="18"/>
  <c r="W267" i="18"/>
  <c r="U267" i="18"/>
  <c r="S267" i="18"/>
  <c r="Q267" i="18"/>
  <c r="O267" i="18"/>
  <c r="M267" i="18"/>
  <c r="K267" i="18"/>
  <c r="I267" i="18"/>
  <c r="G267" i="18"/>
  <c r="E267" i="18"/>
  <c r="AQ266" i="18"/>
  <c r="AO266" i="18"/>
  <c r="AM266" i="18"/>
  <c r="AK266" i="18"/>
  <c r="AI266" i="18"/>
  <c r="AG266" i="18"/>
  <c r="AE266" i="18"/>
  <c r="AC266" i="18"/>
  <c r="AA266" i="18"/>
  <c r="Y266" i="18"/>
  <c r="W266" i="18"/>
  <c r="U266" i="18"/>
  <c r="S266" i="18"/>
  <c r="Q266" i="18"/>
  <c r="O266" i="18"/>
  <c r="M266" i="18"/>
  <c r="K266" i="18"/>
  <c r="I266" i="18"/>
  <c r="G266" i="18"/>
  <c r="E266" i="18"/>
  <c r="AQ265" i="18"/>
  <c r="AO265" i="18"/>
  <c r="AM265" i="18"/>
  <c r="AK265" i="18"/>
  <c r="AI265" i="18"/>
  <c r="AG265" i="18"/>
  <c r="AE265" i="18"/>
  <c r="AC265" i="18"/>
  <c r="AA265" i="18"/>
  <c r="Y265" i="18"/>
  <c r="W265" i="18"/>
  <c r="U265" i="18"/>
  <c r="S265" i="18"/>
  <c r="Q265" i="18"/>
  <c r="O265" i="18"/>
  <c r="M265" i="18"/>
  <c r="K265" i="18"/>
  <c r="I265" i="18"/>
  <c r="G265" i="18"/>
  <c r="E265" i="18"/>
  <c r="AQ264" i="18"/>
  <c r="AO264" i="18"/>
  <c r="AM264" i="18"/>
  <c r="AK264" i="18"/>
  <c r="AI264" i="18"/>
  <c r="AG264" i="18"/>
  <c r="AE264" i="18"/>
  <c r="AC264" i="18"/>
  <c r="AA264" i="18"/>
  <c r="Y264" i="18"/>
  <c r="W264" i="18"/>
  <c r="U264" i="18"/>
  <c r="S264" i="18"/>
  <c r="Q264" i="18"/>
  <c r="O264" i="18"/>
  <c r="M264" i="18"/>
  <c r="K264" i="18"/>
  <c r="I264" i="18"/>
  <c r="G264" i="18"/>
  <c r="E264" i="18"/>
  <c r="AQ263" i="18"/>
  <c r="AO263" i="18"/>
  <c r="AM263" i="18"/>
  <c r="AK263" i="18"/>
  <c r="AI263" i="18"/>
  <c r="AG263" i="18"/>
  <c r="AE263" i="18"/>
  <c r="AC263" i="18"/>
  <c r="AA263" i="18"/>
  <c r="Y263" i="18"/>
  <c r="W263" i="18"/>
  <c r="U263" i="18"/>
  <c r="S263" i="18"/>
  <c r="Q263" i="18"/>
  <c r="O263" i="18"/>
  <c r="M263" i="18"/>
  <c r="K263" i="18"/>
  <c r="I263" i="18"/>
  <c r="G263" i="18"/>
  <c r="E263" i="18"/>
  <c r="AQ262" i="18"/>
  <c r="AO262" i="18"/>
  <c r="AM262" i="18"/>
  <c r="AK262" i="18"/>
  <c r="AI262" i="18"/>
  <c r="AG262" i="18"/>
  <c r="AE262" i="18"/>
  <c r="AC262" i="18"/>
  <c r="AA262" i="18"/>
  <c r="Y262" i="18"/>
  <c r="W262" i="18"/>
  <c r="U262" i="18"/>
  <c r="S262" i="18"/>
  <c r="Q262" i="18"/>
  <c r="O262" i="18"/>
  <c r="M262" i="18"/>
  <c r="K262" i="18"/>
  <c r="I262" i="18"/>
  <c r="G262" i="18"/>
  <c r="E262" i="18"/>
  <c r="AQ261" i="18"/>
  <c r="AO261" i="18"/>
  <c r="AM261" i="18"/>
  <c r="AK261" i="18"/>
  <c r="AI261" i="18"/>
  <c r="AG261" i="18"/>
  <c r="AE261" i="18"/>
  <c r="AC261" i="18"/>
  <c r="AA261" i="18"/>
  <c r="Y261" i="18"/>
  <c r="W261" i="18"/>
  <c r="U261" i="18"/>
  <c r="S261" i="18"/>
  <c r="Q261" i="18"/>
  <c r="O261" i="18"/>
  <c r="M261" i="18"/>
  <c r="K261" i="18"/>
  <c r="I261" i="18"/>
  <c r="G261" i="18"/>
  <c r="E261" i="18"/>
  <c r="AQ260" i="18"/>
  <c r="AO260" i="18"/>
  <c r="AM260" i="18"/>
  <c r="AK260" i="18"/>
  <c r="AI260" i="18"/>
  <c r="AG260" i="18"/>
  <c r="AE260" i="18"/>
  <c r="AC260" i="18"/>
  <c r="AA260" i="18"/>
  <c r="Y260" i="18"/>
  <c r="W260" i="18"/>
  <c r="U260" i="18"/>
  <c r="S260" i="18"/>
  <c r="Q260" i="18"/>
  <c r="O260" i="18"/>
  <c r="M260" i="18"/>
  <c r="K260" i="18"/>
  <c r="I260" i="18"/>
  <c r="G260" i="18"/>
  <c r="E260" i="18"/>
  <c r="AQ259" i="18"/>
  <c r="AO259" i="18"/>
  <c r="AM259" i="18"/>
  <c r="AK259" i="18"/>
  <c r="AI259" i="18"/>
  <c r="AG259" i="18"/>
  <c r="AE259" i="18"/>
  <c r="AC259" i="18"/>
  <c r="AA259" i="18"/>
  <c r="Y259" i="18"/>
  <c r="W259" i="18"/>
  <c r="U259" i="18"/>
  <c r="S259" i="18"/>
  <c r="Q259" i="18"/>
  <c r="O259" i="18"/>
  <c r="M259" i="18"/>
  <c r="K259" i="18"/>
  <c r="I259" i="18"/>
  <c r="G259" i="18"/>
  <c r="E259" i="18"/>
  <c r="AQ258" i="18"/>
  <c r="AO258" i="18"/>
  <c r="AM258" i="18"/>
  <c r="AK258" i="18"/>
  <c r="AI258" i="18"/>
  <c r="AG258" i="18"/>
  <c r="AE258" i="18"/>
  <c r="AC258" i="18"/>
  <c r="AA258" i="18"/>
  <c r="Y258" i="18"/>
  <c r="W258" i="18"/>
  <c r="U258" i="18"/>
  <c r="S258" i="18"/>
  <c r="Q258" i="18"/>
  <c r="O258" i="18"/>
  <c r="M258" i="18"/>
  <c r="K258" i="18"/>
  <c r="I258" i="18"/>
  <c r="G258" i="18"/>
  <c r="E258" i="18"/>
  <c r="AQ257" i="18"/>
  <c r="AO257" i="18"/>
  <c r="AM257" i="18"/>
  <c r="AK257" i="18"/>
  <c r="AI257" i="18"/>
  <c r="AG257" i="18"/>
  <c r="AE257" i="18"/>
  <c r="AC257" i="18"/>
  <c r="AA257" i="18"/>
  <c r="Y257" i="18"/>
  <c r="W257" i="18"/>
  <c r="U257" i="18"/>
  <c r="S257" i="18"/>
  <c r="Q257" i="18"/>
  <c r="O257" i="18"/>
  <c r="M257" i="18"/>
  <c r="K257" i="18"/>
  <c r="I257" i="18"/>
  <c r="G257" i="18"/>
  <c r="E257" i="18"/>
  <c r="AQ256" i="18"/>
  <c r="AO256" i="18"/>
  <c r="AM256" i="18"/>
  <c r="AK256" i="18"/>
  <c r="AI256" i="18"/>
  <c r="AG256" i="18"/>
  <c r="AE256" i="18"/>
  <c r="AC256" i="18"/>
  <c r="AA256" i="18"/>
  <c r="Y256" i="18"/>
  <c r="W256" i="18"/>
  <c r="U256" i="18"/>
  <c r="S256" i="18"/>
  <c r="Q256" i="18"/>
  <c r="O256" i="18"/>
  <c r="M256" i="18"/>
  <c r="K256" i="18"/>
  <c r="I256" i="18"/>
  <c r="G256" i="18"/>
  <c r="E256" i="18"/>
  <c r="AQ255" i="18"/>
  <c r="AO255" i="18"/>
  <c r="AM255" i="18"/>
  <c r="AK255" i="18"/>
  <c r="AI255" i="18"/>
  <c r="AG255" i="18"/>
  <c r="AE255" i="18"/>
  <c r="AC255" i="18"/>
  <c r="AA255" i="18"/>
  <c r="Y255" i="18"/>
  <c r="W255" i="18"/>
  <c r="U255" i="18"/>
  <c r="S255" i="18"/>
  <c r="Q255" i="18"/>
  <c r="O255" i="18"/>
  <c r="M255" i="18"/>
  <c r="K255" i="18"/>
  <c r="I255" i="18"/>
  <c r="G255" i="18"/>
  <c r="E255" i="18"/>
  <c r="AQ254" i="18"/>
  <c r="AO254" i="18"/>
  <c r="AM254" i="18"/>
  <c r="AK254" i="18"/>
  <c r="AI254" i="18"/>
  <c r="AG254" i="18"/>
  <c r="AE254" i="18"/>
  <c r="AC254" i="18"/>
  <c r="AA254" i="18"/>
  <c r="Y254" i="18"/>
  <c r="W254" i="18"/>
  <c r="U254" i="18"/>
  <c r="S254" i="18"/>
  <c r="Q254" i="18"/>
  <c r="O254" i="18"/>
  <c r="M254" i="18"/>
  <c r="K254" i="18"/>
  <c r="I254" i="18"/>
  <c r="G254" i="18"/>
  <c r="E254" i="18"/>
  <c r="AQ253" i="18"/>
  <c r="AO253" i="18"/>
  <c r="AM253" i="18"/>
  <c r="AK253" i="18"/>
  <c r="AI253" i="18"/>
  <c r="AG253" i="18"/>
  <c r="AE253" i="18"/>
  <c r="AC253" i="18"/>
  <c r="AA253" i="18"/>
  <c r="Y253" i="18"/>
  <c r="W253" i="18"/>
  <c r="U253" i="18"/>
  <c r="S253" i="18"/>
  <c r="Q253" i="18"/>
  <c r="O253" i="18"/>
  <c r="M253" i="18"/>
  <c r="K253" i="18"/>
  <c r="I253" i="18"/>
  <c r="G253" i="18"/>
  <c r="E253" i="18"/>
  <c r="AQ252" i="18"/>
  <c r="AO252" i="18"/>
  <c r="AM252" i="18"/>
  <c r="AK252" i="18"/>
  <c r="AI252" i="18"/>
  <c r="AG252" i="18"/>
  <c r="AE252" i="18"/>
  <c r="AC252" i="18"/>
  <c r="AA252" i="18"/>
  <c r="Y252" i="18"/>
  <c r="W252" i="18"/>
  <c r="U252" i="18"/>
  <c r="S252" i="18"/>
  <c r="Q252" i="18"/>
  <c r="O252" i="18"/>
  <c r="M252" i="18"/>
  <c r="K252" i="18"/>
  <c r="I252" i="18"/>
  <c r="G252" i="18"/>
  <c r="E252" i="18"/>
  <c r="AQ251" i="18"/>
  <c r="AO251" i="18"/>
  <c r="AM251" i="18"/>
  <c r="AK251" i="18"/>
  <c r="AI251" i="18"/>
  <c r="AG251" i="18"/>
  <c r="AE251" i="18"/>
  <c r="AC251" i="18"/>
  <c r="AA251" i="18"/>
  <c r="Y251" i="18"/>
  <c r="W251" i="18"/>
  <c r="U251" i="18"/>
  <c r="S251" i="18"/>
  <c r="Q251" i="18"/>
  <c r="O251" i="18"/>
  <c r="M251" i="18"/>
  <c r="K251" i="18"/>
  <c r="I251" i="18"/>
  <c r="G251" i="18"/>
  <c r="E251" i="18"/>
  <c r="AQ250" i="18"/>
  <c r="AO250" i="18"/>
  <c r="AM250" i="18"/>
  <c r="AK250" i="18"/>
  <c r="AI250" i="18"/>
  <c r="AG250" i="18"/>
  <c r="AE250" i="18"/>
  <c r="AC250" i="18"/>
  <c r="AA250" i="18"/>
  <c r="Y250" i="18"/>
  <c r="W250" i="18"/>
  <c r="U250" i="18"/>
  <c r="S250" i="18"/>
  <c r="Q250" i="18"/>
  <c r="O250" i="18"/>
  <c r="M250" i="18"/>
  <c r="K250" i="18"/>
  <c r="I250" i="18"/>
  <c r="G250" i="18"/>
  <c r="E250" i="18"/>
  <c r="AQ249" i="18"/>
  <c r="AO249" i="18"/>
  <c r="AM249" i="18"/>
  <c r="AK249" i="18"/>
  <c r="AI249" i="18"/>
  <c r="AG249" i="18"/>
  <c r="AE249" i="18"/>
  <c r="AC249" i="18"/>
  <c r="AA249" i="18"/>
  <c r="Y249" i="18"/>
  <c r="W249" i="18"/>
  <c r="U249" i="18"/>
  <c r="S249" i="18"/>
  <c r="Q249" i="18"/>
  <c r="O249" i="18"/>
  <c r="M249" i="18"/>
  <c r="K249" i="18"/>
  <c r="I249" i="18"/>
  <c r="G249" i="18"/>
  <c r="E249" i="18"/>
  <c r="AQ248" i="18"/>
  <c r="AO248" i="18"/>
  <c r="AM248" i="18"/>
  <c r="AK248" i="18"/>
  <c r="AI248" i="18"/>
  <c r="AG248" i="18"/>
  <c r="AE248" i="18"/>
  <c r="AC248" i="18"/>
  <c r="AA248" i="18"/>
  <c r="Y248" i="18"/>
  <c r="W248" i="18"/>
  <c r="U248" i="18"/>
  <c r="S248" i="18"/>
  <c r="Q248" i="18"/>
  <c r="O248" i="18"/>
  <c r="M248" i="18"/>
  <c r="K248" i="18"/>
  <c r="I248" i="18"/>
  <c r="G248" i="18"/>
  <c r="E248" i="18"/>
  <c r="AQ247" i="18"/>
  <c r="AO247" i="18"/>
  <c r="AM247" i="18"/>
  <c r="AK247" i="18"/>
  <c r="AI247" i="18"/>
  <c r="AG247" i="18"/>
  <c r="AE247" i="18"/>
  <c r="AC247" i="18"/>
  <c r="AA247" i="18"/>
  <c r="Y247" i="18"/>
  <c r="W247" i="18"/>
  <c r="U247" i="18"/>
  <c r="S247" i="18"/>
  <c r="Q247" i="18"/>
  <c r="O247" i="18"/>
  <c r="M247" i="18"/>
  <c r="K247" i="18"/>
  <c r="I247" i="18"/>
  <c r="G247" i="18"/>
  <c r="E247" i="18"/>
  <c r="AQ246" i="18"/>
  <c r="AO246" i="18"/>
  <c r="AM246" i="18"/>
  <c r="AK246" i="18"/>
  <c r="AI246" i="18"/>
  <c r="AG246" i="18"/>
  <c r="AE246" i="18"/>
  <c r="AC246" i="18"/>
  <c r="AA246" i="18"/>
  <c r="Y246" i="18"/>
  <c r="W246" i="18"/>
  <c r="U246" i="18"/>
  <c r="S246" i="18"/>
  <c r="Q246" i="18"/>
  <c r="O246" i="18"/>
  <c r="M246" i="18"/>
  <c r="K246" i="18"/>
  <c r="I246" i="18"/>
  <c r="G246" i="18"/>
  <c r="E246" i="18"/>
  <c r="AQ245" i="18"/>
  <c r="AO245" i="18"/>
  <c r="AM245" i="18"/>
  <c r="AK245" i="18"/>
  <c r="AI245" i="18"/>
  <c r="AG245" i="18"/>
  <c r="AE245" i="18"/>
  <c r="AC245" i="18"/>
  <c r="AA245" i="18"/>
  <c r="Y245" i="18"/>
  <c r="W245" i="18"/>
  <c r="U245" i="18"/>
  <c r="S245" i="18"/>
  <c r="Q245" i="18"/>
  <c r="O245" i="18"/>
  <c r="M245" i="18"/>
  <c r="K245" i="18"/>
  <c r="I245" i="18"/>
  <c r="G245" i="18"/>
  <c r="E245" i="18"/>
  <c r="AQ244" i="18"/>
  <c r="AO244" i="18"/>
  <c r="AM244" i="18"/>
  <c r="AK244" i="18"/>
  <c r="AI244" i="18"/>
  <c r="AG244" i="18"/>
  <c r="AE244" i="18"/>
  <c r="AC244" i="18"/>
  <c r="AA244" i="18"/>
  <c r="Y244" i="18"/>
  <c r="W244" i="18"/>
  <c r="U244" i="18"/>
  <c r="S244" i="18"/>
  <c r="Q244" i="18"/>
  <c r="O244" i="18"/>
  <c r="M244" i="18"/>
  <c r="K244" i="18"/>
  <c r="I244" i="18"/>
  <c r="G244" i="18"/>
  <c r="E244" i="18"/>
  <c r="AQ243" i="18"/>
  <c r="AO243" i="18"/>
  <c r="AM243" i="18"/>
  <c r="AK243" i="18"/>
  <c r="AI243" i="18"/>
  <c r="AG243" i="18"/>
  <c r="AE243" i="18"/>
  <c r="AC243" i="18"/>
  <c r="AA243" i="18"/>
  <c r="Y243" i="18"/>
  <c r="W243" i="18"/>
  <c r="U243" i="18"/>
  <c r="S243" i="18"/>
  <c r="Q243" i="18"/>
  <c r="O243" i="18"/>
  <c r="M243" i="18"/>
  <c r="K243" i="18"/>
  <c r="I243" i="18"/>
  <c r="G243" i="18"/>
  <c r="E243" i="18"/>
  <c r="AQ242" i="18"/>
  <c r="AO242" i="18"/>
  <c r="AM242" i="18"/>
  <c r="AK242" i="18"/>
  <c r="AI242" i="18"/>
  <c r="AG242" i="18"/>
  <c r="AE242" i="18"/>
  <c r="AC242" i="18"/>
  <c r="AA242" i="18"/>
  <c r="Y242" i="18"/>
  <c r="W242" i="18"/>
  <c r="U242" i="18"/>
  <c r="S242" i="18"/>
  <c r="Q242" i="18"/>
  <c r="O242" i="18"/>
  <c r="M242" i="18"/>
  <c r="K242" i="18"/>
  <c r="I242" i="18"/>
  <c r="G242" i="18"/>
  <c r="E242" i="18"/>
  <c r="AQ241" i="18"/>
  <c r="AO241" i="18"/>
  <c r="AM241" i="18"/>
  <c r="AK241" i="18"/>
  <c r="AI241" i="18"/>
  <c r="AG241" i="18"/>
  <c r="AE241" i="18"/>
  <c r="AC241" i="18"/>
  <c r="AA241" i="18"/>
  <c r="Y241" i="18"/>
  <c r="W241" i="18"/>
  <c r="U241" i="18"/>
  <c r="S241" i="18"/>
  <c r="Q241" i="18"/>
  <c r="O241" i="18"/>
  <c r="M241" i="18"/>
  <c r="K241" i="18"/>
  <c r="I241" i="18"/>
  <c r="G241" i="18"/>
  <c r="E241" i="18"/>
  <c r="AQ240" i="18"/>
  <c r="AO240" i="18"/>
  <c r="AM240" i="18"/>
  <c r="AK240" i="18"/>
  <c r="AI240" i="18"/>
  <c r="AG240" i="18"/>
  <c r="AE240" i="18"/>
  <c r="AC240" i="18"/>
  <c r="AA240" i="18"/>
  <c r="Y240" i="18"/>
  <c r="W240" i="18"/>
  <c r="U240" i="18"/>
  <c r="S240" i="18"/>
  <c r="Q240" i="18"/>
  <c r="O240" i="18"/>
  <c r="M240" i="18"/>
  <c r="K240" i="18"/>
  <c r="I240" i="18"/>
  <c r="G240" i="18"/>
  <c r="E240" i="18"/>
  <c r="AQ239" i="18"/>
  <c r="AO239" i="18"/>
  <c r="AM239" i="18"/>
  <c r="AK239" i="18"/>
  <c r="AI239" i="18"/>
  <c r="AG239" i="18"/>
  <c r="AE239" i="18"/>
  <c r="AC239" i="18"/>
  <c r="AA239" i="18"/>
  <c r="Y239" i="18"/>
  <c r="W239" i="18"/>
  <c r="U239" i="18"/>
  <c r="S239" i="18"/>
  <c r="Q239" i="18"/>
  <c r="O239" i="18"/>
  <c r="M239" i="18"/>
  <c r="K239" i="18"/>
  <c r="I239" i="18"/>
  <c r="G239" i="18"/>
  <c r="E239" i="18"/>
  <c r="AQ238" i="18"/>
  <c r="AO238" i="18"/>
  <c r="AM238" i="18"/>
  <c r="AK238" i="18"/>
  <c r="AI238" i="18"/>
  <c r="AG238" i="18"/>
  <c r="AE238" i="18"/>
  <c r="AC238" i="18"/>
  <c r="AA238" i="18"/>
  <c r="Y238" i="18"/>
  <c r="W238" i="18"/>
  <c r="U238" i="18"/>
  <c r="S238" i="18"/>
  <c r="Q238" i="18"/>
  <c r="O238" i="18"/>
  <c r="M238" i="18"/>
  <c r="K238" i="18"/>
  <c r="I238" i="18"/>
  <c r="G238" i="18"/>
  <c r="E238" i="18"/>
  <c r="AQ237" i="18"/>
  <c r="AO237" i="18"/>
  <c r="AM237" i="18"/>
  <c r="AK237" i="18"/>
  <c r="AI237" i="18"/>
  <c r="AG237" i="18"/>
  <c r="AE237" i="18"/>
  <c r="AC237" i="18"/>
  <c r="AA237" i="18"/>
  <c r="Y237" i="18"/>
  <c r="W237" i="18"/>
  <c r="U237" i="18"/>
  <c r="S237" i="18"/>
  <c r="Q237" i="18"/>
  <c r="O237" i="18"/>
  <c r="M237" i="18"/>
  <c r="K237" i="18"/>
  <c r="I237" i="18"/>
  <c r="G237" i="18"/>
  <c r="E237" i="18"/>
  <c r="AQ236" i="18"/>
  <c r="AO236" i="18"/>
  <c r="AM236" i="18"/>
  <c r="AK236" i="18"/>
  <c r="AI236" i="18"/>
  <c r="AG236" i="18"/>
  <c r="AE236" i="18"/>
  <c r="AC236" i="18"/>
  <c r="AA236" i="18"/>
  <c r="Y236" i="18"/>
  <c r="W236" i="18"/>
  <c r="U236" i="18"/>
  <c r="S236" i="18"/>
  <c r="Q236" i="18"/>
  <c r="O236" i="18"/>
  <c r="M236" i="18"/>
  <c r="K236" i="18"/>
  <c r="I236" i="18"/>
  <c r="G236" i="18"/>
  <c r="E236" i="18"/>
  <c r="AQ235" i="18"/>
  <c r="AO235" i="18"/>
  <c r="AM235" i="18"/>
  <c r="AK235" i="18"/>
  <c r="AI235" i="18"/>
  <c r="AG235" i="18"/>
  <c r="AE235" i="18"/>
  <c r="AC235" i="18"/>
  <c r="AA235" i="18"/>
  <c r="Y235" i="18"/>
  <c r="W235" i="18"/>
  <c r="U235" i="18"/>
  <c r="S235" i="18"/>
  <c r="Q235" i="18"/>
  <c r="O235" i="18"/>
  <c r="M235" i="18"/>
  <c r="K235" i="18"/>
  <c r="I235" i="18"/>
  <c r="G235" i="18"/>
  <c r="E235" i="18"/>
  <c r="AQ234" i="18"/>
  <c r="AO234" i="18"/>
  <c r="AM234" i="18"/>
  <c r="AK234" i="18"/>
  <c r="AI234" i="18"/>
  <c r="AG234" i="18"/>
  <c r="AE234" i="18"/>
  <c r="AC234" i="18"/>
  <c r="AA234" i="18"/>
  <c r="Y234" i="18"/>
  <c r="W234" i="18"/>
  <c r="U234" i="18"/>
  <c r="S234" i="18"/>
  <c r="Q234" i="18"/>
  <c r="O234" i="18"/>
  <c r="M234" i="18"/>
  <c r="K234" i="18"/>
  <c r="I234" i="18"/>
  <c r="G234" i="18"/>
  <c r="E234" i="18"/>
  <c r="AQ233" i="18"/>
  <c r="AO233" i="18"/>
  <c r="AM233" i="18"/>
  <c r="AK233" i="18"/>
  <c r="AI233" i="18"/>
  <c r="AG233" i="18"/>
  <c r="AE233" i="18"/>
  <c r="AC233" i="18"/>
  <c r="AA233" i="18"/>
  <c r="Y233" i="18"/>
  <c r="W233" i="18"/>
  <c r="U233" i="18"/>
  <c r="S233" i="18"/>
  <c r="Q233" i="18"/>
  <c r="O233" i="18"/>
  <c r="M233" i="18"/>
  <c r="K233" i="18"/>
  <c r="I233" i="18"/>
  <c r="G233" i="18"/>
  <c r="E233" i="18"/>
  <c r="AQ232" i="18"/>
  <c r="AO232" i="18"/>
  <c r="AM232" i="18"/>
  <c r="AK232" i="18"/>
  <c r="AI232" i="18"/>
  <c r="AG232" i="18"/>
  <c r="AE232" i="18"/>
  <c r="AC232" i="18"/>
  <c r="AA232" i="18"/>
  <c r="Y232" i="18"/>
  <c r="W232" i="18"/>
  <c r="U232" i="18"/>
  <c r="S232" i="18"/>
  <c r="Q232" i="18"/>
  <c r="O232" i="18"/>
  <c r="M232" i="18"/>
  <c r="K232" i="18"/>
  <c r="I232" i="18"/>
  <c r="G232" i="18"/>
  <c r="E232" i="18"/>
  <c r="AQ231" i="18"/>
  <c r="AO231" i="18"/>
  <c r="AM231" i="18"/>
  <c r="AK231" i="18"/>
  <c r="AI231" i="18"/>
  <c r="AG231" i="18"/>
  <c r="AE231" i="18"/>
  <c r="AC231" i="18"/>
  <c r="AA231" i="18"/>
  <c r="Y231" i="18"/>
  <c r="W231" i="18"/>
  <c r="U231" i="18"/>
  <c r="S231" i="18"/>
  <c r="Q231" i="18"/>
  <c r="O231" i="18"/>
  <c r="M231" i="18"/>
  <c r="K231" i="18"/>
  <c r="I231" i="18"/>
  <c r="G231" i="18"/>
  <c r="E231" i="18"/>
  <c r="AQ230" i="18"/>
  <c r="AO230" i="18"/>
  <c r="AM230" i="18"/>
  <c r="AK230" i="18"/>
  <c r="AI230" i="18"/>
  <c r="AG230" i="18"/>
  <c r="AE230" i="18"/>
  <c r="AC230" i="18"/>
  <c r="AA230" i="18"/>
  <c r="Y230" i="18"/>
  <c r="W230" i="18"/>
  <c r="U230" i="18"/>
  <c r="S230" i="18"/>
  <c r="Q230" i="18"/>
  <c r="O230" i="18"/>
  <c r="M230" i="18"/>
  <c r="K230" i="18"/>
  <c r="I230" i="18"/>
  <c r="G230" i="18"/>
  <c r="E230" i="18"/>
  <c r="AQ229" i="18"/>
  <c r="AO229" i="18"/>
  <c r="AM229" i="18"/>
  <c r="AK229" i="18"/>
  <c r="AI229" i="18"/>
  <c r="AG229" i="18"/>
  <c r="AE229" i="18"/>
  <c r="AC229" i="18"/>
  <c r="AA229" i="18"/>
  <c r="Y229" i="18"/>
  <c r="W229" i="18"/>
  <c r="U229" i="18"/>
  <c r="S229" i="18"/>
  <c r="Q229" i="18"/>
  <c r="O229" i="18"/>
  <c r="M229" i="18"/>
  <c r="K229" i="18"/>
  <c r="I229" i="18"/>
  <c r="G229" i="18"/>
  <c r="E229" i="18"/>
  <c r="AQ228" i="18"/>
  <c r="AO228" i="18"/>
  <c r="AM228" i="18"/>
  <c r="AK228" i="18"/>
  <c r="AI228" i="18"/>
  <c r="AG228" i="18"/>
  <c r="AE228" i="18"/>
  <c r="AC228" i="18"/>
  <c r="AA228" i="18"/>
  <c r="Y228" i="18"/>
  <c r="W228" i="18"/>
  <c r="U228" i="18"/>
  <c r="S228" i="18"/>
  <c r="Q228" i="18"/>
  <c r="O228" i="18"/>
  <c r="M228" i="18"/>
  <c r="K228" i="18"/>
  <c r="I228" i="18"/>
  <c r="G228" i="18"/>
  <c r="E228" i="18"/>
  <c r="AQ227" i="18"/>
  <c r="AO227" i="18"/>
  <c r="AM227" i="18"/>
  <c r="AK227" i="18"/>
  <c r="AI227" i="18"/>
  <c r="AG227" i="18"/>
  <c r="AE227" i="18"/>
  <c r="AC227" i="18"/>
  <c r="AA227" i="18"/>
  <c r="Y227" i="18"/>
  <c r="W227" i="18"/>
  <c r="U227" i="18"/>
  <c r="S227" i="18"/>
  <c r="Q227" i="18"/>
  <c r="O227" i="18"/>
  <c r="M227" i="18"/>
  <c r="K227" i="18"/>
  <c r="I227" i="18"/>
  <c r="G227" i="18"/>
  <c r="E227" i="18"/>
  <c r="AQ226" i="18"/>
  <c r="AO226" i="18"/>
  <c r="AM226" i="18"/>
  <c r="AK226" i="18"/>
  <c r="AI226" i="18"/>
  <c r="AG226" i="18"/>
  <c r="AE226" i="18"/>
  <c r="AC226" i="18"/>
  <c r="AA226" i="18"/>
  <c r="Y226" i="18"/>
  <c r="W226" i="18"/>
  <c r="U226" i="18"/>
  <c r="S226" i="18"/>
  <c r="Q226" i="18"/>
  <c r="O226" i="18"/>
  <c r="M226" i="18"/>
  <c r="K226" i="18"/>
  <c r="I226" i="18"/>
  <c r="G226" i="18"/>
  <c r="E226" i="18"/>
  <c r="AQ225" i="18"/>
  <c r="AO225" i="18"/>
  <c r="AM225" i="18"/>
  <c r="AK225" i="18"/>
  <c r="AI225" i="18"/>
  <c r="AG225" i="18"/>
  <c r="AE225" i="18"/>
  <c r="AC225" i="18"/>
  <c r="AA225" i="18"/>
  <c r="Y225" i="18"/>
  <c r="W225" i="18"/>
  <c r="U225" i="18"/>
  <c r="S225" i="18"/>
  <c r="Q225" i="18"/>
  <c r="O225" i="18"/>
  <c r="M225" i="18"/>
  <c r="K225" i="18"/>
  <c r="I225" i="18"/>
  <c r="G225" i="18"/>
  <c r="E225" i="18"/>
  <c r="AQ224" i="18"/>
  <c r="AO224" i="18"/>
  <c r="AM224" i="18"/>
  <c r="AK224" i="18"/>
  <c r="AI224" i="18"/>
  <c r="AG224" i="18"/>
  <c r="AE224" i="18"/>
  <c r="AC224" i="18"/>
  <c r="AA224" i="18"/>
  <c r="Y224" i="18"/>
  <c r="W224" i="18"/>
  <c r="U224" i="18"/>
  <c r="S224" i="18"/>
  <c r="Q224" i="18"/>
  <c r="O224" i="18"/>
  <c r="M224" i="18"/>
  <c r="K224" i="18"/>
  <c r="I224" i="18"/>
  <c r="G224" i="18"/>
  <c r="E224" i="18"/>
  <c r="AQ223" i="18"/>
  <c r="AO223" i="18"/>
  <c r="AM223" i="18"/>
  <c r="AK223" i="18"/>
  <c r="AI223" i="18"/>
  <c r="AG223" i="18"/>
  <c r="AE223" i="18"/>
  <c r="AC223" i="18"/>
  <c r="AA223" i="18"/>
  <c r="Y223" i="18"/>
  <c r="W223" i="18"/>
  <c r="U223" i="18"/>
  <c r="S223" i="18"/>
  <c r="Q223" i="18"/>
  <c r="O223" i="18"/>
  <c r="M223" i="18"/>
  <c r="K223" i="18"/>
  <c r="I223" i="18"/>
  <c r="G223" i="18"/>
  <c r="E223" i="18"/>
  <c r="AQ222" i="18"/>
  <c r="AO222" i="18"/>
  <c r="AM222" i="18"/>
  <c r="AK222" i="18"/>
  <c r="AI222" i="18"/>
  <c r="AG222" i="18"/>
  <c r="AE222" i="18"/>
  <c r="AC222" i="18"/>
  <c r="AA222" i="18"/>
  <c r="Y222" i="18"/>
  <c r="W222" i="18"/>
  <c r="U222" i="18"/>
  <c r="S222" i="18"/>
  <c r="Q222" i="18"/>
  <c r="O222" i="18"/>
  <c r="M222" i="18"/>
  <c r="K222" i="18"/>
  <c r="I222" i="18"/>
  <c r="G222" i="18"/>
  <c r="E222" i="18"/>
  <c r="AQ221" i="18"/>
  <c r="AO221" i="18"/>
  <c r="AM221" i="18"/>
  <c r="AK221" i="18"/>
  <c r="AI221" i="18"/>
  <c r="AG221" i="18"/>
  <c r="AE221" i="18"/>
  <c r="AC221" i="18"/>
  <c r="AA221" i="18"/>
  <c r="Y221" i="18"/>
  <c r="W221" i="18"/>
  <c r="U221" i="18"/>
  <c r="S221" i="18"/>
  <c r="Q221" i="18"/>
  <c r="O221" i="18"/>
  <c r="M221" i="18"/>
  <c r="K221" i="18"/>
  <c r="I221" i="18"/>
  <c r="G221" i="18"/>
  <c r="E221" i="18"/>
  <c r="AQ220" i="18"/>
  <c r="AO220" i="18"/>
  <c r="AM220" i="18"/>
  <c r="AK220" i="18"/>
  <c r="AI220" i="18"/>
  <c r="AG220" i="18"/>
  <c r="AE220" i="18"/>
  <c r="AC220" i="18"/>
  <c r="AA220" i="18"/>
  <c r="Y220" i="18"/>
  <c r="W220" i="18"/>
  <c r="U220" i="18"/>
  <c r="S220" i="18"/>
  <c r="Q220" i="18"/>
  <c r="O220" i="18"/>
  <c r="M220" i="18"/>
  <c r="K220" i="18"/>
  <c r="I220" i="18"/>
  <c r="G220" i="18"/>
  <c r="E220" i="18"/>
  <c r="AQ219" i="18"/>
  <c r="AO219" i="18"/>
  <c r="AM219" i="18"/>
  <c r="AK219" i="18"/>
  <c r="AI219" i="18"/>
  <c r="AG219" i="18"/>
  <c r="AE219" i="18"/>
  <c r="AC219" i="18"/>
  <c r="AA219" i="18"/>
  <c r="Y219" i="18"/>
  <c r="W219" i="18"/>
  <c r="U219" i="18"/>
  <c r="S219" i="18"/>
  <c r="Q219" i="18"/>
  <c r="O219" i="18"/>
  <c r="M219" i="18"/>
  <c r="K219" i="18"/>
  <c r="I219" i="18"/>
  <c r="G219" i="18"/>
  <c r="E219" i="18"/>
  <c r="AQ218" i="18"/>
  <c r="AO218" i="18"/>
  <c r="AM218" i="18"/>
  <c r="AK218" i="18"/>
  <c r="AI218" i="18"/>
  <c r="AG218" i="18"/>
  <c r="AE218" i="18"/>
  <c r="AC218" i="18"/>
  <c r="AA218" i="18"/>
  <c r="Y218" i="18"/>
  <c r="W218" i="18"/>
  <c r="U218" i="18"/>
  <c r="S218" i="18"/>
  <c r="Q218" i="18"/>
  <c r="O218" i="18"/>
  <c r="M218" i="18"/>
  <c r="K218" i="18"/>
  <c r="I218" i="18"/>
  <c r="G218" i="18"/>
  <c r="E218" i="18"/>
  <c r="AQ217" i="18"/>
  <c r="AO217" i="18"/>
  <c r="AM217" i="18"/>
  <c r="AK217" i="18"/>
  <c r="AI217" i="18"/>
  <c r="AG217" i="18"/>
  <c r="AE217" i="18"/>
  <c r="AC217" i="18"/>
  <c r="AA217" i="18"/>
  <c r="Y217" i="18"/>
  <c r="W217" i="18"/>
  <c r="U217" i="18"/>
  <c r="S217" i="18"/>
  <c r="Q217" i="18"/>
  <c r="O217" i="18"/>
  <c r="M217" i="18"/>
  <c r="K217" i="18"/>
  <c r="I217" i="18"/>
  <c r="G217" i="18"/>
  <c r="E217" i="18"/>
  <c r="AQ216" i="18"/>
  <c r="AO216" i="18"/>
  <c r="AM216" i="18"/>
  <c r="AK216" i="18"/>
  <c r="AI216" i="18"/>
  <c r="AG216" i="18"/>
  <c r="AE216" i="18"/>
  <c r="AC216" i="18"/>
  <c r="AA216" i="18"/>
  <c r="Y216" i="18"/>
  <c r="W216" i="18"/>
  <c r="U216" i="18"/>
  <c r="S216" i="18"/>
  <c r="Q216" i="18"/>
  <c r="O216" i="18"/>
  <c r="M216" i="18"/>
  <c r="K216" i="18"/>
  <c r="I216" i="18"/>
  <c r="G216" i="18"/>
  <c r="E216" i="18"/>
  <c r="AQ215" i="18"/>
  <c r="AO215" i="18"/>
  <c r="AM215" i="18"/>
  <c r="AK215" i="18"/>
  <c r="AI215" i="18"/>
  <c r="AG215" i="18"/>
  <c r="AE215" i="18"/>
  <c r="AC215" i="18"/>
  <c r="AA215" i="18"/>
  <c r="Y215" i="18"/>
  <c r="W215" i="18"/>
  <c r="U215" i="18"/>
  <c r="S215" i="18"/>
  <c r="Q215" i="18"/>
  <c r="O215" i="18"/>
  <c r="M215" i="18"/>
  <c r="K215" i="18"/>
  <c r="I215" i="18"/>
  <c r="G215" i="18"/>
  <c r="E215" i="18"/>
  <c r="AQ214" i="18"/>
  <c r="AO214" i="18"/>
  <c r="AM214" i="18"/>
  <c r="AK214" i="18"/>
  <c r="AI214" i="18"/>
  <c r="AG214" i="18"/>
  <c r="AE214" i="18"/>
  <c r="AC214" i="18"/>
  <c r="AA214" i="18"/>
  <c r="Y214" i="18"/>
  <c r="W214" i="18"/>
  <c r="U214" i="18"/>
  <c r="S214" i="18"/>
  <c r="Q214" i="18"/>
  <c r="O214" i="18"/>
  <c r="M214" i="18"/>
  <c r="K214" i="18"/>
  <c r="I214" i="18"/>
  <c r="G214" i="18"/>
  <c r="E214" i="18"/>
  <c r="AQ213" i="18"/>
  <c r="AO213" i="18"/>
  <c r="AM213" i="18"/>
  <c r="AK213" i="18"/>
  <c r="AI213" i="18"/>
  <c r="AG213" i="18"/>
  <c r="AE213" i="18"/>
  <c r="AC213" i="18"/>
  <c r="AA213" i="18"/>
  <c r="Y213" i="18"/>
  <c r="W213" i="18"/>
  <c r="U213" i="18"/>
  <c r="S213" i="18"/>
  <c r="Q213" i="18"/>
  <c r="O213" i="18"/>
  <c r="M213" i="18"/>
  <c r="K213" i="18"/>
  <c r="I213" i="18"/>
  <c r="G213" i="18"/>
  <c r="E213" i="18"/>
  <c r="AQ212" i="18"/>
  <c r="AO212" i="18"/>
  <c r="AM212" i="18"/>
  <c r="AK212" i="18"/>
  <c r="AI212" i="18"/>
  <c r="AG212" i="18"/>
  <c r="AE212" i="18"/>
  <c r="AC212" i="18"/>
  <c r="AA212" i="18"/>
  <c r="Y212" i="18"/>
  <c r="W212" i="18"/>
  <c r="U212" i="18"/>
  <c r="S212" i="18"/>
  <c r="Q212" i="18"/>
  <c r="O212" i="18"/>
  <c r="M212" i="18"/>
  <c r="K212" i="18"/>
  <c r="I212" i="18"/>
  <c r="G212" i="18"/>
  <c r="E212" i="18"/>
  <c r="AQ211" i="18"/>
  <c r="AO211" i="18"/>
  <c r="AM211" i="18"/>
  <c r="AK211" i="18"/>
  <c r="AI211" i="18"/>
  <c r="AG211" i="18"/>
  <c r="AE211" i="18"/>
  <c r="AC211" i="18"/>
  <c r="AA211" i="18"/>
  <c r="Y211" i="18"/>
  <c r="W211" i="18"/>
  <c r="U211" i="18"/>
  <c r="S211" i="18"/>
  <c r="Q211" i="18"/>
  <c r="O211" i="18"/>
  <c r="M211" i="18"/>
  <c r="K211" i="18"/>
  <c r="I211" i="18"/>
  <c r="G211" i="18"/>
  <c r="E211" i="18"/>
  <c r="AQ210" i="18"/>
  <c r="AO210" i="18"/>
  <c r="AM210" i="18"/>
  <c r="AK210" i="18"/>
  <c r="AI210" i="18"/>
  <c r="AG210" i="18"/>
  <c r="AE210" i="18"/>
  <c r="AC210" i="18"/>
  <c r="AA210" i="18"/>
  <c r="Y210" i="18"/>
  <c r="W210" i="18"/>
  <c r="U210" i="18"/>
  <c r="S210" i="18"/>
  <c r="Q210" i="18"/>
  <c r="O210" i="18"/>
  <c r="M210" i="18"/>
  <c r="K210" i="18"/>
  <c r="I210" i="18"/>
  <c r="G210" i="18"/>
  <c r="E210" i="18"/>
  <c r="AQ209" i="18"/>
  <c r="AO209" i="18"/>
  <c r="AM209" i="18"/>
  <c r="AK209" i="18"/>
  <c r="AI209" i="18"/>
  <c r="AG209" i="18"/>
  <c r="AE209" i="18"/>
  <c r="AC209" i="18"/>
  <c r="AA209" i="18"/>
  <c r="Y209" i="18"/>
  <c r="W209" i="18"/>
  <c r="U209" i="18"/>
  <c r="S209" i="18"/>
  <c r="Q209" i="18"/>
  <c r="O209" i="18"/>
  <c r="M209" i="18"/>
  <c r="K209" i="18"/>
  <c r="I209" i="18"/>
  <c r="G209" i="18"/>
  <c r="E209" i="18"/>
  <c r="AQ208" i="18"/>
  <c r="AO208" i="18"/>
  <c r="AM208" i="18"/>
  <c r="AK208" i="18"/>
  <c r="AI208" i="18"/>
  <c r="AG208" i="18"/>
  <c r="AE208" i="18"/>
  <c r="AC208" i="18"/>
  <c r="AA208" i="18"/>
  <c r="Y208" i="18"/>
  <c r="W208" i="18"/>
  <c r="U208" i="18"/>
  <c r="S208" i="18"/>
  <c r="Q208" i="18"/>
  <c r="O208" i="18"/>
  <c r="M208" i="18"/>
  <c r="K208" i="18"/>
  <c r="I208" i="18"/>
  <c r="G208" i="18"/>
  <c r="E208" i="18"/>
  <c r="AQ207" i="18"/>
  <c r="AO207" i="18"/>
  <c r="AM207" i="18"/>
  <c r="AK207" i="18"/>
  <c r="AI207" i="18"/>
  <c r="AG207" i="18"/>
  <c r="AE207" i="18"/>
  <c r="AC207" i="18"/>
  <c r="AA207" i="18"/>
  <c r="Y207" i="18"/>
  <c r="W207" i="18"/>
  <c r="U207" i="18"/>
  <c r="S207" i="18"/>
  <c r="Q207" i="18"/>
  <c r="O207" i="18"/>
  <c r="M207" i="18"/>
  <c r="K207" i="18"/>
  <c r="I207" i="18"/>
  <c r="G207" i="18"/>
  <c r="E207" i="18"/>
  <c r="AQ206" i="18"/>
  <c r="AO206" i="18"/>
  <c r="AM206" i="18"/>
  <c r="AK206" i="18"/>
  <c r="AI206" i="18"/>
  <c r="AG206" i="18"/>
  <c r="AE206" i="18"/>
  <c r="AC206" i="18"/>
  <c r="AA206" i="18"/>
  <c r="Y206" i="18"/>
  <c r="W206" i="18"/>
  <c r="U206" i="18"/>
  <c r="S206" i="18"/>
  <c r="Q206" i="18"/>
  <c r="O206" i="18"/>
  <c r="M206" i="18"/>
  <c r="K206" i="18"/>
  <c r="I206" i="18"/>
  <c r="G206" i="18"/>
  <c r="E206" i="18"/>
  <c r="AQ205" i="18"/>
  <c r="AO205" i="18"/>
  <c r="AM205" i="18"/>
  <c r="AK205" i="18"/>
  <c r="AI205" i="18"/>
  <c r="AG205" i="18"/>
  <c r="AE205" i="18"/>
  <c r="AC205" i="18"/>
  <c r="AA205" i="18"/>
  <c r="Y205" i="18"/>
  <c r="W205" i="18"/>
  <c r="U205" i="18"/>
  <c r="S205" i="18"/>
  <c r="Q205" i="18"/>
  <c r="O205" i="18"/>
  <c r="M205" i="18"/>
  <c r="K205" i="18"/>
  <c r="I205" i="18"/>
  <c r="G205" i="18"/>
  <c r="E205" i="18"/>
  <c r="AQ204" i="18"/>
  <c r="AO204" i="18"/>
  <c r="AM204" i="18"/>
  <c r="AK204" i="18"/>
  <c r="AI204" i="18"/>
  <c r="AG204" i="18"/>
  <c r="AE204" i="18"/>
  <c r="AC204" i="18"/>
  <c r="AA204" i="18"/>
  <c r="Y204" i="18"/>
  <c r="W204" i="18"/>
  <c r="U204" i="18"/>
  <c r="S204" i="18"/>
  <c r="Q204" i="18"/>
  <c r="O204" i="18"/>
  <c r="M204" i="18"/>
  <c r="K204" i="18"/>
  <c r="I204" i="18"/>
  <c r="G204" i="18"/>
  <c r="E204" i="18"/>
  <c r="AQ203" i="18"/>
  <c r="AO203" i="18"/>
  <c r="AM203" i="18"/>
  <c r="AK203" i="18"/>
  <c r="AI203" i="18"/>
  <c r="AG203" i="18"/>
  <c r="AE203" i="18"/>
  <c r="AC203" i="18"/>
  <c r="AA203" i="18"/>
  <c r="Y203" i="18"/>
  <c r="W203" i="18"/>
  <c r="U203" i="18"/>
  <c r="S203" i="18"/>
  <c r="Q203" i="18"/>
  <c r="O203" i="18"/>
  <c r="M203" i="18"/>
  <c r="K203" i="18"/>
  <c r="I203" i="18"/>
  <c r="G203" i="18"/>
  <c r="E203" i="18"/>
  <c r="AQ202" i="18"/>
  <c r="AO202" i="18"/>
  <c r="AM202" i="18"/>
  <c r="AK202" i="18"/>
  <c r="AI202" i="18"/>
  <c r="AG202" i="18"/>
  <c r="AE202" i="18"/>
  <c r="AC202" i="18"/>
  <c r="AA202" i="18"/>
  <c r="Y202" i="18"/>
  <c r="W202" i="18"/>
  <c r="U202" i="18"/>
  <c r="S202" i="18"/>
  <c r="Q202" i="18"/>
  <c r="O202" i="18"/>
  <c r="M202" i="18"/>
  <c r="K202" i="18"/>
  <c r="I202" i="18"/>
  <c r="G202" i="18"/>
  <c r="E202" i="18"/>
  <c r="AQ201" i="18"/>
  <c r="AO201" i="18"/>
  <c r="AM201" i="18"/>
  <c r="AK201" i="18"/>
  <c r="AI201" i="18"/>
  <c r="AG201" i="18"/>
  <c r="AE201" i="18"/>
  <c r="AC201" i="18"/>
  <c r="AA201" i="18"/>
  <c r="Y201" i="18"/>
  <c r="W201" i="18"/>
  <c r="U201" i="18"/>
  <c r="S201" i="18"/>
  <c r="Q201" i="18"/>
  <c r="O201" i="18"/>
  <c r="M201" i="18"/>
  <c r="K201" i="18"/>
  <c r="I201" i="18"/>
  <c r="G201" i="18"/>
  <c r="E201" i="18"/>
  <c r="AQ200" i="18"/>
  <c r="AO200" i="18"/>
  <c r="AM200" i="18"/>
  <c r="AK200" i="18"/>
  <c r="AI200" i="18"/>
  <c r="AG200" i="18"/>
  <c r="AE200" i="18"/>
  <c r="AC200" i="18"/>
  <c r="AA200" i="18"/>
  <c r="Y200" i="18"/>
  <c r="W200" i="18"/>
  <c r="U200" i="18"/>
  <c r="S200" i="18"/>
  <c r="Q200" i="18"/>
  <c r="O200" i="18"/>
  <c r="M200" i="18"/>
  <c r="K200" i="18"/>
  <c r="I200" i="18"/>
  <c r="G200" i="18"/>
  <c r="E200" i="18"/>
  <c r="AQ199" i="18"/>
  <c r="AO199" i="18"/>
  <c r="AM199" i="18"/>
  <c r="AK199" i="18"/>
  <c r="AI199" i="18"/>
  <c r="AG199" i="18"/>
  <c r="AE199" i="18"/>
  <c r="AC199" i="18"/>
  <c r="AA199" i="18"/>
  <c r="Y199" i="18"/>
  <c r="W199" i="18"/>
  <c r="U199" i="18"/>
  <c r="S199" i="18"/>
  <c r="Q199" i="18"/>
  <c r="O199" i="18"/>
  <c r="M199" i="18"/>
  <c r="K199" i="18"/>
  <c r="I199" i="18"/>
  <c r="G199" i="18"/>
  <c r="E199" i="18"/>
  <c r="AQ198" i="18"/>
  <c r="AO198" i="18"/>
  <c r="AM198" i="18"/>
  <c r="AK198" i="18"/>
  <c r="AI198" i="18"/>
  <c r="AG198" i="18"/>
  <c r="AE198" i="18"/>
  <c r="AC198" i="18"/>
  <c r="AA198" i="18"/>
  <c r="Y198" i="18"/>
  <c r="W198" i="18"/>
  <c r="U198" i="18"/>
  <c r="S198" i="18"/>
  <c r="Q198" i="18"/>
  <c r="O198" i="18"/>
  <c r="M198" i="18"/>
  <c r="K198" i="18"/>
  <c r="I198" i="18"/>
  <c r="G198" i="18"/>
  <c r="E198" i="18"/>
  <c r="AQ197" i="18"/>
  <c r="AO197" i="18"/>
  <c r="AM197" i="18"/>
  <c r="AK197" i="18"/>
  <c r="AI197" i="18"/>
  <c r="AG197" i="18"/>
  <c r="AE197" i="18"/>
  <c r="AC197" i="18"/>
  <c r="AA197" i="18"/>
  <c r="Y197" i="18"/>
  <c r="W197" i="18"/>
  <c r="U197" i="18"/>
  <c r="S197" i="18"/>
  <c r="Q197" i="18"/>
  <c r="O197" i="18"/>
  <c r="M197" i="18"/>
  <c r="K197" i="18"/>
  <c r="I197" i="18"/>
  <c r="G197" i="18"/>
  <c r="E197" i="18"/>
  <c r="AQ196" i="18"/>
  <c r="AO196" i="18"/>
  <c r="AM196" i="18"/>
  <c r="AK196" i="18"/>
  <c r="AI196" i="18"/>
  <c r="AG196" i="18"/>
  <c r="AE196" i="18"/>
  <c r="AC196" i="18"/>
  <c r="AA196" i="18"/>
  <c r="Y196" i="18"/>
  <c r="W196" i="18"/>
  <c r="U196" i="18"/>
  <c r="S196" i="18"/>
  <c r="Q196" i="18"/>
  <c r="O196" i="18"/>
  <c r="M196" i="18"/>
  <c r="K196" i="18"/>
  <c r="I196" i="18"/>
  <c r="G196" i="18"/>
  <c r="E196" i="18"/>
  <c r="AQ195" i="18"/>
  <c r="AO195" i="18"/>
  <c r="AM195" i="18"/>
  <c r="AK195" i="18"/>
  <c r="AI195" i="18"/>
  <c r="AG195" i="18"/>
  <c r="AE195" i="18"/>
  <c r="AC195" i="18"/>
  <c r="AA195" i="18"/>
  <c r="Y195" i="18"/>
  <c r="W195" i="18"/>
  <c r="U195" i="18"/>
  <c r="S195" i="18"/>
  <c r="Q195" i="18"/>
  <c r="O195" i="18"/>
  <c r="M195" i="18"/>
  <c r="K195" i="18"/>
  <c r="I195" i="18"/>
  <c r="G195" i="18"/>
  <c r="E195" i="18"/>
  <c r="AQ194" i="18"/>
  <c r="AO194" i="18"/>
  <c r="AM194" i="18"/>
  <c r="AK194" i="18"/>
  <c r="AI194" i="18"/>
  <c r="AG194" i="18"/>
  <c r="AE194" i="18"/>
  <c r="AC194" i="18"/>
  <c r="AA194" i="18"/>
  <c r="Y194" i="18"/>
  <c r="W194" i="18"/>
  <c r="U194" i="18"/>
  <c r="S194" i="18"/>
  <c r="Q194" i="18"/>
  <c r="O194" i="18"/>
  <c r="M194" i="18"/>
  <c r="K194" i="18"/>
  <c r="I194" i="18"/>
  <c r="G194" i="18"/>
  <c r="E194" i="18"/>
  <c r="AQ193" i="18"/>
  <c r="AO193" i="18"/>
  <c r="AM193" i="18"/>
  <c r="AK193" i="18"/>
  <c r="AI193" i="18"/>
  <c r="AG193" i="18"/>
  <c r="AE193" i="18"/>
  <c r="AC193" i="18"/>
  <c r="AA193" i="18"/>
  <c r="Y193" i="18"/>
  <c r="W193" i="18"/>
  <c r="U193" i="18"/>
  <c r="S193" i="18"/>
  <c r="Q193" i="18"/>
  <c r="O193" i="18"/>
  <c r="M193" i="18"/>
  <c r="K193" i="18"/>
  <c r="I193" i="18"/>
  <c r="G193" i="18"/>
  <c r="E193" i="18"/>
  <c r="AQ192" i="18"/>
  <c r="AO192" i="18"/>
  <c r="AM192" i="18"/>
  <c r="AK192" i="18"/>
  <c r="AI192" i="18"/>
  <c r="AG192" i="18"/>
  <c r="AE192" i="18"/>
  <c r="AC192" i="18"/>
  <c r="AA192" i="18"/>
  <c r="Y192" i="18"/>
  <c r="W192" i="18"/>
  <c r="U192" i="18"/>
  <c r="S192" i="18"/>
  <c r="Q192" i="18"/>
  <c r="O192" i="18"/>
  <c r="M192" i="18"/>
  <c r="K192" i="18"/>
  <c r="I192" i="18"/>
  <c r="G192" i="18"/>
  <c r="E192" i="18"/>
  <c r="AQ191" i="18"/>
  <c r="AO191" i="18"/>
  <c r="AM191" i="18"/>
  <c r="AK191" i="18"/>
  <c r="AI191" i="18"/>
  <c r="AG191" i="18"/>
  <c r="AE191" i="18"/>
  <c r="AC191" i="18"/>
  <c r="AA191" i="18"/>
  <c r="Y191" i="18"/>
  <c r="W191" i="18"/>
  <c r="U191" i="18"/>
  <c r="S191" i="18"/>
  <c r="Q191" i="18"/>
  <c r="O191" i="18"/>
  <c r="M191" i="18"/>
  <c r="K191" i="18"/>
  <c r="I191" i="18"/>
  <c r="G191" i="18"/>
  <c r="E191" i="18"/>
  <c r="AQ190" i="18"/>
  <c r="AO190" i="18"/>
  <c r="AM190" i="18"/>
  <c r="AK190" i="18"/>
  <c r="AI190" i="18"/>
  <c r="AG190" i="18"/>
  <c r="AE190" i="18"/>
  <c r="AC190" i="18"/>
  <c r="AA190" i="18"/>
  <c r="Y190" i="18"/>
  <c r="W190" i="18"/>
  <c r="U190" i="18"/>
  <c r="S190" i="18"/>
  <c r="Q190" i="18"/>
  <c r="O190" i="18"/>
  <c r="M190" i="18"/>
  <c r="K190" i="18"/>
  <c r="I190" i="18"/>
  <c r="G190" i="18"/>
  <c r="E190" i="18"/>
  <c r="AQ189" i="18"/>
  <c r="AO189" i="18"/>
  <c r="AM189" i="18"/>
  <c r="AK189" i="18"/>
  <c r="AI189" i="18"/>
  <c r="AG189" i="18"/>
  <c r="AE189" i="18"/>
  <c r="AC189" i="18"/>
  <c r="AA189" i="18"/>
  <c r="Y189" i="18"/>
  <c r="W189" i="18"/>
  <c r="U189" i="18"/>
  <c r="S189" i="18"/>
  <c r="Q189" i="18"/>
  <c r="O189" i="18"/>
  <c r="M189" i="18"/>
  <c r="K189" i="18"/>
  <c r="I189" i="18"/>
  <c r="G189" i="18"/>
  <c r="E189" i="18"/>
  <c r="AQ188" i="18"/>
  <c r="AO188" i="18"/>
  <c r="AM188" i="18"/>
  <c r="AK188" i="18"/>
  <c r="AI188" i="18"/>
  <c r="AG188" i="18"/>
  <c r="AE188" i="18"/>
  <c r="AC188" i="18"/>
  <c r="AA188" i="18"/>
  <c r="Y188" i="18"/>
  <c r="W188" i="18"/>
  <c r="U188" i="18"/>
  <c r="S188" i="18"/>
  <c r="Q188" i="18"/>
  <c r="O188" i="18"/>
  <c r="M188" i="18"/>
  <c r="K188" i="18"/>
  <c r="I188" i="18"/>
  <c r="G188" i="18"/>
  <c r="E188" i="18"/>
  <c r="AQ187" i="18"/>
  <c r="AO187" i="18"/>
  <c r="AM187" i="18"/>
  <c r="AK187" i="18"/>
  <c r="AI187" i="18"/>
  <c r="AG187" i="18"/>
  <c r="AE187" i="18"/>
  <c r="AC187" i="18"/>
  <c r="AA187" i="18"/>
  <c r="Y187" i="18"/>
  <c r="W187" i="18"/>
  <c r="U187" i="18"/>
  <c r="S187" i="18"/>
  <c r="Q187" i="18"/>
  <c r="O187" i="18"/>
  <c r="M187" i="18"/>
  <c r="K187" i="18"/>
  <c r="I187" i="18"/>
  <c r="G187" i="18"/>
  <c r="E187" i="18"/>
  <c r="AQ186" i="18"/>
  <c r="AO186" i="18"/>
  <c r="AM186" i="18"/>
  <c r="AK186" i="18"/>
  <c r="AI186" i="18"/>
  <c r="AG186" i="18"/>
  <c r="AE186" i="18"/>
  <c r="AC186" i="18"/>
  <c r="AA186" i="18"/>
  <c r="Y186" i="18"/>
  <c r="W186" i="18"/>
  <c r="U186" i="18"/>
  <c r="S186" i="18"/>
  <c r="Q186" i="18"/>
  <c r="O186" i="18"/>
  <c r="M186" i="18"/>
  <c r="K186" i="18"/>
  <c r="I186" i="18"/>
  <c r="G186" i="18"/>
  <c r="E186" i="18"/>
  <c r="AQ185" i="18"/>
  <c r="AO185" i="18"/>
  <c r="AM185" i="18"/>
  <c r="AK185" i="18"/>
  <c r="AI185" i="18"/>
  <c r="AG185" i="18"/>
  <c r="AE185" i="18"/>
  <c r="AC185" i="18"/>
  <c r="AA185" i="18"/>
  <c r="Y185" i="18"/>
  <c r="W185" i="18"/>
  <c r="U185" i="18"/>
  <c r="S185" i="18"/>
  <c r="Q185" i="18"/>
  <c r="O185" i="18"/>
  <c r="M185" i="18"/>
  <c r="K185" i="18"/>
  <c r="I185" i="18"/>
  <c r="G185" i="18"/>
  <c r="E185" i="18"/>
  <c r="AQ184" i="18"/>
  <c r="AO184" i="18"/>
  <c r="AM184" i="18"/>
  <c r="AK184" i="18"/>
  <c r="AI184" i="18"/>
  <c r="AG184" i="18"/>
  <c r="AE184" i="18"/>
  <c r="AC184" i="18"/>
  <c r="AA184" i="18"/>
  <c r="Y184" i="18"/>
  <c r="W184" i="18"/>
  <c r="U184" i="18"/>
  <c r="S184" i="18"/>
  <c r="Q184" i="18"/>
  <c r="O184" i="18"/>
  <c r="M184" i="18"/>
  <c r="K184" i="18"/>
  <c r="I184" i="18"/>
  <c r="G184" i="18"/>
  <c r="E184" i="18"/>
  <c r="AQ183" i="18"/>
  <c r="AO183" i="18"/>
  <c r="AM183" i="18"/>
  <c r="AK183" i="18"/>
  <c r="AI183" i="18"/>
  <c r="AG183" i="18"/>
  <c r="AE183" i="18"/>
  <c r="AC183" i="18"/>
  <c r="AA183" i="18"/>
  <c r="Y183" i="18"/>
  <c r="W183" i="18"/>
  <c r="U183" i="18"/>
  <c r="S183" i="18"/>
  <c r="Q183" i="18"/>
  <c r="O183" i="18"/>
  <c r="M183" i="18"/>
  <c r="K183" i="18"/>
  <c r="I183" i="18"/>
  <c r="G183" i="18"/>
  <c r="E183" i="18"/>
  <c r="AQ182" i="18"/>
  <c r="AO182" i="18"/>
  <c r="AM182" i="18"/>
  <c r="AK182" i="18"/>
  <c r="AI182" i="18"/>
  <c r="AG182" i="18"/>
  <c r="AE182" i="18"/>
  <c r="AC182" i="18"/>
  <c r="AA182" i="18"/>
  <c r="Y182" i="18"/>
  <c r="W182" i="18"/>
  <c r="U182" i="18"/>
  <c r="S182" i="18"/>
  <c r="Q182" i="18"/>
  <c r="O182" i="18"/>
  <c r="M182" i="18"/>
  <c r="K182" i="18"/>
  <c r="I182" i="18"/>
  <c r="G182" i="18"/>
  <c r="E182" i="18"/>
  <c r="AQ181" i="18"/>
  <c r="AO181" i="18"/>
  <c r="AM181" i="18"/>
  <c r="AK181" i="18"/>
  <c r="AI181" i="18"/>
  <c r="AG181" i="18"/>
  <c r="AE181" i="18"/>
  <c r="AC181" i="18"/>
  <c r="AA181" i="18"/>
  <c r="Y181" i="18"/>
  <c r="W181" i="18"/>
  <c r="U181" i="18"/>
  <c r="S181" i="18"/>
  <c r="Q181" i="18"/>
  <c r="O181" i="18"/>
  <c r="M181" i="18"/>
  <c r="K181" i="18"/>
  <c r="I181" i="18"/>
  <c r="G181" i="18"/>
  <c r="E181" i="18"/>
  <c r="AQ180" i="18"/>
  <c r="AO180" i="18"/>
  <c r="AM180" i="18"/>
  <c r="AK180" i="18"/>
  <c r="AI180" i="18"/>
  <c r="AG180" i="18"/>
  <c r="AE180" i="18"/>
  <c r="AC180" i="18"/>
  <c r="AA180" i="18"/>
  <c r="Y180" i="18"/>
  <c r="W180" i="18"/>
  <c r="U180" i="18"/>
  <c r="S180" i="18"/>
  <c r="Q180" i="18"/>
  <c r="O180" i="18"/>
  <c r="M180" i="18"/>
  <c r="K180" i="18"/>
  <c r="I180" i="18"/>
  <c r="G180" i="18"/>
  <c r="E180" i="18"/>
  <c r="AQ179" i="18"/>
  <c r="AO179" i="18"/>
  <c r="AM179" i="18"/>
  <c r="AK179" i="18"/>
  <c r="AI179" i="18"/>
  <c r="AG179" i="18"/>
  <c r="AE179" i="18"/>
  <c r="AC179" i="18"/>
  <c r="AA179" i="18"/>
  <c r="Y179" i="18"/>
  <c r="W179" i="18"/>
  <c r="U179" i="18"/>
  <c r="S179" i="18"/>
  <c r="Q179" i="18"/>
  <c r="O179" i="18"/>
  <c r="M179" i="18"/>
  <c r="K179" i="18"/>
  <c r="I179" i="18"/>
  <c r="G179" i="18"/>
  <c r="E179" i="18"/>
  <c r="AQ178" i="18"/>
  <c r="AO178" i="18"/>
  <c r="AM178" i="18"/>
  <c r="AK178" i="18"/>
  <c r="AI178" i="18"/>
  <c r="AG178" i="18"/>
  <c r="AE178" i="18"/>
  <c r="AC178" i="18"/>
  <c r="AA178" i="18"/>
  <c r="Y178" i="18"/>
  <c r="W178" i="18"/>
  <c r="U178" i="18"/>
  <c r="S178" i="18"/>
  <c r="Q178" i="18"/>
  <c r="O178" i="18"/>
  <c r="M178" i="18"/>
  <c r="K178" i="18"/>
  <c r="I178" i="18"/>
  <c r="G178" i="18"/>
  <c r="E178" i="18"/>
  <c r="AQ177" i="18"/>
  <c r="AO177" i="18"/>
  <c r="AM177" i="18"/>
  <c r="AK177" i="18"/>
  <c r="AI177" i="18"/>
  <c r="AG177" i="18"/>
  <c r="AE177" i="18"/>
  <c r="AC177" i="18"/>
  <c r="AA177" i="18"/>
  <c r="Y177" i="18"/>
  <c r="W177" i="18"/>
  <c r="U177" i="18"/>
  <c r="S177" i="18"/>
  <c r="Q177" i="18"/>
  <c r="O177" i="18"/>
  <c r="M177" i="18"/>
  <c r="K177" i="18"/>
  <c r="I177" i="18"/>
  <c r="G177" i="18"/>
  <c r="E177" i="18"/>
  <c r="AQ176" i="18"/>
  <c r="AO176" i="18"/>
  <c r="AM176" i="18"/>
  <c r="AK176" i="18"/>
  <c r="AI176" i="18"/>
  <c r="AG176" i="18"/>
  <c r="AE176" i="18"/>
  <c r="AC176" i="18"/>
  <c r="AA176" i="18"/>
  <c r="Y176" i="18"/>
  <c r="W176" i="18"/>
  <c r="U176" i="18"/>
  <c r="S176" i="18"/>
  <c r="Q176" i="18"/>
  <c r="O176" i="18"/>
  <c r="M176" i="18"/>
  <c r="K176" i="18"/>
  <c r="I176" i="18"/>
  <c r="G176" i="18"/>
  <c r="E176" i="18"/>
  <c r="AQ175" i="18"/>
  <c r="AO175" i="18"/>
  <c r="AM175" i="18"/>
  <c r="AK175" i="18"/>
  <c r="AI175" i="18"/>
  <c r="AG175" i="18"/>
  <c r="AE175" i="18"/>
  <c r="AC175" i="18"/>
  <c r="AA175" i="18"/>
  <c r="Y175" i="18"/>
  <c r="W175" i="18"/>
  <c r="U175" i="18"/>
  <c r="S175" i="18"/>
  <c r="Q175" i="18"/>
  <c r="O175" i="18"/>
  <c r="M175" i="18"/>
  <c r="K175" i="18"/>
  <c r="I175" i="18"/>
  <c r="G175" i="18"/>
  <c r="E175" i="18"/>
  <c r="AQ174" i="18"/>
  <c r="AO174" i="18"/>
  <c r="AM174" i="18"/>
  <c r="AK174" i="18"/>
  <c r="AI174" i="18"/>
  <c r="AG174" i="18"/>
  <c r="AE174" i="18"/>
  <c r="AC174" i="18"/>
  <c r="AA174" i="18"/>
  <c r="Y174" i="18"/>
  <c r="W174" i="18"/>
  <c r="U174" i="18"/>
  <c r="S174" i="18"/>
  <c r="Q174" i="18"/>
  <c r="O174" i="18"/>
  <c r="M174" i="18"/>
  <c r="K174" i="18"/>
  <c r="I174" i="18"/>
  <c r="G174" i="18"/>
  <c r="E174" i="18"/>
  <c r="AQ173" i="18"/>
  <c r="AO173" i="18"/>
  <c r="AM173" i="18"/>
  <c r="AK173" i="18"/>
  <c r="AI173" i="18"/>
  <c r="AG173" i="18"/>
  <c r="AE173" i="18"/>
  <c r="AC173" i="18"/>
  <c r="AA173" i="18"/>
  <c r="Y173" i="18"/>
  <c r="W173" i="18"/>
  <c r="U173" i="18"/>
  <c r="S173" i="18"/>
  <c r="Q173" i="18"/>
  <c r="O173" i="18"/>
  <c r="M173" i="18"/>
  <c r="K173" i="18"/>
  <c r="I173" i="18"/>
  <c r="G173" i="18"/>
  <c r="E173" i="18"/>
  <c r="AQ172" i="18"/>
  <c r="AO172" i="18"/>
  <c r="AM172" i="18"/>
  <c r="AK172" i="18"/>
  <c r="AI172" i="18"/>
  <c r="AG172" i="18"/>
  <c r="AE172" i="18"/>
  <c r="AC172" i="18"/>
  <c r="AA172" i="18"/>
  <c r="Y172" i="18"/>
  <c r="W172" i="18"/>
  <c r="U172" i="18"/>
  <c r="S172" i="18"/>
  <c r="Q172" i="18"/>
  <c r="O172" i="18"/>
  <c r="M172" i="18"/>
  <c r="K172" i="18"/>
  <c r="I172" i="18"/>
  <c r="G172" i="18"/>
  <c r="E172" i="18"/>
  <c r="AQ171" i="18"/>
  <c r="AO171" i="18"/>
  <c r="AM171" i="18"/>
  <c r="AK171" i="18"/>
  <c r="AI171" i="18"/>
  <c r="AG171" i="18"/>
  <c r="AE171" i="18"/>
  <c r="AC171" i="18"/>
  <c r="AA171" i="18"/>
  <c r="Y171" i="18"/>
  <c r="W171" i="18"/>
  <c r="U171" i="18"/>
  <c r="S171" i="18"/>
  <c r="Q171" i="18"/>
  <c r="O171" i="18"/>
  <c r="M171" i="18"/>
  <c r="K171" i="18"/>
  <c r="I171" i="18"/>
  <c r="G171" i="18"/>
  <c r="E171" i="18"/>
  <c r="AQ170" i="18"/>
  <c r="AO170" i="18"/>
  <c r="AM170" i="18"/>
  <c r="AK170" i="18"/>
  <c r="AI170" i="18"/>
  <c r="AG170" i="18"/>
  <c r="AE170" i="18"/>
  <c r="AC170" i="18"/>
  <c r="AA170" i="18"/>
  <c r="Y170" i="18"/>
  <c r="W170" i="18"/>
  <c r="U170" i="18"/>
  <c r="S170" i="18"/>
  <c r="Q170" i="18"/>
  <c r="O170" i="18"/>
  <c r="M170" i="18"/>
  <c r="K170" i="18"/>
  <c r="I170" i="18"/>
  <c r="G170" i="18"/>
  <c r="E170" i="18"/>
  <c r="AQ169" i="18"/>
  <c r="AO169" i="18"/>
  <c r="AM169" i="18"/>
  <c r="AK169" i="18"/>
  <c r="AI169" i="18"/>
  <c r="AG169" i="18"/>
  <c r="AE169" i="18"/>
  <c r="AC169" i="18"/>
  <c r="AA169" i="18"/>
  <c r="Y169" i="18"/>
  <c r="W169" i="18"/>
  <c r="U169" i="18"/>
  <c r="S169" i="18"/>
  <c r="Q169" i="18"/>
  <c r="O169" i="18"/>
  <c r="M169" i="18"/>
  <c r="K169" i="18"/>
  <c r="I169" i="18"/>
  <c r="G169" i="18"/>
  <c r="E169" i="18"/>
  <c r="AQ168" i="18"/>
  <c r="AO168" i="18"/>
  <c r="AM168" i="18"/>
  <c r="AK168" i="18"/>
  <c r="AI168" i="18"/>
  <c r="AG168" i="18"/>
  <c r="AE168" i="18"/>
  <c r="AC168" i="18"/>
  <c r="AA168" i="18"/>
  <c r="Y168" i="18"/>
  <c r="W168" i="18"/>
  <c r="U168" i="18"/>
  <c r="S168" i="18"/>
  <c r="Q168" i="18"/>
  <c r="O168" i="18"/>
  <c r="M168" i="18"/>
  <c r="K168" i="18"/>
  <c r="I168" i="18"/>
  <c r="G168" i="18"/>
  <c r="E168" i="18"/>
  <c r="AQ167" i="18"/>
  <c r="AO167" i="18"/>
  <c r="AM167" i="18"/>
  <c r="AK167" i="18"/>
  <c r="AI167" i="18"/>
  <c r="AG167" i="18"/>
  <c r="AE167" i="18"/>
  <c r="AC167" i="18"/>
  <c r="AA167" i="18"/>
  <c r="Y167" i="18"/>
  <c r="W167" i="18"/>
  <c r="U167" i="18"/>
  <c r="S167" i="18"/>
  <c r="Q167" i="18"/>
  <c r="O167" i="18"/>
  <c r="M167" i="18"/>
  <c r="K167" i="18"/>
  <c r="I167" i="18"/>
  <c r="G167" i="18"/>
  <c r="E167" i="18"/>
  <c r="AQ166" i="18"/>
  <c r="AO166" i="18"/>
  <c r="AM166" i="18"/>
  <c r="AK166" i="18"/>
  <c r="AI166" i="18"/>
  <c r="AG166" i="18"/>
  <c r="AE166" i="18"/>
  <c r="AC166" i="18"/>
  <c r="AA166" i="18"/>
  <c r="Y166" i="18"/>
  <c r="W166" i="18"/>
  <c r="U166" i="18"/>
  <c r="S166" i="18"/>
  <c r="Q166" i="18"/>
  <c r="O166" i="18"/>
  <c r="M166" i="18"/>
  <c r="K166" i="18"/>
  <c r="I166" i="18"/>
  <c r="G166" i="18"/>
  <c r="E166" i="18"/>
  <c r="AQ165" i="18"/>
  <c r="AO165" i="18"/>
  <c r="AM165" i="18"/>
  <c r="AK165" i="18"/>
  <c r="AI165" i="18"/>
  <c r="AG165" i="18"/>
  <c r="AE165" i="18"/>
  <c r="AC165" i="18"/>
  <c r="AA165" i="18"/>
  <c r="Y165" i="18"/>
  <c r="W165" i="18"/>
  <c r="U165" i="18"/>
  <c r="S165" i="18"/>
  <c r="Q165" i="18"/>
  <c r="O165" i="18"/>
  <c r="M165" i="18"/>
  <c r="K165" i="18"/>
  <c r="I165" i="18"/>
  <c r="G165" i="18"/>
  <c r="E165" i="18"/>
  <c r="AQ164" i="18"/>
  <c r="AO164" i="18"/>
  <c r="AM164" i="18"/>
  <c r="AK164" i="18"/>
  <c r="AI164" i="18"/>
  <c r="AG164" i="18"/>
  <c r="AE164" i="18"/>
  <c r="AC164" i="18"/>
  <c r="AA164" i="18"/>
  <c r="Y164" i="18"/>
  <c r="W164" i="18"/>
  <c r="U164" i="18"/>
  <c r="S164" i="18"/>
  <c r="Q164" i="18"/>
  <c r="O164" i="18"/>
  <c r="M164" i="18"/>
  <c r="K164" i="18"/>
  <c r="I164" i="18"/>
  <c r="G164" i="18"/>
  <c r="E164" i="18"/>
  <c r="AQ163" i="18"/>
  <c r="AO163" i="18"/>
  <c r="AM163" i="18"/>
  <c r="AK163" i="18"/>
  <c r="AI163" i="18"/>
  <c r="AG163" i="18"/>
  <c r="AE163" i="18"/>
  <c r="AC163" i="18"/>
  <c r="AA163" i="18"/>
  <c r="Y163" i="18"/>
  <c r="W163" i="18"/>
  <c r="U163" i="18"/>
  <c r="S163" i="18"/>
  <c r="Q163" i="18"/>
  <c r="O163" i="18"/>
  <c r="M163" i="18"/>
  <c r="K163" i="18"/>
  <c r="I163" i="18"/>
  <c r="G163" i="18"/>
  <c r="E163" i="18"/>
  <c r="AQ162" i="18"/>
  <c r="AO162" i="18"/>
  <c r="AM162" i="18"/>
  <c r="AK162" i="18"/>
  <c r="AI162" i="18"/>
  <c r="AG162" i="18"/>
  <c r="AE162" i="18"/>
  <c r="AC162" i="18"/>
  <c r="AA162" i="18"/>
  <c r="Y162" i="18"/>
  <c r="W162" i="18"/>
  <c r="U162" i="18"/>
  <c r="S162" i="18"/>
  <c r="Q162" i="18"/>
  <c r="O162" i="18"/>
  <c r="M162" i="18"/>
  <c r="K162" i="18"/>
  <c r="I162" i="18"/>
  <c r="G162" i="18"/>
  <c r="E162" i="18"/>
  <c r="AQ161" i="18"/>
  <c r="AO161" i="18"/>
  <c r="AM161" i="18"/>
  <c r="AK161" i="18"/>
  <c r="AI161" i="18"/>
  <c r="AG161" i="18"/>
  <c r="AE161" i="18"/>
  <c r="AC161" i="18"/>
  <c r="AA161" i="18"/>
  <c r="Y161" i="18"/>
  <c r="W161" i="18"/>
  <c r="U161" i="18"/>
  <c r="S161" i="18"/>
  <c r="Q161" i="18"/>
  <c r="O161" i="18"/>
  <c r="M161" i="18"/>
  <c r="K161" i="18"/>
  <c r="I161" i="18"/>
  <c r="G161" i="18"/>
  <c r="E161" i="18"/>
  <c r="AQ160" i="18"/>
  <c r="AO160" i="18"/>
  <c r="AM160" i="18"/>
  <c r="AK160" i="18"/>
  <c r="AI160" i="18"/>
  <c r="AG160" i="18"/>
  <c r="AE160" i="18"/>
  <c r="AC160" i="18"/>
  <c r="AA160" i="18"/>
  <c r="Y160" i="18"/>
  <c r="W160" i="18"/>
  <c r="U160" i="18"/>
  <c r="S160" i="18"/>
  <c r="Q160" i="18"/>
  <c r="O160" i="18"/>
  <c r="M160" i="18"/>
  <c r="K160" i="18"/>
  <c r="I160" i="18"/>
  <c r="G160" i="18"/>
  <c r="E160" i="18"/>
  <c r="AQ159" i="18"/>
  <c r="AO159" i="18"/>
  <c r="AM159" i="18"/>
  <c r="AK159" i="18"/>
  <c r="AI159" i="18"/>
  <c r="AG159" i="18"/>
  <c r="AE159" i="18"/>
  <c r="AC159" i="18"/>
  <c r="AA159" i="18"/>
  <c r="Y159" i="18"/>
  <c r="W159" i="18"/>
  <c r="U159" i="18"/>
  <c r="S159" i="18"/>
  <c r="Q159" i="18"/>
  <c r="O159" i="18"/>
  <c r="M159" i="18"/>
  <c r="K159" i="18"/>
  <c r="I159" i="18"/>
  <c r="G159" i="18"/>
  <c r="E159" i="18"/>
  <c r="AQ158" i="18"/>
  <c r="AO158" i="18"/>
  <c r="AM158" i="18"/>
  <c r="AK158" i="18"/>
  <c r="AI158" i="18"/>
  <c r="AG158" i="18"/>
  <c r="AE158" i="18"/>
  <c r="AC158" i="18"/>
  <c r="AA158" i="18"/>
  <c r="Y158" i="18"/>
  <c r="W158" i="18"/>
  <c r="U158" i="18"/>
  <c r="S158" i="18"/>
  <c r="Q158" i="18"/>
  <c r="O158" i="18"/>
  <c r="M158" i="18"/>
  <c r="K158" i="18"/>
  <c r="I158" i="18"/>
  <c r="G158" i="18"/>
  <c r="E158" i="18"/>
  <c r="AQ157" i="18"/>
  <c r="AO157" i="18"/>
  <c r="AM157" i="18"/>
  <c r="AK157" i="18"/>
  <c r="AI157" i="18"/>
  <c r="AG157" i="18"/>
  <c r="AE157" i="18"/>
  <c r="AC157" i="18"/>
  <c r="AA157" i="18"/>
  <c r="Y157" i="18"/>
  <c r="W157" i="18"/>
  <c r="U157" i="18"/>
  <c r="S157" i="18"/>
  <c r="Q157" i="18"/>
  <c r="O157" i="18"/>
  <c r="M157" i="18"/>
  <c r="K157" i="18"/>
  <c r="I157" i="18"/>
  <c r="G157" i="18"/>
  <c r="E157" i="18"/>
  <c r="AQ156" i="18"/>
  <c r="AO156" i="18"/>
  <c r="AM156" i="18"/>
  <c r="AK156" i="18"/>
  <c r="AI156" i="18"/>
  <c r="AG156" i="18"/>
  <c r="AE156" i="18"/>
  <c r="AC156" i="18"/>
  <c r="AA156" i="18"/>
  <c r="Y156" i="18"/>
  <c r="W156" i="18"/>
  <c r="U156" i="18"/>
  <c r="S156" i="18"/>
  <c r="Q156" i="18"/>
  <c r="O156" i="18"/>
  <c r="M156" i="18"/>
  <c r="K156" i="18"/>
  <c r="I156" i="18"/>
  <c r="G156" i="18"/>
  <c r="E156" i="18"/>
  <c r="AQ155" i="18"/>
  <c r="AO155" i="18"/>
  <c r="AM155" i="18"/>
  <c r="AK155" i="18"/>
  <c r="AI155" i="18"/>
  <c r="AG155" i="18"/>
  <c r="AE155" i="18"/>
  <c r="AC155" i="18"/>
  <c r="AA155" i="18"/>
  <c r="Y155" i="18"/>
  <c r="W155" i="18"/>
  <c r="U155" i="18"/>
  <c r="S155" i="18"/>
  <c r="Q155" i="18"/>
  <c r="O155" i="18"/>
  <c r="M155" i="18"/>
  <c r="K155" i="18"/>
  <c r="I155" i="18"/>
  <c r="G155" i="18"/>
  <c r="E155" i="18"/>
  <c r="AQ154" i="18"/>
  <c r="AO154" i="18"/>
  <c r="AM154" i="18"/>
  <c r="AK154" i="18"/>
  <c r="AI154" i="18"/>
  <c r="AG154" i="18"/>
  <c r="AE154" i="18"/>
  <c r="AC154" i="18"/>
  <c r="AA154" i="18"/>
  <c r="Y154" i="18"/>
  <c r="W154" i="18"/>
  <c r="U154" i="18"/>
  <c r="S154" i="18"/>
  <c r="Q154" i="18"/>
  <c r="O154" i="18"/>
  <c r="M154" i="18"/>
  <c r="K154" i="18"/>
  <c r="I154" i="18"/>
  <c r="G154" i="18"/>
  <c r="E154" i="18"/>
  <c r="AQ153" i="18"/>
  <c r="AO153" i="18"/>
  <c r="AM153" i="18"/>
  <c r="AK153" i="18"/>
  <c r="AI153" i="18"/>
  <c r="AG153" i="18"/>
  <c r="AE153" i="18"/>
  <c r="AC153" i="18"/>
  <c r="AA153" i="18"/>
  <c r="Y153" i="18"/>
  <c r="W153" i="18"/>
  <c r="U153" i="18"/>
  <c r="S153" i="18"/>
  <c r="Q153" i="18"/>
  <c r="O153" i="18"/>
  <c r="M153" i="18"/>
  <c r="K153" i="18"/>
  <c r="I153" i="18"/>
  <c r="G153" i="18"/>
  <c r="E153" i="18"/>
  <c r="AQ152" i="18"/>
  <c r="AO152" i="18"/>
  <c r="AM152" i="18"/>
  <c r="AK152" i="18"/>
  <c r="AI152" i="18"/>
  <c r="AG152" i="18"/>
  <c r="AE152" i="18"/>
  <c r="AC152" i="18"/>
  <c r="AA152" i="18"/>
  <c r="Y152" i="18"/>
  <c r="W152" i="18"/>
  <c r="U152" i="18"/>
  <c r="S152" i="18"/>
  <c r="Q152" i="18"/>
  <c r="O152" i="18"/>
  <c r="M152" i="18"/>
  <c r="K152" i="18"/>
  <c r="I152" i="18"/>
  <c r="G152" i="18"/>
  <c r="E152" i="18"/>
  <c r="AQ151" i="18"/>
  <c r="AO151" i="18"/>
  <c r="AM151" i="18"/>
  <c r="AK151" i="18"/>
  <c r="AI151" i="18"/>
  <c r="AG151" i="18"/>
  <c r="AE151" i="18"/>
  <c r="AC151" i="18"/>
  <c r="AA151" i="18"/>
  <c r="Y151" i="18"/>
  <c r="W151" i="18"/>
  <c r="U151" i="18"/>
  <c r="S151" i="18"/>
  <c r="Q151" i="18"/>
  <c r="O151" i="18"/>
  <c r="M151" i="18"/>
  <c r="K151" i="18"/>
  <c r="I151" i="18"/>
  <c r="G151" i="18"/>
  <c r="E151" i="18"/>
  <c r="AQ150" i="18"/>
  <c r="AO150" i="18"/>
  <c r="AM150" i="18"/>
  <c r="AK150" i="18"/>
  <c r="AI150" i="18"/>
  <c r="AG150" i="18"/>
  <c r="AE150" i="18"/>
  <c r="AC150" i="18"/>
  <c r="AA150" i="18"/>
  <c r="Y150" i="18"/>
  <c r="W150" i="18"/>
  <c r="U150" i="18"/>
  <c r="S150" i="18"/>
  <c r="Q150" i="18"/>
  <c r="O150" i="18"/>
  <c r="M150" i="18"/>
  <c r="K150" i="18"/>
  <c r="I150" i="18"/>
  <c r="G150" i="18"/>
  <c r="E150" i="18"/>
  <c r="AQ149" i="18"/>
  <c r="AO149" i="18"/>
  <c r="AM149" i="18"/>
  <c r="AK149" i="18"/>
  <c r="AI149" i="18"/>
  <c r="AG149" i="18"/>
  <c r="AE149" i="18"/>
  <c r="AC149" i="18"/>
  <c r="AA149" i="18"/>
  <c r="Y149" i="18"/>
  <c r="W149" i="18"/>
  <c r="U149" i="18"/>
  <c r="S149" i="18"/>
  <c r="Q149" i="18"/>
  <c r="O149" i="18"/>
  <c r="M149" i="18"/>
  <c r="K149" i="18"/>
  <c r="I149" i="18"/>
  <c r="G149" i="18"/>
  <c r="E149" i="18"/>
  <c r="AQ148" i="18"/>
  <c r="AO148" i="18"/>
  <c r="AM148" i="18"/>
  <c r="AK148" i="18"/>
  <c r="AI148" i="18"/>
  <c r="AG148" i="18"/>
  <c r="AE148" i="18"/>
  <c r="AC148" i="18"/>
  <c r="AA148" i="18"/>
  <c r="Y148" i="18"/>
  <c r="W148" i="18"/>
  <c r="U148" i="18"/>
  <c r="S148" i="18"/>
  <c r="Q148" i="18"/>
  <c r="O148" i="18"/>
  <c r="M148" i="18"/>
  <c r="K148" i="18"/>
  <c r="I148" i="18"/>
  <c r="G148" i="18"/>
  <c r="E148" i="18"/>
  <c r="AQ147" i="18"/>
  <c r="AO147" i="18"/>
  <c r="AM147" i="18"/>
  <c r="AK147" i="18"/>
  <c r="AI147" i="18"/>
  <c r="AG147" i="18"/>
  <c r="AE147" i="18"/>
  <c r="AC147" i="18"/>
  <c r="AA147" i="18"/>
  <c r="Y147" i="18"/>
  <c r="W147" i="18"/>
  <c r="U147" i="18"/>
  <c r="S147" i="18"/>
  <c r="Q147" i="18"/>
  <c r="O147" i="18"/>
  <c r="M147" i="18"/>
  <c r="K147" i="18"/>
  <c r="I147" i="18"/>
  <c r="G147" i="18"/>
  <c r="E147" i="18"/>
  <c r="AQ146" i="18"/>
  <c r="AO146" i="18"/>
  <c r="AM146" i="18"/>
  <c r="AK146" i="18"/>
  <c r="AI146" i="18"/>
  <c r="AG146" i="18"/>
  <c r="AE146" i="18"/>
  <c r="AC146" i="18"/>
  <c r="AA146" i="18"/>
  <c r="Y146" i="18"/>
  <c r="W146" i="18"/>
  <c r="U146" i="18"/>
  <c r="S146" i="18"/>
  <c r="Q146" i="18"/>
  <c r="O146" i="18"/>
  <c r="M146" i="18"/>
  <c r="K146" i="18"/>
  <c r="I146" i="18"/>
  <c r="G146" i="18"/>
  <c r="E146" i="18"/>
  <c r="AQ145" i="18"/>
  <c r="AO145" i="18"/>
  <c r="AM145" i="18"/>
  <c r="AK145" i="18"/>
  <c r="AI145" i="18"/>
  <c r="AG145" i="18"/>
  <c r="AE145" i="18"/>
  <c r="AC145" i="18"/>
  <c r="AA145" i="18"/>
  <c r="Y145" i="18"/>
  <c r="W145" i="18"/>
  <c r="U145" i="18"/>
  <c r="S145" i="18"/>
  <c r="Q145" i="18"/>
  <c r="O145" i="18"/>
  <c r="M145" i="18"/>
  <c r="K145" i="18"/>
  <c r="I145" i="18"/>
  <c r="G145" i="18"/>
  <c r="E145" i="18"/>
  <c r="AQ144" i="18"/>
  <c r="AO144" i="18"/>
  <c r="AM144" i="18"/>
  <c r="AK144" i="18"/>
  <c r="AI144" i="18"/>
  <c r="AG144" i="18"/>
  <c r="AE144" i="18"/>
  <c r="AC144" i="18"/>
  <c r="AA144" i="18"/>
  <c r="Y144" i="18"/>
  <c r="W144" i="18"/>
  <c r="U144" i="18"/>
  <c r="S144" i="18"/>
  <c r="Q144" i="18"/>
  <c r="O144" i="18"/>
  <c r="M144" i="18"/>
  <c r="K144" i="18"/>
  <c r="I144" i="18"/>
  <c r="G144" i="18"/>
  <c r="E144" i="18"/>
  <c r="AQ143" i="18"/>
  <c r="AO143" i="18"/>
  <c r="AM143" i="18"/>
  <c r="AK143" i="18"/>
  <c r="AI143" i="18"/>
  <c r="AG143" i="18"/>
  <c r="AE143" i="18"/>
  <c r="AC143" i="18"/>
  <c r="AA143" i="18"/>
  <c r="Y143" i="18"/>
  <c r="W143" i="18"/>
  <c r="U143" i="18"/>
  <c r="S143" i="18"/>
  <c r="Q143" i="18"/>
  <c r="O143" i="18"/>
  <c r="M143" i="18"/>
  <c r="K143" i="18"/>
  <c r="I143" i="18"/>
  <c r="G143" i="18"/>
  <c r="E143" i="18"/>
  <c r="AQ142" i="18"/>
  <c r="AO142" i="18"/>
  <c r="AM142" i="18"/>
  <c r="AK142" i="18"/>
  <c r="AI142" i="18"/>
  <c r="AG142" i="18"/>
  <c r="AE142" i="18"/>
  <c r="AC142" i="18"/>
  <c r="AA142" i="18"/>
  <c r="Y142" i="18"/>
  <c r="W142" i="18"/>
  <c r="U142" i="18"/>
  <c r="S142" i="18"/>
  <c r="Q142" i="18"/>
  <c r="O142" i="18"/>
  <c r="M142" i="18"/>
  <c r="K142" i="18"/>
  <c r="I142" i="18"/>
  <c r="G142" i="18"/>
  <c r="E142" i="18"/>
  <c r="AQ141" i="18"/>
  <c r="AO141" i="18"/>
  <c r="AM141" i="18"/>
  <c r="AK141" i="18"/>
  <c r="AI141" i="18"/>
  <c r="AG141" i="18"/>
  <c r="AE141" i="18"/>
  <c r="AC141" i="18"/>
  <c r="AA141" i="18"/>
  <c r="Y141" i="18"/>
  <c r="W141" i="18"/>
  <c r="U141" i="18"/>
  <c r="S141" i="18"/>
  <c r="Q141" i="18"/>
  <c r="O141" i="18"/>
  <c r="M141" i="18"/>
  <c r="K141" i="18"/>
  <c r="I141" i="18"/>
  <c r="G141" i="18"/>
  <c r="E141" i="18"/>
  <c r="AQ140" i="18"/>
  <c r="AO140" i="18"/>
  <c r="AM140" i="18"/>
  <c r="AK140" i="18"/>
  <c r="AI140" i="18"/>
  <c r="AG140" i="18"/>
  <c r="AE140" i="18"/>
  <c r="AC140" i="18"/>
  <c r="AA140" i="18"/>
  <c r="Y140" i="18"/>
  <c r="W140" i="18"/>
  <c r="U140" i="18"/>
  <c r="S140" i="18"/>
  <c r="Q140" i="18"/>
  <c r="O140" i="18"/>
  <c r="M140" i="18"/>
  <c r="K140" i="18"/>
  <c r="I140" i="18"/>
  <c r="G140" i="18"/>
  <c r="E140" i="18"/>
  <c r="AQ139" i="18"/>
  <c r="AO139" i="18"/>
  <c r="AM139" i="18"/>
  <c r="AK139" i="18"/>
  <c r="AI139" i="18"/>
  <c r="AG139" i="18"/>
  <c r="AE139" i="18"/>
  <c r="AC139" i="18"/>
  <c r="AA139" i="18"/>
  <c r="Y139" i="18"/>
  <c r="W139" i="18"/>
  <c r="U139" i="18"/>
  <c r="S139" i="18"/>
  <c r="Q139" i="18"/>
  <c r="O139" i="18"/>
  <c r="M139" i="18"/>
  <c r="K139" i="18"/>
  <c r="I139" i="18"/>
  <c r="G139" i="18"/>
  <c r="E139" i="18"/>
  <c r="AQ138" i="18"/>
  <c r="AO138" i="18"/>
  <c r="AM138" i="18"/>
  <c r="AK138" i="18"/>
  <c r="AI138" i="18"/>
  <c r="AG138" i="18"/>
  <c r="AE138" i="18"/>
  <c r="AC138" i="18"/>
  <c r="AA138" i="18"/>
  <c r="Y138" i="18"/>
  <c r="W138" i="18"/>
  <c r="U138" i="18"/>
  <c r="S138" i="18"/>
  <c r="Q138" i="18"/>
  <c r="O138" i="18"/>
  <c r="M138" i="18"/>
  <c r="K138" i="18"/>
  <c r="I138" i="18"/>
  <c r="G138" i="18"/>
  <c r="E138" i="18"/>
  <c r="AQ137" i="18"/>
  <c r="AO137" i="18"/>
  <c r="AM137" i="18"/>
  <c r="AK137" i="18"/>
  <c r="AI137" i="18"/>
  <c r="AG137" i="18"/>
  <c r="AE137" i="18"/>
  <c r="AC137" i="18"/>
  <c r="AA137" i="18"/>
  <c r="Y137" i="18"/>
  <c r="W137" i="18"/>
  <c r="U137" i="18"/>
  <c r="S137" i="18"/>
  <c r="Q137" i="18"/>
  <c r="O137" i="18"/>
  <c r="M137" i="18"/>
  <c r="K137" i="18"/>
  <c r="I137" i="18"/>
  <c r="G137" i="18"/>
  <c r="E137" i="18"/>
  <c r="AQ136" i="18"/>
  <c r="AO136" i="18"/>
  <c r="AM136" i="18"/>
  <c r="AK136" i="18"/>
  <c r="AI136" i="18"/>
  <c r="AG136" i="18"/>
  <c r="AE136" i="18"/>
  <c r="AC136" i="18"/>
  <c r="AA136" i="18"/>
  <c r="Y136" i="18"/>
  <c r="W136" i="18"/>
  <c r="U136" i="18"/>
  <c r="S136" i="18"/>
  <c r="Q136" i="18"/>
  <c r="O136" i="18"/>
  <c r="M136" i="18"/>
  <c r="K136" i="18"/>
  <c r="I136" i="18"/>
  <c r="G136" i="18"/>
  <c r="E136" i="18"/>
  <c r="AQ135" i="18"/>
  <c r="AO135" i="18"/>
  <c r="AM135" i="18"/>
  <c r="AK135" i="18"/>
  <c r="AI135" i="18"/>
  <c r="AG135" i="18"/>
  <c r="AE135" i="18"/>
  <c r="AC135" i="18"/>
  <c r="AA135" i="18"/>
  <c r="Y135" i="18"/>
  <c r="W135" i="18"/>
  <c r="U135" i="18"/>
  <c r="S135" i="18"/>
  <c r="Q135" i="18"/>
  <c r="O135" i="18"/>
  <c r="M135" i="18"/>
  <c r="K135" i="18"/>
  <c r="I135" i="18"/>
  <c r="G135" i="18"/>
  <c r="E135" i="18"/>
  <c r="AQ134" i="18"/>
  <c r="AO134" i="18"/>
  <c r="AM134" i="18"/>
  <c r="AK134" i="18"/>
  <c r="AI134" i="18"/>
  <c r="AG134" i="18"/>
  <c r="AE134" i="18"/>
  <c r="AC134" i="18"/>
  <c r="AA134" i="18"/>
  <c r="Y134" i="18"/>
  <c r="W134" i="18"/>
  <c r="U134" i="18"/>
  <c r="S134" i="18"/>
  <c r="Q134" i="18"/>
  <c r="O134" i="18"/>
  <c r="M134" i="18"/>
  <c r="K134" i="18"/>
  <c r="I134" i="18"/>
  <c r="G134" i="18"/>
  <c r="E134" i="18"/>
  <c r="AQ133" i="18"/>
  <c r="AO133" i="18"/>
  <c r="AM133" i="18"/>
  <c r="AK133" i="18"/>
  <c r="AI133" i="18"/>
  <c r="AG133" i="18"/>
  <c r="AE133" i="18"/>
  <c r="AC133" i="18"/>
  <c r="AA133" i="18"/>
  <c r="Y133" i="18"/>
  <c r="W133" i="18"/>
  <c r="U133" i="18"/>
  <c r="S133" i="18"/>
  <c r="Q133" i="18"/>
  <c r="O133" i="18"/>
  <c r="M133" i="18"/>
  <c r="K133" i="18"/>
  <c r="I133" i="18"/>
  <c r="G133" i="18"/>
  <c r="E133" i="18"/>
  <c r="AQ132" i="18"/>
  <c r="AO132" i="18"/>
  <c r="AM132" i="18"/>
  <c r="AK132" i="18"/>
  <c r="AI132" i="18"/>
  <c r="AG132" i="18"/>
  <c r="AE132" i="18"/>
  <c r="AC132" i="18"/>
  <c r="AA132" i="18"/>
  <c r="Y132" i="18"/>
  <c r="W132" i="18"/>
  <c r="U132" i="18"/>
  <c r="S132" i="18"/>
  <c r="Q132" i="18"/>
  <c r="O132" i="18"/>
  <c r="M132" i="18"/>
  <c r="K132" i="18"/>
  <c r="I132" i="18"/>
  <c r="G132" i="18"/>
  <c r="E132" i="18"/>
  <c r="AQ131" i="18"/>
  <c r="AO131" i="18"/>
  <c r="AM131" i="18"/>
  <c r="AK131" i="18"/>
  <c r="AI131" i="18"/>
  <c r="AG131" i="18"/>
  <c r="AE131" i="18"/>
  <c r="AC131" i="18"/>
  <c r="AA131" i="18"/>
  <c r="Y131" i="18"/>
  <c r="W131" i="18"/>
  <c r="U131" i="18"/>
  <c r="S131" i="18"/>
  <c r="Q131" i="18"/>
  <c r="O131" i="18"/>
  <c r="M131" i="18"/>
  <c r="K131" i="18"/>
  <c r="I131" i="18"/>
  <c r="G131" i="18"/>
  <c r="E131" i="18"/>
  <c r="AQ130" i="18"/>
  <c r="AO130" i="18"/>
  <c r="AM130" i="18"/>
  <c r="AK130" i="18"/>
  <c r="AI130" i="18"/>
  <c r="AG130" i="18"/>
  <c r="AE130" i="18"/>
  <c r="AC130" i="18"/>
  <c r="AA130" i="18"/>
  <c r="Y130" i="18"/>
  <c r="W130" i="18"/>
  <c r="U130" i="18"/>
  <c r="S130" i="18"/>
  <c r="Q130" i="18"/>
  <c r="O130" i="18"/>
  <c r="M130" i="18"/>
  <c r="K130" i="18"/>
  <c r="I130" i="18"/>
  <c r="G130" i="18"/>
  <c r="E130" i="18"/>
  <c r="AQ129" i="18"/>
  <c r="AO129" i="18"/>
  <c r="AM129" i="18"/>
  <c r="AK129" i="18"/>
  <c r="AI129" i="18"/>
  <c r="AG129" i="18"/>
  <c r="AE129" i="18"/>
  <c r="AC129" i="18"/>
  <c r="AA129" i="18"/>
  <c r="Y129" i="18"/>
  <c r="W129" i="18"/>
  <c r="U129" i="18"/>
  <c r="S129" i="18"/>
  <c r="Q129" i="18"/>
  <c r="O129" i="18"/>
  <c r="M129" i="18"/>
  <c r="K129" i="18"/>
  <c r="I129" i="18"/>
  <c r="G129" i="18"/>
  <c r="E129" i="18"/>
  <c r="AQ128" i="18"/>
  <c r="AO128" i="18"/>
  <c r="AM128" i="18"/>
  <c r="AK128" i="18"/>
  <c r="AI128" i="18"/>
  <c r="AG128" i="18"/>
  <c r="AE128" i="18"/>
  <c r="AC128" i="18"/>
  <c r="AA128" i="18"/>
  <c r="Y128" i="18"/>
  <c r="W128" i="18"/>
  <c r="U128" i="18"/>
  <c r="S128" i="18"/>
  <c r="Q128" i="18"/>
  <c r="O128" i="18"/>
  <c r="M128" i="18"/>
  <c r="K128" i="18"/>
  <c r="I128" i="18"/>
  <c r="G128" i="18"/>
  <c r="E128" i="18"/>
  <c r="AQ127" i="18"/>
  <c r="AO127" i="18"/>
  <c r="AM127" i="18"/>
  <c r="AK127" i="18"/>
  <c r="AI127" i="18"/>
  <c r="AG127" i="18"/>
  <c r="AE127" i="18"/>
  <c r="AC127" i="18"/>
  <c r="AA127" i="18"/>
  <c r="Y127" i="18"/>
  <c r="W127" i="18"/>
  <c r="U127" i="18"/>
  <c r="S127" i="18"/>
  <c r="Q127" i="18"/>
  <c r="O127" i="18"/>
  <c r="M127" i="18"/>
  <c r="K127" i="18"/>
  <c r="I127" i="18"/>
  <c r="G127" i="18"/>
  <c r="E127" i="18"/>
  <c r="AQ126" i="18"/>
  <c r="AO126" i="18"/>
  <c r="AM126" i="18"/>
  <c r="AK126" i="18"/>
  <c r="AI126" i="18"/>
  <c r="AG126" i="18"/>
  <c r="AE126" i="18"/>
  <c r="AC126" i="18"/>
  <c r="AA126" i="18"/>
  <c r="Y126" i="18"/>
  <c r="W126" i="18"/>
  <c r="U126" i="18"/>
  <c r="S126" i="18"/>
  <c r="Q126" i="18"/>
  <c r="O126" i="18"/>
  <c r="M126" i="18"/>
  <c r="K126" i="18"/>
  <c r="I126" i="18"/>
  <c r="G126" i="18"/>
  <c r="E126" i="18"/>
  <c r="AQ125" i="18"/>
  <c r="AO125" i="18"/>
  <c r="AM125" i="18"/>
  <c r="AK125" i="18"/>
  <c r="AI125" i="18"/>
  <c r="AG125" i="18"/>
  <c r="AE125" i="18"/>
  <c r="AC125" i="18"/>
  <c r="AA125" i="18"/>
  <c r="Y125" i="18"/>
  <c r="W125" i="18"/>
  <c r="U125" i="18"/>
  <c r="S125" i="18"/>
  <c r="Q125" i="18"/>
  <c r="O125" i="18"/>
  <c r="M125" i="18"/>
  <c r="K125" i="18"/>
  <c r="I125" i="18"/>
  <c r="G125" i="18"/>
  <c r="E125" i="18"/>
  <c r="AQ124" i="18"/>
  <c r="AO124" i="18"/>
  <c r="AM124" i="18"/>
  <c r="AK124" i="18"/>
  <c r="AI124" i="18"/>
  <c r="AG124" i="18"/>
  <c r="AE124" i="18"/>
  <c r="AC124" i="18"/>
  <c r="AA124" i="18"/>
  <c r="Y124" i="18"/>
  <c r="W124" i="18"/>
  <c r="U124" i="18"/>
  <c r="S124" i="18"/>
  <c r="Q124" i="18"/>
  <c r="O124" i="18"/>
  <c r="M124" i="18"/>
  <c r="K124" i="18"/>
  <c r="I124" i="18"/>
  <c r="G124" i="18"/>
  <c r="E124" i="18"/>
  <c r="AQ123" i="18"/>
  <c r="AO123" i="18"/>
  <c r="AM123" i="18"/>
  <c r="AK123" i="18"/>
  <c r="AI123" i="18"/>
  <c r="AG123" i="18"/>
  <c r="AE123" i="18"/>
  <c r="AC123" i="18"/>
  <c r="AA123" i="18"/>
  <c r="Y123" i="18"/>
  <c r="W123" i="18"/>
  <c r="U123" i="18"/>
  <c r="S123" i="18"/>
  <c r="Q123" i="18"/>
  <c r="O123" i="18"/>
  <c r="M123" i="18"/>
  <c r="K123" i="18"/>
  <c r="I123" i="18"/>
  <c r="G123" i="18"/>
  <c r="E123" i="18"/>
  <c r="AQ122" i="18"/>
  <c r="AO122" i="18"/>
  <c r="AM122" i="18"/>
  <c r="AK122" i="18"/>
  <c r="AI122" i="18"/>
  <c r="AG122" i="18"/>
  <c r="AE122" i="18"/>
  <c r="AC122" i="18"/>
  <c r="AA122" i="18"/>
  <c r="Y122" i="18"/>
  <c r="W122" i="18"/>
  <c r="U122" i="18"/>
  <c r="S122" i="18"/>
  <c r="Q122" i="18"/>
  <c r="O122" i="18"/>
  <c r="M122" i="18"/>
  <c r="K122" i="18"/>
  <c r="I122" i="18"/>
  <c r="G122" i="18"/>
  <c r="E122" i="18"/>
  <c r="AQ121" i="18"/>
  <c r="AO121" i="18"/>
  <c r="AM121" i="18"/>
  <c r="AK121" i="18"/>
  <c r="AI121" i="18"/>
  <c r="AG121" i="18"/>
  <c r="AE121" i="18"/>
  <c r="AC121" i="18"/>
  <c r="AA121" i="18"/>
  <c r="Y121" i="18"/>
  <c r="W121" i="18"/>
  <c r="U121" i="18"/>
  <c r="S121" i="18"/>
  <c r="Q121" i="18"/>
  <c r="O121" i="18"/>
  <c r="M121" i="18"/>
  <c r="K121" i="18"/>
  <c r="I121" i="18"/>
  <c r="G121" i="18"/>
  <c r="E121" i="18"/>
  <c r="AQ120" i="18"/>
  <c r="AO120" i="18"/>
  <c r="AM120" i="18"/>
  <c r="AK120" i="18"/>
  <c r="AI120" i="18"/>
  <c r="AG120" i="18"/>
  <c r="AE120" i="18"/>
  <c r="AC120" i="18"/>
  <c r="AA120" i="18"/>
  <c r="Y120" i="18"/>
  <c r="W120" i="18"/>
  <c r="U120" i="18"/>
  <c r="S120" i="18"/>
  <c r="Q120" i="18"/>
  <c r="O120" i="18"/>
  <c r="M120" i="18"/>
  <c r="K120" i="18"/>
  <c r="I120" i="18"/>
  <c r="G120" i="18"/>
  <c r="E120" i="18"/>
  <c r="AQ119" i="18"/>
  <c r="AO119" i="18"/>
  <c r="AM119" i="18"/>
  <c r="AK119" i="18"/>
  <c r="AI119" i="18"/>
  <c r="AG119" i="18"/>
  <c r="AE119" i="18"/>
  <c r="AC119" i="18"/>
  <c r="AA119" i="18"/>
  <c r="Y119" i="18"/>
  <c r="W119" i="18"/>
  <c r="U119" i="18"/>
  <c r="S119" i="18"/>
  <c r="Q119" i="18"/>
  <c r="O119" i="18"/>
  <c r="M119" i="18"/>
  <c r="K119" i="18"/>
  <c r="I119" i="18"/>
  <c r="G119" i="18"/>
  <c r="E119" i="18"/>
  <c r="AQ118" i="18"/>
  <c r="AO118" i="18"/>
  <c r="AM118" i="18"/>
  <c r="AK118" i="18"/>
  <c r="AI118" i="18"/>
  <c r="AG118" i="18"/>
  <c r="AE118" i="18"/>
  <c r="AC118" i="18"/>
  <c r="AA118" i="18"/>
  <c r="Y118" i="18"/>
  <c r="W118" i="18"/>
  <c r="U118" i="18"/>
  <c r="S118" i="18"/>
  <c r="Q118" i="18"/>
  <c r="O118" i="18"/>
  <c r="M118" i="18"/>
  <c r="K118" i="18"/>
  <c r="I118" i="18"/>
  <c r="G118" i="18"/>
  <c r="E118" i="18"/>
  <c r="AQ117" i="18"/>
  <c r="AO117" i="18"/>
  <c r="AM117" i="18"/>
  <c r="AK117" i="18"/>
  <c r="AI117" i="18"/>
  <c r="AG117" i="18"/>
  <c r="AE117" i="18"/>
  <c r="AC117" i="18"/>
  <c r="AA117" i="18"/>
  <c r="Y117" i="18"/>
  <c r="W117" i="18"/>
  <c r="U117" i="18"/>
  <c r="S117" i="18"/>
  <c r="Q117" i="18"/>
  <c r="O117" i="18"/>
  <c r="M117" i="18"/>
  <c r="K117" i="18"/>
  <c r="I117" i="18"/>
  <c r="G117" i="18"/>
  <c r="E117" i="18"/>
  <c r="AQ116" i="18"/>
  <c r="AO116" i="18"/>
  <c r="AM116" i="18"/>
  <c r="AK116" i="18"/>
  <c r="AI116" i="18"/>
  <c r="AG116" i="18"/>
  <c r="AE116" i="18"/>
  <c r="AC116" i="18"/>
  <c r="AA116" i="18"/>
  <c r="Y116" i="18"/>
  <c r="W116" i="18"/>
  <c r="U116" i="18"/>
  <c r="S116" i="18"/>
  <c r="Q116" i="18"/>
  <c r="O116" i="18"/>
  <c r="M116" i="18"/>
  <c r="K116" i="18"/>
  <c r="I116" i="18"/>
  <c r="G116" i="18"/>
  <c r="E116" i="18"/>
  <c r="AQ115" i="18"/>
  <c r="AO115" i="18"/>
  <c r="AM115" i="18"/>
  <c r="AK115" i="18"/>
  <c r="AI115" i="18"/>
  <c r="AG115" i="18"/>
  <c r="AE115" i="18"/>
  <c r="AC115" i="18"/>
  <c r="AA115" i="18"/>
  <c r="Y115" i="18"/>
  <c r="W115" i="18"/>
  <c r="U115" i="18"/>
  <c r="S115" i="18"/>
  <c r="Q115" i="18"/>
  <c r="O115" i="18"/>
  <c r="M115" i="18"/>
  <c r="K115" i="18"/>
  <c r="I115" i="18"/>
  <c r="G115" i="18"/>
  <c r="E115" i="18"/>
  <c r="AQ114" i="18"/>
  <c r="AO114" i="18"/>
  <c r="AM114" i="18"/>
  <c r="AK114" i="18"/>
  <c r="AI114" i="18"/>
  <c r="AG114" i="18"/>
  <c r="AE114" i="18"/>
  <c r="AC114" i="18"/>
  <c r="AA114" i="18"/>
  <c r="Y114" i="18"/>
  <c r="W114" i="18"/>
  <c r="U114" i="18"/>
  <c r="S114" i="18"/>
  <c r="Q114" i="18"/>
  <c r="O114" i="18"/>
  <c r="M114" i="18"/>
  <c r="K114" i="18"/>
  <c r="I114" i="18"/>
  <c r="G114" i="18"/>
  <c r="E114" i="18"/>
  <c r="AQ113" i="18"/>
  <c r="AO113" i="18"/>
  <c r="AM113" i="18"/>
  <c r="AK113" i="18"/>
  <c r="AI113" i="18"/>
  <c r="AG113" i="18"/>
  <c r="AE113" i="18"/>
  <c r="AC113" i="18"/>
  <c r="AA113" i="18"/>
  <c r="Y113" i="18"/>
  <c r="W113" i="18"/>
  <c r="U113" i="18"/>
  <c r="S113" i="18"/>
  <c r="Q113" i="18"/>
  <c r="O113" i="18"/>
  <c r="M113" i="18"/>
  <c r="K113" i="18"/>
  <c r="I113" i="18"/>
  <c r="G113" i="18"/>
  <c r="E113" i="18"/>
  <c r="AQ112" i="18"/>
  <c r="AO112" i="18"/>
  <c r="AM112" i="18"/>
  <c r="AK112" i="18"/>
  <c r="AI112" i="18"/>
  <c r="AG112" i="18"/>
  <c r="AE112" i="18"/>
  <c r="AC112" i="18"/>
  <c r="AA112" i="18"/>
  <c r="Y112" i="18"/>
  <c r="W112" i="18"/>
  <c r="U112" i="18"/>
  <c r="S112" i="18"/>
  <c r="Q112" i="18"/>
  <c r="O112" i="18"/>
  <c r="M112" i="18"/>
  <c r="K112" i="18"/>
  <c r="I112" i="18"/>
  <c r="G112" i="18"/>
  <c r="E112" i="18"/>
  <c r="AQ111" i="18"/>
  <c r="AO111" i="18"/>
  <c r="AM111" i="18"/>
  <c r="AK111" i="18"/>
  <c r="AI111" i="18"/>
  <c r="AG111" i="18"/>
  <c r="AE111" i="18"/>
  <c r="AC111" i="18"/>
  <c r="AA111" i="18"/>
  <c r="Y111" i="18"/>
  <c r="W111" i="18"/>
  <c r="U111" i="18"/>
  <c r="S111" i="18"/>
  <c r="Q111" i="18"/>
  <c r="O111" i="18"/>
  <c r="M111" i="18"/>
  <c r="K111" i="18"/>
  <c r="I111" i="18"/>
  <c r="G111" i="18"/>
  <c r="E111" i="18"/>
  <c r="AQ110" i="18"/>
  <c r="AO110" i="18"/>
  <c r="AM110" i="18"/>
  <c r="AK110" i="18"/>
  <c r="AI110" i="18"/>
  <c r="AG110" i="18"/>
  <c r="AE110" i="18"/>
  <c r="AC110" i="18"/>
  <c r="AA110" i="18"/>
  <c r="Y110" i="18"/>
  <c r="W110" i="18"/>
  <c r="U110" i="18"/>
  <c r="S110" i="18"/>
  <c r="Q110" i="18"/>
  <c r="O110" i="18"/>
  <c r="M110" i="18"/>
  <c r="K110" i="18"/>
  <c r="I110" i="18"/>
  <c r="G110" i="18"/>
  <c r="E110" i="18"/>
  <c r="AQ109" i="18"/>
  <c r="AO109" i="18"/>
  <c r="AM109" i="18"/>
  <c r="AK109" i="18"/>
  <c r="AI109" i="18"/>
  <c r="AG109" i="18"/>
  <c r="AE109" i="18"/>
  <c r="AC109" i="18"/>
  <c r="AA109" i="18"/>
  <c r="Y109" i="18"/>
  <c r="W109" i="18"/>
  <c r="U109" i="18"/>
  <c r="S109" i="18"/>
  <c r="Q109" i="18"/>
  <c r="O109" i="18"/>
  <c r="M109" i="18"/>
  <c r="K109" i="18"/>
  <c r="I109" i="18"/>
  <c r="G109" i="18"/>
  <c r="E109" i="18"/>
  <c r="AQ108" i="18"/>
  <c r="AO108" i="18"/>
  <c r="AM108" i="18"/>
  <c r="AK108" i="18"/>
  <c r="AI108" i="18"/>
  <c r="AG108" i="18"/>
  <c r="AE108" i="18"/>
  <c r="AC108" i="18"/>
  <c r="AA108" i="18"/>
  <c r="Y108" i="18"/>
  <c r="W108" i="18"/>
  <c r="U108" i="18"/>
  <c r="S108" i="18"/>
  <c r="Q108" i="18"/>
  <c r="O108" i="18"/>
  <c r="M108" i="18"/>
  <c r="K108" i="18"/>
  <c r="I108" i="18"/>
  <c r="G108" i="18"/>
  <c r="E108" i="18"/>
  <c r="AQ107" i="18"/>
  <c r="AO107" i="18"/>
  <c r="AM107" i="18"/>
  <c r="AK107" i="18"/>
  <c r="AI107" i="18"/>
  <c r="AG107" i="18"/>
  <c r="AE107" i="18"/>
  <c r="AC107" i="18"/>
  <c r="AA107" i="18"/>
  <c r="Y107" i="18"/>
  <c r="W107" i="18"/>
  <c r="U107" i="18"/>
  <c r="S107" i="18"/>
  <c r="Q107" i="18"/>
  <c r="O107" i="18"/>
  <c r="M107" i="18"/>
  <c r="K107" i="18"/>
  <c r="I107" i="18"/>
  <c r="G107" i="18"/>
  <c r="E107" i="18"/>
  <c r="AQ106" i="18"/>
  <c r="AO106" i="18"/>
  <c r="AM106" i="18"/>
  <c r="AK106" i="18"/>
  <c r="AI106" i="18"/>
  <c r="AG106" i="18"/>
  <c r="AE106" i="18"/>
  <c r="AC106" i="18"/>
  <c r="AA106" i="18"/>
  <c r="Y106" i="18"/>
  <c r="W106" i="18"/>
  <c r="U106" i="18"/>
  <c r="S106" i="18"/>
  <c r="Q106" i="18"/>
  <c r="O106" i="18"/>
  <c r="M106" i="18"/>
  <c r="K106" i="18"/>
  <c r="I106" i="18"/>
  <c r="G106" i="18"/>
  <c r="E106" i="18"/>
  <c r="AQ105" i="18"/>
  <c r="AO105" i="18"/>
  <c r="AM105" i="18"/>
  <c r="AK105" i="18"/>
  <c r="AI105" i="18"/>
  <c r="AG105" i="18"/>
  <c r="AE105" i="18"/>
  <c r="AC105" i="18"/>
  <c r="AA105" i="18"/>
  <c r="Y105" i="18"/>
  <c r="W105" i="18"/>
  <c r="U105" i="18"/>
  <c r="S105" i="18"/>
  <c r="Q105" i="18"/>
  <c r="O105" i="18"/>
  <c r="M105" i="18"/>
  <c r="K105" i="18"/>
  <c r="I105" i="18"/>
  <c r="G105" i="18"/>
  <c r="E105" i="18"/>
  <c r="AQ104" i="18"/>
  <c r="AO104" i="18"/>
  <c r="AM104" i="18"/>
  <c r="AK104" i="18"/>
  <c r="AI104" i="18"/>
  <c r="AG104" i="18"/>
  <c r="AE104" i="18"/>
  <c r="AC104" i="18"/>
  <c r="AA104" i="18"/>
  <c r="Y104" i="18"/>
  <c r="W104" i="18"/>
  <c r="U104" i="18"/>
  <c r="S104" i="18"/>
  <c r="Q104" i="18"/>
  <c r="O104" i="18"/>
  <c r="M104" i="18"/>
  <c r="K104" i="18"/>
  <c r="I104" i="18"/>
  <c r="G104" i="18"/>
  <c r="E104" i="18"/>
  <c r="AQ103" i="18"/>
  <c r="AO103" i="18"/>
  <c r="AM103" i="18"/>
  <c r="AK103" i="18"/>
  <c r="AI103" i="18"/>
  <c r="AG103" i="18"/>
  <c r="AE103" i="18"/>
  <c r="AC103" i="18"/>
  <c r="AA103" i="18"/>
  <c r="Y103" i="18"/>
  <c r="W103" i="18"/>
  <c r="U103" i="18"/>
  <c r="S103" i="18"/>
  <c r="Q103" i="18"/>
  <c r="O103" i="18"/>
  <c r="M103" i="18"/>
  <c r="K103" i="18"/>
  <c r="I103" i="18"/>
  <c r="G103" i="18"/>
  <c r="E103" i="18"/>
  <c r="AQ102" i="18"/>
  <c r="AO102" i="18"/>
  <c r="AM102" i="18"/>
  <c r="AK102" i="18"/>
  <c r="AI102" i="18"/>
  <c r="AG102" i="18"/>
  <c r="AE102" i="18"/>
  <c r="AC102" i="18"/>
  <c r="AA102" i="18"/>
  <c r="Y102" i="18"/>
  <c r="W102" i="18"/>
  <c r="U102" i="18"/>
  <c r="S102" i="18"/>
  <c r="Q102" i="18"/>
  <c r="O102" i="18"/>
  <c r="M102" i="18"/>
  <c r="K102" i="18"/>
  <c r="I102" i="18"/>
  <c r="G102" i="18"/>
  <c r="E102" i="18"/>
  <c r="AQ101" i="18"/>
  <c r="AO101" i="18"/>
  <c r="AM101" i="18"/>
  <c r="AK101" i="18"/>
  <c r="AI101" i="18"/>
  <c r="AG101" i="18"/>
  <c r="AE101" i="18"/>
  <c r="AC101" i="18"/>
  <c r="AA101" i="18"/>
  <c r="Y101" i="18"/>
  <c r="W101" i="18"/>
  <c r="U101" i="18"/>
  <c r="S101" i="18"/>
  <c r="Q101" i="18"/>
  <c r="O101" i="18"/>
  <c r="M101" i="18"/>
  <c r="K101" i="18"/>
  <c r="I101" i="18"/>
  <c r="G101" i="18"/>
  <c r="E101" i="18"/>
  <c r="AQ100" i="18"/>
  <c r="AO100" i="18"/>
  <c r="AM100" i="18"/>
  <c r="AK100" i="18"/>
  <c r="AI100" i="18"/>
  <c r="AG100" i="18"/>
  <c r="AE100" i="18"/>
  <c r="AC100" i="18"/>
  <c r="AA100" i="18"/>
  <c r="Y100" i="18"/>
  <c r="W100" i="18"/>
  <c r="U100" i="18"/>
  <c r="S100" i="18"/>
  <c r="Q100" i="18"/>
  <c r="O100" i="18"/>
  <c r="M100" i="18"/>
  <c r="K100" i="18"/>
  <c r="I100" i="18"/>
  <c r="G100" i="18"/>
  <c r="E100" i="18"/>
  <c r="AQ99" i="18"/>
  <c r="AO99" i="18"/>
  <c r="AM99" i="18"/>
  <c r="AK99" i="18"/>
  <c r="AI99" i="18"/>
  <c r="AG99" i="18"/>
  <c r="AE99" i="18"/>
  <c r="AC99" i="18"/>
  <c r="AA99" i="18"/>
  <c r="Y99" i="18"/>
  <c r="W99" i="18"/>
  <c r="U99" i="18"/>
  <c r="S99" i="18"/>
  <c r="Q99" i="18"/>
  <c r="O99" i="18"/>
  <c r="M99" i="18"/>
  <c r="K99" i="18"/>
  <c r="I99" i="18"/>
  <c r="G99" i="18"/>
  <c r="E99" i="18"/>
  <c r="AQ98" i="18"/>
  <c r="AO98" i="18"/>
  <c r="AM98" i="18"/>
  <c r="AK98" i="18"/>
  <c r="AI98" i="18"/>
  <c r="AG98" i="18"/>
  <c r="AE98" i="18"/>
  <c r="AC98" i="18"/>
  <c r="AA98" i="18"/>
  <c r="Y98" i="18"/>
  <c r="W98" i="18"/>
  <c r="U98" i="18"/>
  <c r="S98" i="18"/>
  <c r="Q98" i="18"/>
  <c r="O98" i="18"/>
  <c r="M98" i="18"/>
  <c r="K98" i="18"/>
  <c r="I98" i="18"/>
  <c r="G98" i="18"/>
  <c r="E98" i="18"/>
  <c r="AQ97" i="18"/>
  <c r="AO97" i="18"/>
  <c r="AM97" i="18"/>
  <c r="AK97" i="18"/>
  <c r="AI97" i="18"/>
  <c r="AG97" i="18"/>
  <c r="AE97" i="18"/>
  <c r="AC97" i="18"/>
  <c r="AA97" i="18"/>
  <c r="Y97" i="18"/>
  <c r="W97" i="18"/>
  <c r="U97" i="18"/>
  <c r="S97" i="18"/>
  <c r="Q97" i="18"/>
  <c r="O97" i="18"/>
  <c r="M97" i="18"/>
  <c r="K97" i="18"/>
  <c r="I97" i="18"/>
  <c r="G97" i="18"/>
  <c r="E97" i="18"/>
  <c r="AQ96" i="18"/>
  <c r="AO96" i="18"/>
  <c r="AM96" i="18"/>
  <c r="AK96" i="18"/>
  <c r="AI96" i="18"/>
  <c r="AG96" i="18"/>
  <c r="AE96" i="18"/>
  <c r="AC96" i="18"/>
  <c r="AA96" i="18"/>
  <c r="Y96" i="18"/>
  <c r="W96" i="18"/>
  <c r="U96" i="18"/>
  <c r="S96" i="18"/>
  <c r="Q96" i="18"/>
  <c r="O96" i="18"/>
  <c r="M96" i="18"/>
  <c r="K96" i="18"/>
  <c r="I96" i="18"/>
  <c r="G96" i="18"/>
  <c r="E96" i="18"/>
  <c r="AQ95" i="18"/>
  <c r="AO95" i="18"/>
  <c r="AM95" i="18"/>
  <c r="AK95" i="18"/>
  <c r="AI95" i="18"/>
  <c r="AG95" i="18"/>
  <c r="AE95" i="18"/>
  <c r="AC95" i="18"/>
  <c r="AA95" i="18"/>
  <c r="Y95" i="18"/>
  <c r="W95" i="18"/>
  <c r="U95" i="18"/>
  <c r="S95" i="18"/>
  <c r="Q95" i="18"/>
  <c r="O95" i="18"/>
  <c r="M95" i="18"/>
  <c r="K95" i="18"/>
  <c r="I95" i="18"/>
  <c r="G95" i="18"/>
  <c r="E95" i="18"/>
  <c r="AQ94" i="18"/>
  <c r="AO94" i="18"/>
  <c r="AM94" i="18"/>
  <c r="AK94" i="18"/>
  <c r="AI94" i="18"/>
  <c r="AG94" i="18"/>
  <c r="AE94" i="18"/>
  <c r="AC94" i="18"/>
  <c r="AA94" i="18"/>
  <c r="Y94" i="18"/>
  <c r="W94" i="18"/>
  <c r="U94" i="18"/>
  <c r="S94" i="18"/>
  <c r="Q94" i="18"/>
  <c r="O94" i="18"/>
  <c r="M94" i="18"/>
  <c r="K94" i="18"/>
  <c r="I94" i="18"/>
  <c r="G94" i="18"/>
  <c r="E94" i="18"/>
  <c r="AQ93" i="18"/>
  <c r="AO93" i="18"/>
  <c r="AM93" i="18"/>
  <c r="AK93" i="18"/>
  <c r="AI93" i="18"/>
  <c r="AG93" i="18"/>
  <c r="AE93" i="18"/>
  <c r="AC93" i="18"/>
  <c r="AA93" i="18"/>
  <c r="Y93" i="18"/>
  <c r="W93" i="18"/>
  <c r="U93" i="18"/>
  <c r="S93" i="18"/>
  <c r="Q93" i="18"/>
  <c r="O93" i="18"/>
  <c r="M93" i="18"/>
  <c r="K93" i="18"/>
  <c r="I93" i="18"/>
  <c r="G93" i="18"/>
  <c r="E93" i="18"/>
  <c r="AQ92" i="18"/>
  <c r="AO92" i="18"/>
  <c r="AM92" i="18"/>
  <c r="AK92" i="18"/>
  <c r="AI92" i="18"/>
  <c r="AG92" i="18"/>
  <c r="AE92" i="18"/>
  <c r="AC92" i="18"/>
  <c r="AA92" i="18"/>
  <c r="Y92" i="18"/>
  <c r="W92" i="18"/>
  <c r="U92" i="18"/>
  <c r="S92" i="18"/>
  <c r="Q92" i="18"/>
  <c r="O92" i="18"/>
  <c r="M92" i="18"/>
  <c r="K92" i="18"/>
  <c r="I92" i="18"/>
  <c r="G92" i="18"/>
  <c r="E92" i="18"/>
  <c r="AQ91" i="18"/>
  <c r="AO91" i="18"/>
  <c r="AM91" i="18"/>
  <c r="AK91" i="18"/>
  <c r="AI91" i="18"/>
  <c r="AG91" i="18"/>
  <c r="AE91" i="18"/>
  <c r="AC91" i="18"/>
  <c r="AA91" i="18"/>
  <c r="Y91" i="18"/>
  <c r="W91" i="18"/>
  <c r="U91" i="18"/>
  <c r="S91" i="18"/>
  <c r="Q91" i="18"/>
  <c r="O91" i="18"/>
  <c r="M91" i="18"/>
  <c r="K91" i="18"/>
  <c r="I91" i="18"/>
  <c r="G91" i="18"/>
  <c r="E91" i="18"/>
  <c r="AQ90" i="18"/>
  <c r="AO90" i="18"/>
  <c r="AM90" i="18"/>
  <c r="AK90" i="18"/>
  <c r="AI90" i="18"/>
  <c r="AG90" i="18"/>
  <c r="AE90" i="18"/>
  <c r="AC90" i="18"/>
  <c r="AA90" i="18"/>
  <c r="Y90" i="18"/>
  <c r="W90" i="18"/>
  <c r="U90" i="18"/>
  <c r="S90" i="18"/>
  <c r="Q90" i="18"/>
  <c r="O90" i="18"/>
  <c r="M90" i="18"/>
  <c r="K90" i="18"/>
  <c r="I90" i="18"/>
  <c r="G90" i="18"/>
  <c r="E90" i="18"/>
  <c r="AQ89" i="18"/>
  <c r="AO89" i="18"/>
  <c r="AM89" i="18"/>
  <c r="AK89" i="18"/>
  <c r="AI89" i="18"/>
  <c r="AG89" i="18"/>
  <c r="AE89" i="18"/>
  <c r="AC89" i="18"/>
  <c r="AA89" i="18"/>
  <c r="Y89" i="18"/>
  <c r="W89" i="18"/>
  <c r="U89" i="18"/>
  <c r="S89" i="18"/>
  <c r="Q89" i="18"/>
  <c r="O89" i="18"/>
  <c r="M89" i="18"/>
  <c r="K89" i="18"/>
  <c r="I89" i="18"/>
  <c r="G89" i="18"/>
  <c r="E89" i="18"/>
  <c r="AQ88" i="18"/>
  <c r="AO88" i="18"/>
  <c r="AM88" i="18"/>
  <c r="AK88" i="18"/>
  <c r="AI88" i="18"/>
  <c r="AG88" i="18"/>
  <c r="AE88" i="18"/>
  <c r="AC88" i="18"/>
  <c r="AA88" i="18"/>
  <c r="Y88" i="18"/>
  <c r="W88" i="18"/>
  <c r="U88" i="18"/>
  <c r="S88" i="18"/>
  <c r="Q88" i="18"/>
  <c r="O88" i="18"/>
  <c r="M88" i="18"/>
  <c r="K88" i="18"/>
  <c r="I88" i="18"/>
  <c r="G88" i="18"/>
  <c r="E88" i="18"/>
  <c r="AQ87" i="18"/>
  <c r="AO87" i="18"/>
  <c r="AM87" i="18"/>
  <c r="AK87" i="18"/>
  <c r="AI87" i="18"/>
  <c r="AG87" i="18"/>
  <c r="AE87" i="18"/>
  <c r="AC87" i="18"/>
  <c r="AA87" i="18"/>
  <c r="Y87" i="18"/>
  <c r="W87" i="18"/>
  <c r="U87" i="18"/>
  <c r="S87" i="18"/>
  <c r="Q87" i="18"/>
  <c r="O87" i="18"/>
  <c r="M87" i="18"/>
  <c r="K87" i="18"/>
  <c r="I87" i="18"/>
  <c r="G87" i="18"/>
  <c r="E87" i="18"/>
  <c r="AQ86" i="18"/>
  <c r="AO86" i="18"/>
  <c r="AM86" i="18"/>
  <c r="AK86" i="18"/>
  <c r="AI86" i="18"/>
  <c r="AG86" i="18"/>
  <c r="AE86" i="18"/>
  <c r="AC86" i="18"/>
  <c r="AA86" i="18"/>
  <c r="Y86" i="18"/>
  <c r="W86" i="18"/>
  <c r="U86" i="18"/>
  <c r="S86" i="18"/>
  <c r="Q86" i="18"/>
  <c r="O86" i="18"/>
  <c r="M86" i="18"/>
  <c r="K86" i="18"/>
  <c r="I86" i="18"/>
  <c r="G86" i="18"/>
  <c r="E86" i="18"/>
  <c r="AQ85" i="18"/>
  <c r="AO85" i="18"/>
  <c r="AM85" i="18"/>
  <c r="AK85" i="18"/>
  <c r="AI85" i="18"/>
  <c r="AG85" i="18"/>
  <c r="AE85" i="18"/>
  <c r="AC85" i="18"/>
  <c r="AA85" i="18"/>
  <c r="Y85" i="18"/>
  <c r="W85" i="18"/>
  <c r="U85" i="18"/>
  <c r="S85" i="18"/>
  <c r="Q85" i="18"/>
  <c r="O85" i="18"/>
  <c r="M85" i="18"/>
  <c r="K85" i="18"/>
  <c r="I85" i="18"/>
  <c r="G85" i="18"/>
  <c r="E85" i="18"/>
  <c r="AQ84" i="18"/>
  <c r="AO84" i="18"/>
  <c r="AM84" i="18"/>
  <c r="AK84" i="18"/>
  <c r="AI84" i="18"/>
  <c r="AG84" i="18"/>
  <c r="AE84" i="18"/>
  <c r="AC84" i="18"/>
  <c r="AA84" i="18"/>
  <c r="Y84" i="18"/>
  <c r="W84" i="18"/>
  <c r="U84" i="18"/>
  <c r="S84" i="18"/>
  <c r="Q84" i="18"/>
  <c r="O84" i="18"/>
  <c r="M84" i="18"/>
  <c r="K84" i="18"/>
  <c r="I84" i="18"/>
  <c r="G84" i="18"/>
  <c r="E84" i="18"/>
  <c r="AQ83" i="18"/>
  <c r="AO83" i="18"/>
  <c r="AM83" i="18"/>
  <c r="AK83" i="18"/>
  <c r="AI83" i="18"/>
  <c r="AG83" i="18"/>
  <c r="AE83" i="18"/>
  <c r="AC83" i="18"/>
  <c r="AA83" i="18"/>
  <c r="Y83" i="18"/>
  <c r="W83" i="18"/>
  <c r="U83" i="18"/>
  <c r="S83" i="18"/>
  <c r="Q83" i="18"/>
  <c r="O83" i="18"/>
  <c r="M83" i="18"/>
  <c r="K83" i="18"/>
  <c r="I83" i="18"/>
  <c r="G83" i="18"/>
  <c r="E83" i="18"/>
  <c r="AQ82" i="18"/>
  <c r="AO82" i="18"/>
  <c r="AM82" i="18"/>
  <c r="AK82" i="18"/>
  <c r="AI82" i="18"/>
  <c r="AG82" i="18"/>
  <c r="AE82" i="18"/>
  <c r="AC82" i="18"/>
  <c r="AA82" i="18"/>
  <c r="Y82" i="18"/>
  <c r="W82" i="18"/>
  <c r="U82" i="18"/>
  <c r="S82" i="18"/>
  <c r="Q82" i="18"/>
  <c r="O82" i="18"/>
  <c r="M82" i="18"/>
  <c r="K82" i="18"/>
  <c r="I82" i="18"/>
  <c r="G82" i="18"/>
  <c r="E82" i="18"/>
  <c r="AQ81" i="18"/>
  <c r="AO81" i="18"/>
  <c r="AM81" i="18"/>
  <c r="AK81" i="18"/>
  <c r="AI81" i="18"/>
  <c r="AG81" i="18"/>
  <c r="AE81" i="18"/>
  <c r="AC81" i="18"/>
  <c r="AA81" i="18"/>
  <c r="Y81" i="18"/>
  <c r="W81" i="18"/>
  <c r="U81" i="18"/>
  <c r="S81" i="18"/>
  <c r="Q81" i="18"/>
  <c r="O81" i="18"/>
  <c r="M81" i="18"/>
  <c r="K81" i="18"/>
  <c r="I81" i="18"/>
  <c r="G81" i="18"/>
  <c r="E81" i="18"/>
  <c r="AQ80" i="18"/>
  <c r="AO80" i="18"/>
  <c r="AM80" i="18"/>
  <c r="AK80" i="18"/>
  <c r="AI80" i="18"/>
  <c r="AG80" i="18"/>
  <c r="AE80" i="18"/>
  <c r="AC80" i="18"/>
  <c r="AA80" i="18"/>
  <c r="Y80" i="18"/>
  <c r="W80" i="18"/>
  <c r="U80" i="18"/>
  <c r="S80" i="18"/>
  <c r="Q80" i="18"/>
  <c r="O80" i="18"/>
  <c r="M80" i="18"/>
  <c r="K80" i="18"/>
  <c r="I80" i="18"/>
  <c r="G80" i="18"/>
  <c r="E80" i="18"/>
  <c r="AQ79" i="18"/>
  <c r="AO79" i="18"/>
  <c r="AM79" i="18"/>
  <c r="AK79" i="18"/>
  <c r="AI79" i="18"/>
  <c r="AG79" i="18"/>
  <c r="AE79" i="18"/>
  <c r="AC79" i="18"/>
  <c r="AA79" i="18"/>
  <c r="Y79" i="18"/>
  <c r="W79" i="18"/>
  <c r="U79" i="18"/>
  <c r="S79" i="18"/>
  <c r="Q79" i="18"/>
  <c r="O79" i="18"/>
  <c r="M79" i="18"/>
  <c r="K79" i="18"/>
  <c r="I79" i="18"/>
  <c r="G79" i="18"/>
  <c r="E79" i="18"/>
  <c r="AQ78" i="18"/>
  <c r="AO78" i="18"/>
  <c r="AM78" i="18"/>
  <c r="AK78" i="18"/>
  <c r="AI78" i="18"/>
  <c r="AG78" i="18"/>
  <c r="AE78" i="18"/>
  <c r="AC78" i="18"/>
  <c r="AA78" i="18"/>
  <c r="Y78" i="18"/>
  <c r="W78" i="18"/>
  <c r="U78" i="18"/>
  <c r="S78" i="18"/>
  <c r="Q78" i="18"/>
  <c r="O78" i="18"/>
  <c r="M78" i="18"/>
  <c r="K78" i="18"/>
  <c r="I78" i="18"/>
  <c r="G78" i="18"/>
  <c r="E78" i="18"/>
  <c r="AQ77" i="18"/>
  <c r="AO77" i="18"/>
  <c r="AM77" i="18"/>
  <c r="AK77" i="18"/>
  <c r="AI77" i="18"/>
  <c r="AG77" i="18"/>
  <c r="AE77" i="18"/>
  <c r="AC77" i="18"/>
  <c r="AA77" i="18"/>
  <c r="Y77" i="18"/>
  <c r="W77" i="18"/>
  <c r="U77" i="18"/>
  <c r="S77" i="18"/>
  <c r="Q77" i="18"/>
  <c r="O77" i="18"/>
  <c r="M77" i="18"/>
  <c r="K77" i="18"/>
  <c r="I77" i="18"/>
  <c r="G77" i="18"/>
  <c r="E77" i="18"/>
  <c r="AQ76" i="18"/>
  <c r="AO76" i="18"/>
  <c r="AM76" i="18"/>
  <c r="AK76" i="18"/>
  <c r="AI76" i="18"/>
  <c r="AG76" i="18"/>
  <c r="AE76" i="18"/>
  <c r="AC76" i="18"/>
  <c r="AA76" i="18"/>
  <c r="Y76" i="18"/>
  <c r="W76" i="18"/>
  <c r="U76" i="18"/>
  <c r="S76" i="18"/>
  <c r="Q76" i="18"/>
  <c r="O76" i="18"/>
  <c r="M76" i="18"/>
  <c r="K76" i="18"/>
  <c r="I76" i="18"/>
  <c r="G76" i="18"/>
  <c r="E76" i="18"/>
  <c r="AQ75" i="18"/>
  <c r="AO75" i="18"/>
  <c r="AM75" i="18"/>
  <c r="AK75" i="18"/>
  <c r="AI75" i="18"/>
  <c r="AG75" i="18"/>
  <c r="AE75" i="18"/>
  <c r="AC75" i="18"/>
  <c r="AA75" i="18"/>
  <c r="Y75" i="18"/>
  <c r="W75" i="18"/>
  <c r="U75" i="18"/>
  <c r="S75" i="18"/>
  <c r="Q75" i="18"/>
  <c r="O75" i="18"/>
  <c r="M75" i="18"/>
  <c r="K75" i="18"/>
  <c r="I75" i="18"/>
  <c r="G75" i="18"/>
  <c r="E75" i="18"/>
  <c r="AQ74" i="18"/>
  <c r="AO74" i="18"/>
  <c r="AM74" i="18"/>
  <c r="AK74" i="18"/>
  <c r="AI74" i="18"/>
  <c r="AG74" i="18"/>
  <c r="AE74" i="18"/>
  <c r="AC74" i="18"/>
  <c r="AA74" i="18"/>
  <c r="Y74" i="18"/>
  <c r="W74" i="18"/>
  <c r="U74" i="18"/>
  <c r="S74" i="18"/>
  <c r="Q74" i="18"/>
  <c r="O74" i="18"/>
  <c r="M74" i="18"/>
  <c r="K74" i="18"/>
  <c r="I74" i="18"/>
  <c r="G74" i="18"/>
  <c r="E74" i="18"/>
  <c r="AQ73" i="18"/>
  <c r="AO73" i="18"/>
  <c r="AM73" i="18"/>
  <c r="AK73" i="18"/>
  <c r="AI73" i="18"/>
  <c r="AG73" i="18"/>
  <c r="AE73" i="18"/>
  <c r="AC73" i="18"/>
  <c r="AA73" i="18"/>
  <c r="Y73" i="18"/>
  <c r="W73" i="18"/>
  <c r="U73" i="18"/>
  <c r="S73" i="18"/>
  <c r="Q73" i="18"/>
  <c r="O73" i="18"/>
  <c r="M73" i="18"/>
  <c r="K73" i="18"/>
  <c r="I73" i="18"/>
  <c r="G73" i="18"/>
  <c r="E73" i="18"/>
  <c r="AQ72" i="18"/>
  <c r="AO72" i="18"/>
  <c r="AM72" i="18"/>
  <c r="AK72" i="18"/>
  <c r="AI72" i="18"/>
  <c r="AG72" i="18"/>
  <c r="AE72" i="18"/>
  <c r="AC72" i="18"/>
  <c r="AA72" i="18"/>
  <c r="Y72" i="18"/>
  <c r="W72" i="18"/>
  <c r="U72" i="18"/>
  <c r="S72" i="18"/>
  <c r="Q72" i="18"/>
  <c r="O72" i="18"/>
  <c r="M72" i="18"/>
  <c r="K72" i="18"/>
  <c r="I72" i="18"/>
  <c r="G72" i="18"/>
  <c r="E72" i="18"/>
  <c r="AQ71" i="18"/>
  <c r="AO71" i="18"/>
  <c r="AM71" i="18"/>
  <c r="AK71" i="18"/>
  <c r="AI71" i="18"/>
  <c r="AG71" i="18"/>
  <c r="AE71" i="18"/>
  <c r="AC71" i="18"/>
  <c r="AA71" i="18"/>
  <c r="Y71" i="18"/>
  <c r="W71" i="18"/>
  <c r="U71" i="18"/>
  <c r="S71" i="18"/>
  <c r="Q71" i="18"/>
  <c r="O71" i="18"/>
  <c r="M71" i="18"/>
  <c r="K71" i="18"/>
  <c r="I71" i="18"/>
  <c r="G71" i="18"/>
  <c r="E71" i="18"/>
  <c r="AQ70" i="18"/>
  <c r="AO70" i="18"/>
  <c r="AM70" i="18"/>
  <c r="AK70" i="18"/>
  <c r="AI70" i="18"/>
  <c r="AG70" i="18"/>
  <c r="AE70" i="18"/>
  <c r="AC70" i="18"/>
  <c r="AA70" i="18"/>
  <c r="Y70" i="18"/>
  <c r="W70" i="18"/>
  <c r="U70" i="18"/>
  <c r="S70" i="18"/>
  <c r="Q70" i="18"/>
  <c r="O70" i="18"/>
  <c r="M70" i="18"/>
  <c r="K70" i="18"/>
  <c r="I70" i="18"/>
  <c r="G70" i="18"/>
  <c r="E70" i="18"/>
  <c r="AQ69" i="18"/>
  <c r="AO69" i="18"/>
  <c r="AM69" i="18"/>
  <c r="AK69" i="18"/>
  <c r="AI69" i="18"/>
  <c r="AG69" i="18"/>
  <c r="AE69" i="18"/>
  <c r="AC69" i="18"/>
  <c r="AA69" i="18"/>
  <c r="Y69" i="18"/>
  <c r="W69" i="18"/>
  <c r="U69" i="18"/>
  <c r="S69" i="18"/>
  <c r="Q69" i="18"/>
  <c r="O69" i="18"/>
  <c r="M69" i="18"/>
  <c r="K69" i="18"/>
  <c r="I69" i="18"/>
  <c r="G69" i="18"/>
  <c r="E69" i="18"/>
  <c r="AQ68" i="18"/>
  <c r="AO68" i="18"/>
  <c r="AM68" i="18"/>
  <c r="AK68" i="18"/>
  <c r="AI68" i="18"/>
  <c r="AG68" i="18"/>
  <c r="AE68" i="18"/>
  <c r="AC68" i="18"/>
  <c r="AA68" i="18"/>
  <c r="Y68" i="18"/>
  <c r="W68" i="18"/>
  <c r="U68" i="18"/>
  <c r="S68" i="18"/>
  <c r="Q68" i="18"/>
  <c r="O68" i="18"/>
  <c r="M68" i="18"/>
  <c r="K68" i="18"/>
  <c r="I68" i="18"/>
  <c r="G68" i="18"/>
  <c r="E68" i="18"/>
  <c r="AQ67" i="18"/>
  <c r="AO67" i="18"/>
  <c r="AM67" i="18"/>
  <c r="AK67" i="18"/>
  <c r="AI67" i="18"/>
  <c r="AG67" i="18"/>
  <c r="AE67" i="18"/>
  <c r="AC67" i="18"/>
  <c r="AA67" i="18"/>
  <c r="Y67" i="18"/>
  <c r="W67" i="18"/>
  <c r="U67" i="18"/>
  <c r="S67" i="18"/>
  <c r="Q67" i="18"/>
  <c r="O67" i="18"/>
  <c r="M67" i="18"/>
  <c r="K67" i="18"/>
  <c r="I67" i="18"/>
  <c r="G67" i="18"/>
  <c r="E67" i="18"/>
  <c r="AQ66" i="18"/>
  <c r="AO66" i="18"/>
  <c r="AM66" i="18"/>
  <c r="AK66" i="18"/>
  <c r="AI66" i="18"/>
  <c r="AG66" i="18"/>
  <c r="AE66" i="18"/>
  <c r="AC66" i="18"/>
  <c r="AA66" i="18"/>
  <c r="Y66" i="18"/>
  <c r="W66" i="18"/>
  <c r="U66" i="18"/>
  <c r="S66" i="18"/>
  <c r="Q66" i="18"/>
  <c r="O66" i="18"/>
  <c r="M66" i="18"/>
  <c r="K66" i="18"/>
  <c r="I66" i="18"/>
  <c r="G66" i="18"/>
  <c r="E66" i="18"/>
  <c r="AQ65" i="18"/>
  <c r="AO65" i="18"/>
  <c r="AM65" i="18"/>
  <c r="AK65" i="18"/>
  <c r="AI65" i="18"/>
  <c r="AG65" i="18"/>
  <c r="AE65" i="18"/>
  <c r="AC65" i="18"/>
  <c r="AA65" i="18"/>
  <c r="Y65" i="18"/>
  <c r="W65" i="18"/>
  <c r="U65" i="18"/>
  <c r="S65" i="18"/>
  <c r="Q65" i="18"/>
  <c r="O65" i="18"/>
  <c r="M65" i="18"/>
  <c r="K65" i="18"/>
  <c r="I65" i="18"/>
  <c r="G65" i="18"/>
  <c r="E65" i="18"/>
  <c r="AQ64" i="18"/>
  <c r="AO64" i="18"/>
  <c r="AM64" i="18"/>
  <c r="AK64" i="18"/>
  <c r="AI64" i="18"/>
  <c r="AG64" i="18"/>
  <c r="AE64" i="18"/>
  <c r="AC64" i="18"/>
  <c r="AA64" i="18"/>
  <c r="Y64" i="18"/>
  <c r="W64" i="18"/>
  <c r="U64" i="18"/>
  <c r="S64" i="18"/>
  <c r="Q64" i="18"/>
  <c r="O64" i="18"/>
  <c r="M64" i="18"/>
  <c r="K64" i="18"/>
  <c r="I64" i="18"/>
  <c r="G64" i="18"/>
  <c r="E64" i="18"/>
  <c r="AQ63" i="18"/>
  <c r="AO63" i="18"/>
  <c r="AM63" i="18"/>
  <c r="AK63" i="18"/>
  <c r="AI63" i="18"/>
  <c r="AG63" i="18"/>
  <c r="AE63" i="18"/>
  <c r="AC63" i="18"/>
  <c r="AA63" i="18"/>
  <c r="Y63" i="18"/>
  <c r="W63" i="18"/>
  <c r="U63" i="18"/>
  <c r="S63" i="18"/>
  <c r="Q63" i="18"/>
  <c r="O63" i="18"/>
  <c r="M63" i="18"/>
  <c r="K63" i="18"/>
  <c r="I63" i="18"/>
  <c r="G63" i="18"/>
  <c r="E63" i="18"/>
  <c r="AQ62" i="18"/>
  <c r="AO62" i="18"/>
  <c r="AM62" i="18"/>
  <c r="AK62" i="18"/>
  <c r="AI62" i="18"/>
  <c r="AG62" i="18"/>
  <c r="AE62" i="18"/>
  <c r="AC62" i="18"/>
  <c r="AA62" i="18"/>
  <c r="Y62" i="18"/>
  <c r="W62" i="18"/>
  <c r="U62" i="18"/>
  <c r="S62" i="18"/>
  <c r="Q62" i="18"/>
  <c r="O62" i="18"/>
  <c r="M62" i="18"/>
  <c r="K62" i="18"/>
  <c r="I62" i="18"/>
  <c r="G62" i="18"/>
  <c r="E62" i="18"/>
  <c r="AQ61" i="18"/>
  <c r="AO61" i="18"/>
  <c r="AM61" i="18"/>
  <c r="AK61" i="18"/>
  <c r="AI61" i="18"/>
  <c r="AG61" i="18"/>
  <c r="AE61" i="18"/>
  <c r="AC61" i="18"/>
  <c r="AA61" i="18"/>
  <c r="Y61" i="18"/>
  <c r="W61" i="18"/>
  <c r="U61" i="18"/>
  <c r="S61" i="18"/>
  <c r="Q61" i="18"/>
  <c r="O61" i="18"/>
  <c r="M61" i="18"/>
  <c r="K61" i="18"/>
  <c r="I61" i="18"/>
  <c r="G61" i="18"/>
  <c r="E61" i="18"/>
  <c r="AQ60" i="18"/>
  <c r="AO60" i="18"/>
  <c r="AM60" i="18"/>
  <c r="AK60" i="18"/>
  <c r="AI60" i="18"/>
  <c r="AG60" i="18"/>
  <c r="AE60" i="18"/>
  <c r="AC60" i="18"/>
  <c r="AA60" i="18"/>
  <c r="Y60" i="18"/>
  <c r="W60" i="18"/>
  <c r="U60" i="18"/>
  <c r="S60" i="18"/>
  <c r="Q60" i="18"/>
  <c r="O60" i="18"/>
  <c r="M60" i="18"/>
  <c r="K60" i="18"/>
  <c r="I60" i="18"/>
  <c r="G60" i="18"/>
  <c r="E60" i="18"/>
  <c r="AQ59" i="18"/>
  <c r="AO59" i="18"/>
  <c r="AM59" i="18"/>
  <c r="AK59" i="18"/>
  <c r="AI59" i="18"/>
  <c r="AG59" i="18"/>
  <c r="AE59" i="18"/>
  <c r="AC59" i="18"/>
  <c r="AA59" i="18"/>
  <c r="Y59" i="18"/>
  <c r="W59" i="18"/>
  <c r="U59" i="18"/>
  <c r="S59" i="18"/>
  <c r="Q59" i="18"/>
  <c r="O59" i="18"/>
  <c r="M59" i="18"/>
  <c r="K59" i="18"/>
  <c r="I59" i="18"/>
  <c r="G59" i="18"/>
  <c r="E59" i="18"/>
  <c r="AQ58" i="18"/>
  <c r="AO58" i="18"/>
  <c r="AM58" i="18"/>
  <c r="AK58" i="18"/>
  <c r="AI58" i="18"/>
  <c r="AG58" i="18"/>
  <c r="AE58" i="18"/>
  <c r="AC58" i="18"/>
  <c r="AA58" i="18"/>
  <c r="Y58" i="18"/>
  <c r="W58" i="18"/>
  <c r="U58" i="18"/>
  <c r="S58" i="18"/>
  <c r="Q58" i="18"/>
  <c r="O58" i="18"/>
  <c r="M58" i="18"/>
  <c r="K58" i="18"/>
  <c r="I58" i="18"/>
  <c r="G58" i="18"/>
  <c r="E58" i="18"/>
  <c r="AQ57" i="18"/>
  <c r="AO57" i="18"/>
  <c r="AM57" i="18"/>
  <c r="AK57" i="18"/>
  <c r="AI57" i="18"/>
  <c r="AG57" i="18"/>
  <c r="AE57" i="18"/>
  <c r="AC57" i="18"/>
  <c r="AA57" i="18"/>
  <c r="Y57" i="18"/>
  <c r="W57" i="18"/>
  <c r="U57" i="18"/>
  <c r="S57" i="18"/>
  <c r="Q57" i="18"/>
  <c r="O57" i="18"/>
  <c r="M57" i="18"/>
  <c r="K57" i="18"/>
  <c r="I57" i="18"/>
  <c r="G57" i="18"/>
  <c r="E57" i="18"/>
  <c r="AQ56" i="18"/>
  <c r="AO56" i="18"/>
  <c r="AM56" i="18"/>
  <c r="AK56" i="18"/>
  <c r="AI56" i="18"/>
  <c r="AG56" i="18"/>
  <c r="AE56" i="18"/>
  <c r="AC56" i="18"/>
  <c r="AA56" i="18"/>
  <c r="Y56" i="18"/>
  <c r="W56" i="18"/>
  <c r="U56" i="18"/>
  <c r="S56" i="18"/>
  <c r="Q56" i="18"/>
  <c r="O56" i="18"/>
  <c r="M56" i="18"/>
  <c r="K56" i="18"/>
  <c r="I56" i="18"/>
  <c r="G56" i="18"/>
  <c r="E56" i="18"/>
  <c r="AQ55" i="18"/>
  <c r="AO55" i="18"/>
  <c r="AM55" i="18"/>
  <c r="AK55" i="18"/>
  <c r="AI55" i="18"/>
  <c r="AG55" i="18"/>
  <c r="AE55" i="18"/>
  <c r="AC55" i="18"/>
  <c r="AA55" i="18"/>
  <c r="Y55" i="18"/>
  <c r="W55" i="18"/>
  <c r="U55" i="18"/>
  <c r="S55" i="18"/>
  <c r="Q55" i="18"/>
  <c r="O55" i="18"/>
  <c r="M55" i="18"/>
  <c r="K55" i="18"/>
  <c r="I55" i="18"/>
  <c r="G55" i="18"/>
  <c r="E55" i="18"/>
  <c r="AQ54" i="18"/>
  <c r="AO54" i="18"/>
  <c r="AM54" i="18"/>
  <c r="AK54" i="18"/>
  <c r="AI54" i="18"/>
  <c r="AG54" i="18"/>
  <c r="AE54" i="18"/>
  <c r="AC54" i="18"/>
  <c r="AA54" i="18"/>
  <c r="Y54" i="18"/>
  <c r="W54" i="18"/>
  <c r="U54" i="18"/>
  <c r="S54" i="18"/>
  <c r="Q54" i="18"/>
  <c r="O54" i="18"/>
  <c r="M54" i="18"/>
  <c r="K54" i="18"/>
  <c r="I54" i="18"/>
  <c r="G54" i="18"/>
  <c r="E54" i="18"/>
  <c r="AQ53" i="18"/>
  <c r="AO53" i="18"/>
  <c r="AM53" i="18"/>
  <c r="AK53" i="18"/>
  <c r="AI53" i="18"/>
  <c r="AG53" i="18"/>
  <c r="AE53" i="18"/>
  <c r="AC53" i="18"/>
  <c r="AA53" i="18"/>
  <c r="Y53" i="18"/>
  <c r="W53" i="18"/>
  <c r="U53" i="18"/>
  <c r="S53" i="18"/>
  <c r="Q53" i="18"/>
  <c r="O53" i="18"/>
  <c r="M53" i="18"/>
  <c r="K53" i="18"/>
  <c r="I53" i="18"/>
  <c r="G53" i="18"/>
  <c r="E53" i="18"/>
  <c r="AQ52" i="18"/>
  <c r="AO52" i="18"/>
  <c r="AM52" i="18"/>
  <c r="AK52" i="18"/>
  <c r="AI52" i="18"/>
  <c r="AG52" i="18"/>
  <c r="AE52" i="18"/>
  <c r="AC52" i="18"/>
  <c r="AA52" i="18"/>
  <c r="Y52" i="18"/>
  <c r="W52" i="18"/>
  <c r="U52" i="18"/>
  <c r="S52" i="18"/>
  <c r="Q52" i="18"/>
  <c r="O52" i="18"/>
  <c r="M52" i="18"/>
  <c r="K52" i="18"/>
  <c r="I52" i="18"/>
  <c r="G52" i="18"/>
  <c r="E52" i="18"/>
  <c r="AQ51" i="18"/>
  <c r="AO51" i="18"/>
  <c r="AM51" i="18"/>
  <c r="AK51" i="18"/>
  <c r="AI51" i="18"/>
  <c r="AG51" i="18"/>
  <c r="AE51" i="18"/>
  <c r="AC51" i="18"/>
  <c r="AA51" i="18"/>
  <c r="Y51" i="18"/>
  <c r="W51" i="18"/>
  <c r="U51" i="18"/>
  <c r="S51" i="18"/>
  <c r="Q51" i="18"/>
  <c r="O51" i="18"/>
  <c r="M51" i="18"/>
  <c r="K51" i="18"/>
  <c r="I51" i="18"/>
  <c r="G51" i="18"/>
  <c r="E51" i="18"/>
  <c r="AQ50" i="18"/>
  <c r="AO50" i="18"/>
  <c r="AM50" i="18"/>
  <c r="AK50" i="18"/>
  <c r="AI50" i="18"/>
  <c r="AG50" i="18"/>
  <c r="AE50" i="18"/>
  <c r="AC50" i="18"/>
  <c r="AA50" i="18"/>
  <c r="Y50" i="18"/>
  <c r="W50" i="18"/>
  <c r="U50" i="18"/>
  <c r="S50" i="18"/>
  <c r="Q50" i="18"/>
  <c r="O50" i="18"/>
  <c r="M50" i="18"/>
  <c r="K50" i="18"/>
  <c r="I50" i="18"/>
  <c r="G50" i="18"/>
  <c r="E50" i="18"/>
  <c r="AQ49" i="18"/>
  <c r="AO49" i="18"/>
  <c r="AM49" i="18"/>
  <c r="AK49" i="18"/>
  <c r="AI49" i="18"/>
  <c r="AG49" i="18"/>
  <c r="AE49" i="18"/>
  <c r="AC49" i="18"/>
  <c r="AA49" i="18"/>
  <c r="Y49" i="18"/>
  <c r="W49" i="18"/>
  <c r="U49" i="18"/>
  <c r="S49" i="18"/>
  <c r="Q49" i="18"/>
  <c r="O49" i="18"/>
  <c r="M49" i="18"/>
  <c r="K49" i="18"/>
  <c r="I49" i="18"/>
  <c r="G49" i="18"/>
  <c r="E49" i="18"/>
  <c r="AQ48" i="18"/>
  <c r="AO48" i="18"/>
  <c r="AM48" i="18"/>
  <c r="AK48" i="18"/>
  <c r="AI48" i="18"/>
  <c r="AG48" i="18"/>
  <c r="AE48" i="18"/>
  <c r="AC48" i="18"/>
  <c r="AA48" i="18"/>
  <c r="Y48" i="18"/>
  <c r="W48" i="18"/>
  <c r="U48" i="18"/>
  <c r="S48" i="18"/>
  <c r="Q48" i="18"/>
  <c r="O48" i="18"/>
  <c r="M48" i="18"/>
  <c r="K48" i="18"/>
  <c r="I48" i="18"/>
  <c r="G48" i="18"/>
  <c r="E48" i="18"/>
  <c r="AQ47" i="18"/>
  <c r="AO47" i="18"/>
  <c r="AM47" i="18"/>
  <c r="AK47" i="18"/>
  <c r="AI47" i="18"/>
  <c r="AG47" i="18"/>
  <c r="AE47" i="18"/>
  <c r="AC47" i="18"/>
  <c r="AA47" i="18"/>
  <c r="Y47" i="18"/>
  <c r="W47" i="18"/>
  <c r="U47" i="18"/>
  <c r="S47" i="18"/>
  <c r="Q47" i="18"/>
  <c r="O47" i="18"/>
  <c r="M47" i="18"/>
  <c r="K47" i="18"/>
  <c r="I47" i="18"/>
  <c r="G47" i="18"/>
  <c r="E47" i="18"/>
  <c r="AQ46" i="18"/>
  <c r="AO46" i="18"/>
  <c r="AM46" i="18"/>
  <c r="AK46" i="18"/>
  <c r="AI46" i="18"/>
  <c r="AG46" i="18"/>
  <c r="AE46" i="18"/>
  <c r="AC46" i="18"/>
  <c r="AA46" i="18"/>
  <c r="Y46" i="18"/>
  <c r="W46" i="18"/>
  <c r="U46" i="18"/>
  <c r="S46" i="18"/>
  <c r="Q46" i="18"/>
  <c r="O46" i="18"/>
  <c r="M46" i="18"/>
  <c r="K46" i="18"/>
  <c r="I46" i="18"/>
  <c r="G46" i="18"/>
  <c r="E46" i="18"/>
  <c r="AQ45" i="18"/>
  <c r="AO45" i="18"/>
  <c r="AM45" i="18"/>
  <c r="AK45" i="18"/>
  <c r="AI45" i="18"/>
  <c r="AG45" i="18"/>
  <c r="AE45" i="18"/>
  <c r="AC45" i="18"/>
  <c r="AA45" i="18"/>
  <c r="Y45" i="18"/>
  <c r="W45" i="18"/>
  <c r="U45" i="18"/>
  <c r="S45" i="18"/>
  <c r="Q45" i="18"/>
  <c r="O45" i="18"/>
  <c r="M45" i="18"/>
  <c r="K45" i="18"/>
  <c r="I45" i="18"/>
  <c r="G45" i="18"/>
  <c r="E45" i="18"/>
  <c r="AQ44" i="18"/>
  <c r="AO44" i="18"/>
  <c r="AM44" i="18"/>
  <c r="AK44" i="18"/>
  <c r="AI44" i="18"/>
  <c r="AG44" i="18"/>
  <c r="AE44" i="18"/>
  <c r="AC44" i="18"/>
  <c r="AA44" i="18"/>
  <c r="Y44" i="18"/>
  <c r="W44" i="18"/>
  <c r="U44" i="18"/>
  <c r="S44" i="18"/>
  <c r="Q44" i="18"/>
  <c r="O44" i="18"/>
  <c r="M44" i="18"/>
  <c r="K44" i="18"/>
  <c r="I44" i="18"/>
  <c r="G44" i="18"/>
  <c r="E44" i="18"/>
  <c r="AQ43" i="18"/>
  <c r="AO43" i="18"/>
  <c r="AM43" i="18"/>
  <c r="AK43" i="18"/>
  <c r="AI43" i="18"/>
  <c r="AG43" i="18"/>
  <c r="AE43" i="18"/>
  <c r="AC43" i="18"/>
  <c r="AA43" i="18"/>
  <c r="Y43" i="18"/>
  <c r="W43" i="18"/>
  <c r="U43" i="18"/>
  <c r="S43" i="18"/>
  <c r="Q43" i="18"/>
  <c r="O43" i="18"/>
  <c r="M43" i="18"/>
  <c r="K43" i="18"/>
  <c r="I43" i="18"/>
  <c r="G43" i="18"/>
  <c r="E43" i="18"/>
  <c r="AQ42" i="18"/>
  <c r="AO42" i="18"/>
  <c r="AM42" i="18"/>
  <c r="AK42" i="18"/>
  <c r="AI42" i="18"/>
  <c r="AG42" i="18"/>
  <c r="AE42" i="18"/>
  <c r="AC42" i="18"/>
  <c r="AA42" i="18"/>
  <c r="Y42" i="18"/>
  <c r="W42" i="18"/>
  <c r="U42" i="18"/>
  <c r="S42" i="18"/>
  <c r="Q42" i="18"/>
  <c r="O42" i="18"/>
  <c r="M42" i="18"/>
  <c r="K42" i="18"/>
  <c r="I42" i="18"/>
  <c r="G42" i="18"/>
  <c r="E42" i="18"/>
  <c r="AQ41" i="18"/>
  <c r="AO41" i="18"/>
  <c r="AM41" i="18"/>
  <c r="AK41" i="18"/>
  <c r="AI41" i="18"/>
  <c r="AG41" i="18"/>
  <c r="AE41" i="18"/>
  <c r="AC41" i="18"/>
  <c r="AA41" i="18"/>
  <c r="Y41" i="18"/>
  <c r="W41" i="18"/>
  <c r="U41" i="18"/>
  <c r="S41" i="18"/>
  <c r="Q41" i="18"/>
  <c r="O41" i="18"/>
  <c r="M41" i="18"/>
  <c r="K41" i="18"/>
  <c r="I41" i="18"/>
  <c r="G41" i="18"/>
  <c r="E41" i="18"/>
  <c r="AQ40" i="18"/>
  <c r="AO40" i="18"/>
  <c r="AM40" i="18"/>
  <c r="AK40" i="18"/>
  <c r="AI40" i="18"/>
  <c r="AG40" i="18"/>
  <c r="AE40" i="18"/>
  <c r="AC40" i="18"/>
  <c r="AA40" i="18"/>
  <c r="Y40" i="18"/>
  <c r="W40" i="18"/>
  <c r="U40" i="18"/>
  <c r="S40" i="18"/>
  <c r="Q40" i="18"/>
  <c r="O40" i="18"/>
  <c r="M40" i="18"/>
  <c r="K40" i="18"/>
  <c r="I40" i="18"/>
  <c r="G40" i="18"/>
  <c r="E40" i="18"/>
  <c r="AQ39" i="18"/>
  <c r="AO39" i="18"/>
  <c r="AM39" i="18"/>
  <c r="AK39" i="18"/>
  <c r="AI39" i="18"/>
  <c r="AG39" i="18"/>
  <c r="AE39" i="18"/>
  <c r="AC39" i="18"/>
  <c r="AA39" i="18"/>
  <c r="Y39" i="18"/>
  <c r="W39" i="18"/>
  <c r="U39" i="18"/>
  <c r="S39" i="18"/>
  <c r="Q39" i="18"/>
  <c r="O39" i="18"/>
  <c r="M39" i="18"/>
  <c r="K39" i="18"/>
  <c r="I39" i="18"/>
  <c r="G39" i="18"/>
  <c r="E39" i="18"/>
  <c r="AQ38" i="18"/>
  <c r="AO38" i="18"/>
  <c r="AM38" i="18"/>
  <c r="AK38" i="18"/>
  <c r="AI38" i="18"/>
  <c r="AG38" i="18"/>
  <c r="AE38" i="18"/>
  <c r="AC38" i="18"/>
  <c r="AA38" i="18"/>
  <c r="Y38" i="18"/>
  <c r="W38" i="18"/>
  <c r="U38" i="18"/>
  <c r="S38" i="18"/>
  <c r="Q38" i="18"/>
  <c r="O38" i="18"/>
  <c r="M38" i="18"/>
  <c r="K38" i="18"/>
  <c r="I38" i="18"/>
  <c r="G38" i="18"/>
  <c r="E38" i="18"/>
  <c r="AQ37" i="18"/>
  <c r="AO37" i="18"/>
  <c r="AM37" i="18"/>
  <c r="AK37" i="18"/>
  <c r="AI37" i="18"/>
  <c r="AG37" i="18"/>
  <c r="AE37" i="18"/>
  <c r="AC37" i="18"/>
  <c r="AA37" i="18"/>
  <c r="Y37" i="18"/>
  <c r="W37" i="18"/>
  <c r="U37" i="18"/>
  <c r="S37" i="18"/>
  <c r="Q37" i="18"/>
  <c r="O37" i="18"/>
  <c r="M37" i="18"/>
  <c r="K37" i="18"/>
  <c r="I37" i="18"/>
  <c r="G37" i="18"/>
  <c r="E37" i="18"/>
  <c r="AQ36" i="18"/>
  <c r="AO36" i="18"/>
  <c r="AM36" i="18"/>
  <c r="AK36" i="18"/>
  <c r="AI36" i="18"/>
  <c r="AG36" i="18"/>
  <c r="AE36" i="18"/>
  <c r="AC36" i="18"/>
  <c r="AA36" i="18"/>
  <c r="Y36" i="18"/>
  <c r="W36" i="18"/>
  <c r="U36" i="18"/>
  <c r="S36" i="18"/>
  <c r="Q36" i="18"/>
  <c r="O36" i="18"/>
  <c r="M36" i="18"/>
  <c r="K36" i="18"/>
  <c r="I36" i="18"/>
  <c r="G36" i="18"/>
  <c r="E36" i="18"/>
  <c r="AQ35" i="18"/>
  <c r="AO35" i="18"/>
  <c r="AM35" i="18"/>
  <c r="AK35" i="18"/>
  <c r="AI35" i="18"/>
  <c r="AG35" i="18"/>
  <c r="AE35" i="18"/>
  <c r="AC35" i="18"/>
  <c r="AA35" i="18"/>
  <c r="Y35" i="18"/>
  <c r="W35" i="18"/>
  <c r="U35" i="18"/>
  <c r="S35" i="18"/>
  <c r="Q35" i="18"/>
  <c r="O35" i="18"/>
  <c r="M35" i="18"/>
  <c r="K35" i="18"/>
  <c r="I35" i="18"/>
  <c r="G35" i="18"/>
  <c r="E35" i="18"/>
  <c r="AQ34" i="18"/>
  <c r="AO34" i="18"/>
  <c r="AM34" i="18"/>
  <c r="AK34" i="18"/>
  <c r="AI34" i="18"/>
  <c r="AG34" i="18"/>
  <c r="AE34" i="18"/>
  <c r="AC34" i="18"/>
  <c r="AA34" i="18"/>
  <c r="Y34" i="18"/>
  <c r="W34" i="18"/>
  <c r="U34" i="18"/>
  <c r="S34" i="18"/>
  <c r="Q34" i="18"/>
  <c r="O34" i="18"/>
  <c r="M34" i="18"/>
  <c r="K34" i="18"/>
  <c r="I34" i="18"/>
  <c r="G34" i="18"/>
  <c r="E34" i="18"/>
  <c r="AQ33" i="18"/>
  <c r="AO33" i="18"/>
  <c r="AM33" i="18"/>
  <c r="AK33" i="18"/>
  <c r="AI33" i="18"/>
  <c r="AG33" i="18"/>
  <c r="AE33" i="18"/>
  <c r="AC33" i="18"/>
  <c r="AA33" i="18"/>
  <c r="Y33" i="18"/>
  <c r="W33" i="18"/>
  <c r="U33" i="18"/>
  <c r="S33" i="18"/>
  <c r="Q33" i="18"/>
  <c r="O33" i="18"/>
  <c r="M33" i="18"/>
  <c r="K33" i="18"/>
  <c r="I33" i="18"/>
  <c r="G33" i="18"/>
  <c r="E33" i="18"/>
  <c r="AQ32" i="18"/>
  <c r="AO32" i="18"/>
  <c r="AM32" i="18"/>
  <c r="AK32" i="18"/>
  <c r="AI32" i="18"/>
  <c r="AG32" i="18"/>
  <c r="AE32" i="18"/>
  <c r="AC32" i="18"/>
  <c r="AA32" i="18"/>
  <c r="Y32" i="18"/>
  <c r="W32" i="18"/>
  <c r="U32" i="18"/>
  <c r="S32" i="18"/>
  <c r="Q32" i="18"/>
  <c r="O32" i="18"/>
  <c r="M32" i="18"/>
  <c r="K32" i="18"/>
  <c r="I32" i="18"/>
  <c r="G32" i="18"/>
  <c r="E32" i="18"/>
  <c r="AQ31" i="18"/>
  <c r="AO31" i="18"/>
  <c r="AM31" i="18"/>
  <c r="AK31" i="18"/>
  <c r="AI31" i="18"/>
  <c r="AG31" i="18"/>
  <c r="AE31" i="18"/>
  <c r="AC31" i="18"/>
  <c r="AA31" i="18"/>
  <c r="Y31" i="18"/>
  <c r="W31" i="18"/>
  <c r="U31" i="18"/>
  <c r="S31" i="18"/>
  <c r="Q31" i="18"/>
  <c r="O31" i="18"/>
  <c r="M31" i="18"/>
  <c r="K31" i="18"/>
  <c r="I31" i="18"/>
  <c r="G31" i="18"/>
  <c r="E31" i="18"/>
  <c r="AQ30" i="18"/>
  <c r="AO30" i="18"/>
  <c r="AM30" i="18"/>
  <c r="AK30" i="18"/>
  <c r="AI30" i="18"/>
  <c r="AG30" i="18"/>
  <c r="AE30" i="18"/>
  <c r="AC30" i="18"/>
  <c r="AA30" i="18"/>
  <c r="Y30" i="18"/>
  <c r="W30" i="18"/>
  <c r="U30" i="18"/>
  <c r="S30" i="18"/>
  <c r="Q30" i="18"/>
  <c r="O30" i="18"/>
  <c r="M30" i="18"/>
  <c r="K30" i="18"/>
  <c r="I30" i="18"/>
  <c r="G30" i="18"/>
  <c r="E30" i="18"/>
  <c r="AQ29" i="18"/>
  <c r="AO29" i="18"/>
  <c r="AM29" i="18"/>
  <c r="AK29" i="18"/>
  <c r="AI29" i="18"/>
  <c r="AG29" i="18"/>
  <c r="AE29" i="18"/>
  <c r="AC29" i="18"/>
  <c r="AA29" i="18"/>
  <c r="Y29" i="18"/>
  <c r="W29" i="18"/>
  <c r="U29" i="18"/>
  <c r="S29" i="18"/>
  <c r="Q29" i="18"/>
  <c r="O29" i="18"/>
  <c r="M29" i="18"/>
  <c r="K29" i="18"/>
  <c r="I29" i="18"/>
  <c r="G29" i="18"/>
  <c r="E29" i="18"/>
  <c r="AQ28" i="18"/>
  <c r="AO28" i="18"/>
  <c r="AM28" i="18"/>
  <c r="AK28" i="18"/>
  <c r="AI28" i="18"/>
  <c r="AG28" i="18"/>
  <c r="AE28" i="18"/>
  <c r="AC28" i="18"/>
  <c r="AA28" i="18"/>
  <c r="Y28" i="18"/>
  <c r="W28" i="18"/>
  <c r="U28" i="18"/>
  <c r="S28" i="18"/>
  <c r="Q28" i="18"/>
  <c r="O28" i="18"/>
  <c r="M28" i="18"/>
  <c r="K28" i="18"/>
  <c r="I28" i="18"/>
  <c r="G28" i="18"/>
  <c r="E28" i="18"/>
  <c r="AQ27" i="18"/>
  <c r="AO27" i="18"/>
  <c r="AM27" i="18"/>
  <c r="AK27" i="18"/>
  <c r="AI27" i="18"/>
  <c r="AG27" i="18"/>
  <c r="AE27" i="18"/>
  <c r="AC27" i="18"/>
  <c r="AA27" i="18"/>
  <c r="Y27" i="18"/>
  <c r="W27" i="18"/>
  <c r="U27" i="18"/>
  <c r="S27" i="18"/>
  <c r="Q27" i="18"/>
  <c r="O27" i="18"/>
  <c r="M27" i="18"/>
  <c r="K27" i="18"/>
  <c r="I27" i="18"/>
  <c r="G27" i="18"/>
  <c r="E27" i="18"/>
  <c r="AQ26" i="18"/>
  <c r="AO26" i="18"/>
  <c r="AM26" i="18"/>
  <c r="AK26" i="18"/>
  <c r="AI26" i="18"/>
  <c r="AG26" i="18"/>
  <c r="AE26" i="18"/>
  <c r="AC26" i="18"/>
  <c r="AA26" i="18"/>
  <c r="Y26" i="18"/>
  <c r="W26" i="18"/>
  <c r="U26" i="18"/>
  <c r="S26" i="18"/>
  <c r="Q26" i="18"/>
  <c r="O26" i="18"/>
  <c r="M26" i="18"/>
  <c r="K26" i="18"/>
  <c r="I26" i="18"/>
  <c r="G26" i="18"/>
  <c r="E26" i="18"/>
  <c r="AQ25" i="18"/>
  <c r="AO25" i="18"/>
  <c r="AM25" i="18"/>
  <c r="AK25" i="18"/>
  <c r="AI25" i="18"/>
  <c r="AG25" i="18"/>
  <c r="AE25" i="18"/>
  <c r="AC25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AQ24" i="18"/>
  <c r="AO24" i="18"/>
  <c r="AM24" i="18"/>
  <c r="AK24" i="18"/>
  <c r="AI24" i="18"/>
  <c r="AG24" i="18"/>
  <c r="AE24" i="18"/>
  <c r="AC24" i="18"/>
  <c r="AA24" i="18"/>
  <c r="Y24" i="18"/>
  <c r="W24" i="18"/>
  <c r="U24" i="18"/>
  <c r="S24" i="18"/>
  <c r="Q24" i="18"/>
  <c r="O24" i="18"/>
  <c r="M24" i="18"/>
  <c r="K24" i="18"/>
  <c r="I24" i="18"/>
  <c r="G24" i="18"/>
  <c r="E24" i="18"/>
  <c r="AQ23" i="18"/>
  <c r="AO23" i="18"/>
  <c r="AM23" i="18"/>
  <c r="AK23" i="18"/>
  <c r="AI23" i="18"/>
  <c r="AG23" i="18"/>
  <c r="AE23" i="18"/>
  <c r="AC23" i="18"/>
  <c r="AA23" i="18"/>
  <c r="Y23" i="18"/>
  <c r="W23" i="18"/>
  <c r="U23" i="18"/>
  <c r="S23" i="18"/>
  <c r="Q23" i="18"/>
  <c r="O23" i="18"/>
  <c r="M23" i="18"/>
  <c r="K23" i="18"/>
  <c r="I23" i="18"/>
  <c r="G23" i="18"/>
  <c r="E23" i="18"/>
  <c r="AQ22" i="18"/>
  <c r="AO22" i="18"/>
  <c r="AM22" i="18"/>
  <c r="AK22" i="18"/>
  <c r="AI22" i="18"/>
  <c r="AG22" i="18"/>
  <c r="AE22" i="18"/>
  <c r="AC22" i="18"/>
  <c r="AA22" i="18"/>
  <c r="Y22" i="18"/>
  <c r="W22" i="18"/>
  <c r="U22" i="18"/>
  <c r="S22" i="18"/>
  <c r="Q22" i="18"/>
  <c r="O22" i="18"/>
  <c r="M22" i="18"/>
  <c r="K22" i="18"/>
  <c r="I22" i="18"/>
  <c r="G22" i="18"/>
  <c r="E22" i="18"/>
  <c r="AQ21" i="18"/>
  <c r="AO21" i="18"/>
  <c r="AM21" i="18"/>
  <c r="AK21" i="18"/>
  <c r="AI21" i="18"/>
  <c r="AG21" i="18"/>
  <c r="AE21" i="18"/>
  <c r="AC21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AQ20" i="18"/>
  <c r="AO20" i="18"/>
  <c r="AM20" i="18"/>
  <c r="AK20" i="18"/>
  <c r="AI20" i="18"/>
  <c r="AG20" i="18"/>
  <c r="AE20" i="18"/>
  <c r="AC20" i="18"/>
  <c r="AA20" i="18"/>
  <c r="Y20" i="18"/>
  <c r="W20" i="18"/>
  <c r="U20" i="18"/>
  <c r="S20" i="18"/>
  <c r="Q20" i="18"/>
  <c r="O20" i="18"/>
  <c r="M20" i="18"/>
  <c r="K20" i="18"/>
  <c r="I20" i="18"/>
  <c r="G20" i="18"/>
  <c r="E20" i="18"/>
  <c r="AQ19" i="18"/>
  <c r="AO19" i="18"/>
  <c r="AM19" i="18"/>
  <c r="AK19" i="18"/>
  <c r="AI19" i="18"/>
  <c r="AG19" i="18"/>
  <c r="AE19" i="18"/>
  <c r="AC19" i="18"/>
  <c r="AA19" i="18"/>
  <c r="Y19" i="18"/>
  <c r="W19" i="18"/>
  <c r="U19" i="18"/>
  <c r="S19" i="18"/>
  <c r="Q19" i="18"/>
  <c r="O19" i="18"/>
  <c r="M19" i="18"/>
  <c r="K19" i="18"/>
  <c r="I19" i="18"/>
  <c r="G19" i="18"/>
  <c r="E19" i="18"/>
  <c r="AQ18" i="18"/>
  <c r="AO18" i="18"/>
  <c r="AM18" i="18"/>
  <c r="AK18" i="18"/>
  <c r="AI18" i="18"/>
  <c r="AG18" i="18"/>
  <c r="AE18" i="18"/>
  <c r="AC18" i="18"/>
  <c r="AA18" i="18"/>
  <c r="Y18" i="18"/>
  <c r="W18" i="18"/>
  <c r="U18" i="18"/>
  <c r="S18" i="18"/>
  <c r="Q18" i="18"/>
  <c r="O18" i="18"/>
  <c r="M18" i="18"/>
  <c r="K18" i="18"/>
  <c r="I18" i="18"/>
  <c r="G18" i="18"/>
  <c r="E18" i="18"/>
  <c r="AQ17" i="18"/>
  <c r="AO17" i="18"/>
  <c r="AM17" i="18"/>
  <c r="AK17" i="18"/>
  <c r="AI17" i="18"/>
  <c r="AG17" i="18"/>
  <c r="AE17" i="18"/>
  <c r="AC17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AQ16" i="18"/>
  <c r="AO16" i="18"/>
  <c r="AM16" i="18"/>
  <c r="AK16" i="18"/>
  <c r="AI16" i="18"/>
  <c r="AG16" i="18"/>
  <c r="AE16" i="18"/>
  <c r="AC16" i="18"/>
  <c r="AA16" i="18"/>
  <c r="Y16" i="18"/>
  <c r="W16" i="18"/>
  <c r="U16" i="18"/>
  <c r="S16" i="18"/>
  <c r="Q16" i="18"/>
  <c r="O16" i="18"/>
  <c r="M16" i="18"/>
  <c r="K16" i="18"/>
  <c r="I16" i="18"/>
  <c r="G16" i="18"/>
  <c r="E16" i="18"/>
  <c r="AQ15" i="18"/>
  <c r="AO15" i="18"/>
  <c r="AM15" i="18"/>
  <c r="AK15" i="18"/>
  <c r="AI15" i="18"/>
  <c r="AG15" i="18"/>
  <c r="AE15" i="18"/>
  <c r="AC15" i="18"/>
  <c r="AA15" i="18"/>
  <c r="Y15" i="18"/>
  <c r="W15" i="18"/>
  <c r="U15" i="18"/>
  <c r="S15" i="18"/>
  <c r="Q15" i="18"/>
  <c r="O15" i="18"/>
  <c r="M15" i="18"/>
  <c r="K15" i="18"/>
  <c r="I15" i="18"/>
  <c r="G15" i="18"/>
  <c r="E15" i="18"/>
  <c r="AQ14" i="18"/>
  <c r="AO14" i="18"/>
  <c r="AM14" i="18"/>
  <c r="AK14" i="18"/>
  <c r="AI14" i="18"/>
  <c r="AG14" i="18"/>
  <c r="AE14" i="18"/>
  <c r="AC14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AQ13" i="18"/>
  <c r="AO13" i="18"/>
  <c r="AM13" i="18"/>
  <c r="AK13" i="18"/>
  <c r="AK1" i="18" s="1"/>
  <c r="AK3" i="18" s="1"/>
  <c r="AI13" i="18"/>
  <c r="AG13" i="18"/>
  <c r="AG3" i="18" s="1"/>
  <c r="AE13" i="18"/>
  <c r="AC13" i="18"/>
  <c r="AA13" i="18"/>
  <c r="AA2" i="18" s="1"/>
  <c r="Y13" i="18"/>
  <c r="W13" i="18"/>
  <c r="U13" i="18"/>
  <c r="U6" i="18" s="1"/>
  <c r="S13" i="18"/>
  <c r="Q13" i="18"/>
  <c r="O13" i="18"/>
  <c r="M13" i="18"/>
  <c r="K13" i="18"/>
  <c r="K1" i="18" s="1"/>
  <c r="K3" i="18" s="1"/>
  <c r="I13" i="18"/>
  <c r="G13" i="18"/>
  <c r="E13" i="18"/>
  <c r="E1" i="18" s="1"/>
  <c r="E3" i="18" s="1"/>
  <c r="AQ12" i="18"/>
  <c r="AQ1" i="18" s="1"/>
  <c r="AQ2" i="18" s="1"/>
  <c r="AO12" i="18"/>
  <c r="AO1" i="18" s="1"/>
  <c r="AO2" i="18" s="1"/>
  <c r="AM12" i="18"/>
  <c r="AM3" i="18" s="1"/>
  <c r="AK12" i="18"/>
  <c r="AI12" i="18"/>
  <c r="AI3" i="18" s="1"/>
  <c r="AG12" i="18"/>
  <c r="AE12" i="18"/>
  <c r="AC12" i="18"/>
  <c r="AA12" i="18"/>
  <c r="Y12" i="18"/>
  <c r="Y1" i="18" s="1"/>
  <c r="W12" i="18"/>
  <c r="W6" i="18" s="1"/>
  <c r="U12" i="18"/>
  <c r="S12" i="18"/>
  <c r="S1" i="18" s="1"/>
  <c r="S3" i="18" s="1"/>
  <c r="Q12" i="18"/>
  <c r="O12" i="18"/>
  <c r="M12" i="18"/>
  <c r="K12" i="18"/>
  <c r="I12" i="18"/>
  <c r="I4" i="18" s="1"/>
  <c r="G12" i="18"/>
  <c r="G1" i="18" s="1"/>
  <c r="G3" i="18" s="1"/>
  <c r="E12" i="18"/>
  <c r="AQ10" i="18"/>
  <c r="AO10" i="18"/>
  <c r="AM10" i="18"/>
  <c r="AK10" i="18"/>
  <c r="AI10" i="18"/>
  <c r="AG10" i="18"/>
  <c r="AE10" i="18"/>
  <c r="AC10" i="18"/>
  <c r="AA10" i="18"/>
  <c r="Y10" i="18"/>
  <c r="W10" i="18"/>
  <c r="U10" i="18"/>
  <c r="S10" i="18"/>
  <c r="Q10" i="18"/>
  <c r="O10" i="18"/>
  <c r="M10" i="18"/>
  <c r="K10" i="18"/>
  <c r="I10" i="18"/>
  <c r="G10" i="18"/>
  <c r="E10" i="18"/>
  <c r="AA6" i="18"/>
  <c r="Y6" i="18"/>
  <c r="AM5" i="18"/>
  <c r="AG5" i="18"/>
  <c r="W5" i="18"/>
  <c r="AM4" i="18"/>
  <c r="AG4" i="18"/>
  <c r="W4" i="18"/>
  <c r="W3" i="18"/>
  <c r="U3" i="18"/>
  <c r="W2" i="18"/>
  <c r="I2" i="18"/>
  <c r="AM1" i="18"/>
  <c r="AE1" i="18"/>
  <c r="AE3" i="18" s="1"/>
  <c r="AA1" i="18"/>
  <c r="U1" i="18"/>
  <c r="Q1" i="18"/>
  <c r="Q3" i="18" s="1"/>
  <c r="O1" i="18"/>
  <c r="O3" i="18" s="1"/>
  <c r="I1" i="18"/>
  <c r="Y4" i="18" l="1"/>
  <c r="Y5" i="18"/>
  <c r="AG1" i="18"/>
  <c r="Y2" i="18"/>
  <c r="Y3" i="18"/>
  <c r="AA4" i="18"/>
  <c r="AA5" i="18"/>
  <c r="AG6" i="18"/>
  <c r="AG2" i="18"/>
  <c r="AI4" i="18"/>
  <c r="AI5" i="18"/>
  <c r="AM6" i="18"/>
  <c r="AA3" i="18"/>
  <c r="AI1" i="18"/>
  <c r="AI6" i="18"/>
  <c r="W1" i="18"/>
  <c r="AM2" i="18"/>
  <c r="I5" i="18"/>
  <c r="I6" i="18"/>
  <c r="AI2" i="18"/>
  <c r="I3" i="18"/>
  <c r="U5" i="18"/>
  <c r="G2" i="18"/>
  <c r="G6" i="18" s="1"/>
  <c r="K2" i="18"/>
  <c r="K6" i="18" s="1"/>
  <c r="O2" i="18"/>
  <c r="AE2" i="18"/>
  <c r="Q2" i="18"/>
  <c r="AO3" i="18"/>
  <c r="AO6" i="18" s="1"/>
  <c r="AQ3" i="18"/>
  <c r="AQ4" i="18" s="1"/>
  <c r="S2" i="18"/>
  <c r="M1" i="18"/>
  <c r="M2" i="18" s="1"/>
  <c r="AC1" i="18"/>
  <c r="AC2" i="18" s="1"/>
  <c r="E2" i="18"/>
  <c r="E5" i="18" s="1"/>
  <c r="D31" i="6" s="1"/>
  <c r="U2" i="18"/>
  <c r="AK2" i="18"/>
  <c r="AK5" i="18" s="1"/>
  <c r="D33" i="6" s="1"/>
  <c r="U4" i="18"/>
  <c r="K4" i="18" l="1"/>
  <c r="G4" i="18"/>
  <c r="K5" i="18"/>
  <c r="M3" i="18"/>
  <c r="M6" i="18" s="1"/>
  <c r="G5" i="18"/>
  <c r="AQ5" i="18"/>
  <c r="AQ6" i="18"/>
  <c r="E4" i="18"/>
  <c r="Q5" i="18"/>
  <c r="D34" i="6" s="1"/>
  <c r="C12" i="7" s="1"/>
  <c r="Q6" i="18"/>
  <c r="Q4" i="18"/>
  <c r="AK4" i="18"/>
  <c r="AE5" i="18"/>
  <c r="AE6" i="18"/>
  <c r="AE4" i="18"/>
  <c r="O5" i="18"/>
  <c r="D32" i="6" s="1"/>
  <c r="O6" i="18"/>
  <c r="O4" i="18"/>
  <c r="E6" i="18"/>
  <c r="S5" i="18"/>
  <c r="S4" i="18"/>
  <c r="S6" i="18"/>
  <c r="AO5" i="18"/>
  <c r="AC3" i="18"/>
  <c r="AC5" i="18" s="1"/>
  <c r="AO4" i="18"/>
  <c r="AK6" i="18"/>
  <c r="M5" i="18" l="1"/>
  <c r="M4" i="18"/>
  <c r="D14" i="6"/>
  <c r="AC4" i="18"/>
  <c r="AC6" i="18"/>
  <c r="E9" i="6"/>
  <c r="C4" i="5"/>
  <c r="E137" i="11"/>
  <c r="E18" i="10"/>
  <c r="E14" i="10"/>
  <c r="C14" i="10"/>
  <c r="E11" i="10"/>
  <c r="E6" i="10"/>
  <c r="E9" i="10" s="1"/>
  <c r="C6" i="10"/>
  <c r="C5" i="10"/>
  <c r="D4" i="10"/>
  <c r="F4" i="10" s="1"/>
  <c r="M183" i="9"/>
  <c r="E183" i="9"/>
  <c r="M158" i="9"/>
  <c r="E158" i="9"/>
  <c r="M133" i="9"/>
  <c r="E133" i="9"/>
  <c r="M108" i="9"/>
  <c r="E108" i="9"/>
  <c r="M83" i="9"/>
  <c r="E83" i="9"/>
  <c r="M58" i="9"/>
  <c r="E58" i="9"/>
  <c r="M33" i="9"/>
  <c r="E33" i="9"/>
  <c r="M8" i="9"/>
  <c r="E8" i="9"/>
  <c r="F14" i="10" l="1"/>
  <c r="F6" i="4"/>
  <c r="E5" i="3"/>
  <c r="E6" i="2"/>
  <c r="D27" i="17" l="1"/>
  <c r="E27" i="17" s="1"/>
  <c r="E1" i="17" s="1"/>
  <c r="E3" i="17" s="1"/>
  <c r="B27" i="17"/>
  <c r="AQ300" i="17"/>
  <c r="AO300" i="17"/>
  <c r="AM300" i="17"/>
  <c r="AK300" i="17"/>
  <c r="AI300" i="17"/>
  <c r="AG300" i="17"/>
  <c r="AE300" i="17"/>
  <c r="AC300" i="17"/>
  <c r="AA300" i="17"/>
  <c r="Y300" i="17"/>
  <c r="W300" i="17"/>
  <c r="U300" i="17"/>
  <c r="S300" i="17"/>
  <c r="Q300" i="17"/>
  <c r="O300" i="17"/>
  <c r="M300" i="17"/>
  <c r="K300" i="17"/>
  <c r="I300" i="17"/>
  <c r="G300" i="17"/>
  <c r="E300" i="17"/>
  <c r="AQ299" i="17"/>
  <c r="AO299" i="17"/>
  <c r="AM299" i="17"/>
  <c r="AK299" i="17"/>
  <c r="AI299" i="17"/>
  <c r="AG299" i="17"/>
  <c r="AE299" i="17"/>
  <c r="AC299" i="17"/>
  <c r="AA299" i="17"/>
  <c r="Y299" i="17"/>
  <c r="W299" i="17"/>
  <c r="U299" i="17"/>
  <c r="S299" i="17"/>
  <c r="Q299" i="17"/>
  <c r="O299" i="17"/>
  <c r="M299" i="17"/>
  <c r="K299" i="17"/>
  <c r="I299" i="17"/>
  <c r="G299" i="17"/>
  <c r="E299" i="17"/>
  <c r="AQ298" i="17"/>
  <c r="AO298" i="17"/>
  <c r="AM298" i="17"/>
  <c r="AK298" i="17"/>
  <c r="AI298" i="17"/>
  <c r="AG298" i="17"/>
  <c r="AE298" i="17"/>
  <c r="AC298" i="17"/>
  <c r="AA298" i="17"/>
  <c r="Y298" i="17"/>
  <c r="W298" i="17"/>
  <c r="U298" i="17"/>
  <c r="S298" i="17"/>
  <c r="Q298" i="17"/>
  <c r="O298" i="17"/>
  <c r="M298" i="17"/>
  <c r="K298" i="17"/>
  <c r="I298" i="17"/>
  <c r="G298" i="17"/>
  <c r="E298" i="17"/>
  <c r="AQ297" i="17"/>
  <c r="AO297" i="17"/>
  <c r="AM297" i="17"/>
  <c r="AK297" i="17"/>
  <c r="AI297" i="17"/>
  <c r="AG297" i="17"/>
  <c r="AE297" i="17"/>
  <c r="AC297" i="17"/>
  <c r="AA297" i="17"/>
  <c r="Y297" i="17"/>
  <c r="W297" i="17"/>
  <c r="U297" i="17"/>
  <c r="S297" i="17"/>
  <c r="Q297" i="17"/>
  <c r="O297" i="17"/>
  <c r="M297" i="17"/>
  <c r="K297" i="17"/>
  <c r="I297" i="17"/>
  <c r="G297" i="17"/>
  <c r="E297" i="17"/>
  <c r="AQ296" i="17"/>
  <c r="AO296" i="17"/>
  <c r="AM296" i="17"/>
  <c r="AK296" i="17"/>
  <c r="AI296" i="17"/>
  <c r="AG296" i="17"/>
  <c r="AE296" i="17"/>
  <c r="AC296" i="17"/>
  <c r="AA296" i="17"/>
  <c r="Y296" i="17"/>
  <c r="W296" i="17"/>
  <c r="U296" i="17"/>
  <c r="S296" i="17"/>
  <c r="Q296" i="17"/>
  <c r="O296" i="17"/>
  <c r="M296" i="17"/>
  <c r="K296" i="17"/>
  <c r="I296" i="17"/>
  <c r="G296" i="17"/>
  <c r="E296" i="17"/>
  <c r="AQ295" i="17"/>
  <c r="AO295" i="17"/>
  <c r="AM295" i="17"/>
  <c r="AK295" i="17"/>
  <c r="AI295" i="17"/>
  <c r="AG295" i="17"/>
  <c r="AE295" i="17"/>
  <c r="AC295" i="17"/>
  <c r="AA295" i="17"/>
  <c r="Y295" i="17"/>
  <c r="W295" i="17"/>
  <c r="U295" i="17"/>
  <c r="S295" i="17"/>
  <c r="Q295" i="17"/>
  <c r="O295" i="17"/>
  <c r="M295" i="17"/>
  <c r="K295" i="17"/>
  <c r="I295" i="17"/>
  <c r="G295" i="17"/>
  <c r="E295" i="17"/>
  <c r="AQ294" i="17"/>
  <c r="AO294" i="17"/>
  <c r="AM294" i="17"/>
  <c r="AK294" i="17"/>
  <c r="AI294" i="17"/>
  <c r="AG294" i="17"/>
  <c r="AE294" i="17"/>
  <c r="AC294" i="17"/>
  <c r="AA294" i="17"/>
  <c r="Y294" i="17"/>
  <c r="W294" i="17"/>
  <c r="U294" i="17"/>
  <c r="S294" i="17"/>
  <c r="Q294" i="17"/>
  <c r="O294" i="17"/>
  <c r="M294" i="17"/>
  <c r="K294" i="17"/>
  <c r="I294" i="17"/>
  <c r="G294" i="17"/>
  <c r="E294" i="17"/>
  <c r="AQ293" i="17"/>
  <c r="AO293" i="17"/>
  <c r="AM293" i="17"/>
  <c r="AK293" i="17"/>
  <c r="AI293" i="17"/>
  <c r="AG293" i="17"/>
  <c r="AE293" i="17"/>
  <c r="AC293" i="17"/>
  <c r="AA293" i="17"/>
  <c r="Y293" i="17"/>
  <c r="W293" i="17"/>
  <c r="U293" i="17"/>
  <c r="S293" i="17"/>
  <c r="Q293" i="17"/>
  <c r="O293" i="17"/>
  <c r="M293" i="17"/>
  <c r="K293" i="17"/>
  <c r="I293" i="17"/>
  <c r="G293" i="17"/>
  <c r="E293" i="17"/>
  <c r="AQ292" i="17"/>
  <c r="AO292" i="17"/>
  <c r="AM292" i="17"/>
  <c r="AK292" i="17"/>
  <c r="AI292" i="17"/>
  <c r="AG292" i="17"/>
  <c r="AE292" i="17"/>
  <c r="AC292" i="17"/>
  <c r="AA292" i="17"/>
  <c r="Y292" i="17"/>
  <c r="W292" i="17"/>
  <c r="U292" i="17"/>
  <c r="S292" i="17"/>
  <c r="Q292" i="17"/>
  <c r="O292" i="17"/>
  <c r="M292" i="17"/>
  <c r="K292" i="17"/>
  <c r="I292" i="17"/>
  <c r="G292" i="17"/>
  <c r="E292" i="17"/>
  <c r="AQ291" i="17"/>
  <c r="AO291" i="17"/>
  <c r="AM291" i="17"/>
  <c r="AK291" i="17"/>
  <c r="AI291" i="17"/>
  <c r="AG291" i="17"/>
  <c r="AE291" i="17"/>
  <c r="AC291" i="17"/>
  <c r="AA291" i="17"/>
  <c r="Y291" i="17"/>
  <c r="W291" i="17"/>
  <c r="U291" i="17"/>
  <c r="S291" i="17"/>
  <c r="Q291" i="17"/>
  <c r="O291" i="17"/>
  <c r="M291" i="17"/>
  <c r="K291" i="17"/>
  <c r="I291" i="17"/>
  <c r="G291" i="17"/>
  <c r="E291" i="17"/>
  <c r="AQ290" i="17"/>
  <c r="AO290" i="17"/>
  <c r="AM290" i="17"/>
  <c r="AK290" i="17"/>
  <c r="AI290" i="17"/>
  <c r="AG290" i="17"/>
  <c r="AE290" i="17"/>
  <c r="AC290" i="17"/>
  <c r="AA290" i="17"/>
  <c r="Y290" i="17"/>
  <c r="W290" i="17"/>
  <c r="U290" i="17"/>
  <c r="S290" i="17"/>
  <c r="Q290" i="17"/>
  <c r="O290" i="17"/>
  <c r="M290" i="17"/>
  <c r="K290" i="17"/>
  <c r="I290" i="17"/>
  <c r="G290" i="17"/>
  <c r="E290" i="17"/>
  <c r="AQ289" i="17"/>
  <c r="AO289" i="17"/>
  <c r="AM289" i="17"/>
  <c r="AK289" i="17"/>
  <c r="AI289" i="17"/>
  <c r="AG289" i="17"/>
  <c r="AE289" i="17"/>
  <c r="AC289" i="17"/>
  <c r="AA289" i="17"/>
  <c r="Y289" i="17"/>
  <c r="W289" i="17"/>
  <c r="U289" i="17"/>
  <c r="S289" i="17"/>
  <c r="Q289" i="17"/>
  <c r="O289" i="17"/>
  <c r="M289" i="17"/>
  <c r="K289" i="17"/>
  <c r="I289" i="17"/>
  <c r="G289" i="17"/>
  <c r="E289" i="17"/>
  <c r="AQ288" i="17"/>
  <c r="AO288" i="17"/>
  <c r="AM288" i="17"/>
  <c r="AK288" i="17"/>
  <c r="AI288" i="17"/>
  <c r="AG288" i="17"/>
  <c r="AE288" i="17"/>
  <c r="AC288" i="17"/>
  <c r="AA288" i="17"/>
  <c r="Y288" i="17"/>
  <c r="W288" i="17"/>
  <c r="U288" i="17"/>
  <c r="S288" i="17"/>
  <c r="Q288" i="17"/>
  <c r="O288" i="17"/>
  <c r="M288" i="17"/>
  <c r="K288" i="17"/>
  <c r="I288" i="17"/>
  <c r="G288" i="17"/>
  <c r="E288" i="17"/>
  <c r="AQ287" i="17"/>
  <c r="AO287" i="17"/>
  <c r="AM287" i="17"/>
  <c r="AK287" i="17"/>
  <c r="AI287" i="17"/>
  <c r="AG287" i="17"/>
  <c r="AE287" i="17"/>
  <c r="AC287" i="17"/>
  <c r="AA287" i="17"/>
  <c r="Y287" i="17"/>
  <c r="W287" i="17"/>
  <c r="U287" i="17"/>
  <c r="S287" i="17"/>
  <c r="Q287" i="17"/>
  <c r="O287" i="17"/>
  <c r="M287" i="17"/>
  <c r="K287" i="17"/>
  <c r="I287" i="17"/>
  <c r="G287" i="17"/>
  <c r="E287" i="17"/>
  <c r="AQ286" i="17"/>
  <c r="AO286" i="17"/>
  <c r="AM286" i="17"/>
  <c r="AK286" i="17"/>
  <c r="AI286" i="17"/>
  <c r="AG286" i="17"/>
  <c r="AE286" i="17"/>
  <c r="AC286" i="17"/>
  <c r="AA286" i="17"/>
  <c r="Y286" i="17"/>
  <c r="W286" i="17"/>
  <c r="U286" i="17"/>
  <c r="S286" i="17"/>
  <c r="Q286" i="17"/>
  <c r="O286" i="17"/>
  <c r="M286" i="17"/>
  <c r="K286" i="17"/>
  <c r="I286" i="17"/>
  <c r="G286" i="17"/>
  <c r="E286" i="17"/>
  <c r="AQ285" i="17"/>
  <c r="AO285" i="17"/>
  <c r="AM285" i="17"/>
  <c r="AK285" i="17"/>
  <c r="AI285" i="17"/>
  <c r="AG285" i="17"/>
  <c r="AE285" i="17"/>
  <c r="AC285" i="17"/>
  <c r="AA285" i="17"/>
  <c r="Y285" i="17"/>
  <c r="W285" i="17"/>
  <c r="U285" i="17"/>
  <c r="S285" i="17"/>
  <c r="Q285" i="17"/>
  <c r="O285" i="17"/>
  <c r="M285" i="17"/>
  <c r="K285" i="17"/>
  <c r="I285" i="17"/>
  <c r="G285" i="17"/>
  <c r="E285" i="17"/>
  <c r="AQ284" i="17"/>
  <c r="AO284" i="17"/>
  <c r="AM284" i="17"/>
  <c r="AK284" i="17"/>
  <c r="AI284" i="17"/>
  <c r="AG284" i="17"/>
  <c r="AE284" i="17"/>
  <c r="AC284" i="17"/>
  <c r="AA284" i="17"/>
  <c r="Y284" i="17"/>
  <c r="W284" i="17"/>
  <c r="U284" i="17"/>
  <c r="S284" i="17"/>
  <c r="Q284" i="17"/>
  <c r="O284" i="17"/>
  <c r="M284" i="17"/>
  <c r="K284" i="17"/>
  <c r="I284" i="17"/>
  <c r="G284" i="17"/>
  <c r="E284" i="17"/>
  <c r="AQ283" i="17"/>
  <c r="AO283" i="17"/>
  <c r="AM283" i="17"/>
  <c r="AK283" i="17"/>
  <c r="AI283" i="17"/>
  <c r="AG283" i="17"/>
  <c r="AE283" i="17"/>
  <c r="AC283" i="17"/>
  <c r="AA283" i="17"/>
  <c r="Y283" i="17"/>
  <c r="W283" i="17"/>
  <c r="U283" i="17"/>
  <c r="S283" i="17"/>
  <c r="Q283" i="17"/>
  <c r="O283" i="17"/>
  <c r="M283" i="17"/>
  <c r="K283" i="17"/>
  <c r="I283" i="17"/>
  <c r="G283" i="17"/>
  <c r="E283" i="17"/>
  <c r="AQ282" i="17"/>
  <c r="AO282" i="17"/>
  <c r="AM282" i="17"/>
  <c r="AK282" i="17"/>
  <c r="AI282" i="17"/>
  <c r="AG282" i="17"/>
  <c r="AE282" i="17"/>
  <c r="AC282" i="17"/>
  <c r="AA282" i="17"/>
  <c r="Y282" i="17"/>
  <c r="W282" i="17"/>
  <c r="U282" i="17"/>
  <c r="S282" i="17"/>
  <c r="Q282" i="17"/>
  <c r="O282" i="17"/>
  <c r="M282" i="17"/>
  <c r="K282" i="17"/>
  <c r="I282" i="17"/>
  <c r="G282" i="17"/>
  <c r="E282" i="17"/>
  <c r="AQ281" i="17"/>
  <c r="AO281" i="17"/>
  <c r="AM281" i="17"/>
  <c r="AK281" i="17"/>
  <c r="AI281" i="17"/>
  <c r="AG281" i="17"/>
  <c r="AE281" i="17"/>
  <c r="AC281" i="17"/>
  <c r="AA281" i="17"/>
  <c r="Y281" i="17"/>
  <c r="W281" i="17"/>
  <c r="U281" i="17"/>
  <c r="S281" i="17"/>
  <c r="Q281" i="17"/>
  <c r="O281" i="17"/>
  <c r="M281" i="17"/>
  <c r="K281" i="17"/>
  <c r="I281" i="17"/>
  <c r="G281" i="17"/>
  <c r="E281" i="17"/>
  <c r="AQ280" i="17"/>
  <c r="AO280" i="17"/>
  <c r="AM280" i="17"/>
  <c r="AK280" i="17"/>
  <c r="AI280" i="17"/>
  <c r="AG280" i="17"/>
  <c r="AE280" i="17"/>
  <c r="AC280" i="17"/>
  <c r="AA280" i="17"/>
  <c r="Y280" i="17"/>
  <c r="W280" i="17"/>
  <c r="U280" i="17"/>
  <c r="S280" i="17"/>
  <c r="Q280" i="17"/>
  <c r="O280" i="17"/>
  <c r="M280" i="17"/>
  <c r="K280" i="17"/>
  <c r="I280" i="17"/>
  <c r="G280" i="17"/>
  <c r="E280" i="17"/>
  <c r="AQ279" i="17"/>
  <c r="AO279" i="17"/>
  <c r="AM279" i="17"/>
  <c r="AK279" i="17"/>
  <c r="AI279" i="17"/>
  <c r="AG279" i="17"/>
  <c r="AE279" i="17"/>
  <c r="AC279" i="17"/>
  <c r="AA279" i="17"/>
  <c r="Y279" i="17"/>
  <c r="W279" i="17"/>
  <c r="U279" i="17"/>
  <c r="S279" i="17"/>
  <c r="Q279" i="17"/>
  <c r="O279" i="17"/>
  <c r="M279" i="17"/>
  <c r="K279" i="17"/>
  <c r="I279" i="17"/>
  <c r="G279" i="17"/>
  <c r="E279" i="17"/>
  <c r="AQ278" i="17"/>
  <c r="AO278" i="17"/>
  <c r="AM278" i="17"/>
  <c r="AK278" i="17"/>
  <c r="AI278" i="17"/>
  <c r="AG278" i="17"/>
  <c r="AE278" i="17"/>
  <c r="AC278" i="17"/>
  <c r="AA278" i="17"/>
  <c r="Y278" i="17"/>
  <c r="W278" i="17"/>
  <c r="U278" i="17"/>
  <c r="S278" i="17"/>
  <c r="Q278" i="17"/>
  <c r="O278" i="17"/>
  <c r="M278" i="17"/>
  <c r="K278" i="17"/>
  <c r="I278" i="17"/>
  <c r="G278" i="17"/>
  <c r="E278" i="17"/>
  <c r="AQ277" i="17"/>
  <c r="AO277" i="17"/>
  <c r="AM277" i="17"/>
  <c r="AK277" i="17"/>
  <c r="AI277" i="17"/>
  <c r="AG277" i="17"/>
  <c r="AE277" i="17"/>
  <c r="AC277" i="17"/>
  <c r="AA277" i="17"/>
  <c r="Y277" i="17"/>
  <c r="W277" i="17"/>
  <c r="U277" i="17"/>
  <c r="S277" i="17"/>
  <c r="Q277" i="17"/>
  <c r="O277" i="17"/>
  <c r="M277" i="17"/>
  <c r="K277" i="17"/>
  <c r="I277" i="17"/>
  <c r="G277" i="17"/>
  <c r="E277" i="17"/>
  <c r="AQ276" i="17"/>
  <c r="AO276" i="17"/>
  <c r="AM276" i="17"/>
  <c r="AK276" i="17"/>
  <c r="AI276" i="17"/>
  <c r="AG276" i="17"/>
  <c r="AE276" i="17"/>
  <c r="AC276" i="17"/>
  <c r="AA276" i="17"/>
  <c r="Y276" i="17"/>
  <c r="W276" i="17"/>
  <c r="U276" i="17"/>
  <c r="S276" i="17"/>
  <c r="Q276" i="17"/>
  <c r="O276" i="17"/>
  <c r="M276" i="17"/>
  <c r="K276" i="17"/>
  <c r="I276" i="17"/>
  <c r="G276" i="17"/>
  <c r="E276" i="17"/>
  <c r="AQ275" i="17"/>
  <c r="AO275" i="17"/>
  <c r="AM275" i="17"/>
  <c r="AK275" i="17"/>
  <c r="AI275" i="17"/>
  <c r="AG275" i="17"/>
  <c r="AE275" i="17"/>
  <c r="AC275" i="17"/>
  <c r="AA275" i="17"/>
  <c r="Y275" i="17"/>
  <c r="W275" i="17"/>
  <c r="U275" i="17"/>
  <c r="S275" i="17"/>
  <c r="Q275" i="17"/>
  <c r="O275" i="17"/>
  <c r="M275" i="17"/>
  <c r="K275" i="17"/>
  <c r="I275" i="17"/>
  <c r="G275" i="17"/>
  <c r="E275" i="17"/>
  <c r="AQ274" i="17"/>
  <c r="AO274" i="17"/>
  <c r="AM274" i="17"/>
  <c r="AK274" i="17"/>
  <c r="AI274" i="17"/>
  <c r="AG274" i="17"/>
  <c r="AE274" i="17"/>
  <c r="AC274" i="17"/>
  <c r="AA274" i="17"/>
  <c r="Y274" i="17"/>
  <c r="W274" i="17"/>
  <c r="U274" i="17"/>
  <c r="S274" i="17"/>
  <c r="Q274" i="17"/>
  <c r="O274" i="17"/>
  <c r="M274" i="17"/>
  <c r="K274" i="17"/>
  <c r="I274" i="17"/>
  <c r="G274" i="17"/>
  <c r="E274" i="17"/>
  <c r="AQ273" i="17"/>
  <c r="AO273" i="17"/>
  <c r="AM273" i="17"/>
  <c r="AK273" i="17"/>
  <c r="AI273" i="17"/>
  <c r="AG273" i="17"/>
  <c r="AE273" i="17"/>
  <c r="AC273" i="17"/>
  <c r="AA273" i="17"/>
  <c r="Y273" i="17"/>
  <c r="W273" i="17"/>
  <c r="U273" i="17"/>
  <c r="S273" i="17"/>
  <c r="Q273" i="17"/>
  <c r="O273" i="17"/>
  <c r="M273" i="17"/>
  <c r="K273" i="17"/>
  <c r="I273" i="17"/>
  <c r="G273" i="17"/>
  <c r="E273" i="17"/>
  <c r="AQ272" i="17"/>
  <c r="AO272" i="17"/>
  <c r="AM272" i="17"/>
  <c r="AK272" i="17"/>
  <c r="AI272" i="17"/>
  <c r="AG272" i="17"/>
  <c r="AE272" i="17"/>
  <c r="AC272" i="17"/>
  <c r="AA272" i="17"/>
  <c r="Y272" i="17"/>
  <c r="W272" i="17"/>
  <c r="U272" i="17"/>
  <c r="S272" i="17"/>
  <c r="Q272" i="17"/>
  <c r="O272" i="17"/>
  <c r="M272" i="17"/>
  <c r="K272" i="17"/>
  <c r="I272" i="17"/>
  <c r="G272" i="17"/>
  <c r="E272" i="17"/>
  <c r="AQ271" i="17"/>
  <c r="AO271" i="17"/>
  <c r="AM271" i="17"/>
  <c r="AK271" i="17"/>
  <c r="AI271" i="17"/>
  <c r="AG271" i="17"/>
  <c r="AE271" i="17"/>
  <c r="AC271" i="17"/>
  <c r="AA271" i="17"/>
  <c r="Y271" i="17"/>
  <c r="W271" i="17"/>
  <c r="U271" i="17"/>
  <c r="S271" i="17"/>
  <c r="Q271" i="17"/>
  <c r="O271" i="17"/>
  <c r="M271" i="17"/>
  <c r="K271" i="17"/>
  <c r="I271" i="17"/>
  <c r="G271" i="17"/>
  <c r="E271" i="17"/>
  <c r="AQ270" i="17"/>
  <c r="AO270" i="17"/>
  <c r="AM270" i="17"/>
  <c r="AK270" i="17"/>
  <c r="AI270" i="17"/>
  <c r="AG270" i="17"/>
  <c r="AE270" i="17"/>
  <c r="AC270" i="17"/>
  <c r="AA270" i="17"/>
  <c r="Y270" i="17"/>
  <c r="W270" i="17"/>
  <c r="U270" i="17"/>
  <c r="S270" i="17"/>
  <c r="Q270" i="17"/>
  <c r="O270" i="17"/>
  <c r="M270" i="17"/>
  <c r="K270" i="17"/>
  <c r="I270" i="17"/>
  <c r="G270" i="17"/>
  <c r="E270" i="17"/>
  <c r="AQ269" i="17"/>
  <c r="AO269" i="17"/>
  <c r="AM269" i="17"/>
  <c r="AK269" i="17"/>
  <c r="AI269" i="17"/>
  <c r="AG269" i="17"/>
  <c r="AE269" i="17"/>
  <c r="AC269" i="17"/>
  <c r="AA269" i="17"/>
  <c r="Y269" i="17"/>
  <c r="W269" i="17"/>
  <c r="U269" i="17"/>
  <c r="S269" i="17"/>
  <c r="Q269" i="17"/>
  <c r="O269" i="17"/>
  <c r="M269" i="17"/>
  <c r="K269" i="17"/>
  <c r="I269" i="17"/>
  <c r="G269" i="17"/>
  <c r="E269" i="17"/>
  <c r="AQ268" i="17"/>
  <c r="AO268" i="17"/>
  <c r="AM268" i="17"/>
  <c r="AK268" i="17"/>
  <c r="AI268" i="17"/>
  <c r="AG268" i="17"/>
  <c r="AE268" i="17"/>
  <c r="AC268" i="17"/>
  <c r="AA268" i="17"/>
  <c r="Y268" i="17"/>
  <c r="W268" i="17"/>
  <c r="U268" i="17"/>
  <c r="S268" i="17"/>
  <c r="Q268" i="17"/>
  <c r="O268" i="17"/>
  <c r="M268" i="17"/>
  <c r="K268" i="17"/>
  <c r="I268" i="17"/>
  <c r="G268" i="17"/>
  <c r="E268" i="17"/>
  <c r="AQ267" i="17"/>
  <c r="AO267" i="17"/>
  <c r="AM267" i="17"/>
  <c r="AK267" i="17"/>
  <c r="AI267" i="17"/>
  <c r="AG267" i="17"/>
  <c r="AE267" i="17"/>
  <c r="AC267" i="17"/>
  <c r="AA267" i="17"/>
  <c r="Y267" i="17"/>
  <c r="W267" i="17"/>
  <c r="U267" i="17"/>
  <c r="S267" i="17"/>
  <c r="Q267" i="17"/>
  <c r="O267" i="17"/>
  <c r="M267" i="17"/>
  <c r="K267" i="17"/>
  <c r="I267" i="17"/>
  <c r="G267" i="17"/>
  <c r="E267" i="17"/>
  <c r="AQ266" i="17"/>
  <c r="AO266" i="17"/>
  <c r="AM266" i="17"/>
  <c r="AK266" i="17"/>
  <c r="AI266" i="17"/>
  <c r="AG266" i="17"/>
  <c r="AE266" i="17"/>
  <c r="AC266" i="17"/>
  <c r="AA266" i="17"/>
  <c r="Y266" i="17"/>
  <c r="W266" i="17"/>
  <c r="U266" i="17"/>
  <c r="S266" i="17"/>
  <c r="Q266" i="17"/>
  <c r="O266" i="17"/>
  <c r="M266" i="17"/>
  <c r="K266" i="17"/>
  <c r="I266" i="17"/>
  <c r="G266" i="17"/>
  <c r="E266" i="17"/>
  <c r="AQ265" i="17"/>
  <c r="AO265" i="17"/>
  <c r="AM265" i="17"/>
  <c r="AK265" i="17"/>
  <c r="AI265" i="17"/>
  <c r="AG265" i="17"/>
  <c r="AE265" i="17"/>
  <c r="AC265" i="17"/>
  <c r="AA265" i="17"/>
  <c r="Y265" i="17"/>
  <c r="W265" i="17"/>
  <c r="U265" i="17"/>
  <c r="S265" i="17"/>
  <c r="Q265" i="17"/>
  <c r="O265" i="17"/>
  <c r="M265" i="17"/>
  <c r="K265" i="17"/>
  <c r="I265" i="17"/>
  <c r="G265" i="17"/>
  <c r="E265" i="17"/>
  <c r="AQ264" i="17"/>
  <c r="AO264" i="17"/>
  <c r="AM264" i="17"/>
  <c r="AK264" i="17"/>
  <c r="AI264" i="17"/>
  <c r="AG264" i="17"/>
  <c r="AE264" i="17"/>
  <c r="AC264" i="17"/>
  <c r="AA264" i="17"/>
  <c r="Y264" i="17"/>
  <c r="W264" i="17"/>
  <c r="U264" i="17"/>
  <c r="S264" i="17"/>
  <c r="Q264" i="17"/>
  <c r="O264" i="17"/>
  <c r="M264" i="17"/>
  <c r="K264" i="17"/>
  <c r="I264" i="17"/>
  <c r="G264" i="17"/>
  <c r="E264" i="17"/>
  <c r="AQ263" i="17"/>
  <c r="AO263" i="17"/>
  <c r="AM263" i="17"/>
  <c r="AK263" i="17"/>
  <c r="AI263" i="17"/>
  <c r="AG263" i="17"/>
  <c r="AE263" i="17"/>
  <c r="AC263" i="17"/>
  <c r="AA263" i="17"/>
  <c r="Y263" i="17"/>
  <c r="W263" i="17"/>
  <c r="U263" i="17"/>
  <c r="S263" i="17"/>
  <c r="Q263" i="17"/>
  <c r="O263" i="17"/>
  <c r="M263" i="17"/>
  <c r="K263" i="17"/>
  <c r="I263" i="17"/>
  <c r="G263" i="17"/>
  <c r="E263" i="17"/>
  <c r="AQ262" i="17"/>
  <c r="AO262" i="17"/>
  <c r="AM262" i="17"/>
  <c r="AK262" i="17"/>
  <c r="AI262" i="17"/>
  <c r="AG262" i="17"/>
  <c r="AE262" i="17"/>
  <c r="AC262" i="17"/>
  <c r="AA262" i="17"/>
  <c r="Y262" i="17"/>
  <c r="W262" i="17"/>
  <c r="U262" i="17"/>
  <c r="S262" i="17"/>
  <c r="Q262" i="17"/>
  <c r="O262" i="17"/>
  <c r="M262" i="17"/>
  <c r="K262" i="17"/>
  <c r="I262" i="17"/>
  <c r="G262" i="17"/>
  <c r="E262" i="17"/>
  <c r="AQ261" i="17"/>
  <c r="AO261" i="17"/>
  <c r="AM261" i="17"/>
  <c r="AK261" i="17"/>
  <c r="AI261" i="17"/>
  <c r="AG261" i="17"/>
  <c r="AE261" i="17"/>
  <c r="AC261" i="17"/>
  <c r="AA261" i="17"/>
  <c r="Y261" i="17"/>
  <c r="W261" i="17"/>
  <c r="U261" i="17"/>
  <c r="S261" i="17"/>
  <c r="Q261" i="17"/>
  <c r="O261" i="17"/>
  <c r="M261" i="17"/>
  <c r="K261" i="17"/>
  <c r="I261" i="17"/>
  <c r="G261" i="17"/>
  <c r="E261" i="17"/>
  <c r="AQ260" i="17"/>
  <c r="AO260" i="17"/>
  <c r="AM260" i="17"/>
  <c r="AK260" i="17"/>
  <c r="AI260" i="17"/>
  <c r="AG260" i="17"/>
  <c r="AE260" i="17"/>
  <c r="AC260" i="17"/>
  <c r="AA260" i="17"/>
  <c r="Y260" i="17"/>
  <c r="W260" i="17"/>
  <c r="U260" i="17"/>
  <c r="S260" i="17"/>
  <c r="Q260" i="17"/>
  <c r="O260" i="17"/>
  <c r="M260" i="17"/>
  <c r="K260" i="17"/>
  <c r="I260" i="17"/>
  <c r="G260" i="17"/>
  <c r="E260" i="17"/>
  <c r="AQ259" i="17"/>
  <c r="AO259" i="17"/>
  <c r="AM259" i="17"/>
  <c r="AK259" i="17"/>
  <c r="AI259" i="17"/>
  <c r="AG259" i="17"/>
  <c r="AE259" i="17"/>
  <c r="AC259" i="17"/>
  <c r="AA259" i="17"/>
  <c r="Y259" i="17"/>
  <c r="W259" i="17"/>
  <c r="U259" i="17"/>
  <c r="S259" i="17"/>
  <c r="Q259" i="17"/>
  <c r="O259" i="17"/>
  <c r="M259" i="17"/>
  <c r="K259" i="17"/>
  <c r="I259" i="17"/>
  <c r="G259" i="17"/>
  <c r="E259" i="17"/>
  <c r="AQ258" i="17"/>
  <c r="AO258" i="17"/>
  <c r="AM258" i="17"/>
  <c r="AK258" i="17"/>
  <c r="AI258" i="17"/>
  <c r="AG258" i="17"/>
  <c r="AE258" i="17"/>
  <c r="AC258" i="17"/>
  <c r="AA258" i="17"/>
  <c r="Y258" i="17"/>
  <c r="W258" i="17"/>
  <c r="U258" i="17"/>
  <c r="S258" i="17"/>
  <c r="Q258" i="17"/>
  <c r="O258" i="17"/>
  <c r="M258" i="17"/>
  <c r="K258" i="17"/>
  <c r="I258" i="17"/>
  <c r="G258" i="17"/>
  <c r="E258" i="17"/>
  <c r="AQ257" i="17"/>
  <c r="AO257" i="17"/>
  <c r="AM257" i="17"/>
  <c r="AK257" i="17"/>
  <c r="AI257" i="17"/>
  <c r="AG257" i="17"/>
  <c r="AE257" i="17"/>
  <c r="AC257" i="17"/>
  <c r="AA257" i="17"/>
  <c r="Y257" i="17"/>
  <c r="W257" i="17"/>
  <c r="U257" i="17"/>
  <c r="S257" i="17"/>
  <c r="Q257" i="17"/>
  <c r="O257" i="17"/>
  <c r="M257" i="17"/>
  <c r="K257" i="17"/>
  <c r="I257" i="17"/>
  <c r="G257" i="17"/>
  <c r="E257" i="17"/>
  <c r="AQ256" i="17"/>
  <c r="AO256" i="17"/>
  <c r="AM256" i="17"/>
  <c r="AK256" i="17"/>
  <c r="AI256" i="17"/>
  <c r="AG256" i="17"/>
  <c r="AE256" i="17"/>
  <c r="AC256" i="17"/>
  <c r="AA256" i="17"/>
  <c r="Y256" i="17"/>
  <c r="W256" i="17"/>
  <c r="U256" i="17"/>
  <c r="S256" i="17"/>
  <c r="Q256" i="17"/>
  <c r="O256" i="17"/>
  <c r="M256" i="17"/>
  <c r="K256" i="17"/>
  <c r="I256" i="17"/>
  <c r="G256" i="17"/>
  <c r="E256" i="17"/>
  <c r="AQ255" i="17"/>
  <c r="AO255" i="17"/>
  <c r="AM255" i="17"/>
  <c r="AK255" i="17"/>
  <c r="AI255" i="17"/>
  <c r="AG255" i="17"/>
  <c r="AE255" i="17"/>
  <c r="AC255" i="17"/>
  <c r="AA255" i="17"/>
  <c r="Y255" i="17"/>
  <c r="W255" i="17"/>
  <c r="U255" i="17"/>
  <c r="S255" i="17"/>
  <c r="Q255" i="17"/>
  <c r="O255" i="17"/>
  <c r="M255" i="17"/>
  <c r="K255" i="17"/>
  <c r="I255" i="17"/>
  <c r="G255" i="17"/>
  <c r="E255" i="17"/>
  <c r="AQ254" i="17"/>
  <c r="AO254" i="17"/>
  <c r="AM254" i="17"/>
  <c r="AK254" i="17"/>
  <c r="AI254" i="17"/>
  <c r="AG254" i="17"/>
  <c r="AE254" i="17"/>
  <c r="AC254" i="17"/>
  <c r="AA254" i="17"/>
  <c r="Y254" i="17"/>
  <c r="W254" i="17"/>
  <c r="U254" i="17"/>
  <c r="S254" i="17"/>
  <c r="Q254" i="17"/>
  <c r="O254" i="17"/>
  <c r="M254" i="17"/>
  <c r="K254" i="17"/>
  <c r="I254" i="17"/>
  <c r="G254" i="17"/>
  <c r="E254" i="17"/>
  <c r="AQ253" i="17"/>
  <c r="AO253" i="17"/>
  <c r="AM253" i="17"/>
  <c r="AK253" i="17"/>
  <c r="AI253" i="17"/>
  <c r="AG253" i="17"/>
  <c r="AE253" i="17"/>
  <c r="AC253" i="17"/>
  <c r="AA253" i="17"/>
  <c r="Y253" i="17"/>
  <c r="W253" i="17"/>
  <c r="U253" i="17"/>
  <c r="S253" i="17"/>
  <c r="Q253" i="17"/>
  <c r="O253" i="17"/>
  <c r="M253" i="17"/>
  <c r="K253" i="17"/>
  <c r="I253" i="17"/>
  <c r="G253" i="17"/>
  <c r="E253" i="17"/>
  <c r="AQ252" i="17"/>
  <c r="AO252" i="17"/>
  <c r="AM252" i="17"/>
  <c r="AK252" i="17"/>
  <c r="AI252" i="17"/>
  <c r="AG252" i="17"/>
  <c r="AE252" i="17"/>
  <c r="AC252" i="17"/>
  <c r="AA252" i="17"/>
  <c r="Y252" i="17"/>
  <c r="W252" i="17"/>
  <c r="U252" i="17"/>
  <c r="S252" i="17"/>
  <c r="Q252" i="17"/>
  <c r="O252" i="17"/>
  <c r="M252" i="17"/>
  <c r="K252" i="17"/>
  <c r="I252" i="17"/>
  <c r="G252" i="17"/>
  <c r="E252" i="17"/>
  <c r="AQ251" i="17"/>
  <c r="AO251" i="17"/>
  <c r="AM251" i="17"/>
  <c r="AK251" i="17"/>
  <c r="AI251" i="17"/>
  <c r="AG251" i="17"/>
  <c r="AE251" i="17"/>
  <c r="AC251" i="17"/>
  <c r="AA251" i="17"/>
  <c r="Y251" i="17"/>
  <c r="W251" i="17"/>
  <c r="U251" i="17"/>
  <c r="S251" i="17"/>
  <c r="Q251" i="17"/>
  <c r="O251" i="17"/>
  <c r="M251" i="17"/>
  <c r="K251" i="17"/>
  <c r="I251" i="17"/>
  <c r="G251" i="17"/>
  <c r="E251" i="17"/>
  <c r="AQ250" i="17"/>
  <c r="AO250" i="17"/>
  <c r="AM250" i="17"/>
  <c r="AK250" i="17"/>
  <c r="AI250" i="17"/>
  <c r="AG250" i="17"/>
  <c r="AE250" i="17"/>
  <c r="AC250" i="17"/>
  <c r="AA250" i="17"/>
  <c r="Y250" i="17"/>
  <c r="W250" i="17"/>
  <c r="U250" i="17"/>
  <c r="S250" i="17"/>
  <c r="Q250" i="17"/>
  <c r="O250" i="17"/>
  <c r="M250" i="17"/>
  <c r="K250" i="17"/>
  <c r="I250" i="17"/>
  <c r="G250" i="17"/>
  <c r="E250" i="17"/>
  <c r="AQ249" i="17"/>
  <c r="AO249" i="17"/>
  <c r="AM249" i="17"/>
  <c r="AK249" i="17"/>
  <c r="AI249" i="17"/>
  <c r="AG249" i="17"/>
  <c r="AE249" i="17"/>
  <c r="AC249" i="17"/>
  <c r="AA249" i="17"/>
  <c r="Y249" i="17"/>
  <c r="W249" i="17"/>
  <c r="U249" i="17"/>
  <c r="S249" i="17"/>
  <c r="Q249" i="17"/>
  <c r="O249" i="17"/>
  <c r="M249" i="17"/>
  <c r="K249" i="17"/>
  <c r="I249" i="17"/>
  <c r="G249" i="17"/>
  <c r="E249" i="17"/>
  <c r="AQ248" i="17"/>
  <c r="AO248" i="17"/>
  <c r="AM248" i="17"/>
  <c r="AK248" i="17"/>
  <c r="AI248" i="17"/>
  <c r="AG248" i="17"/>
  <c r="AE248" i="17"/>
  <c r="AC248" i="17"/>
  <c r="AA248" i="17"/>
  <c r="Y248" i="17"/>
  <c r="W248" i="17"/>
  <c r="U248" i="17"/>
  <c r="S248" i="17"/>
  <c r="Q248" i="17"/>
  <c r="O248" i="17"/>
  <c r="M248" i="17"/>
  <c r="K248" i="17"/>
  <c r="I248" i="17"/>
  <c r="G248" i="17"/>
  <c r="E248" i="17"/>
  <c r="AQ247" i="17"/>
  <c r="AO247" i="17"/>
  <c r="AM247" i="17"/>
  <c r="AK247" i="17"/>
  <c r="AI247" i="17"/>
  <c r="AG247" i="17"/>
  <c r="AE247" i="17"/>
  <c r="AC247" i="17"/>
  <c r="AA247" i="17"/>
  <c r="Y247" i="17"/>
  <c r="W247" i="17"/>
  <c r="U247" i="17"/>
  <c r="S247" i="17"/>
  <c r="Q247" i="17"/>
  <c r="O247" i="17"/>
  <c r="M247" i="17"/>
  <c r="K247" i="17"/>
  <c r="I247" i="17"/>
  <c r="G247" i="17"/>
  <c r="E247" i="17"/>
  <c r="AQ246" i="17"/>
  <c r="AO246" i="17"/>
  <c r="AM246" i="17"/>
  <c r="AK246" i="17"/>
  <c r="AI246" i="17"/>
  <c r="AG246" i="17"/>
  <c r="AE246" i="17"/>
  <c r="AC246" i="17"/>
  <c r="AA246" i="17"/>
  <c r="Y246" i="17"/>
  <c r="W246" i="17"/>
  <c r="U246" i="17"/>
  <c r="S246" i="17"/>
  <c r="Q246" i="17"/>
  <c r="O246" i="17"/>
  <c r="M246" i="17"/>
  <c r="K246" i="17"/>
  <c r="I246" i="17"/>
  <c r="G246" i="17"/>
  <c r="E246" i="17"/>
  <c r="AQ245" i="17"/>
  <c r="AO245" i="17"/>
  <c r="AM245" i="17"/>
  <c r="AK245" i="17"/>
  <c r="AI245" i="17"/>
  <c r="AG245" i="17"/>
  <c r="AE245" i="17"/>
  <c r="AC245" i="17"/>
  <c r="AA245" i="17"/>
  <c r="Y245" i="17"/>
  <c r="W245" i="17"/>
  <c r="U245" i="17"/>
  <c r="S245" i="17"/>
  <c r="Q245" i="17"/>
  <c r="O245" i="17"/>
  <c r="M245" i="17"/>
  <c r="K245" i="17"/>
  <c r="I245" i="17"/>
  <c r="G245" i="17"/>
  <c r="E245" i="17"/>
  <c r="AQ244" i="17"/>
  <c r="AO244" i="17"/>
  <c r="AM244" i="17"/>
  <c r="AK244" i="17"/>
  <c r="AI244" i="17"/>
  <c r="AG244" i="17"/>
  <c r="AE244" i="17"/>
  <c r="AC244" i="17"/>
  <c r="AA244" i="17"/>
  <c r="Y244" i="17"/>
  <c r="W244" i="17"/>
  <c r="U244" i="17"/>
  <c r="S244" i="17"/>
  <c r="Q244" i="17"/>
  <c r="O244" i="17"/>
  <c r="M244" i="17"/>
  <c r="K244" i="17"/>
  <c r="I244" i="17"/>
  <c r="G244" i="17"/>
  <c r="E244" i="17"/>
  <c r="AQ243" i="17"/>
  <c r="AO243" i="17"/>
  <c r="AM243" i="17"/>
  <c r="AK243" i="17"/>
  <c r="AI243" i="17"/>
  <c r="AG243" i="17"/>
  <c r="AE243" i="17"/>
  <c r="AC243" i="17"/>
  <c r="AA243" i="17"/>
  <c r="Y243" i="17"/>
  <c r="W243" i="17"/>
  <c r="U243" i="17"/>
  <c r="S243" i="17"/>
  <c r="Q243" i="17"/>
  <c r="O243" i="17"/>
  <c r="M243" i="17"/>
  <c r="K243" i="17"/>
  <c r="I243" i="17"/>
  <c r="G243" i="17"/>
  <c r="E243" i="17"/>
  <c r="AQ242" i="17"/>
  <c r="AO242" i="17"/>
  <c r="AM242" i="17"/>
  <c r="AK242" i="17"/>
  <c r="AI242" i="17"/>
  <c r="AG242" i="17"/>
  <c r="AE242" i="17"/>
  <c r="AC242" i="17"/>
  <c r="AA242" i="17"/>
  <c r="Y242" i="17"/>
  <c r="W242" i="17"/>
  <c r="U242" i="17"/>
  <c r="S242" i="17"/>
  <c r="Q242" i="17"/>
  <c r="O242" i="17"/>
  <c r="M242" i="17"/>
  <c r="K242" i="17"/>
  <c r="I242" i="17"/>
  <c r="G242" i="17"/>
  <c r="E242" i="17"/>
  <c r="AQ241" i="17"/>
  <c r="AO241" i="17"/>
  <c r="AM241" i="17"/>
  <c r="AK241" i="17"/>
  <c r="AI241" i="17"/>
  <c r="AG241" i="17"/>
  <c r="AE241" i="17"/>
  <c r="AC241" i="17"/>
  <c r="AA241" i="17"/>
  <c r="Y241" i="17"/>
  <c r="W241" i="17"/>
  <c r="U241" i="17"/>
  <c r="S241" i="17"/>
  <c r="Q241" i="17"/>
  <c r="O241" i="17"/>
  <c r="M241" i="17"/>
  <c r="K241" i="17"/>
  <c r="I241" i="17"/>
  <c r="G241" i="17"/>
  <c r="E241" i="17"/>
  <c r="AQ240" i="17"/>
  <c r="AO240" i="17"/>
  <c r="AM240" i="17"/>
  <c r="AK240" i="17"/>
  <c r="AI240" i="17"/>
  <c r="AG240" i="17"/>
  <c r="AE240" i="17"/>
  <c r="AC240" i="17"/>
  <c r="AA240" i="17"/>
  <c r="Y240" i="17"/>
  <c r="W240" i="17"/>
  <c r="U240" i="17"/>
  <c r="S240" i="17"/>
  <c r="Q240" i="17"/>
  <c r="O240" i="17"/>
  <c r="M240" i="17"/>
  <c r="K240" i="17"/>
  <c r="I240" i="17"/>
  <c r="G240" i="17"/>
  <c r="E240" i="17"/>
  <c r="AQ239" i="17"/>
  <c r="AO239" i="17"/>
  <c r="AM239" i="17"/>
  <c r="AK239" i="17"/>
  <c r="AI239" i="17"/>
  <c r="AG239" i="17"/>
  <c r="AE239" i="17"/>
  <c r="AC239" i="17"/>
  <c r="AA239" i="17"/>
  <c r="Y239" i="17"/>
  <c r="W239" i="17"/>
  <c r="U239" i="17"/>
  <c r="S239" i="17"/>
  <c r="Q239" i="17"/>
  <c r="O239" i="17"/>
  <c r="M239" i="17"/>
  <c r="K239" i="17"/>
  <c r="I239" i="17"/>
  <c r="G239" i="17"/>
  <c r="E239" i="17"/>
  <c r="AQ238" i="17"/>
  <c r="AO238" i="17"/>
  <c r="AM238" i="17"/>
  <c r="AK238" i="17"/>
  <c r="AI238" i="17"/>
  <c r="AG238" i="17"/>
  <c r="AE238" i="17"/>
  <c r="AC238" i="17"/>
  <c r="AA238" i="17"/>
  <c r="Y238" i="17"/>
  <c r="W238" i="17"/>
  <c r="U238" i="17"/>
  <c r="S238" i="17"/>
  <c r="Q238" i="17"/>
  <c r="O238" i="17"/>
  <c r="M238" i="17"/>
  <c r="K238" i="17"/>
  <c r="I238" i="17"/>
  <c r="G238" i="17"/>
  <c r="E238" i="17"/>
  <c r="AQ237" i="17"/>
  <c r="AO237" i="17"/>
  <c r="AM237" i="17"/>
  <c r="AK237" i="17"/>
  <c r="AI237" i="17"/>
  <c r="AG237" i="17"/>
  <c r="AE237" i="17"/>
  <c r="AC237" i="17"/>
  <c r="AA237" i="17"/>
  <c r="Y237" i="17"/>
  <c r="W237" i="17"/>
  <c r="U237" i="17"/>
  <c r="S237" i="17"/>
  <c r="Q237" i="17"/>
  <c r="O237" i="17"/>
  <c r="M237" i="17"/>
  <c r="K237" i="17"/>
  <c r="I237" i="17"/>
  <c r="G237" i="17"/>
  <c r="E237" i="17"/>
  <c r="AQ236" i="17"/>
  <c r="AO236" i="17"/>
  <c r="AM236" i="17"/>
  <c r="AK236" i="17"/>
  <c r="AI236" i="17"/>
  <c r="AG236" i="17"/>
  <c r="AE236" i="17"/>
  <c r="AC236" i="17"/>
  <c r="AA236" i="17"/>
  <c r="Y236" i="17"/>
  <c r="W236" i="17"/>
  <c r="U236" i="17"/>
  <c r="S236" i="17"/>
  <c r="Q236" i="17"/>
  <c r="O236" i="17"/>
  <c r="M236" i="17"/>
  <c r="K236" i="17"/>
  <c r="I236" i="17"/>
  <c r="G236" i="17"/>
  <c r="E236" i="17"/>
  <c r="AQ235" i="17"/>
  <c r="AO235" i="17"/>
  <c r="AM235" i="17"/>
  <c r="AK235" i="17"/>
  <c r="AI235" i="17"/>
  <c r="AG235" i="17"/>
  <c r="AE235" i="17"/>
  <c r="AC235" i="17"/>
  <c r="AA235" i="17"/>
  <c r="Y235" i="17"/>
  <c r="W235" i="17"/>
  <c r="U235" i="17"/>
  <c r="S235" i="17"/>
  <c r="Q235" i="17"/>
  <c r="O235" i="17"/>
  <c r="M235" i="17"/>
  <c r="K235" i="17"/>
  <c r="I235" i="17"/>
  <c r="G235" i="17"/>
  <c r="E235" i="17"/>
  <c r="AQ234" i="17"/>
  <c r="AO234" i="17"/>
  <c r="AM234" i="17"/>
  <c r="AK234" i="17"/>
  <c r="AI234" i="17"/>
  <c r="AG234" i="17"/>
  <c r="AE234" i="17"/>
  <c r="AC234" i="17"/>
  <c r="AA234" i="17"/>
  <c r="Y234" i="17"/>
  <c r="W234" i="17"/>
  <c r="U234" i="17"/>
  <c r="S234" i="17"/>
  <c r="Q234" i="17"/>
  <c r="O234" i="17"/>
  <c r="M234" i="17"/>
  <c r="K234" i="17"/>
  <c r="I234" i="17"/>
  <c r="G234" i="17"/>
  <c r="E234" i="17"/>
  <c r="AQ233" i="17"/>
  <c r="AO233" i="17"/>
  <c r="AM233" i="17"/>
  <c r="AK233" i="17"/>
  <c r="AI233" i="17"/>
  <c r="AG233" i="17"/>
  <c r="AE233" i="17"/>
  <c r="AC233" i="17"/>
  <c r="AA233" i="17"/>
  <c r="Y233" i="17"/>
  <c r="W233" i="17"/>
  <c r="U233" i="17"/>
  <c r="S233" i="17"/>
  <c r="Q233" i="17"/>
  <c r="O233" i="17"/>
  <c r="M233" i="17"/>
  <c r="K233" i="17"/>
  <c r="I233" i="17"/>
  <c r="G233" i="17"/>
  <c r="E233" i="17"/>
  <c r="AQ232" i="17"/>
  <c r="AO232" i="17"/>
  <c r="AM232" i="17"/>
  <c r="AK232" i="17"/>
  <c r="AI232" i="17"/>
  <c r="AG232" i="17"/>
  <c r="AE232" i="17"/>
  <c r="AC232" i="17"/>
  <c r="AA232" i="17"/>
  <c r="Y232" i="17"/>
  <c r="W232" i="17"/>
  <c r="U232" i="17"/>
  <c r="S232" i="17"/>
  <c r="Q232" i="17"/>
  <c r="O232" i="17"/>
  <c r="M232" i="17"/>
  <c r="K232" i="17"/>
  <c r="I232" i="17"/>
  <c r="G232" i="17"/>
  <c r="E232" i="17"/>
  <c r="AQ231" i="17"/>
  <c r="AO231" i="17"/>
  <c r="AM231" i="17"/>
  <c r="AK231" i="17"/>
  <c r="AI231" i="17"/>
  <c r="AG231" i="17"/>
  <c r="AE231" i="17"/>
  <c r="AC231" i="17"/>
  <c r="AA231" i="17"/>
  <c r="Y231" i="17"/>
  <c r="W231" i="17"/>
  <c r="U231" i="17"/>
  <c r="S231" i="17"/>
  <c r="Q231" i="17"/>
  <c r="O231" i="17"/>
  <c r="M231" i="17"/>
  <c r="K231" i="17"/>
  <c r="I231" i="17"/>
  <c r="G231" i="17"/>
  <c r="E231" i="17"/>
  <c r="AQ230" i="17"/>
  <c r="AO230" i="17"/>
  <c r="AM230" i="17"/>
  <c r="AK230" i="17"/>
  <c r="AI230" i="17"/>
  <c r="AG230" i="17"/>
  <c r="AE230" i="17"/>
  <c r="AC230" i="17"/>
  <c r="AA230" i="17"/>
  <c r="Y230" i="17"/>
  <c r="W230" i="17"/>
  <c r="U230" i="17"/>
  <c r="S230" i="17"/>
  <c r="Q230" i="17"/>
  <c r="O230" i="17"/>
  <c r="M230" i="17"/>
  <c r="K230" i="17"/>
  <c r="I230" i="17"/>
  <c r="G230" i="17"/>
  <c r="E230" i="17"/>
  <c r="AQ229" i="17"/>
  <c r="AO229" i="17"/>
  <c r="AM229" i="17"/>
  <c r="AK229" i="17"/>
  <c r="AI229" i="17"/>
  <c r="AG229" i="17"/>
  <c r="AE229" i="17"/>
  <c r="AC229" i="17"/>
  <c r="AA229" i="17"/>
  <c r="Y229" i="17"/>
  <c r="W229" i="17"/>
  <c r="U229" i="17"/>
  <c r="S229" i="17"/>
  <c r="Q229" i="17"/>
  <c r="O229" i="17"/>
  <c r="M229" i="17"/>
  <c r="K229" i="17"/>
  <c r="I229" i="17"/>
  <c r="G229" i="17"/>
  <c r="E229" i="17"/>
  <c r="AQ228" i="17"/>
  <c r="AO228" i="17"/>
  <c r="AM228" i="17"/>
  <c r="AK228" i="17"/>
  <c r="AI228" i="17"/>
  <c r="AG228" i="17"/>
  <c r="AE228" i="17"/>
  <c r="AC228" i="17"/>
  <c r="AA228" i="17"/>
  <c r="Y228" i="17"/>
  <c r="W228" i="17"/>
  <c r="U228" i="17"/>
  <c r="S228" i="17"/>
  <c r="Q228" i="17"/>
  <c r="O228" i="17"/>
  <c r="M228" i="17"/>
  <c r="K228" i="17"/>
  <c r="I228" i="17"/>
  <c r="G228" i="17"/>
  <c r="E228" i="17"/>
  <c r="AQ227" i="17"/>
  <c r="AO227" i="17"/>
  <c r="AM227" i="17"/>
  <c r="AK227" i="17"/>
  <c r="AI227" i="17"/>
  <c r="AG227" i="17"/>
  <c r="AE227" i="17"/>
  <c r="AC227" i="17"/>
  <c r="AA227" i="17"/>
  <c r="Y227" i="17"/>
  <c r="W227" i="17"/>
  <c r="U227" i="17"/>
  <c r="S227" i="17"/>
  <c r="Q227" i="17"/>
  <c r="O227" i="17"/>
  <c r="M227" i="17"/>
  <c r="K227" i="17"/>
  <c r="I227" i="17"/>
  <c r="G227" i="17"/>
  <c r="E227" i="17"/>
  <c r="AQ226" i="17"/>
  <c r="AO226" i="17"/>
  <c r="AM226" i="17"/>
  <c r="AK226" i="17"/>
  <c r="AI226" i="17"/>
  <c r="AG226" i="17"/>
  <c r="AE226" i="17"/>
  <c r="AC226" i="17"/>
  <c r="AA226" i="17"/>
  <c r="Y226" i="17"/>
  <c r="W226" i="17"/>
  <c r="U226" i="17"/>
  <c r="S226" i="17"/>
  <c r="Q226" i="17"/>
  <c r="O226" i="17"/>
  <c r="M226" i="17"/>
  <c r="K226" i="17"/>
  <c r="I226" i="17"/>
  <c r="G226" i="17"/>
  <c r="E226" i="17"/>
  <c r="AQ225" i="17"/>
  <c r="AO225" i="17"/>
  <c r="AM225" i="17"/>
  <c r="AK225" i="17"/>
  <c r="AI225" i="17"/>
  <c r="AG225" i="17"/>
  <c r="AE225" i="17"/>
  <c r="AC225" i="17"/>
  <c r="AA225" i="17"/>
  <c r="Y225" i="17"/>
  <c r="W225" i="17"/>
  <c r="U225" i="17"/>
  <c r="S225" i="17"/>
  <c r="Q225" i="17"/>
  <c r="O225" i="17"/>
  <c r="M225" i="17"/>
  <c r="K225" i="17"/>
  <c r="I225" i="17"/>
  <c r="G225" i="17"/>
  <c r="E225" i="17"/>
  <c r="AQ224" i="17"/>
  <c r="AO224" i="17"/>
  <c r="AM224" i="17"/>
  <c r="AK224" i="17"/>
  <c r="AI224" i="17"/>
  <c r="AG224" i="17"/>
  <c r="AE224" i="17"/>
  <c r="AC224" i="17"/>
  <c r="AA224" i="17"/>
  <c r="Y224" i="17"/>
  <c r="W224" i="17"/>
  <c r="U224" i="17"/>
  <c r="S224" i="17"/>
  <c r="Q224" i="17"/>
  <c r="O224" i="17"/>
  <c r="M224" i="17"/>
  <c r="K224" i="17"/>
  <c r="I224" i="17"/>
  <c r="G224" i="17"/>
  <c r="E224" i="17"/>
  <c r="AQ223" i="17"/>
  <c r="AO223" i="17"/>
  <c r="AM223" i="17"/>
  <c r="AK223" i="17"/>
  <c r="AI223" i="17"/>
  <c r="AG223" i="17"/>
  <c r="AE223" i="17"/>
  <c r="AC223" i="17"/>
  <c r="AA223" i="17"/>
  <c r="Y223" i="17"/>
  <c r="W223" i="17"/>
  <c r="U223" i="17"/>
  <c r="S223" i="17"/>
  <c r="Q223" i="17"/>
  <c r="O223" i="17"/>
  <c r="M223" i="17"/>
  <c r="K223" i="17"/>
  <c r="I223" i="17"/>
  <c r="G223" i="17"/>
  <c r="E223" i="17"/>
  <c r="AQ222" i="17"/>
  <c r="AO222" i="17"/>
  <c r="AM222" i="17"/>
  <c r="AK222" i="17"/>
  <c r="AI222" i="17"/>
  <c r="AG222" i="17"/>
  <c r="AE222" i="17"/>
  <c r="AC222" i="17"/>
  <c r="AA222" i="17"/>
  <c r="Y222" i="17"/>
  <c r="W222" i="17"/>
  <c r="U222" i="17"/>
  <c r="S222" i="17"/>
  <c r="Q222" i="17"/>
  <c r="O222" i="17"/>
  <c r="M222" i="17"/>
  <c r="K222" i="17"/>
  <c r="I222" i="17"/>
  <c r="G222" i="17"/>
  <c r="E222" i="17"/>
  <c r="AQ221" i="17"/>
  <c r="AO221" i="17"/>
  <c r="AM221" i="17"/>
  <c r="AK221" i="17"/>
  <c r="AI221" i="17"/>
  <c r="AG221" i="17"/>
  <c r="AE221" i="17"/>
  <c r="AC221" i="17"/>
  <c r="AA221" i="17"/>
  <c r="Y221" i="17"/>
  <c r="W221" i="17"/>
  <c r="U221" i="17"/>
  <c r="S221" i="17"/>
  <c r="Q221" i="17"/>
  <c r="O221" i="17"/>
  <c r="M221" i="17"/>
  <c r="K221" i="17"/>
  <c r="I221" i="17"/>
  <c r="G221" i="17"/>
  <c r="E221" i="17"/>
  <c r="AQ220" i="17"/>
  <c r="AO220" i="17"/>
  <c r="AM220" i="17"/>
  <c r="AK220" i="17"/>
  <c r="AI220" i="17"/>
  <c r="AG220" i="17"/>
  <c r="AE220" i="17"/>
  <c r="AC220" i="17"/>
  <c r="AA220" i="17"/>
  <c r="Y220" i="17"/>
  <c r="W220" i="17"/>
  <c r="U220" i="17"/>
  <c r="S220" i="17"/>
  <c r="Q220" i="17"/>
  <c r="O220" i="17"/>
  <c r="M220" i="17"/>
  <c r="K220" i="17"/>
  <c r="I220" i="17"/>
  <c r="G220" i="17"/>
  <c r="E220" i="17"/>
  <c r="AQ219" i="17"/>
  <c r="AO219" i="17"/>
  <c r="AM219" i="17"/>
  <c r="AK219" i="17"/>
  <c r="AI219" i="17"/>
  <c r="AG219" i="17"/>
  <c r="AE219" i="17"/>
  <c r="AC219" i="17"/>
  <c r="AA219" i="17"/>
  <c r="Y219" i="17"/>
  <c r="W219" i="17"/>
  <c r="U219" i="17"/>
  <c r="S219" i="17"/>
  <c r="Q219" i="17"/>
  <c r="O219" i="17"/>
  <c r="M219" i="17"/>
  <c r="K219" i="17"/>
  <c r="I219" i="17"/>
  <c r="G219" i="17"/>
  <c r="E219" i="17"/>
  <c r="AQ218" i="17"/>
  <c r="AO218" i="17"/>
  <c r="AM218" i="17"/>
  <c r="AK218" i="17"/>
  <c r="AI218" i="17"/>
  <c r="AG218" i="17"/>
  <c r="AE218" i="17"/>
  <c r="AC218" i="17"/>
  <c r="AA218" i="17"/>
  <c r="Y218" i="17"/>
  <c r="W218" i="17"/>
  <c r="U218" i="17"/>
  <c r="S218" i="17"/>
  <c r="Q218" i="17"/>
  <c r="O218" i="17"/>
  <c r="M218" i="17"/>
  <c r="K218" i="17"/>
  <c r="I218" i="17"/>
  <c r="G218" i="17"/>
  <c r="E218" i="17"/>
  <c r="AQ217" i="17"/>
  <c r="AO217" i="17"/>
  <c r="AM217" i="17"/>
  <c r="AK217" i="17"/>
  <c r="AI217" i="17"/>
  <c r="AG217" i="17"/>
  <c r="AE217" i="17"/>
  <c r="AC217" i="17"/>
  <c r="AA217" i="17"/>
  <c r="Y217" i="17"/>
  <c r="W217" i="17"/>
  <c r="U217" i="17"/>
  <c r="S217" i="17"/>
  <c r="Q217" i="17"/>
  <c r="O217" i="17"/>
  <c r="M217" i="17"/>
  <c r="K217" i="17"/>
  <c r="I217" i="17"/>
  <c r="G217" i="17"/>
  <c r="E217" i="17"/>
  <c r="AQ216" i="17"/>
  <c r="AO216" i="17"/>
  <c r="AM216" i="17"/>
  <c r="AK216" i="17"/>
  <c r="AI216" i="17"/>
  <c r="AG216" i="17"/>
  <c r="AE216" i="17"/>
  <c r="AC216" i="17"/>
  <c r="AA216" i="17"/>
  <c r="Y216" i="17"/>
  <c r="W216" i="17"/>
  <c r="U216" i="17"/>
  <c r="S216" i="17"/>
  <c r="Q216" i="17"/>
  <c r="O216" i="17"/>
  <c r="M216" i="17"/>
  <c r="K216" i="17"/>
  <c r="I216" i="17"/>
  <c r="G216" i="17"/>
  <c r="E216" i="17"/>
  <c r="AQ215" i="17"/>
  <c r="AO215" i="17"/>
  <c r="AM215" i="17"/>
  <c r="AK215" i="17"/>
  <c r="AI215" i="17"/>
  <c r="AG215" i="17"/>
  <c r="AE215" i="17"/>
  <c r="AC215" i="17"/>
  <c r="AA215" i="17"/>
  <c r="Y215" i="17"/>
  <c r="W215" i="17"/>
  <c r="U215" i="17"/>
  <c r="S215" i="17"/>
  <c r="Q215" i="17"/>
  <c r="O215" i="17"/>
  <c r="M215" i="17"/>
  <c r="K215" i="17"/>
  <c r="I215" i="17"/>
  <c r="G215" i="17"/>
  <c r="E215" i="17"/>
  <c r="AQ214" i="17"/>
  <c r="AO214" i="17"/>
  <c r="AM214" i="17"/>
  <c r="AK214" i="17"/>
  <c r="AI214" i="17"/>
  <c r="AG214" i="17"/>
  <c r="AE214" i="17"/>
  <c r="AC214" i="17"/>
  <c r="AA214" i="17"/>
  <c r="Y214" i="17"/>
  <c r="W214" i="17"/>
  <c r="U214" i="17"/>
  <c r="S214" i="17"/>
  <c r="Q214" i="17"/>
  <c r="O214" i="17"/>
  <c r="M214" i="17"/>
  <c r="K214" i="17"/>
  <c r="I214" i="17"/>
  <c r="G214" i="17"/>
  <c r="E214" i="17"/>
  <c r="AQ213" i="17"/>
  <c r="AO213" i="17"/>
  <c r="AM213" i="17"/>
  <c r="AK213" i="17"/>
  <c r="AI213" i="17"/>
  <c r="AG213" i="17"/>
  <c r="AE213" i="17"/>
  <c r="AC213" i="17"/>
  <c r="AA213" i="17"/>
  <c r="Y213" i="17"/>
  <c r="W213" i="17"/>
  <c r="U213" i="17"/>
  <c r="S213" i="17"/>
  <c r="Q213" i="17"/>
  <c r="O213" i="17"/>
  <c r="M213" i="17"/>
  <c r="K213" i="17"/>
  <c r="I213" i="17"/>
  <c r="G213" i="17"/>
  <c r="E213" i="17"/>
  <c r="AQ212" i="17"/>
  <c r="AO212" i="17"/>
  <c r="AM212" i="17"/>
  <c r="AK212" i="17"/>
  <c r="AI212" i="17"/>
  <c r="AG212" i="17"/>
  <c r="AE212" i="17"/>
  <c r="AC212" i="17"/>
  <c r="AA212" i="17"/>
  <c r="Y212" i="17"/>
  <c r="W212" i="17"/>
  <c r="U212" i="17"/>
  <c r="S212" i="17"/>
  <c r="Q212" i="17"/>
  <c r="O212" i="17"/>
  <c r="M212" i="17"/>
  <c r="K212" i="17"/>
  <c r="I212" i="17"/>
  <c r="G212" i="17"/>
  <c r="E212" i="17"/>
  <c r="AQ211" i="17"/>
  <c r="AO211" i="17"/>
  <c r="AM211" i="17"/>
  <c r="AK211" i="17"/>
  <c r="AI211" i="17"/>
  <c r="AG211" i="17"/>
  <c r="AE211" i="17"/>
  <c r="AC211" i="17"/>
  <c r="AA211" i="17"/>
  <c r="Y211" i="17"/>
  <c r="W211" i="17"/>
  <c r="U211" i="17"/>
  <c r="S211" i="17"/>
  <c r="Q211" i="17"/>
  <c r="O211" i="17"/>
  <c r="M211" i="17"/>
  <c r="K211" i="17"/>
  <c r="I211" i="17"/>
  <c r="G211" i="17"/>
  <c r="E211" i="17"/>
  <c r="AQ210" i="17"/>
  <c r="AO210" i="17"/>
  <c r="AM210" i="17"/>
  <c r="AK210" i="17"/>
  <c r="AI210" i="17"/>
  <c r="AG210" i="17"/>
  <c r="AE210" i="17"/>
  <c r="AC210" i="17"/>
  <c r="AA210" i="17"/>
  <c r="Y210" i="17"/>
  <c r="W210" i="17"/>
  <c r="U210" i="17"/>
  <c r="S210" i="17"/>
  <c r="Q210" i="17"/>
  <c r="O210" i="17"/>
  <c r="M210" i="17"/>
  <c r="K210" i="17"/>
  <c r="I210" i="17"/>
  <c r="G210" i="17"/>
  <c r="E210" i="17"/>
  <c r="AQ209" i="17"/>
  <c r="AO209" i="17"/>
  <c r="AM209" i="17"/>
  <c r="AK209" i="17"/>
  <c r="AI209" i="17"/>
  <c r="AG209" i="17"/>
  <c r="AE209" i="17"/>
  <c r="AC209" i="17"/>
  <c r="AA209" i="17"/>
  <c r="Y209" i="17"/>
  <c r="W209" i="17"/>
  <c r="U209" i="17"/>
  <c r="S209" i="17"/>
  <c r="Q209" i="17"/>
  <c r="O209" i="17"/>
  <c r="M209" i="17"/>
  <c r="K209" i="17"/>
  <c r="I209" i="17"/>
  <c r="G209" i="17"/>
  <c r="E209" i="17"/>
  <c r="AQ208" i="17"/>
  <c r="AO208" i="17"/>
  <c r="AM208" i="17"/>
  <c r="AK208" i="17"/>
  <c r="AI208" i="17"/>
  <c r="AG208" i="17"/>
  <c r="AE208" i="17"/>
  <c r="AC208" i="17"/>
  <c r="AA208" i="17"/>
  <c r="Y208" i="17"/>
  <c r="W208" i="17"/>
  <c r="U208" i="17"/>
  <c r="S208" i="17"/>
  <c r="Q208" i="17"/>
  <c r="O208" i="17"/>
  <c r="M208" i="17"/>
  <c r="K208" i="17"/>
  <c r="I208" i="17"/>
  <c r="G208" i="17"/>
  <c r="E208" i="17"/>
  <c r="AQ207" i="17"/>
  <c r="AO207" i="17"/>
  <c r="AM207" i="17"/>
  <c r="AK207" i="17"/>
  <c r="AI207" i="17"/>
  <c r="AG207" i="17"/>
  <c r="AE207" i="17"/>
  <c r="AC207" i="17"/>
  <c r="AA207" i="17"/>
  <c r="Y207" i="17"/>
  <c r="W207" i="17"/>
  <c r="U207" i="17"/>
  <c r="S207" i="17"/>
  <c r="Q207" i="17"/>
  <c r="O207" i="17"/>
  <c r="M207" i="17"/>
  <c r="K207" i="17"/>
  <c r="I207" i="17"/>
  <c r="G207" i="17"/>
  <c r="E207" i="17"/>
  <c r="AQ206" i="17"/>
  <c r="AO206" i="17"/>
  <c r="AM206" i="17"/>
  <c r="AK206" i="17"/>
  <c r="AI206" i="17"/>
  <c r="AG206" i="17"/>
  <c r="AE206" i="17"/>
  <c r="AC206" i="17"/>
  <c r="AA206" i="17"/>
  <c r="Y206" i="17"/>
  <c r="W206" i="17"/>
  <c r="U206" i="17"/>
  <c r="S206" i="17"/>
  <c r="Q206" i="17"/>
  <c r="O206" i="17"/>
  <c r="M206" i="17"/>
  <c r="K206" i="17"/>
  <c r="I206" i="17"/>
  <c r="G206" i="17"/>
  <c r="E206" i="17"/>
  <c r="AQ205" i="17"/>
  <c r="AO205" i="17"/>
  <c r="AM205" i="17"/>
  <c r="AK205" i="17"/>
  <c r="AI205" i="17"/>
  <c r="AG205" i="17"/>
  <c r="AE205" i="17"/>
  <c r="AC205" i="17"/>
  <c r="AA205" i="17"/>
  <c r="Y205" i="17"/>
  <c r="W205" i="17"/>
  <c r="U205" i="17"/>
  <c r="S205" i="17"/>
  <c r="Q205" i="17"/>
  <c r="O205" i="17"/>
  <c r="M205" i="17"/>
  <c r="K205" i="17"/>
  <c r="I205" i="17"/>
  <c r="G205" i="17"/>
  <c r="E205" i="17"/>
  <c r="AQ204" i="17"/>
  <c r="AO204" i="17"/>
  <c r="AM204" i="17"/>
  <c r="AK204" i="17"/>
  <c r="AI204" i="17"/>
  <c r="AG204" i="17"/>
  <c r="AE204" i="17"/>
  <c r="AC204" i="17"/>
  <c r="AA204" i="17"/>
  <c r="Y204" i="17"/>
  <c r="W204" i="17"/>
  <c r="U204" i="17"/>
  <c r="S204" i="17"/>
  <c r="Q204" i="17"/>
  <c r="O204" i="17"/>
  <c r="M204" i="17"/>
  <c r="K204" i="17"/>
  <c r="I204" i="17"/>
  <c r="G204" i="17"/>
  <c r="E204" i="17"/>
  <c r="AQ203" i="17"/>
  <c r="AO203" i="17"/>
  <c r="AM203" i="17"/>
  <c r="AK203" i="17"/>
  <c r="AI203" i="17"/>
  <c r="AG203" i="17"/>
  <c r="AE203" i="17"/>
  <c r="AC203" i="17"/>
  <c r="AA203" i="17"/>
  <c r="Y203" i="17"/>
  <c r="W203" i="17"/>
  <c r="U203" i="17"/>
  <c r="S203" i="17"/>
  <c r="Q203" i="17"/>
  <c r="O203" i="17"/>
  <c r="M203" i="17"/>
  <c r="K203" i="17"/>
  <c r="I203" i="17"/>
  <c r="G203" i="17"/>
  <c r="E203" i="17"/>
  <c r="AQ202" i="17"/>
  <c r="AO202" i="17"/>
  <c r="AM202" i="17"/>
  <c r="AK202" i="17"/>
  <c r="AI202" i="17"/>
  <c r="AG202" i="17"/>
  <c r="AE202" i="17"/>
  <c r="AC202" i="17"/>
  <c r="AA202" i="17"/>
  <c r="Y202" i="17"/>
  <c r="W202" i="17"/>
  <c r="U202" i="17"/>
  <c r="S202" i="17"/>
  <c r="Q202" i="17"/>
  <c r="O202" i="17"/>
  <c r="M202" i="17"/>
  <c r="K202" i="17"/>
  <c r="I202" i="17"/>
  <c r="G202" i="17"/>
  <c r="E202" i="17"/>
  <c r="AQ201" i="17"/>
  <c r="AO201" i="17"/>
  <c r="AM201" i="17"/>
  <c r="AK201" i="17"/>
  <c r="AI201" i="17"/>
  <c r="AG201" i="17"/>
  <c r="AE201" i="17"/>
  <c r="AC201" i="17"/>
  <c r="AA201" i="17"/>
  <c r="Y201" i="17"/>
  <c r="W201" i="17"/>
  <c r="U201" i="17"/>
  <c r="S201" i="17"/>
  <c r="Q201" i="17"/>
  <c r="O201" i="17"/>
  <c r="M201" i="17"/>
  <c r="K201" i="17"/>
  <c r="I201" i="17"/>
  <c r="G201" i="17"/>
  <c r="E201" i="17"/>
  <c r="AQ200" i="17"/>
  <c r="AO200" i="17"/>
  <c r="AM200" i="17"/>
  <c r="AK200" i="17"/>
  <c r="AI200" i="17"/>
  <c r="AG200" i="17"/>
  <c r="AE200" i="17"/>
  <c r="AC200" i="17"/>
  <c r="AA200" i="17"/>
  <c r="Y200" i="17"/>
  <c r="W200" i="17"/>
  <c r="U200" i="17"/>
  <c r="S200" i="17"/>
  <c r="Q200" i="17"/>
  <c r="O200" i="17"/>
  <c r="M200" i="17"/>
  <c r="K200" i="17"/>
  <c r="I200" i="17"/>
  <c r="G200" i="17"/>
  <c r="E200" i="17"/>
  <c r="AQ199" i="17"/>
  <c r="AO199" i="17"/>
  <c r="AM199" i="17"/>
  <c r="AK199" i="17"/>
  <c r="AI199" i="17"/>
  <c r="AG199" i="17"/>
  <c r="AE199" i="17"/>
  <c r="AC199" i="17"/>
  <c r="AA199" i="17"/>
  <c r="Y199" i="17"/>
  <c r="W199" i="17"/>
  <c r="U199" i="17"/>
  <c r="S199" i="17"/>
  <c r="Q199" i="17"/>
  <c r="O199" i="17"/>
  <c r="M199" i="17"/>
  <c r="K199" i="17"/>
  <c r="I199" i="17"/>
  <c r="G199" i="17"/>
  <c r="E199" i="17"/>
  <c r="AQ198" i="17"/>
  <c r="AO198" i="17"/>
  <c r="AM198" i="17"/>
  <c r="AK198" i="17"/>
  <c r="AI198" i="17"/>
  <c r="AG198" i="17"/>
  <c r="AE198" i="17"/>
  <c r="AC198" i="17"/>
  <c r="AA198" i="17"/>
  <c r="Y198" i="17"/>
  <c r="W198" i="17"/>
  <c r="U198" i="17"/>
  <c r="S198" i="17"/>
  <c r="Q198" i="17"/>
  <c r="O198" i="17"/>
  <c r="M198" i="17"/>
  <c r="K198" i="17"/>
  <c r="I198" i="17"/>
  <c r="G198" i="17"/>
  <c r="E198" i="17"/>
  <c r="AQ197" i="17"/>
  <c r="AO197" i="17"/>
  <c r="AM197" i="17"/>
  <c r="AK197" i="17"/>
  <c r="AI197" i="17"/>
  <c r="AG197" i="17"/>
  <c r="AE197" i="17"/>
  <c r="AC197" i="17"/>
  <c r="AA197" i="17"/>
  <c r="Y197" i="17"/>
  <c r="W197" i="17"/>
  <c r="U197" i="17"/>
  <c r="S197" i="17"/>
  <c r="Q197" i="17"/>
  <c r="O197" i="17"/>
  <c r="M197" i="17"/>
  <c r="K197" i="17"/>
  <c r="I197" i="17"/>
  <c r="G197" i="17"/>
  <c r="E197" i="17"/>
  <c r="AQ196" i="17"/>
  <c r="AO196" i="17"/>
  <c r="AM196" i="17"/>
  <c r="AK196" i="17"/>
  <c r="AI196" i="17"/>
  <c r="AG196" i="17"/>
  <c r="AE196" i="17"/>
  <c r="AC196" i="17"/>
  <c r="AA196" i="17"/>
  <c r="Y196" i="17"/>
  <c r="W196" i="17"/>
  <c r="U196" i="17"/>
  <c r="S196" i="17"/>
  <c r="Q196" i="17"/>
  <c r="O196" i="17"/>
  <c r="M196" i="17"/>
  <c r="K196" i="17"/>
  <c r="I196" i="17"/>
  <c r="G196" i="17"/>
  <c r="E196" i="17"/>
  <c r="AQ195" i="17"/>
  <c r="AO195" i="17"/>
  <c r="AM195" i="17"/>
  <c r="AK195" i="17"/>
  <c r="AI195" i="17"/>
  <c r="AG195" i="17"/>
  <c r="AE195" i="17"/>
  <c r="AC195" i="17"/>
  <c r="AA195" i="17"/>
  <c r="Y195" i="17"/>
  <c r="W195" i="17"/>
  <c r="U195" i="17"/>
  <c r="S195" i="17"/>
  <c r="Q195" i="17"/>
  <c r="O195" i="17"/>
  <c r="M195" i="17"/>
  <c r="K195" i="17"/>
  <c r="I195" i="17"/>
  <c r="G195" i="17"/>
  <c r="E195" i="17"/>
  <c r="AQ194" i="17"/>
  <c r="AO194" i="17"/>
  <c r="AM194" i="17"/>
  <c r="AK194" i="17"/>
  <c r="AI194" i="17"/>
  <c r="AG194" i="17"/>
  <c r="AE194" i="17"/>
  <c r="AC194" i="17"/>
  <c r="AA194" i="17"/>
  <c r="Y194" i="17"/>
  <c r="W194" i="17"/>
  <c r="U194" i="17"/>
  <c r="S194" i="17"/>
  <c r="Q194" i="17"/>
  <c r="O194" i="17"/>
  <c r="M194" i="17"/>
  <c r="K194" i="17"/>
  <c r="I194" i="17"/>
  <c r="G194" i="17"/>
  <c r="E194" i="17"/>
  <c r="AQ193" i="17"/>
  <c r="AO193" i="17"/>
  <c r="AM193" i="17"/>
  <c r="AK193" i="17"/>
  <c r="AI193" i="17"/>
  <c r="AG193" i="17"/>
  <c r="AE193" i="17"/>
  <c r="AC193" i="17"/>
  <c r="AA193" i="17"/>
  <c r="Y193" i="17"/>
  <c r="W193" i="17"/>
  <c r="U193" i="17"/>
  <c r="S193" i="17"/>
  <c r="Q193" i="17"/>
  <c r="O193" i="17"/>
  <c r="M193" i="17"/>
  <c r="K193" i="17"/>
  <c r="I193" i="17"/>
  <c r="G193" i="17"/>
  <c r="E193" i="17"/>
  <c r="AQ192" i="17"/>
  <c r="AO192" i="17"/>
  <c r="AM192" i="17"/>
  <c r="AK192" i="17"/>
  <c r="AI192" i="17"/>
  <c r="AG192" i="17"/>
  <c r="AE192" i="17"/>
  <c r="AC192" i="17"/>
  <c r="AA192" i="17"/>
  <c r="Y192" i="17"/>
  <c r="W192" i="17"/>
  <c r="U192" i="17"/>
  <c r="S192" i="17"/>
  <c r="Q192" i="17"/>
  <c r="O192" i="17"/>
  <c r="M192" i="17"/>
  <c r="K192" i="17"/>
  <c r="I192" i="17"/>
  <c r="G192" i="17"/>
  <c r="E192" i="17"/>
  <c r="AQ191" i="17"/>
  <c r="AO191" i="17"/>
  <c r="AM191" i="17"/>
  <c r="AK191" i="17"/>
  <c r="AI191" i="17"/>
  <c r="AG191" i="17"/>
  <c r="AE191" i="17"/>
  <c r="AC191" i="17"/>
  <c r="AA191" i="17"/>
  <c r="Y191" i="17"/>
  <c r="W191" i="17"/>
  <c r="U191" i="17"/>
  <c r="S191" i="17"/>
  <c r="Q191" i="17"/>
  <c r="O191" i="17"/>
  <c r="M191" i="17"/>
  <c r="K191" i="17"/>
  <c r="I191" i="17"/>
  <c r="G191" i="17"/>
  <c r="E191" i="17"/>
  <c r="AQ190" i="17"/>
  <c r="AO190" i="17"/>
  <c r="AM190" i="17"/>
  <c r="AK190" i="17"/>
  <c r="AI190" i="17"/>
  <c r="AG190" i="17"/>
  <c r="AE190" i="17"/>
  <c r="AC190" i="17"/>
  <c r="AA190" i="17"/>
  <c r="Y190" i="17"/>
  <c r="W190" i="17"/>
  <c r="U190" i="17"/>
  <c r="S190" i="17"/>
  <c r="Q190" i="17"/>
  <c r="O190" i="17"/>
  <c r="M190" i="17"/>
  <c r="K190" i="17"/>
  <c r="I190" i="17"/>
  <c r="G190" i="17"/>
  <c r="E190" i="17"/>
  <c r="AQ189" i="17"/>
  <c r="AO189" i="17"/>
  <c r="AM189" i="17"/>
  <c r="AK189" i="17"/>
  <c r="AI189" i="17"/>
  <c r="AG189" i="17"/>
  <c r="AE189" i="17"/>
  <c r="AC189" i="17"/>
  <c r="AA189" i="17"/>
  <c r="Y189" i="17"/>
  <c r="W189" i="17"/>
  <c r="U189" i="17"/>
  <c r="S189" i="17"/>
  <c r="Q189" i="17"/>
  <c r="O189" i="17"/>
  <c r="M189" i="17"/>
  <c r="K189" i="17"/>
  <c r="I189" i="17"/>
  <c r="G189" i="17"/>
  <c r="E189" i="17"/>
  <c r="AQ188" i="17"/>
  <c r="AO188" i="17"/>
  <c r="AM188" i="17"/>
  <c r="AK188" i="17"/>
  <c r="AI188" i="17"/>
  <c r="AG188" i="17"/>
  <c r="AE188" i="17"/>
  <c r="AC188" i="17"/>
  <c r="AA188" i="17"/>
  <c r="Y188" i="17"/>
  <c r="W188" i="17"/>
  <c r="U188" i="17"/>
  <c r="S188" i="17"/>
  <c r="Q188" i="17"/>
  <c r="O188" i="17"/>
  <c r="M188" i="17"/>
  <c r="K188" i="17"/>
  <c r="I188" i="17"/>
  <c r="G188" i="17"/>
  <c r="E188" i="17"/>
  <c r="AQ187" i="17"/>
  <c r="AO187" i="17"/>
  <c r="AM187" i="17"/>
  <c r="AK187" i="17"/>
  <c r="AI187" i="17"/>
  <c r="AG187" i="17"/>
  <c r="AE187" i="17"/>
  <c r="AC187" i="17"/>
  <c r="AA187" i="17"/>
  <c r="Y187" i="17"/>
  <c r="W187" i="17"/>
  <c r="U187" i="17"/>
  <c r="S187" i="17"/>
  <c r="Q187" i="17"/>
  <c r="O187" i="17"/>
  <c r="M187" i="17"/>
  <c r="K187" i="17"/>
  <c r="I187" i="17"/>
  <c r="G187" i="17"/>
  <c r="E187" i="17"/>
  <c r="AQ186" i="17"/>
  <c r="AO186" i="17"/>
  <c r="AM186" i="17"/>
  <c r="AK186" i="17"/>
  <c r="AI186" i="17"/>
  <c r="AG186" i="17"/>
  <c r="AE186" i="17"/>
  <c r="AC186" i="17"/>
  <c r="AA186" i="17"/>
  <c r="Y186" i="17"/>
  <c r="W186" i="17"/>
  <c r="U186" i="17"/>
  <c r="S186" i="17"/>
  <c r="Q186" i="17"/>
  <c r="O186" i="17"/>
  <c r="M186" i="17"/>
  <c r="K186" i="17"/>
  <c r="I186" i="17"/>
  <c r="G186" i="17"/>
  <c r="E186" i="17"/>
  <c r="AQ185" i="17"/>
  <c r="AO185" i="17"/>
  <c r="AM185" i="17"/>
  <c r="AK185" i="17"/>
  <c r="AI185" i="17"/>
  <c r="AG185" i="17"/>
  <c r="AE185" i="17"/>
  <c r="AC185" i="17"/>
  <c r="AA185" i="17"/>
  <c r="Y185" i="17"/>
  <c r="W185" i="17"/>
  <c r="U185" i="17"/>
  <c r="S185" i="17"/>
  <c r="Q185" i="17"/>
  <c r="O185" i="17"/>
  <c r="M185" i="17"/>
  <c r="K185" i="17"/>
  <c r="I185" i="17"/>
  <c r="G185" i="17"/>
  <c r="E185" i="17"/>
  <c r="AQ184" i="17"/>
  <c r="AO184" i="17"/>
  <c r="AM184" i="17"/>
  <c r="AK184" i="17"/>
  <c r="AI184" i="17"/>
  <c r="AG184" i="17"/>
  <c r="AE184" i="17"/>
  <c r="AC184" i="17"/>
  <c r="AA184" i="17"/>
  <c r="Y184" i="17"/>
  <c r="W184" i="17"/>
  <c r="U184" i="17"/>
  <c r="S184" i="17"/>
  <c r="Q184" i="17"/>
  <c r="O184" i="17"/>
  <c r="M184" i="17"/>
  <c r="K184" i="17"/>
  <c r="I184" i="17"/>
  <c r="G184" i="17"/>
  <c r="E184" i="17"/>
  <c r="AQ183" i="17"/>
  <c r="AO183" i="17"/>
  <c r="AM183" i="17"/>
  <c r="AK183" i="17"/>
  <c r="AI183" i="17"/>
  <c r="AG183" i="17"/>
  <c r="AE183" i="17"/>
  <c r="AC183" i="17"/>
  <c r="AA183" i="17"/>
  <c r="Y183" i="17"/>
  <c r="W183" i="17"/>
  <c r="U183" i="17"/>
  <c r="S183" i="17"/>
  <c r="Q183" i="17"/>
  <c r="O183" i="17"/>
  <c r="M183" i="17"/>
  <c r="K183" i="17"/>
  <c r="I183" i="17"/>
  <c r="G183" i="17"/>
  <c r="E183" i="17"/>
  <c r="AQ182" i="17"/>
  <c r="AO182" i="17"/>
  <c r="AM182" i="17"/>
  <c r="AK182" i="17"/>
  <c r="AI182" i="17"/>
  <c r="AG182" i="17"/>
  <c r="AE182" i="17"/>
  <c r="AC182" i="17"/>
  <c r="AA182" i="17"/>
  <c r="Y182" i="17"/>
  <c r="W182" i="17"/>
  <c r="U182" i="17"/>
  <c r="S182" i="17"/>
  <c r="Q182" i="17"/>
  <c r="O182" i="17"/>
  <c r="M182" i="17"/>
  <c r="K182" i="17"/>
  <c r="I182" i="17"/>
  <c r="G182" i="17"/>
  <c r="E182" i="17"/>
  <c r="AQ181" i="17"/>
  <c r="AO181" i="17"/>
  <c r="AM181" i="17"/>
  <c r="AK181" i="17"/>
  <c r="AI181" i="17"/>
  <c r="AG181" i="17"/>
  <c r="AE181" i="17"/>
  <c r="AC181" i="17"/>
  <c r="AA181" i="17"/>
  <c r="Y181" i="17"/>
  <c r="W181" i="17"/>
  <c r="U181" i="17"/>
  <c r="S181" i="17"/>
  <c r="Q181" i="17"/>
  <c r="O181" i="17"/>
  <c r="M181" i="17"/>
  <c r="K181" i="17"/>
  <c r="I181" i="17"/>
  <c r="G181" i="17"/>
  <c r="E181" i="17"/>
  <c r="AQ180" i="17"/>
  <c r="AO180" i="17"/>
  <c r="AM180" i="17"/>
  <c r="AK180" i="17"/>
  <c r="AI180" i="17"/>
  <c r="AG180" i="17"/>
  <c r="AE180" i="17"/>
  <c r="AC180" i="17"/>
  <c r="AA180" i="17"/>
  <c r="Y180" i="17"/>
  <c r="W180" i="17"/>
  <c r="U180" i="17"/>
  <c r="S180" i="17"/>
  <c r="Q180" i="17"/>
  <c r="O180" i="17"/>
  <c r="M180" i="17"/>
  <c r="K180" i="17"/>
  <c r="I180" i="17"/>
  <c r="G180" i="17"/>
  <c r="E180" i="17"/>
  <c r="AQ179" i="17"/>
  <c r="AO179" i="17"/>
  <c r="AM179" i="17"/>
  <c r="AK179" i="17"/>
  <c r="AI179" i="17"/>
  <c r="AG179" i="17"/>
  <c r="AE179" i="17"/>
  <c r="AC179" i="17"/>
  <c r="AA179" i="17"/>
  <c r="Y179" i="17"/>
  <c r="W179" i="17"/>
  <c r="U179" i="17"/>
  <c r="S179" i="17"/>
  <c r="Q179" i="17"/>
  <c r="O179" i="17"/>
  <c r="M179" i="17"/>
  <c r="K179" i="17"/>
  <c r="I179" i="17"/>
  <c r="G179" i="17"/>
  <c r="E179" i="17"/>
  <c r="AQ178" i="17"/>
  <c r="AO178" i="17"/>
  <c r="AM178" i="17"/>
  <c r="AK178" i="17"/>
  <c r="AI178" i="17"/>
  <c r="AG178" i="17"/>
  <c r="AE178" i="17"/>
  <c r="AC178" i="17"/>
  <c r="AA178" i="17"/>
  <c r="Y178" i="17"/>
  <c r="W178" i="17"/>
  <c r="U178" i="17"/>
  <c r="S178" i="17"/>
  <c r="Q178" i="17"/>
  <c r="O178" i="17"/>
  <c r="M178" i="17"/>
  <c r="K178" i="17"/>
  <c r="I178" i="17"/>
  <c r="G178" i="17"/>
  <c r="E178" i="17"/>
  <c r="AQ177" i="17"/>
  <c r="AO177" i="17"/>
  <c r="AM177" i="17"/>
  <c r="AK177" i="17"/>
  <c r="AI177" i="17"/>
  <c r="AG177" i="17"/>
  <c r="AE177" i="17"/>
  <c r="AC177" i="17"/>
  <c r="AA177" i="17"/>
  <c r="Y177" i="17"/>
  <c r="W177" i="17"/>
  <c r="U177" i="17"/>
  <c r="S177" i="17"/>
  <c r="Q177" i="17"/>
  <c r="O177" i="17"/>
  <c r="M177" i="17"/>
  <c r="K177" i="17"/>
  <c r="I177" i="17"/>
  <c r="G177" i="17"/>
  <c r="E177" i="17"/>
  <c r="AQ176" i="17"/>
  <c r="AO176" i="17"/>
  <c r="AM176" i="17"/>
  <c r="AK176" i="17"/>
  <c r="AI176" i="17"/>
  <c r="AG176" i="17"/>
  <c r="AE176" i="17"/>
  <c r="AC176" i="17"/>
  <c r="AA176" i="17"/>
  <c r="Y176" i="17"/>
  <c r="W176" i="17"/>
  <c r="U176" i="17"/>
  <c r="S176" i="17"/>
  <c r="Q176" i="17"/>
  <c r="O176" i="17"/>
  <c r="M176" i="17"/>
  <c r="K176" i="17"/>
  <c r="I176" i="17"/>
  <c r="G176" i="17"/>
  <c r="E176" i="17"/>
  <c r="AQ175" i="17"/>
  <c r="AO175" i="17"/>
  <c r="AM175" i="17"/>
  <c r="AK175" i="17"/>
  <c r="AI175" i="17"/>
  <c r="AG175" i="17"/>
  <c r="AE175" i="17"/>
  <c r="AC175" i="17"/>
  <c r="AA175" i="17"/>
  <c r="Y175" i="17"/>
  <c r="W175" i="17"/>
  <c r="U175" i="17"/>
  <c r="S175" i="17"/>
  <c r="Q175" i="17"/>
  <c r="O175" i="17"/>
  <c r="M175" i="17"/>
  <c r="K175" i="17"/>
  <c r="I175" i="17"/>
  <c r="G175" i="17"/>
  <c r="E175" i="17"/>
  <c r="AQ174" i="17"/>
  <c r="AO174" i="17"/>
  <c r="AM174" i="17"/>
  <c r="AK174" i="17"/>
  <c r="AI174" i="17"/>
  <c r="AG174" i="17"/>
  <c r="AE174" i="17"/>
  <c r="AC174" i="17"/>
  <c r="AA174" i="17"/>
  <c r="Y174" i="17"/>
  <c r="W174" i="17"/>
  <c r="U174" i="17"/>
  <c r="S174" i="17"/>
  <c r="Q174" i="17"/>
  <c r="O174" i="17"/>
  <c r="M174" i="17"/>
  <c r="K174" i="17"/>
  <c r="I174" i="17"/>
  <c r="G174" i="17"/>
  <c r="E174" i="17"/>
  <c r="AQ173" i="17"/>
  <c r="AO173" i="17"/>
  <c r="AM173" i="17"/>
  <c r="AK173" i="17"/>
  <c r="AI173" i="17"/>
  <c r="AG173" i="17"/>
  <c r="AE173" i="17"/>
  <c r="AC173" i="17"/>
  <c r="AA173" i="17"/>
  <c r="Y173" i="17"/>
  <c r="W173" i="17"/>
  <c r="U173" i="17"/>
  <c r="S173" i="17"/>
  <c r="Q173" i="17"/>
  <c r="O173" i="17"/>
  <c r="M173" i="17"/>
  <c r="K173" i="17"/>
  <c r="I173" i="17"/>
  <c r="G173" i="17"/>
  <c r="E173" i="17"/>
  <c r="AQ172" i="17"/>
  <c r="AO172" i="17"/>
  <c r="AM172" i="17"/>
  <c r="AK172" i="17"/>
  <c r="AI172" i="17"/>
  <c r="AG172" i="17"/>
  <c r="AE172" i="17"/>
  <c r="AC172" i="17"/>
  <c r="AA172" i="17"/>
  <c r="Y172" i="17"/>
  <c r="W172" i="17"/>
  <c r="U172" i="17"/>
  <c r="S172" i="17"/>
  <c r="Q172" i="17"/>
  <c r="O172" i="17"/>
  <c r="M172" i="17"/>
  <c r="K172" i="17"/>
  <c r="I172" i="17"/>
  <c r="G172" i="17"/>
  <c r="E172" i="17"/>
  <c r="AQ171" i="17"/>
  <c r="AO171" i="17"/>
  <c r="AM171" i="17"/>
  <c r="AK171" i="17"/>
  <c r="AI171" i="17"/>
  <c r="AG171" i="17"/>
  <c r="AE171" i="17"/>
  <c r="AC171" i="17"/>
  <c r="AA171" i="17"/>
  <c r="Y171" i="17"/>
  <c r="W171" i="17"/>
  <c r="U171" i="17"/>
  <c r="S171" i="17"/>
  <c r="Q171" i="17"/>
  <c r="O171" i="17"/>
  <c r="M171" i="17"/>
  <c r="K171" i="17"/>
  <c r="I171" i="17"/>
  <c r="G171" i="17"/>
  <c r="E171" i="17"/>
  <c r="AQ170" i="17"/>
  <c r="AO170" i="17"/>
  <c r="AM170" i="17"/>
  <c r="AK170" i="17"/>
  <c r="AI170" i="17"/>
  <c r="AG170" i="17"/>
  <c r="AE170" i="17"/>
  <c r="AC170" i="17"/>
  <c r="AA170" i="17"/>
  <c r="Y170" i="17"/>
  <c r="W170" i="17"/>
  <c r="U170" i="17"/>
  <c r="S170" i="17"/>
  <c r="Q170" i="17"/>
  <c r="O170" i="17"/>
  <c r="M170" i="17"/>
  <c r="K170" i="17"/>
  <c r="I170" i="17"/>
  <c r="G170" i="17"/>
  <c r="E170" i="17"/>
  <c r="AQ169" i="17"/>
  <c r="AO169" i="17"/>
  <c r="AM169" i="17"/>
  <c r="AK169" i="17"/>
  <c r="AI169" i="17"/>
  <c r="AG169" i="17"/>
  <c r="AE169" i="17"/>
  <c r="AC169" i="17"/>
  <c r="AA169" i="17"/>
  <c r="Y169" i="17"/>
  <c r="W169" i="17"/>
  <c r="U169" i="17"/>
  <c r="S169" i="17"/>
  <c r="Q169" i="17"/>
  <c r="O169" i="17"/>
  <c r="M169" i="17"/>
  <c r="K169" i="17"/>
  <c r="I169" i="17"/>
  <c r="G169" i="17"/>
  <c r="E169" i="17"/>
  <c r="AQ168" i="17"/>
  <c r="AO168" i="17"/>
  <c r="AM168" i="17"/>
  <c r="AK168" i="17"/>
  <c r="AI168" i="17"/>
  <c r="AG168" i="17"/>
  <c r="AE168" i="17"/>
  <c r="AC168" i="17"/>
  <c r="AA168" i="17"/>
  <c r="Y168" i="17"/>
  <c r="W168" i="17"/>
  <c r="U168" i="17"/>
  <c r="S168" i="17"/>
  <c r="Q168" i="17"/>
  <c r="O168" i="17"/>
  <c r="M168" i="17"/>
  <c r="K168" i="17"/>
  <c r="I168" i="17"/>
  <c r="G168" i="17"/>
  <c r="E168" i="17"/>
  <c r="AQ167" i="17"/>
  <c r="AO167" i="17"/>
  <c r="AM167" i="17"/>
  <c r="AK167" i="17"/>
  <c r="AI167" i="17"/>
  <c r="AG167" i="17"/>
  <c r="AE167" i="17"/>
  <c r="AC167" i="17"/>
  <c r="AA167" i="17"/>
  <c r="Y167" i="17"/>
  <c r="W167" i="17"/>
  <c r="U167" i="17"/>
  <c r="S167" i="17"/>
  <c r="Q167" i="17"/>
  <c r="O167" i="17"/>
  <c r="M167" i="17"/>
  <c r="K167" i="17"/>
  <c r="I167" i="17"/>
  <c r="G167" i="17"/>
  <c r="E167" i="17"/>
  <c r="AQ166" i="17"/>
  <c r="AO166" i="17"/>
  <c r="AM166" i="17"/>
  <c r="AK166" i="17"/>
  <c r="AI166" i="17"/>
  <c r="AG166" i="17"/>
  <c r="AE166" i="17"/>
  <c r="AC166" i="17"/>
  <c r="AA166" i="17"/>
  <c r="Y166" i="17"/>
  <c r="W166" i="17"/>
  <c r="U166" i="17"/>
  <c r="S166" i="17"/>
  <c r="Q166" i="17"/>
  <c r="O166" i="17"/>
  <c r="M166" i="17"/>
  <c r="K166" i="17"/>
  <c r="I166" i="17"/>
  <c r="G166" i="17"/>
  <c r="E166" i="17"/>
  <c r="AQ165" i="17"/>
  <c r="AO165" i="17"/>
  <c r="AM165" i="17"/>
  <c r="AK165" i="17"/>
  <c r="AI165" i="17"/>
  <c r="AG165" i="17"/>
  <c r="AE165" i="17"/>
  <c r="AC165" i="17"/>
  <c r="AA165" i="17"/>
  <c r="Y165" i="17"/>
  <c r="W165" i="17"/>
  <c r="U165" i="17"/>
  <c r="S165" i="17"/>
  <c r="Q165" i="17"/>
  <c r="O165" i="17"/>
  <c r="M165" i="17"/>
  <c r="K165" i="17"/>
  <c r="I165" i="17"/>
  <c r="G165" i="17"/>
  <c r="E165" i="17"/>
  <c r="AQ164" i="17"/>
  <c r="AO164" i="17"/>
  <c r="AM164" i="17"/>
  <c r="AK164" i="17"/>
  <c r="AI164" i="17"/>
  <c r="AG164" i="17"/>
  <c r="AE164" i="17"/>
  <c r="AC164" i="17"/>
  <c r="AA164" i="17"/>
  <c r="Y164" i="17"/>
  <c r="W164" i="17"/>
  <c r="U164" i="17"/>
  <c r="S164" i="17"/>
  <c r="Q164" i="17"/>
  <c r="O164" i="17"/>
  <c r="M164" i="17"/>
  <c r="K164" i="17"/>
  <c r="I164" i="17"/>
  <c r="G164" i="17"/>
  <c r="E164" i="17"/>
  <c r="AQ163" i="17"/>
  <c r="AO163" i="17"/>
  <c r="AM163" i="17"/>
  <c r="AK163" i="17"/>
  <c r="AI163" i="17"/>
  <c r="AG163" i="17"/>
  <c r="AE163" i="17"/>
  <c r="AC163" i="17"/>
  <c r="AA163" i="17"/>
  <c r="Y163" i="17"/>
  <c r="W163" i="17"/>
  <c r="U163" i="17"/>
  <c r="S163" i="17"/>
  <c r="Q163" i="17"/>
  <c r="O163" i="17"/>
  <c r="M163" i="17"/>
  <c r="K163" i="17"/>
  <c r="I163" i="17"/>
  <c r="G163" i="17"/>
  <c r="E163" i="17"/>
  <c r="AQ162" i="17"/>
  <c r="AO162" i="17"/>
  <c r="AM162" i="17"/>
  <c r="AK162" i="17"/>
  <c r="AI162" i="17"/>
  <c r="AG162" i="17"/>
  <c r="AE162" i="17"/>
  <c r="AC162" i="17"/>
  <c r="AA162" i="17"/>
  <c r="Y162" i="17"/>
  <c r="W162" i="17"/>
  <c r="U162" i="17"/>
  <c r="S162" i="17"/>
  <c r="Q162" i="17"/>
  <c r="O162" i="17"/>
  <c r="M162" i="17"/>
  <c r="K162" i="17"/>
  <c r="I162" i="17"/>
  <c r="G162" i="17"/>
  <c r="E162" i="17"/>
  <c r="AQ161" i="17"/>
  <c r="AO161" i="17"/>
  <c r="AM161" i="17"/>
  <c r="AK161" i="17"/>
  <c r="AI161" i="17"/>
  <c r="AG161" i="17"/>
  <c r="AE161" i="17"/>
  <c r="AC161" i="17"/>
  <c r="AA161" i="17"/>
  <c r="Y161" i="17"/>
  <c r="W161" i="17"/>
  <c r="U161" i="17"/>
  <c r="S161" i="17"/>
  <c r="Q161" i="17"/>
  <c r="O161" i="17"/>
  <c r="M161" i="17"/>
  <c r="K161" i="17"/>
  <c r="I161" i="17"/>
  <c r="G161" i="17"/>
  <c r="E161" i="17"/>
  <c r="AQ160" i="17"/>
  <c r="AO160" i="17"/>
  <c r="AM160" i="17"/>
  <c r="AK160" i="17"/>
  <c r="AI160" i="17"/>
  <c r="AG160" i="17"/>
  <c r="AE160" i="17"/>
  <c r="AC160" i="17"/>
  <c r="AA160" i="17"/>
  <c r="Y160" i="17"/>
  <c r="W160" i="17"/>
  <c r="U160" i="17"/>
  <c r="S160" i="17"/>
  <c r="Q160" i="17"/>
  <c r="O160" i="17"/>
  <c r="M160" i="17"/>
  <c r="K160" i="17"/>
  <c r="I160" i="17"/>
  <c r="G160" i="17"/>
  <c r="E160" i="17"/>
  <c r="AQ159" i="17"/>
  <c r="AO159" i="17"/>
  <c r="AM159" i="17"/>
  <c r="AK159" i="17"/>
  <c r="AI159" i="17"/>
  <c r="AG159" i="17"/>
  <c r="AE159" i="17"/>
  <c r="AC159" i="17"/>
  <c r="AA159" i="17"/>
  <c r="Y159" i="17"/>
  <c r="W159" i="17"/>
  <c r="U159" i="17"/>
  <c r="S159" i="17"/>
  <c r="Q159" i="17"/>
  <c r="O159" i="17"/>
  <c r="M159" i="17"/>
  <c r="K159" i="17"/>
  <c r="I159" i="17"/>
  <c r="G159" i="17"/>
  <c r="E159" i="17"/>
  <c r="AQ158" i="17"/>
  <c r="AO158" i="17"/>
  <c r="AM158" i="17"/>
  <c r="AK158" i="17"/>
  <c r="AI158" i="17"/>
  <c r="AG158" i="17"/>
  <c r="AE158" i="17"/>
  <c r="AC158" i="17"/>
  <c r="AA158" i="17"/>
  <c r="Y158" i="17"/>
  <c r="W158" i="17"/>
  <c r="U158" i="17"/>
  <c r="S158" i="17"/>
  <c r="Q158" i="17"/>
  <c r="O158" i="17"/>
  <c r="M158" i="17"/>
  <c r="K158" i="17"/>
  <c r="I158" i="17"/>
  <c r="G158" i="17"/>
  <c r="E158" i="17"/>
  <c r="AQ157" i="17"/>
  <c r="AO157" i="17"/>
  <c r="AM157" i="17"/>
  <c r="AK157" i="17"/>
  <c r="AI157" i="17"/>
  <c r="AG157" i="17"/>
  <c r="AE157" i="17"/>
  <c r="AC157" i="17"/>
  <c r="AA157" i="17"/>
  <c r="Y157" i="17"/>
  <c r="W157" i="17"/>
  <c r="U157" i="17"/>
  <c r="S157" i="17"/>
  <c r="Q157" i="17"/>
  <c r="O157" i="17"/>
  <c r="M157" i="17"/>
  <c r="K157" i="17"/>
  <c r="I157" i="17"/>
  <c r="G157" i="17"/>
  <c r="E157" i="17"/>
  <c r="AQ156" i="17"/>
  <c r="AO156" i="17"/>
  <c r="AM156" i="17"/>
  <c r="AK156" i="17"/>
  <c r="AI156" i="17"/>
  <c r="AG156" i="17"/>
  <c r="AE156" i="17"/>
  <c r="AC156" i="17"/>
  <c r="AA156" i="17"/>
  <c r="Y156" i="17"/>
  <c r="W156" i="17"/>
  <c r="U156" i="17"/>
  <c r="S156" i="17"/>
  <c r="Q156" i="17"/>
  <c r="O156" i="17"/>
  <c r="M156" i="17"/>
  <c r="K156" i="17"/>
  <c r="I156" i="17"/>
  <c r="G156" i="17"/>
  <c r="E156" i="17"/>
  <c r="AQ155" i="17"/>
  <c r="AO155" i="17"/>
  <c r="AM155" i="17"/>
  <c r="AK155" i="17"/>
  <c r="AI155" i="17"/>
  <c r="AG155" i="17"/>
  <c r="AE155" i="17"/>
  <c r="AC155" i="17"/>
  <c r="AA155" i="17"/>
  <c r="Y155" i="17"/>
  <c r="W155" i="17"/>
  <c r="U155" i="17"/>
  <c r="S155" i="17"/>
  <c r="Q155" i="17"/>
  <c r="O155" i="17"/>
  <c r="M155" i="17"/>
  <c r="K155" i="17"/>
  <c r="I155" i="17"/>
  <c r="G155" i="17"/>
  <c r="E155" i="17"/>
  <c r="AQ154" i="17"/>
  <c r="AO154" i="17"/>
  <c r="AM154" i="17"/>
  <c r="AK154" i="17"/>
  <c r="AI154" i="17"/>
  <c r="AG154" i="17"/>
  <c r="AE154" i="17"/>
  <c r="AC154" i="17"/>
  <c r="AA154" i="17"/>
  <c r="Y154" i="17"/>
  <c r="W154" i="17"/>
  <c r="U154" i="17"/>
  <c r="S154" i="17"/>
  <c r="Q154" i="17"/>
  <c r="O154" i="17"/>
  <c r="M154" i="17"/>
  <c r="K154" i="17"/>
  <c r="I154" i="17"/>
  <c r="G154" i="17"/>
  <c r="E154" i="17"/>
  <c r="AQ153" i="17"/>
  <c r="AO153" i="17"/>
  <c r="AM153" i="17"/>
  <c r="AK153" i="17"/>
  <c r="AI153" i="17"/>
  <c r="AG153" i="17"/>
  <c r="AE153" i="17"/>
  <c r="AC153" i="17"/>
  <c r="AA153" i="17"/>
  <c r="Y153" i="17"/>
  <c r="W153" i="17"/>
  <c r="U153" i="17"/>
  <c r="S153" i="17"/>
  <c r="Q153" i="17"/>
  <c r="O153" i="17"/>
  <c r="M153" i="17"/>
  <c r="K153" i="17"/>
  <c r="I153" i="17"/>
  <c r="G153" i="17"/>
  <c r="E153" i="17"/>
  <c r="AQ152" i="17"/>
  <c r="AO152" i="17"/>
  <c r="AM152" i="17"/>
  <c r="AK152" i="17"/>
  <c r="AI152" i="17"/>
  <c r="AG152" i="17"/>
  <c r="AE152" i="17"/>
  <c r="AC152" i="17"/>
  <c r="AA152" i="17"/>
  <c r="Y152" i="17"/>
  <c r="W152" i="17"/>
  <c r="U152" i="17"/>
  <c r="S152" i="17"/>
  <c r="Q152" i="17"/>
  <c r="O152" i="17"/>
  <c r="M152" i="17"/>
  <c r="K152" i="17"/>
  <c r="I152" i="17"/>
  <c r="G152" i="17"/>
  <c r="E152" i="17"/>
  <c r="AQ151" i="17"/>
  <c r="AO151" i="17"/>
  <c r="AM151" i="17"/>
  <c r="AK151" i="17"/>
  <c r="AI151" i="17"/>
  <c r="AG151" i="17"/>
  <c r="AE151" i="17"/>
  <c r="AC151" i="17"/>
  <c r="AA151" i="17"/>
  <c r="Y151" i="17"/>
  <c r="W151" i="17"/>
  <c r="U151" i="17"/>
  <c r="S151" i="17"/>
  <c r="Q151" i="17"/>
  <c r="O151" i="17"/>
  <c r="M151" i="17"/>
  <c r="K151" i="17"/>
  <c r="I151" i="17"/>
  <c r="G151" i="17"/>
  <c r="E151" i="17"/>
  <c r="AQ150" i="17"/>
  <c r="AO150" i="17"/>
  <c r="AM150" i="17"/>
  <c r="AK150" i="17"/>
  <c r="AI150" i="17"/>
  <c r="AG150" i="17"/>
  <c r="AE150" i="17"/>
  <c r="AC150" i="17"/>
  <c r="AA150" i="17"/>
  <c r="Y150" i="17"/>
  <c r="W150" i="17"/>
  <c r="U150" i="17"/>
  <c r="S150" i="17"/>
  <c r="Q150" i="17"/>
  <c r="O150" i="17"/>
  <c r="M150" i="17"/>
  <c r="K150" i="17"/>
  <c r="I150" i="17"/>
  <c r="G150" i="17"/>
  <c r="E150" i="17"/>
  <c r="AQ149" i="17"/>
  <c r="AO149" i="17"/>
  <c r="AM149" i="17"/>
  <c r="AK149" i="17"/>
  <c r="AI149" i="17"/>
  <c r="AG149" i="17"/>
  <c r="AE149" i="17"/>
  <c r="AC149" i="17"/>
  <c r="AA149" i="17"/>
  <c r="Y149" i="17"/>
  <c r="W149" i="17"/>
  <c r="U149" i="17"/>
  <c r="S149" i="17"/>
  <c r="Q149" i="17"/>
  <c r="O149" i="17"/>
  <c r="M149" i="17"/>
  <c r="K149" i="17"/>
  <c r="I149" i="17"/>
  <c r="G149" i="17"/>
  <c r="E149" i="17"/>
  <c r="AQ148" i="17"/>
  <c r="AO148" i="17"/>
  <c r="AM148" i="17"/>
  <c r="AK148" i="17"/>
  <c r="AI148" i="17"/>
  <c r="AG148" i="17"/>
  <c r="AE148" i="17"/>
  <c r="AC148" i="17"/>
  <c r="AA148" i="17"/>
  <c r="Y148" i="17"/>
  <c r="W148" i="17"/>
  <c r="U148" i="17"/>
  <c r="S148" i="17"/>
  <c r="Q148" i="17"/>
  <c r="O148" i="17"/>
  <c r="M148" i="17"/>
  <c r="K148" i="17"/>
  <c r="I148" i="17"/>
  <c r="G148" i="17"/>
  <c r="E148" i="17"/>
  <c r="AQ147" i="17"/>
  <c r="AO147" i="17"/>
  <c r="AM147" i="17"/>
  <c r="AK147" i="17"/>
  <c r="AI147" i="17"/>
  <c r="AG147" i="17"/>
  <c r="AE147" i="17"/>
  <c r="AC147" i="17"/>
  <c r="AA147" i="17"/>
  <c r="Y147" i="17"/>
  <c r="W147" i="17"/>
  <c r="U147" i="17"/>
  <c r="S147" i="17"/>
  <c r="Q147" i="17"/>
  <c r="O147" i="17"/>
  <c r="M147" i="17"/>
  <c r="K147" i="17"/>
  <c r="I147" i="17"/>
  <c r="G147" i="17"/>
  <c r="E147" i="17"/>
  <c r="AQ146" i="17"/>
  <c r="AO146" i="17"/>
  <c r="AM146" i="17"/>
  <c r="AK146" i="17"/>
  <c r="AI146" i="17"/>
  <c r="AG146" i="17"/>
  <c r="AE146" i="17"/>
  <c r="AC146" i="17"/>
  <c r="AA146" i="17"/>
  <c r="Y146" i="17"/>
  <c r="W146" i="17"/>
  <c r="U146" i="17"/>
  <c r="S146" i="17"/>
  <c r="Q146" i="17"/>
  <c r="O146" i="17"/>
  <c r="M146" i="17"/>
  <c r="K146" i="17"/>
  <c r="I146" i="17"/>
  <c r="G146" i="17"/>
  <c r="E146" i="17"/>
  <c r="AQ145" i="17"/>
  <c r="AO145" i="17"/>
  <c r="AM145" i="17"/>
  <c r="AK145" i="17"/>
  <c r="AI145" i="17"/>
  <c r="AG145" i="17"/>
  <c r="AE145" i="17"/>
  <c r="AC145" i="17"/>
  <c r="AA145" i="17"/>
  <c r="Y145" i="17"/>
  <c r="W145" i="17"/>
  <c r="U145" i="17"/>
  <c r="S145" i="17"/>
  <c r="Q145" i="17"/>
  <c r="O145" i="17"/>
  <c r="M145" i="17"/>
  <c r="K145" i="17"/>
  <c r="I145" i="17"/>
  <c r="G145" i="17"/>
  <c r="E145" i="17"/>
  <c r="AQ144" i="17"/>
  <c r="AO144" i="17"/>
  <c r="AM144" i="17"/>
  <c r="AK144" i="17"/>
  <c r="AI144" i="17"/>
  <c r="AG144" i="17"/>
  <c r="AE144" i="17"/>
  <c r="AC144" i="17"/>
  <c r="AA144" i="17"/>
  <c r="Y144" i="17"/>
  <c r="W144" i="17"/>
  <c r="U144" i="17"/>
  <c r="S144" i="17"/>
  <c r="Q144" i="17"/>
  <c r="O144" i="17"/>
  <c r="M144" i="17"/>
  <c r="K144" i="17"/>
  <c r="I144" i="17"/>
  <c r="G144" i="17"/>
  <c r="E144" i="17"/>
  <c r="AQ143" i="17"/>
  <c r="AO143" i="17"/>
  <c r="AM143" i="17"/>
  <c r="AK143" i="17"/>
  <c r="AI143" i="17"/>
  <c r="AG143" i="17"/>
  <c r="AE143" i="17"/>
  <c r="AC143" i="17"/>
  <c r="AA143" i="17"/>
  <c r="Y143" i="17"/>
  <c r="W143" i="17"/>
  <c r="U143" i="17"/>
  <c r="S143" i="17"/>
  <c r="Q143" i="17"/>
  <c r="O143" i="17"/>
  <c r="M143" i="17"/>
  <c r="K143" i="17"/>
  <c r="I143" i="17"/>
  <c r="G143" i="17"/>
  <c r="E143" i="17"/>
  <c r="AQ142" i="17"/>
  <c r="AO142" i="17"/>
  <c r="AM142" i="17"/>
  <c r="AK142" i="17"/>
  <c r="AI142" i="17"/>
  <c r="AG142" i="17"/>
  <c r="AE142" i="17"/>
  <c r="AC142" i="17"/>
  <c r="AA142" i="17"/>
  <c r="Y142" i="17"/>
  <c r="W142" i="17"/>
  <c r="U142" i="17"/>
  <c r="S142" i="17"/>
  <c r="Q142" i="17"/>
  <c r="O142" i="17"/>
  <c r="M142" i="17"/>
  <c r="K142" i="17"/>
  <c r="I142" i="17"/>
  <c r="G142" i="17"/>
  <c r="E142" i="17"/>
  <c r="AQ141" i="17"/>
  <c r="AO141" i="17"/>
  <c r="AM141" i="17"/>
  <c r="AK141" i="17"/>
  <c r="AI141" i="17"/>
  <c r="AG141" i="17"/>
  <c r="AE141" i="17"/>
  <c r="AC141" i="17"/>
  <c r="AA141" i="17"/>
  <c r="Y141" i="17"/>
  <c r="W141" i="17"/>
  <c r="U141" i="17"/>
  <c r="S141" i="17"/>
  <c r="Q141" i="17"/>
  <c r="O141" i="17"/>
  <c r="M141" i="17"/>
  <c r="K141" i="17"/>
  <c r="I141" i="17"/>
  <c r="G141" i="17"/>
  <c r="E141" i="17"/>
  <c r="AQ140" i="17"/>
  <c r="AO140" i="17"/>
  <c r="AM140" i="17"/>
  <c r="AK140" i="17"/>
  <c r="AI140" i="17"/>
  <c r="AG140" i="17"/>
  <c r="AE140" i="17"/>
  <c r="AC140" i="17"/>
  <c r="AA140" i="17"/>
  <c r="Y140" i="17"/>
  <c r="W140" i="17"/>
  <c r="U140" i="17"/>
  <c r="S140" i="17"/>
  <c r="Q140" i="17"/>
  <c r="O140" i="17"/>
  <c r="M140" i="17"/>
  <c r="K140" i="17"/>
  <c r="I140" i="17"/>
  <c r="G140" i="17"/>
  <c r="E140" i="17"/>
  <c r="AQ139" i="17"/>
  <c r="AO139" i="17"/>
  <c r="AM139" i="17"/>
  <c r="AK139" i="17"/>
  <c r="AI139" i="17"/>
  <c r="AG139" i="17"/>
  <c r="AE139" i="17"/>
  <c r="AC139" i="17"/>
  <c r="AA139" i="17"/>
  <c r="Y139" i="17"/>
  <c r="W139" i="17"/>
  <c r="U139" i="17"/>
  <c r="S139" i="17"/>
  <c r="Q139" i="17"/>
  <c r="O139" i="17"/>
  <c r="M139" i="17"/>
  <c r="K139" i="17"/>
  <c r="I139" i="17"/>
  <c r="G139" i="17"/>
  <c r="E139" i="17"/>
  <c r="AQ138" i="17"/>
  <c r="AO138" i="17"/>
  <c r="AM138" i="17"/>
  <c r="AK138" i="17"/>
  <c r="AI138" i="17"/>
  <c r="AG138" i="17"/>
  <c r="AE138" i="17"/>
  <c r="AC138" i="17"/>
  <c r="AA138" i="17"/>
  <c r="Y138" i="17"/>
  <c r="W138" i="17"/>
  <c r="U138" i="17"/>
  <c r="S138" i="17"/>
  <c r="Q138" i="17"/>
  <c r="O138" i="17"/>
  <c r="M138" i="17"/>
  <c r="K138" i="17"/>
  <c r="I138" i="17"/>
  <c r="G138" i="17"/>
  <c r="E138" i="17"/>
  <c r="AQ137" i="17"/>
  <c r="AO137" i="17"/>
  <c r="AM137" i="17"/>
  <c r="AK137" i="17"/>
  <c r="AI137" i="17"/>
  <c r="AG137" i="17"/>
  <c r="AE137" i="17"/>
  <c r="AC137" i="17"/>
  <c r="AA137" i="17"/>
  <c r="Y137" i="17"/>
  <c r="W137" i="17"/>
  <c r="U137" i="17"/>
  <c r="S137" i="17"/>
  <c r="Q137" i="17"/>
  <c r="O137" i="17"/>
  <c r="M137" i="17"/>
  <c r="K137" i="17"/>
  <c r="I137" i="17"/>
  <c r="G137" i="17"/>
  <c r="E137" i="17"/>
  <c r="AQ136" i="17"/>
  <c r="AO136" i="17"/>
  <c r="AM136" i="17"/>
  <c r="AK136" i="17"/>
  <c r="AI136" i="17"/>
  <c r="AG136" i="17"/>
  <c r="AE136" i="17"/>
  <c r="AC136" i="17"/>
  <c r="AA136" i="17"/>
  <c r="Y136" i="17"/>
  <c r="W136" i="17"/>
  <c r="U136" i="17"/>
  <c r="S136" i="17"/>
  <c r="Q136" i="17"/>
  <c r="O136" i="17"/>
  <c r="M136" i="17"/>
  <c r="K136" i="17"/>
  <c r="I136" i="17"/>
  <c r="G136" i="17"/>
  <c r="E136" i="17"/>
  <c r="AQ135" i="17"/>
  <c r="AO135" i="17"/>
  <c r="AM135" i="17"/>
  <c r="AK135" i="17"/>
  <c r="AI135" i="17"/>
  <c r="AG135" i="17"/>
  <c r="AE135" i="17"/>
  <c r="AC135" i="17"/>
  <c r="AA135" i="17"/>
  <c r="Y135" i="17"/>
  <c r="W135" i="17"/>
  <c r="U135" i="17"/>
  <c r="S135" i="17"/>
  <c r="Q135" i="17"/>
  <c r="O135" i="17"/>
  <c r="M135" i="17"/>
  <c r="K135" i="17"/>
  <c r="I135" i="17"/>
  <c r="G135" i="17"/>
  <c r="E135" i="17"/>
  <c r="AQ134" i="17"/>
  <c r="AO134" i="17"/>
  <c r="AM134" i="17"/>
  <c r="AK134" i="17"/>
  <c r="AI134" i="17"/>
  <c r="AG134" i="17"/>
  <c r="AE134" i="17"/>
  <c r="AC134" i="17"/>
  <c r="AA134" i="17"/>
  <c r="Y134" i="17"/>
  <c r="W134" i="17"/>
  <c r="U134" i="17"/>
  <c r="S134" i="17"/>
  <c r="Q134" i="17"/>
  <c r="O134" i="17"/>
  <c r="M134" i="17"/>
  <c r="K134" i="17"/>
  <c r="I134" i="17"/>
  <c r="G134" i="17"/>
  <c r="E134" i="17"/>
  <c r="AQ133" i="17"/>
  <c r="AO133" i="17"/>
  <c r="AM133" i="17"/>
  <c r="AK133" i="17"/>
  <c r="AI133" i="17"/>
  <c r="AG133" i="17"/>
  <c r="AE133" i="17"/>
  <c r="AC133" i="17"/>
  <c r="AA133" i="17"/>
  <c r="Y133" i="17"/>
  <c r="W133" i="17"/>
  <c r="U133" i="17"/>
  <c r="S133" i="17"/>
  <c r="Q133" i="17"/>
  <c r="O133" i="17"/>
  <c r="M133" i="17"/>
  <c r="K133" i="17"/>
  <c r="I133" i="17"/>
  <c r="G133" i="17"/>
  <c r="E133" i="17"/>
  <c r="AQ132" i="17"/>
  <c r="AO132" i="17"/>
  <c r="AM132" i="17"/>
  <c r="AK132" i="17"/>
  <c r="AI132" i="17"/>
  <c r="AG132" i="17"/>
  <c r="AE132" i="17"/>
  <c r="AC132" i="17"/>
  <c r="AA132" i="17"/>
  <c r="Y132" i="17"/>
  <c r="W132" i="17"/>
  <c r="U132" i="17"/>
  <c r="S132" i="17"/>
  <c r="Q132" i="17"/>
  <c r="O132" i="17"/>
  <c r="M132" i="17"/>
  <c r="K132" i="17"/>
  <c r="I132" i="17"/>
  <c r="G132" i="17"/>
  <c r="E132" i="17"/>
  <c r="AQ131" i="17"/>
  <c r="AO131" i="17"/>
  <c r="AM131" i="17"/>
  <c r="AK131" i="17"/>
  <c r="AI131" i="17"/>
  <c r="AG131" i="17"/>
  <c r="AE131" i="17"/>
  <c r="AC131" i="17"/>
  <c r="AA131" i="17"/>
  <c r="Y131" i="17"/>
  <c r="W131" i="17"/>
  <c r="U131" i="17"/>
  <c r="S131" i="17"/>
  <c r="Q131" i="17"/>
  <c r="O131" i="17"/>
  <c r="M131" i="17"/>
  <c r="K131" i="17"/>
  <c r="I131" i="17"/>
  <c r="G131" i="17"/>
  <c r="E131" i="17"/>
  <c r="AQ130" i="17"/>
  <c r="AO130" i="17"/>
  <c r="AM130" i="17"/>
  <c r="AK130" i="17"/>
  <c r="AI130" i="17"/>
  <c r="AG130" i="17"/>
  <c r="AE130" i="17"/>
  <c r="AC130" i="17"/>
  <c r="AA130" i="17"/>
  <c r="Y130" i="17"/>
  <c r="W130" i="17"/>
  <c r="U130" i="17"/>
  <c r="S130" i="17"/>
  <c r="Q130" i="17"/>
  <c r="O130" i="17"/>
  <c r="M130" i="17"/>
  <c r="K130" i="17"/>
  <c r="I130" i="17"/>
  <c r="G130" i="17"/>
  <c r="E130" i="17"/>
  <c r="AQ129" i="17"/>
  <c r="AO129" i="17"/>
  <c r="AM129" i="17"/>
  <c r="AK129" i="17"/>
  <c r="AI129" i="17"/>
  <c r="AG129" i="17"/>
  <c r="AE129" i="17"/>
  <c r="AC129" i="17"/>
  <c r="AA129" i="17"/>
  <c r="Y129" i="17"/>
  <c r="W129" i="17"/>
  <c r="U129" i="17"/>
  <c r="S129" i="17"/>
  <c r="Q129" i="17"/>
  <c r="O129" i="17"/>
  <c r="M129" i="17"/>
  <c r="K129" i="17"/>
  <c r="I129" i="17"/>
  <c r="G129" i="17"/>
  <c r="E129" i="17"/>
  <c r="AQ128" i="17"/>
  <c r="AO128" i="17"/>
  <c r="AM128" i="17"/>
  <c r="AK128" i="17"/>
  <c r="AI128" i="17"/>
  <c r="AG128" i="17"/>
  <c r="AE128" i="17"/>
  <c r="AC128" i="17"/>
  <c r="AA128" i="17"/>
  <c r="Y128" i="17"/>
  <c r="W128" i="17"/>
  <c r="U128" i="17"/>
  <c r="S128" i="17"/>
  <c r="Q128" i="17"/>
  <c r="O128" i="17"/>
  <c r="M128" i="17"/>
  <c r="K128" i="17"/>
  <c r="I128" i="17"/>
  <c r="G128" i="17"/>
  <c r="E128" i="17"/>
  <c r="AQ127" i="17"/>
  <c r="AO127" i="17"/>
  <c r="AM127" i="17"/>
  <c r="AK127" i="17"/>
  <c r="AI127" i="17"/>
  <c r="AG127" i="17"/>
  <c r="AE127" i="17"/>
  <c r="AC127" i="17"/>
  <c r="AA127" i="17"/>
  <c r="Y127" i="17"/>
  <c r="W127" i="17"/>
  <c r="U127" i="17"/>
  <c r="S127" i="17"/>
  <c r="Q127" i="17"/>
  <c r="O127" i="17"/>
  <c r="M127" i="17"/>
  <c r="K127" i="17"/>
  <c r="I127" i="17"/>
  <c r="G127" i="17"/>
  <c r="E127" i="17"/>
  <c r="AQ126" i="17"/>
  <c r="AO126" i="17"/>
  <c r="AM126" i="17"/>
  <c r="AK126" i="17"/>
  <c r="AI126" i="17"/>
  <c r="AG126" i="17"/>
  <c r="AE126" i="17"/>
  <c r="AC126" i="17"/>
  <c r="AA126" i="17"/>
  <c r="Y126" i="17"/>
  <c r="W126" i="17"/>
  <c r="U126" i="17"/>
  <c r="S126" i="17"/>
  <c r="Q126" i="17"/>
  <c r="O126" i="17"/>
  <c r="M126" i="17"/>
  <c r="K126" i="17"/>
  <c r="I126" i="17"/>
  <c r="G126" i="17"/>
  <c r="E126" i="17"/>
  <c r="AQ125" i="17"/>
  <c r="AO125" i="17"/>
  <c r="AM125" i="17"/>
  <c r="AK125" i="17"/>
  <c r="AI125" i="17"/>
  <c r="AG125" i="17"/>
  <c r="AE125" i="17"/>
  <c r="AC125" i="17"/>
  <c r="AA125" i="17"/>
  <c r="Y125" i="17"/>
  <c r="W125" i="17"/>
  <c r="U125" i="17"/>
  <c r="S125" i="17"/>
  <c r="Q125" i="17"/>
  <c r="O125" i="17"/>
  <c r="M125" i="17"/>
  <c r="K125" i="17"/>
  <c r="I125" i="17"/>
  <c r="G125" i="17"/>
  <c r="E125" i="17"/>
  <c r="AQ124" i="17"/>
  <c r="AO124" i="17"/>
  <c r="AM124" i="17"/>
  <c r="AK124" i="17"/>
  <c r="AI124" i="17"/>
  <c r="AG124" i="17"/>
  <c r="AE124" i="17"/>
  <c r="AC124" i="17"/>
  <c r="AA124" i="17"/>
  <c r="Y124" i="17"/>
  <c r="W124" i="17"/>
  <c r="U124" i="17"/>
  <c r="S124" i="17"/>
  <c r="Q124" i="17"/>
  <c r="O124" i="17"/>
  <c r="M124" i="17"/>
  <c r="K124" i="17"/>
  <c r="I124" i="17"/>
  <c r="G124" i="17"/>
  <c r="E124" i="17"/>
  <c r="AQ123" i="17"/>
  <c r="AO123" i="17"/>
  <c r="AM123" i="17"/>
  <c r="AK123" i="17"/>
  <c r="AI123" i="17"/>
  <c r="AG123" i="17"/>
  <c r="AE123" i="17"/>
  <c r="AC123" i="17"/>
  <c r="AA123" i="17"/>
  <c r="Y123" i="17"/>
  <c r="W123" i="17"/>
  <c r="U123" i="17"/>
  <c r="S123" i="17"/>
  <c r="Q123" i="17"/>
  <c r="O123" i="17"/>
  <c r="M123" i="17"/>
  <c r="K123" i="17"/>
  <c r="I123" i="17"/>
  <c r="G123" i="17"/>
  <c r="E123" i="17"/>
  <c r="AQ122" i="17"/>
  <c r="AO122" i="17"/>
  <c r="AM122" i="17"/>
  <c r="AK122" i="17"/>
  <c r="AI122" i="17"/>
  <c r="AG122" i="17"/>
  <c r="AE122" i="17"/>
  <c r="AC122" i="17"/>
  <c r="AA122" i="17"/>
  <c r="Y122" i="17"/>
  <c r="W122" i="17"/>
  <c r="U122" i="17"/>
  <c r="S122" i="17"/>
  <c r="Q122" i="17"/>
  <c r="O122" i="17"/>
  <c r="M122" i="17"/>
  <c r="K122" i="17"/>
  <c r="I122" i="17"/>
  <c r="G122" i="17"/>
  <c r="E122" i="17"/>
  <c r="AQ121" i="17"/>
  <c r="AO121" i="17"/>
  <c r="AM121" i="17"/>
  <c r="AK121" i="17"/>
  <c r="AI121" i="17"/>
  <c r="AG121" i="17"/>
  <c r="AE121" i="17"/>
  <c r="AC121" i="17"/>
  <c r="AA121" i="17"/>
  <c r="Y121" i="17"/>
  <c r="W121" i="17"/>
  <c r="U121" i="17"/>
  <c r="S121" i="17"/>
  <c r="Q121" i="17"/>
  <c r="O121" i="17"/>
  <c r="M121" i="17"/>
  <c r="K121" i="17"/>
  <c r="I121" i="17"/>
  <c r="G121" i="17"/>
  <c r="E121" i="17"/>
  <c r="AQ120" i="17"/>
  <c r="AO120" i="17"/>
  <c r="AM120" i="17"/>
  <c r="AK120" i="17"/>
  <c r="AI120" i="17"/>
  <c r="AG120" i="17"/>
  <c r="AE120" i="17"/>
  <c r="AC120" i="17"/>
  <c r="AA120" i="17"/>
  <c r="Y120" i="17"/>
  <c r="W120" i="17"/>
  <c r="U120" i="17"/>
  <c r="S120" i="17"/>
  <c r="Q120" i="17"/>
  <c r="O120" i="17"/>
  <c r="M120" i="17"/>
  <c r="K120" i="17"/>
  <c r="I120" i="17"/>
  <c r="G120" i="17"/>
  <c r="E120" i="17"/>
  <c r="AQ119" i="17"/>
  <c r="AO119" i="17"/>
  <c r="AM119" i="17"/>
  <c r="AK119" i="17"/>
  <c r="AI119" i="17"/>
  <c r="AG119" i="17"/>
  <c r="AE119" i="17"/>
  <c r="AC119" i="17"/>
  <c r="AA119" i="17"/>
  <c r="Y119" i="17"/>
  <c r="W119" i="17"/>
  <c r="U119" i="17"/>
  <c r="S119" i="17"/>
  <c r="Q119" i="17"/>
  <c r="O119" i="17"/>
  <c r="M119" i="17"/>
  <c r="K119" i="17"/>
  <c r="I119" i="17"/>
  <c r="G119" i="17"/>
  <c r="E119" i="17"/>
  <c r="AQ118" i="17"/>
  <c r="AO118" i="17"/>
  <c r="AM118" i="17"/>
  <c r="AK118" i="17"/>
  <c r="AI118" i="17"/>
  <c r="AG118" i="17"/>
  <c r="AE118" i="17"/>
  <c r="AC118" i="17"/>
  <c r="AA118" i="17"/>
  <c r="Y118" i="17"/>
  <c r="W118" i="17"/>
  <c r="U118" i="17"/>
  <c r="S118" i="17"/>
  <c r="Q118" i="17"/>
  <c r="O118" i="17"/>
  <c r="M118" i="17"/>
  <c r="K118" i="17"/>
  <c r="I118" i="17"/>
  <c r="G118" i="17"/>
  <c r="E118" i="17"/>
  <c r="AQ117" i="17"/>
  <c r="AO117" i="17"/>
  <c r="AM117" i="17"/>
  <c r="AK117" i="17"/>
  <c r="AI117" i="17"/>
  <c r="AG117" i="17"/>
  <c r="AE117" i="17"/>
  <c r="AC117" i="17"/>
  <c r="AA117" i="17"/>
  <c r="Y117" i="17"/>
  <c r="W117" i="17"/>
  <c r="U117" i="17"/>
  <c r="S117" i="17"/>
  <c r="Q117" i="17"/>
  <c r="O117" i="17"/>
  <c r="M117" i="17"/>
  <c r="K117" i="17"/>
  <c r="I117" i="17"/>
  <c r="G117" i="17"/>
  <c r="E117" i="17"/>
  <c r="AQ116" i="17"/>
  <c r="AO116" i="17"/>
  <c r="AM116" i="17"/>
  <c r="AK116" i="17"/>
  <c r="AI116" i="17"/>
  <c r="AG116" i="17"/>
  <c r="AE116" i="17"/>
  <c r="AC116" i="17"/>
  <c r="AA116" i="17"/>
  <c r="Y116" i="17"/>
  <c r="W116" i="17"/>
  <c r="U116" i="17"/>
  <c r="S116" i="17"/>
  <c r="Q116" i="17"/>
  <c r="O116" i="17"/>
  <c r="M116" i="17"/>
  <c r="K116" i="17"/>
  <c r="I116" i="17"/>
  <c r="G116" i="17"/>
  <c r="E116" i="17"/>
  <c r="AQ115" i="17"/>
  <c r="AO115" i="17"/>
  <c r="AM115" i="17"/>
  <c r="AK115" i="17"/>
  <c r="AI115" i="17"/>
  <c r="AG115" i="17"/>
  <c r="AE115" i="17"/>
  <c r="AC115" i="17"/>
  <c r="AA115" i="17"/>
  <c r="Y115" i="17"/>
  <c r="W115" i="17"/>
  <c r="U115" i="17"/>
  <c r="S115" i="17"/>
  <c r="Q115" i="17"/>
  <c r="O115" i="17"/>
  <c r="M115" i="17"/>
  <c r="K115" i="17"/>
  <c r="I115" i="17"/>
  <c r="G115" i="17"/>
  <c r="E115" i="17"/>
  <c r="AQ114" i="17"/>
  <c r="AO114" i="17"/>
  <c r="AM114" i="17"/>
  <c r="AK114" i="17"/>
  <c r="AI114" i="17"/>
  <c r="AG114" i="17"/>
  <c r="AE114" i="17"/>
  <c r="AC114" i="17"/>
  <c r="AA114" i="17"/>
  <c r="Y114" i="17"/>
  <c r="W114" i="17"/>
  <c r="U114" i="17"/>
  <c r="S114" i="17"/>
  <c r="Q114" i="17"/>
  <c r="O114" i="17"/>
  <c r="M114" i="17"/>
  <c r="K114" i="17"/>
  <c r="I114" i="17"/>
  <c r="G114" i="17"/>
  <c r="E114" i="17"/>
  <c r="AQ113" i="17"/>
  <c r="AO113" i="17"/>
  <c r="AM113" i="17"/>
  <c r="AK113" i="17"/>
  <c r="AI113" i="17"/>
  <c r="AG113" i="17"/>
  <c r="AE113" i="17"/>
  <c r="AC113" i="17"/>
  <c r="AA113" i="17"/>
  <c r="Y113" i="17"/>
  <c r="W113" i="17"/>
  <c r="U113" i="17"/>
  <c r="S113" i="17"/>
  <c r="Q113" i="17"/>
  <c r="O113" i="17"/>
  <c r="M113" i="17"/>
  <c r="K113" i="17"/>
  <c r="I113" i="17"/>
  <c r="G113" i="17"/>
  <c r="E113" i="17"/>
  <c r="AQ112" i="17"/>
  <c r="AO112" i="17"/>
  <c r="AM112" i="17"/>
  <c r="AK112" i="17"/>
  <c r="AI112" i="17"/>
  <c r="AG112" i="17"/>
  <c r="AE112" i="17"/>
  <c r="AC112" i="17"/>
  <c r="AA112" i="17"/>
  <c r="Y112" i="17"/>
  <c r="W112" i="17"/>
  <c r="U112" i="17"/>
  <c r="S112" i="17"/>
  <c r="Q112" i="17"/>
  <c r="O112" i="17"/>
  <c r="M112" i="17"/>
  <c r="K112" i="17"/>
  <c r="I112" i="17"/>
  <c r="G112" i="17"/>
  <c r="E112" i="17"/>
  <c r="AQ111" i="17"/>
  <c r="AO111" i="17"/>
  <c r="AM111" i="17"/>
  <c r="AK111" i="17"/>
  <c r="AI111" i="17"/>
  <c r="AG111" i="17"/>
  <c r="AE111" i="17"/>
  <c r="AC111" i="17"/>
  <c r="AA111" i="17"/>
  <c r="Y111" i="17"/>
  <c r="W111" i="17"/>
  <c r="U111" i="17"/>
  <c r="S111" i="17"/>
  <c r="Q111" i="17"/>
  <c r="O111" i="17"/>
  <c r="M111" i="17"/>
  <c r="K111" i="17"/>
  <c r="I111" i="17"/>
  <c r="G111" i="17"/>
  <c r="E111" i="17"/>
  <c r="AQ110" i="17"/>
  <c r="AO110" i="17"/>
  <c r="AM110" i="17"/>
  <c r="AK110" i="17"/>
  <c r="AI110" i="17"/>
  <c r="AG110" i="17"/>
  <c r="AE110" i="17"/>
  <c r="AC110" i="17"/>
  <c r="AA110" i="17"/>
  <c r="Y110" i="17"/>
  <c r="W110" i="17"/>
  <c r="U110" i="17"/>
  <c r="S110" i="17"/>
  <c r="Q110" i="17"/>
  <c r="O110" i="17"/>
  <c r="M110" i="17"/>
  <c r="K110" i="17"/>
  <c r="I110" i="17"/>
  <c r="G110" i="17"/>
  <c r="E110" i="17"/>
  <c r="AQ109" i="17"/>
  <c r="AO109" i="17"/>
  <c r="AM109" i="17"/>
  <c r="AK109" i="17"/>
  <c r="AI109" i="17"/>
  <c r="AG109" i="17"/>
  <c r="AE109" i="17"/>
  <c r="AC109" i="17"/>
  <c r="AA109" i="17"/>
  <c r="Y109" i="17"/>
  <c r="W109" i="17"/>
  <c r="U109" i="17"/>
  <c r="S109" i="17"/>
  <c r="Q109" i="17"/>
  <c r="O109" i="17"/>
  <c r="M109" i="17"/>
  <c r="K109" i="17"/>
  <c r="I109" i="17"/>
  <c r="G109" i="17"/>
  <c r="E109" i="17"/>
  <c r="AQ108" i="17"/>
  <c r="AO108" i="17"/>
  <c r="AM108" i="17"/>
  <c r="AK108" i="17"/>
  <c r="AI108" i="17"/>
  <c r="AG108" i="17"/>
  <c r="AE108" i="17"/>
  <c r="AC108" i="17"/>
  <c r="AA108" i="17"/>
  <c r="Y108" i="17"/>
  <c r="W108" i="17"/>
  <c r="U108" i="17"/>
  <c r="S108" i="17"/>
  <c r="Q108" i="17"/>
  <c r="O108" i="17"/>
  <c r="M108" i="17"/>
  <c r="K108" i="17"/>
  <c r="I108" i="17"/>
  <c r="G108" i="17"/>
  <c r="E108" i="17"/>
  <c r="AQ107" i="17"/>
  <c r="AO107" i="17"/>
  <c r="AM107" i="17"/>
  <c r="AK107" i="17"/>
  <c r="AI107" i="17"/>
  <c r="AG107" i="17"/>
  <c r="AE107" i="17"/>
  <c r="AC107" i="17"/>
  <c r="AA107" i="17"/>
  <c r="Y107" i="17"/>
  <c r="W107" i="17"/>
  <c r="U107" i="17"/>
  <c r="S107" i="17"/>
  <c r="Q107" i="17"/>
  <c r="O107" i="17"/>
  <c r="M107" i="17"/>
  <c r="K107" i="17"/>
  <c r="I107" i="17"/>
  <c r="G107" i="17"/>
  <c r="E107" i="17"/>
  <c r="AQ106" i="17"/>
  <c r="AO106" i="17"/>
  <c r="AM106" i="17"/>
  <c r="AK106" i="17"/>
  <c r="AI106" i="17"/>
  <c r="AG106" i="17"/>
  <c r="AE106" i="17"/>
  <c r="AC106" i="17"/>
  <c r="AA106" i="17"/>
  <c r="Y106" i="17"/>
  <c r="W106" i="17"/>
  <c r="U106" i="17"/>
  <c r="S106" i="17"/>
  <c r="Q106" i="17"/>
  <c r="O106" i="17"/>
  <c r="M106" i="17"/>
  <c r="K106" i="17"/>
  <c r="I106" i="17"/>
  <c r="G106" i="17"/>
  <c r="E106" i="17"/>
  <c r="AQ105" i="17"/>
  <c r="AO105" i="17"/>
  <c r="AM105" i="17"/>
  <c r="AK105" i="17"/>
  <c r="AI105" i="17"/>
  <c r="AG105" i="17"/>
  <c r="AE105" i="17"/>
  <c r="AC105" i="17"/>
  <c r="AA105" i="17"/>
  <c r="Y105" i="17"/>
  <c r="W105" i="17"/>
  <c r="U105" i="17"/>
  <c r="S105" i="17"/>
  <c r="Q105" i="17"/>
  <c r="O105" i="17"/>
  <c r="M105" i="17"/>
  <c r="K105" i="17"/>
  <c r="I105" i="17"/>
  <c r="G105" i="17"/>
  <c r="E105" i="17"/>
  <c r="AQ104" i="17"/>
  <c r="AO104" i="17"/>
  <c r="AM104" i="17"/>
  <c r="AK104" i="17"/>
  <c r="AI104" i="17"/>
  <c r="AG104" i="17"/>
  <c r="AE104" i="17"/>
  <c r="AC104" i="17"/>
  <c r="AA104" i="17"/>
  <c r="Y104" i="17"/>
  <c r="W104" i="17"/>
  <c r="U104" i="17"/>
  <c r="S104" i="17"/>
  <c r="Q104" i="17"/>
  <c r="O104" i="17"/>
  <c r="M104" i="17"/>
  <c r="K104" i="17"/>
  <c r="I104" i="17"/>
  <c r="G104" i="17"/>
  <c r="E104" i="17"/>
  <c r="AQ103" i="17"/>
  <c r="AO103" i="17"/>
  <c r="AM103" i="17"/>
  <c r="AK103" i="17"/>
  <c r="AI103" i="17"/>
  <c r="AG103" i="17"/>
  <c r="AE103" i="17"/>
  <c r="AC103" i="17"/>
  <c r="AA103" i="17"/>
  <c r="Y103" i="17"/>
  <c r="W103" i="17"/>
  <c r="U103" i="17"/>
  <c r="S103" i="17"/>
  <c r="Q103" i="17"/>
  <c r="O103" i="17"/>
  <c r="M103" i="17"/>
  <c r="K103" i="17"/>
  <c r="I103" i="17"/>
  <c r="G103" i="17"/>
  <c r="E103" i="17"/>
  <c r="AQ102" i="17"/>
  <c r="AO102" i="17"/>
  <c r="AM102" i="17"/>
  <c r="AK102" i="17"/>
  <c r="AI102" i="17"/>
  <c r="AG102" i="17"/>
  <c r="AE102" i="17"/>
  <c r="AC102" i="17"/>
  <c r="AA102" i="17"/>
  <c r="Y102" i="17"/>
  <c r="W102" i="17"/>
  <c r="U102" i="17"/>
  <c r="S102" i="17"/>
  <c r="Q102" i="17"/>
  <c r="O102" i="17"/>
  <c r="M102" i="17"/>
  <c r="K102" i="17"/>
  <c r="I102" i="17"/>
  <c r="G102" i="17"/>
  <c r="E102" i="17"/>
  <c r="AQ101" i="17"/>
  <c r="AO101" i="17"/>
  <c r="AM101" i="17"/>
  <c r="AK101" i="17"/>
  <c r="AI101" i="17"/>
  <c r="AG101" i="17"/>
  <c r="AE101" i="17"/>
  <c r="AC101" i="17"/>
  <c r="AA101" i="17"/>
  <c r="Y101" i="17"/>
  <c r="W101" i="17"/>
  <c r="U101" i="17"/>
  <c r="S101" i="17"/>
  <c r="Q101" i="17"/>
  <c r="O101" i="17"/>
  <c r="M101" i="17"/>
  <c r="K101" i="17"/>
  <c r="I101" i="17"/>
  <c r="G101" i="17"/>
  <c r="E101" i="17"/>
  <c r="AQ100" i="17"/>
  <c r="AO100" i="17"/>
  <c r="AM100" i="17"/>
  <c r="AK100" i="17"/>
  <c r="AI100" i="17"/>
  <c r="AG100" i="17"/>
  <c r="AE100" i="17"/>
  <c r="AC100" i="17"/>
  <c r="AA100" i="17"/>
  <c r="Y100" i="17"/>
  <c r="W100" i="17"/>
  <c r="U100" i="17"/>
  <c r="S100" i="17"/>
  <c r="Q100" i="17"/>
  <c r="O100" i="17"/>
  <c r="M100" i="17"/>
  <c r="K100" i="17"/>
  <c r="I100" i="17"/>
  <c r="G100" i="17"/>
  <c r="E100" i="17"/>
  <c r="AQ99" i="17"/>
  <c r="AO99" i="17"/>
  <c r="AM99" i="17"/>
  <c r="AK99" i="17"/>
  <c r="AI99" i="17"/>
  <c r="AG99" i="17"/>
  <c r="AE99" i="17"/>
  <c r="AC99" i="17"/>
  <c r="AA99" i="17"/>
  <c r="Y99" i="17"/>
  <c r="W99" i="17"/>
  <c r="U99" i="17"/>
  <c r="S99" i="17"/>
  <c r="Q99" i="17"/>
  <c r="O99" i="17"/>
  <c r="M99" i="17"/>
  <c r="K99" i="17"/>
  <c r="I99" i="17"/>
  <c r="G99" i="17"/>
  <c r="E99" i="17"/>
  <c r="AQ98" i="17"/>
  <c r="AO98" i="17"/>
  <c r="AM98" i="17"/>
  <c r="AK98" i="17"/>
  <c r="AI98" i="17"/>
  <c r="AG98" i="17"/>
  <c r="AE98" i="17"/>
  <c r="AC98" i="17"/>
  <c r="AA98" i="17"/>
  <c r="Y98" i="17"/>
  <c r="W98" i="17"/>
  <c r="U98" i="17"/>
  <c r="S98" i="17"/>
  <c r="Q98" i="17"/>
  <c r="O98" i="17"/>
  <c r="M98" i="17"/>
  <c r="K98" i="17"/>
  <c r="I98" i="17"/>
  <c r="G98" i="17"/>
  <c r="E98" i="17"/>
  <c r="AQ97" i="17"/>
  <c r="AO97" i="17"/>
  <c r="AM97" i="17"/>
  <c r="AK97" i="17"/>
  <c r="AI97" i="17"/>
  <c r="AG97" i="17"/>
  <c r="AE97" i="17"/>
  <c r="AC97" i="17"/>
  <c r="AA97" i="17"/>
  <c r="Y97" i="17"/>
  <c r="W97" i="17"/>
  <c r="U97" i="17"/>
  <c r="S97" i="17"/>
  <c r="Q97" i="17"/>
  <c r="O97" i="17"/>
  <c r="M97" i="17"/>
  <c r="K97" i="17"/>
  <c r="I97" i="17"/>
  <c r="G97" i="17"/>
  <c r="E97" i="17"/>
  <c r="AQ96" i="17"/>
  <c r="AO96" i="17"/>
  <c r="AM96" i="17"/>
  <c r="AK96" i="17"/>
  <c r="AI96" i="17"/>
  <c r="AG96" i="17"/>
  <c r="AE96" i="17"/>
  <c r="AC96" i="17"/>
  <c r="AA96" i="17"/>
  <c r="Y96" i="17"/>
  <c r="W96" i="17"/>
  <c r="U96" i="17"/>
  <c r="S96" i="17"/>
  <c r="Q96" i="17"/>
  <c r="O96" i="17"/>
  <c r="M96" i="17"/>
  <c r="K96" i="17"/>
  <c r="I96" i="17"/>
  <c r="G96" i="17"/>
  <c r="E96" i="17"/>
  <c r="AQ95" i="17"/>
  <c r="AO95" i="17"/>
  <c r="AM95" i="17"/>
  <c r="AK95" i="17"/>
  <c r="AI95" i="17"/>
  <c r="AG95" i="17"/>
  <c r="AE95" i="17"/>
  <c r="AC95" i="17"/>
  <c r="AA95" i="17"/>
  <c r="Y95" i="17"/>
  <c r="W95" i="17"/>
  <c r="U95" i="17"/>
  <c r="S95" i="17"/>
  <c r="Q95" i="17"/>
  <c r="O95" i="17"/>
  <c r="M95" i="17"/>
  <c r="K95" i="17"/>
  <c r="I95" i="17"/>
  <c r="G95" i="17"/>
  <c r="E95" i="17"/>
  <c r="AQ94" i="17"/>
  <c r="AO94" i="17"/>
  <c r="AM94" i="17"/>
  <c r="AK94" i="17"/>
  <c r="AI94" i="17"/>
  <c r="AG94" i="17"/>
  <c r="AE94" i="17"/>
  <c r="AC94" i="17"/>
  <c r="AA94" i="17"/>
  <c r="Y94" i="17"/>
  <c r="W94" i="17"/>
  <c r="U94" i="17"/>
  <c r="S94" i="17"/>
  <c r="Q94" i="17"/>
  <c r="O94" i="17"/>
  <c r="M94" i="17"/>
  <c r="K94" i="17"/>
  <c r="I94" i="17"/>
  <c r="G94" i="17"/>
  <c r="E94" i="17"/>
  <c r="AQ93" i="17"/>
  <c r="AO93" i="17"/>
  <c r="AM93" i="17"/>
  <c r="AK93" i="17"/>
  <c r="AI93" i="17"/>
  <c r="AG93" i="17"/>
  <c r="AE93" i="17"/>
  <c r="AC93" i="17"/>
  <c r="AA93" i="17"/>
  <c r="Y93" i="17"/>
  <c r="W93" i="17"/>
  <c r="U93" i="17"/>
  <c r="S93" i="17"/>
  <c r="Q93" i="17"/>
  <c r="O93" i="17"/>
  <c r="M93" i="17"/>
  <c r="K93" i="17"/>
  <c r="I93" i="17"/>
  <c r="G93" i="17"/>
  <c r="E93" i="17"/>
  <c r="AQ92" i="17"/>
  <c r="AO92" i="17"/>
  <c r="AM92" i="17"/>
  <c r="AK92" i="17"/>
  <c r="AI92" i="17"/>
  <c r="AG92" i="17"/>
  <c r="AE92" i="17"/>
  <c r="AC92" i="17"/>
  <c r="AA92" i="17"/>
  <c r="Y92" i="17"/>
  <c r="W92" i="17"/>
  <c r="U92" i="17"/>
  <c r="S92" i="17"/>
  <c r="Q92" i="17"/>
  <c r="O92" i="17"/>
  <c r="M92" i="17"/>
  <c r="K92" i="17"/>
  <c r="I92" i="17"/>
  <c r="G92" i="17"/>
  <c r="E92" i="17"/>
  <c r="AQ91" i="17"/>
  <c r="AO91" i="17"/>
  <c r="AM91" i="17"/>
  <c r="AK91" i="17"/>
  <c r="AI91" i="17"/>
  <c r="AG91" i="17"/>
  <c r="AE91" i="17"/>
  <c r="AC91" i="17"/>
  <c r="AA91" i="17"/>
  <c r="Y91" i="17"/>
  <c r="W91" i="17"/>
  <c r="U91" i="17"/>
  <c r="S91" i="17"/>
  <c r="Q91" i="17"/>
  <c r="O91" i="17"/>
  <c r="M91" i="17"/>
  <c r="K91" i="17"/>
  <c r="I91" i="17"/>
  <c r="G91" i="17"/>
  <c r="E91" i="17"/>
  <c r="AQ90" i="17"/>
  <c r="AO90" i="17"/>
  <c r="AM90" i="17"/>
  <c r="AK90" i="17"/>
  <c r="AI90" i="17"/>
  <c r="AG90" i="17"/>
  <c r="AE90" i="17"/>
  <c r="AC90" i="17"/>
  <c r="AA90" i="17"/>
  <c r="Y90" i="17"/>
  <c r="W90" i="17"/>
  <c r="U90" i="17"/>
  <c r="S90" i="17"/>
  <c r="Q90" i="17"/>
  <c r="O90" i="17"/>
  <c r="M90" i="17"/>
  <c r="K90" i="17"/>
  <c r="I90" i="17"/>
  <c r="G90" i="17"/>
  <c r="E90" i="17"/>
  <c r="AQ89" i="17"/>
  <c r="AO89" i="17"/>
  <c r="AM89" i="17"/>
  <c r="AK89" i="17"/>
  <c r="AI89" i="17"/>
  <c r="AG89" i="17"/>
  <c r="AE89" i="17"/>
  <c r="AC89" i="17"/>
  <c r="AA89" i="17"/>
  <c r="Y89" i="17"/>
  <c r="W89" i="17"/>
  <c r="U89" i="17"/>
  <c r="S89" i="17"/>
  <c r="Q89" i="17"/>
  <c r="O89" i="17"/>
  <c r="M89" i="17"/>
  <c r="K89" i="17"/>
  <c r="I89" i="17"/>
  <c r="G89" i="17"/>
  <c r="E89" i="17"/>
  <c r="AQ88" i="17"/>
  <c r="AO88" i="17"/>
  <c r="AM88" i="17"/>
  <c r="AK88" i="17"/>
  <c r="AI88" i="17"/>
  <c r="AG88" i="17"/>
  <c r="AE88" i="17"/>
  <c r="AC88" i="17"/>
  <c r="AA88" i="17"/>
  <c r="Y88" i="17"/>
  <c r="W88" i="17"/>
  <c r="U88" i="17"/>
  <c r="S88" i="17"/>
  <c r="Q88" i="17"/>
  <c r="O88" i="17"/>
  <c r="M88" i="17"/>
  <c r="K88" i="17"/>
  <c r="I88" i="17"/>
  <c r="G88" i="17"/>
  <c r="E88" i="17"/>
  <c r="AQ87" i="17"/>
  <c r="AO87" i="17"/>
  <c r="AM87" i="17"/>
  <c r="AK87" i="17"/>
  <c r="AI87" i="17"/>
  <c r="AG87" i="17"/>
  <c r="AE87" i="17"/>
  <c r="AC87" i="17"/>
  <c r="AA87" i="17"/>
  <c r="Y87" i="17"/>
  <c r="W87" i="17"/>
  <c r="U87" i="17"/>
  <c r="S87" i="17"/>
  <c r="Q87" i="17"/>
  <c r="O87" i="17"/>
  <c r="M87" i="17"/>
  <c r="K87" i="17"/>
  <c r="I87" i="17"/>
  <c r="G87" i="17"/>
  <c r="E87" i="17"/>
  <c r="AQ86" i="17"/>
  <c r="AO86" i="17"/>
  <c r="AM86" i="17"/>
  <c r="AK86" i="17"/>
  <c r="AI86" i="17"/>
  <c r="AG86" i="17"/>
  <c r="AE86" i="17"/>
  <c r="AC86" i="17"/>
  <c r="AA86" i="17"/>
  <c r="Y86" i="17"/>
  <c r="W86" i="17"/>
  <c r="U86" i="17"/>
  <c r="S86" i="17"/>
  <c r="Q86" i="17"/>
  <c r="O86" i="17"/>
  <c r="M86" i="17"/>
  <c r="K86" i="17"/>
  <c r="I86" i="17"/>
  <c r="G86" i="17"/>
  <c r="E86" i="17"/>
  <c r="AQ85" i="17"/>
  <c r="AO85" i="17"/>
  <c r="AM85" i="17"/>
  <c r="AK85" i="17"/>
  <c r="AI85" i="17"/>
  <c r="AG85" i="17"/>
  <c r="AE85" i="17"/>
  <c r="AC85" i="17"/>
  <c r="AA85" i="17"/>
  <c r="Y85" i="17"/>
  <c r="W85" i="17"/>
  <c r="U85" i="17"/>
  <c r="S85" i="17"/>
  <c r="Q85" i="17"/>
  <c r="O85" i="17"/>
  <c r="M85" i="17"/>
  <c r="K85" i="17"/>
  <c r="I85" i="17"/>
  <c r="G85" i="17"/>
  <c r="E85" i="17"/>
  <c r="AQ84" i="17"/>
  <c r="AO84" i="17"/>
  <c r="AM84" i="17"/>
  <c r="AK84" i="17"/>
  <c r="AI84" i="17"/>
  <c r="AG84" i="17"/>
  <c r="AE84" i="17"/>
  <c r="AC84" i="17"/>
  <c r="AA84" i="17"/>
  <c r="Y84" i="17"/>
  <c r="W84" i="17"/>
  <c r="U84" i="17"/>
  <c r="S84" i="17"/>
  <c r="Q84" i="17"/>
  <c r="O84" i="17"/>
  <c r="M84" i="17"/>
  <c r="K84" i="17"/>
  <c r="I84" i="17"/>
  <c r="G84" i="17"/>
  <c r="E84" i="17"/>
  <c r="AQ83" i="17"/>
  <c r="AO83" i="17"/>
  <c r="AM83" i="17"/>
  <c r="AK83" i="17"/>
  <c r="AI83" i="17"/>
  <c r="AG83" i="17"/>
  <c r="AE83" i="17"/>
  <c r="AC83" i="17"/>
  <c r="AA83" i="17"/>
  <c r="Y83" i="17"/>
  <c r="W83" i="17"/>
  <c r="U83" i="17"/>
  <c r="S83" i="17"/>
  <c r="Q83" i="17"/>
  <c r="O83" i="17"/>
  <c r="M83" i="17"/>
  <c r="K83" i="17"/>
  <c r="I83" i="17"/>
  <c r="G83" i="17"/>
  <c r="E83" i="17"/>
  <c r="AQ82" i="17"/>
  <c r="AO82" i="17"/>
  <c r="AM82" i="17"/>
  <c r="AK82" i="17"/>
  <c r="AI82" i="17"/>
  <c r="AG82" i="17"/>
  <c r="AE82" i="17"/>
  <c r="AC82" i="17"/>
  <c r="AA82" i="17"/>
  <c r="Y82" i="17"/>
  <c r="W82" i="17"/>
  <c r="U82" i="17"/>
  <c r="S82" i="17"/>
  <c r="Q82" i="17"/>
  <c r="O82" i="17"/>
  <c r="M82" i="17"/>
  <c r="K82" i="17"/>
  <c r="I82" i="17"/>
  <c r="G82" i="17"/>
  <c r="E82" i="17"/>
  <c r="AQ81" i="17"/>
  <c r="AO81" i="17"/>
  <c r="AM81" i="17"/>
  <c r="AK81" i="17"/>
  <c r="AI81" i="17"/>
  <c r="AG81" i="17"/>
  <c r="AE81" i="17"/>
  <c r="AC81" i="17"/>
  <c r="AA81" i="17"/>
  <c r="Y81" i="17"/>
  <c r="W81" i="17"/>
  <c r="U81" i="17"/>
  <c r="S81" i="17"/>
  <c r="Q81" i="17"/>
  <c r="O81" i="17"/>
  <c r="M81" i="17"/>
  <c r="K81" i="17"/>
  <c r="I81" i="17"/>
  <c r="G81" i="17"/>
  <c r="E81" i="17"/>
  <c r="AQ80" i="17"/>
  <c r="AO80" i="17"/>
  <c r="AM80" i="17"/>
  <c r="AK80" i="17"/>
  <c r="AI80" i="17"/>
  <c r="AG80" i="17"/>
  <c r="AE80" i="17"/>
  <c r="AC80" i="17"/>
  <c r="AA80" i="17"/>
  <c r="Y80" i="17"/>
  <c r="W80" i="17"/>
  <c r="U80" i="17"/>
  <c r="S80" i="17"/>
  <c r="Q80" i="17"/>
  <c r="O80" i="17"/>
  <c r="M80" i="17"/>
  <c r="K80" i="17"/>
  <c r="I80" i="17"/>
  <c r="G80" i="17"/>
  <c r="E80" i="17"/>
  <c r="AQ79" i="17"/>
  <c r="AO79" i="17"/>
  <c r="AM79" i="17"/>
  <c r="AK79" i="17"/>
  <c r="AI79" i="17"/>
  <c r="AG79" i="17"/>
  <c r="AE79" i="17"/>
  <c r="AC79" i="17"/>
  <c r="AA79" i="17"/>
  <c r="Y79" i="17"/>
  <c r="W79" i="17"/>
  <c r="U79" i="17"/>
  <c r="S79" i="17"/>
  <c r="Q79" i="17"/>
  <c r="O79" i="17"/>
  <c r="M79" i="17"/>
  <c r="K79" i="17"/>
  <c r="I79" i="17"/>
  <c r="G79" i="17"/>
  <c r="E79" i="17"/>
  <c r="AQ78" i="17"/>
  <c r="AO78" i="17"/>
  <c r="AM78" i="17"/>
  <c r="AK78" i="17"/>
  <c r="AI78" i="17"/>
  <c r="AG78" i="17"/>
  <c r="AE78" i="17"/>
  <c r="AC78" i="17"/>
  <c r="AA78" i="17"/>
  <c r="Y78" i="17"/>
  <c r="W78" i="17"/>
  <c r="U78" i="17"/>
  <c r="S78" i="17"/>
  <c r="Q78" i="17"/>
  <c r="O78" i="17"/>
  <c r="M78" i="17"/>
  <c r="K78" i="17"/>
  <c r="I78" i="17"/>
  <c r="G78" i="17"/>
  <c r="E78" i="17"/>
  <c r="AQ77" i="17"/>
  <c r="AO77" i="17"/>
  <c r="AM77" i="17"/>
  <c r="AK77" i="17"/>
  <c r="AI77" i="17"/>
  <c r="AG77" i="17"/>
  <c r="AE77" i="17"/>
  <c r="AC77" i="17"/>
  <c r="AA77" i="17"/>
  <c r="Y77" i="17"/>
  <c r="W77" i="17"/>
  <c r="U77" i="17"/>
  <c r="S77" i="17"/>
  <c r="Q77" i="17"/>
  <c r="O77" i="17"/>
  <c r="M77" i="17"/>
  <c r="K77" i="17"/>
  <c r="I77" i="17"/>
  <c r="G77" i="17"/>
  <c r="E77" i="17"/>
  <c r="AQ76" i="17"/>
  <c r="AO76" i="17"/>
  <c r="AM76" i="17"/>
  <c r="AK76" i="17"/>
  <c r="AI76" i="17"/>
  <c r="AG76" i="17"/>
  <c r="AE76" i="17"/>
  <c r="AC76" i="17"/>
  <c r="AA76" i="17"/>
  <c r="Y76" i="17"/>
  <c r="W76" i="17"/>
  <c r="U76" i="17"/>
  <c r="S76" i="17"/>
  <c r="Q76" i="17"/>
  <c r="O76" i="17"/>
  <c r="M76" i="17"/>
  <c r="K76" i="17"/>
  <c r="I76" i="17"/>
  <c r="G76" i="17"/>
  <c r="E76" i="17"/>
  <c r="AQ75" i="17"/>
  <c r="AO75" i="17"/>
  <c r="AM75" i="17"/>
  <c r="AK75" i="17"/>
  <c r="AI75" i="17"/>
  <c r="AG75" i="17"/>
  <c r="AE75" i="17"/>
  <c r="AC75" i="17"/>
  <c r="AA75" i="17"/>
  <c r="Y75" i="17"/>
  <c r="W75" i="17"/>
  <c r="U75" i="17"/>
  <c r="S75" i="17"/>
  <c r="Q75" i="17"/>
  <c r="O75" i="17"/>
  <c r="M75" i="17"/>
  <c r="K75" i="17"/>
  <c r="I75" i="17"/>
  <c r="G75" i="17"/>
  <c r="E75" i="17"/>
  <c r="AQ74" i="17"/>
  <c r="AO74" i="17"/>
  <c r="AM74" i="17"/>
  <c r="AK74" i="17"/>
  <c r="AI74" i="17"/>
  <c r="AG74" i="17"/>
  <c r="AE74" i="17"/>
  <c r="AC74" i="17"/>
  <c r="AA74" i="17"/>
  <c r="Y74" i="17"/>
  <c r="W74" i="17"/>
  <c r="U74" i="17"/>
  <c r="S74" i="17"/>
  <c r="Q74" i="17"/>
  <c r="O74" i="17"/>
  <c r="M74" i="17"/>
  <c r="K74" i="17"/>
  <c r="I74" i="17"/>
  <c r="G74" i="17"/>
  <c r="E74" i="17"/>
  <c r="AQ73" i="17"/>
  <c r="AO73" i="17"/>
  <c r="AM73" i="17"/>
  <c r="AK73" i="17"/>
  <c r="AI73" i="17"/>
  <c r="AG73" i="17"/>
  <c r="AE73" i="17"/>
  <c r="AC73" i="17"/>
  <c r="AA73" i="17"/>
  <c r="Y73" i="17"/>
  <c r="W73" i="17"/>
  <c r="U73" i="17"/>
  <c r="S73" i="17"/>
  <c r="Q73" i="17"/>
  <c r="O73" i="17"/>
  <c r="M73" i="17"/>
  <c r="K73" i="17"/>
  <c r="I73" i="17"/>
  <c r="G73" i="17"/>
  <c r="E73" i="17"/>
  <c r="AQ72" i="17"/>
  <c r="AO72" i="17"/>
  <c r="AM72" i="17"/>
  <c r="AK72" i="17"/>
  <c r="AI72" i="17"/>
  <c r="AG72" i="17"/>
  <c r="AE72" i="17"/>
  <c r="AC72" i="17"/>
  <c r="AA72" i="17"/>
  <c r="Y72" i="17"/>
  <c r="W72" i="17"/>
  <c r="U72" i="17"/>
  <c r="S72" i="17"/>
  <c r="Q72" i="17"/>
  <c r="O72" i="17"/>
  <c r="M72" i="17"/>
  <c r="K72" i="17"/>
  <c r="I72" i="17"/>
  <c r="G72" i="17"/>
  <c r="E72" i="17"/>
  <c r="AQ71" i="17"/>
  <c r="AO71" i="17"/>
  <c r="AM71" i="17"/>
  <c r="AK71" i="17"/>
  <c r="AI71" i="17"/>
  <c r="AG71" i="17"/>
  <c r="AE71" i="17"/>
  <c r="AC71" i="17"/>
  <c r="AA71" i="17"/>
  <c r="Y71" i="17"/>
  <c r="W71" i="17"/>
  <c r="U71" i="17"/>
  <c r="S71" i="17"/>
  <c r="Q71" i="17"/>
  <c r="O71" i="17"/>
  <c r="M71" i="17"/>
  <c r="K71" i="17"/>
  <c r="I71" i="17"/>
  <c r="G71" i="17"/>
  <c r="E71" i="17"/>
  <c r="AQ70" i="17"/>
  <c r="AO70" i="17"/>
  <c r="AM70" i="17"/>
  <c r="AK70" i="17"/>
  <c r="AI70" i="17"/>
  <c r="AG70" i="17"/>
  <c r="AE70" i="17"/>
  <c r="AC70" i="17"/>
  <c r="AA70" i="17"/>
  <c r="Y70" i="17"/>
  <c r="W70" i="17"/>
  <c r="U70" i="17"/>
  <c r="S70" i="17"/>
  <c r="Q70" i="17"/>
  <c r="O70" i="17"/>
  <c r="M70" i="17"/>
  <c r="K70" i="17"/>
  <c r="I70" i="17"/>
  <c r="G70" i="17"/>
  <c r="E70" i="17"/>
  <c r="AQ69" i="17"/>
  <c r="AO69" i="17"/>
  <c r="AM69" i="17"/>
  <c r="AK69" i="17"/>
  <c r="AI69" i="17"/>
  <c r="AG69" i="17"/>
  <c r="AE69" i="17"/>
  <c r="AC69" i="17"/>
  <c r="AA69" i="17"/>
  <c r="Y69" i="17"/>
  <c r="W69" i="17"/>
  <c r="U69" i="17"/>
  <c r="S69" i="17"/>
  <c r="Q69" i="17"/>
  <c r="O69" i="17"/>
  <c r="M69" i="17"/>
  <c r="K69" i="17"/>
  <c r="I69" i="17"/>
  <c r="G69" i="17"/>
  <c r="E69" i="17"/>
  <c r="AQ68" i="17"/>
  <c r="AO68" i="17"/>
  <c r="AM68" i="17"/>
  <c r="AK68" i="17"/>
  <c r="AI68" i="17"/>
  <c r="AG68" i="17"/>
  <c r="AE68" i="17"/>
  <c r="AC68" i="17"/>
  <c r="AA68" i="17"/>
  <c r="Y68" i="17"/>
  <c r="W68" i="17"/>
  <c r="U68" i="17"/>
  <c r="S68" i="17"/>
  <c r="Q68" i="17"/>
  <c r="O68" i="17"/>
  <c r="M68" i="17"/>
  <c r="K68" i="17"/>
  <c r="I68" i="17"/>
  <c r="G68" i="17"/>
  <c r="E68" i="17"/>
  <c r="AQ67" i="17"/>
  <c r="AO67" i="17"/>
  <c r="AM67" i="17"/>
  <c r="AK67" i="17"/>
  <c r="AI67" i="17"/>
  <c r="AG67" i="17"/>
  <c r="AE67" i="17"/>
  <c r="AC67" i="17"/>
  <c r="AA67" i="17"/>
  <c r="Y67" i="17"/>
  <c r="W67" i="17"/>
  <c r="U67" i="17"/>
  <c r="S67" i="17"/>
  <c r="Q67" i="17"/>
  <c r="O67" i="17"/>
  <c r="M67" i="17"/>
  <c r="K67" i="17"/>
  <c r="I67" i="17"/>
  <c r="G67" i="17"/>
  <c r="E67" i="17"/>
  <c r="AQ66" i="17"/>
  <c r="AO66" i="17"/>
  <c r="AM66" i="17"/>
  <c r="AK66" i="17"/>
  <c r="AI66" i="17"/>
  <c r="AG66" i="17"/>
  <c r="AE66" i="17"/>
  <c r="AC66" i="17"/>
  <c r="AA66" i="17"/>
  <c r="Y66" i="17"/>
  <c r="W66" i="17"/>
  <c r="U66" i="17"/>
  <c r="S66" i="17"/>
  <c r="Q66" i="17"/>
  <c r="O66" i="17"/>
  <c r="M66" i="17"/>
  <c r="K66" i="17"/>
  <c r="I66" i="17"/>
  <c r="G66" i="17"/>
  <c r="E66" i="17"/>
  <c r="AQ65" i="17"/>
  <c r="AO65" i="17"/>
  <c r="AM65" i="17"/>
  <c r="AK65" i="17"/>
  <c r="AI65" i="17"/>
  <c r="AG65" i="17"/>
  <c r="AE65" i="17"/>
  <c r="AC65" i="17"/>
  <c r="AA65" i="17"/>
  <c r="Y65" i="17"/>
  <c r="W65" i="17"/>
  <c r="U65" i="17"/>
  <c r="S65" i="17"/>
  <c r="Q65" i="17"/>
  <c r="O65" i="17"/>
  <c r="M65" i="17"/>
  <c r="K65" i="17"/>
  <c r="I65" i="17"/>
  <c r="G65" i="17"/>
  <c r="E65" i="17"/>
  <c r="AQ64" i="17"/>
  <c r="AO64" i="17"/>
  <c r="AM64" i="17"/>
  <c r="AK64" i="17"/>
  <c r="AI64" i="17"/>
  <c r="AG64" i="17"/>
  <c r="AE64" i="17"/>
  <c r="AC64" i="17"/>
  <c r="AA64" i="17"/>
  <c r="Y64" i="17"/>
  <c r="W64" i="17"/>
  <c r="U64" i="17"/>
  <c r="S64" i="17"/>
  <c r="Q64" i="17"/>
  <c r="O64" i="17"/>
  <c r="M64" i="17"/>
  <c r="K64" i="17"/>
  <c r="I64" i="17"/>
  <c r="G64" i="17"/>
  <c r="E64" i="17"/>
  <c r="AQ63" i="17"/>
  <c r="AO63" i="17"/>
  <c r="AM63" i="17"/>
  <c r="AK63" i="17"/>
  <c r="AI63" i="17"/>
  <c r="AG63" i="17"/>
  <c r="AE63" i="17"/>
  <c r="AC63" i="17"/>
  <c r="AA63" i="17"/>
  <c r="Y63" i="17"/>
  <c r="W63" i="17"/>
  <c r="U63" i="17"/>
  <c r="S63" i="17"/>
  <c r="Q63" i="17"/>
  <c r="O63" i="17"/>
  <c r="M63" i="17"/>
  <c r="K63" i="17"/>
  <c r="I63" i="17"/>
  <c r="G63" i="17"/>
  <c r="E63" i="17"/>
  <c r="AQ62" i="17"/>
  <c r="AO62" i="17"/>
  <c r="AM62" i="17"/>
  <c r="AK62" i="17"/>
  <c r="AI62" i="17"/>
  <c r="AG62" i="17"/>
  <c r="AE62" i="17"/>
  <c r="AC62" i="17"/>
  <c r="AA62" i="17"/>
  <c r="Y62" i="17"/>
  <c r="W62" i="17"/>
  <c r="U62" i="17"/>
  <c r="S62" i="17"/>
  <c r="Q62" i="17"/>
  <c r="O62" i="17"/>
  <c r="M62" i="17"/>
  <c r="K62" i="17"/>
  <c r="I62" i="17"/>
  <c r="G62" i="17"/>
  <c r="E62" i="17"/>
  <c r="AQ61" i="17"/>
  <c r="AO61" i="17"/>
  <c r="AM61" i="17"/>
  <c r="AK61" i="17"/>
  <c r="AI61" i="17"/>
  <c r="AG61" i="17"/>
  <c r="AE61" i="17"/>
  <c r="AC61" i="17"/>
  <c r="AA61" i="17"/>
  <c r="Y61" i="17"/>
  <c r="W61" i="17"/>
  <c r="U61" i="17"/>
  <c r="S61" i="17"/>
  <c r="Q61" i="17"/>
  <c r="O61" i="17"/>
  <c r="M61" i="17"/>
  <c r="K61" i="17"/>
  <c r="I61" i="17"/>
  <c r="G61" i="17"/>
  <c r="E61" i="17"/>
  <c r="AQ60" i="17"/>
  <c r="AO60" i="17"/>
  <c r="AM60" i="17"/>
  <c r="AK60" i="17"/>
  <c r="AI60" i="17"/>
  <c r="AG60" i="17"/>
  <c r="AE60" i="17"/>
  <c r="AC60" i="17"/>
  <c r="AA60" i="17"/>
  <c r="Y60" i="17"/>
  <c r="W60" i="17"/>
  <c r="U60" i="17"/>
  <c r="S60" i="17"/>
  <c r="Q60" i="17"/>
  <c r="O60" i="17"/>
  <c r="M60" i="17"/>
  <c r="K60" i="17"/>
  <c r="I60" i="17"/>
  <c r="G60" i="17"/>
  <c r="E60" i="17"/>
  <c r="AQ59" i="17"/>
  <c r="AO59" i="17"/>
  <c r="AM59" i="17"/>
  <c r="AK59" i="17"/>
  <c r="AI59" i="17"/>
  <c r="AG59" i="17"/>
  <c r="AE59" i="17"/>
  <c r="AC59" i="17"/>
  <c r="AA59" i="17"/>
  <c r="Y59" i="17"/>
  <c r="W59" i="17"/>
  <c r="U59" i="17"/>
  <c r="S59" i="17"/>
  <c r="Q59" i="17"/>
  <c r="O59" i="17"/>
  <c r="M59" i="17"/>
  <c r="K59" i="17"/>
  <c r="I59" i="17"/>
  <c r="G59" i="17"/>
  <c r="E59" i="17"/>
  <c r="AQ58" i="17"/>
  <c r="AO58" i="17"/>
  <c r="AM58" i="17"/>
  <c r="AK58" i="17"/>
  <c r="AI58" i="17"/>
  <c r="AG58" i="17"/>
  <c r="AE58" i="17"/>
  <c r="AC58" i="17"/>
  <c r="AA58" i="17"/>
  <c r="Y58" i="17"/>
  <c r="W58" i="17"/>
  <c r="U58" i="17"/>
  <c r="S58" i="17"/>
  <c r="Q58" i="17"/>
  <c r="O58" i="17"/>
  <c r="M58" i="17"/>
  <c r="K58" i="17"/>
  <c r="I58" i="17"/>
  <c r="G58" i="17"/>
  <c r="E58" i="17"/>
  <c r="AQ57" i="17"/>
  <c r="AO57" i="17"/>
  <c r="AM57" i="17"/>
  <c r="AK57" i="17"/>
  <c r="AI57" i="17"/>
  <c r="AG57" i="17"/>
  <c r="AE57" i="17"/>
  <c r="AC57" i="17"/>
  <c r="AA57" i="17"/>
  <c r="Y57" i="17"/>
  <c r="W57" i="17"/>
  <c r="U57" i="17"/>
  <c r="S57" i="17"/>
  <c r="Q57" i="17"/>
  <c r="O57" i="17"/>
  <c r="M57" i="17"/>
  <c r="K57" i="17"/>
  <c r="I57" i="17"/>
  <c r="G57" i="17"/>
  <c r="E57" i="17"/>
  <c r="AQ56" i="17"/>
  <c r="AO56" i="17"/>
  <c r="AM56" i="17"/>
  <c r="AK56" i="17"/>
  <c r="AI56" i="17"/>
  <c r="AG56" i="17"/>
  <c r="AE56" i="17"/>
  <c r="AC56" i="17"/>
  <c r="AA56" i="17"/>
  <c r="Y56" i="17"/>
  <c r="W56" i="17"/>
  <c r="U56" i="17"/>
  <c r="S56" i="17"/>
  <c r="Q56" i="17"/>
  <c r="O56" i="17"/>
  <c r="M56" i="17"/>
  <c r="K56" i="17"/>
  <c r="I56" i="17"/>
  <c r="G56" i="17"/>
  <c r="E56" i="17"/>
  <c r="AQ55" i="17"/>
  <c r="AO55" i="17"/>
  <c r="AM55" i="17"/>
  <c r="AK55" i="17"/>
  <c r="AI55" i="17"/>
  <c r="AG55" i="17"/>
  <c r="AE55" i="17"/>
  <c r="AC55" i="17"/>
  <c r="AA55" i="17"/>
  <c r="Y55" i="17"/>
  <c r="W55" i="17"/>
  <c r="U55" i="17"/>
  <c r="S55" i="17"/>
  <c r="Q55" i="17"/>
  <c r="O55" i="17"/>
  <c r="M55" i="17"/>
  <c r="K55" i="17"/>
  <c r="I55" i="17"/>
  <c r="G55" i="17"/>
  <c r="E55" i="17"/>
  <c r="AQ54" i="17"/>
  <c r="AO54" i="17"/>
  <c r="AM54" i="17"/>
  <c r="AK54" i="17"/>
  <c r="AI54" i="17"/>
  <c r="AG54" i="17"/>
  <c r="AE54" i="17"/>
  <c r="AC54" i="17"/>
  <c r="AA54" i="17"/>
  <c r="Y54" i="17"/>
  <c r="W54" i="17"/>
  <c r="U54" i="17"/>
  <c r="S54" i="17"/>
  <c r="Q54" i="17"/>
  <c r="O54" i="17"/>
  <c r="M54" i="17"/>
  <c r="K54" i="17"/>
  <c r="I54" i="17"/>
  <c r="G54" i="17"/>
  <c r="E54" i="17"/>
  <c r="AQ53" i="17"/>
  <c r="AO53" i="17"/>
  <c r="AM53" i="17"/>
  <c r="AK53" i="17"/>
  <c r="AI53" i="17"/>
  <c r="AG53" i="17"/>
  <c r="AE53" i="17"/>
  <c r="AC53" i="17"/>
  <c r="AA53" i="17"/>
  <c r="Y53" i="17"/>
  <c r="W53" i="17"/>
  <c r="U53" i="17"/>
  <c r="S53" i="17"/>
  <c r="Q53" i="17"/>
  <c r="O53" i="17"/>
  <c r="M53" i="17"/>
  <c r="K53" i="17"/>
  <c r="I53" i="17"/>
  <c r="G53" i="17"/>
  <c r="E53" i="17"/>
  <c r="AQ52" i="17"/>
  <c r="AO52" i="17"/>
  <c r="AM52" i="17"/>
  <c r="AK52" i="17"/>
  <c r="AI52" i="17"/>
  <c r="AG52" i="17"/>
  <c r="AE52" i="17"/>
  <c r="AC52" i="17"/>
  <c r="AA52" i="17"/>
  <c r="Y52" i="17"/>
  <c r="W52" i="17"/>
  <c r="U52" i="17"/>
  <c r="S52" i="17"/>
  <c r="Q52" i="17"/>
  <c r="O52" i="17"/>
  <c r="M52" i="17"/>
  <c r="K52" i="17"/>
  <c r="I52" i="17"/>
  <c r="G52" i="17"/>
  <c r="E52" i="17"/>
  <c r="AQ51" i="17"/>
  <c r="AO51" i="17"/>
  <c r="AM51" i="17"/>
  <c r="AK51" i="17"/>
  <c r="AI51" i="17"/>
  <c r="AG51" i="17"/>
  <c r="AE51" i="17"/>
  <c r="AC51" i="17"/>
  <c r="AA51" i="17"/>
  <c r="Y51" i="17"/>
  <c r="W51" i="17"/>
  <c r="U51" i="17"/>
  <c r="S51" i="17"/>
  <c r="Q51" i="17"/>
  <c r="O51" i="17"/>
  <c r="M51" i="17"/>
  <c r="K51" i="17"/>
  <c r="I51" i="17"/>
  <c r="G51" i="17"/>
  <c r="E51" i="17"/>
  <c r="AQ50" i="17"/>
  <c r="AO50" i="17"/>
  <c r="AM50" i="17"/>
  <c r="AK50" i="17"/>
  <c r="AI50" i="17"/>
  <c r="AG50" i="17"/>
  <c r="AE50" i="17"/>
  <c r="AC50" i="17"/>
  <c r="AA50" i="17"/>
  <c r="Y50" i="17"/>
  <c r="W50" i="17"/>
  <c r="U50" i="17"/>
  <c r="S50" i="17"/>
  <c r="Q50" i="17"/>
  <c r="O50" i="17"/>
  <c r="M50" i="17"/>
  <c r="K50" i="17"/>
  <c r="I50" i="17"/>
  <c r="G50" i="17"/>
  <c r="E50" i="17"/>
  <c r="AQ49" i="17"/>
  <c r="AO49" i="17"/>
  <c r="AM49" i="17"/>
  <c r="AK49" i="17"/>
  <c r="AI49" i="17"/>
  <c r="AG49" i="17"/>
  <c r="AE49" i="17"/>
  <c r="AC49" i="17"/>
  <c r="AA49" i="17"/>
  <c r="Y49" i="17"/>
  <c r="W49" i="17"/>
  <c r="U49" i="17"/>
  <c r="S49" i="17"/>
  <c r="Q49" i="17"/>
  <c r="O49" i="17"/>
  <c r="M49" i="17"/>
  <c r="K49" i="17"/>
  <c r="I49" i="17"/>
  <c r="G49" i="17"/>
  <c r="E49" i="17"/>
  <c r="AQ48" i="17"/>
  <c r="AO48" i="17"/>
  <c r="AM48" i="17"/>
  <c r="AK48" i="17"/>
  <c r="AI48" i="17"/>
  <c r="AG48" i="17"/>
  <c r="AE48" i="17"/>
  <c r="AC48" i="17"/>
  <c r="AA48" i="17"/>
  <c r="Y48" i="17"/>
  <c r="W48" i="17"/>
  <c r="U48" i="17"/>
  <c r="S48" i="17"/>
  <c r="Q48" i="17"/>
  <c r="O48" i="17"/>
  <c r="M48" i="17"/>
  <c r="K48" i="17"/>
  <c r="I48" i="17"/>
  <c r="G48" i="17"/>
  <c r="E48" i="17"/>
  <c r="AQ47" i="17"/>
  <c r="AO47" i="17"/>
  <c r="AM47" i="17"/>
  <c r="AK47" i="17"/>
  <c r="AI47" i="17"/>
  <c r="AG47" i="17"/>
  <c r="AE47" i="17"/>
  <c r="AC47" i="17"/>
  <c r="AA47" i="17"/>
  <c r="Y47" i="17"/>
  <c r="W47" i="17"/>
  <c r="U47" i="17"/>
  <c r="S47" i="17"/>
  <c r="Q47" i="17"/>
  <c r="O47" i="17"/>
  <c r="M47" i="17"/>
  <c r="K47" i="17"/>
  <c r="I47" i="17"/>
  <c r="G47" i="17"/>
  <c r="E47" i="17"/>
  <c r="AQ46" i="17"/>
  <c r="AO46" i="17"/>
  <c r="AM46" i="17"/>
  <c r="AK46" i="17"/>
  <c r="AI46" i="17"/>
  <c r="AG46" i="17"/>
  <c r="AE46" i="17"/>
  <c r="AC46" i="17"/>
  <c r="AA46" i="17"/>
  <c r="Y46" i="17"/>
  <c r="W46" i="17"/>
  <c r="U46" i="17"/>
  <c r="S46" i="17"/>
  <c r="Q46" i="17"/>
  <c r="O46" i="17"/>
  <c r="M46" i="17"/>
  <c r="K46" i="17"/>
  <c r="I46" i="17"/>
  <c r="G46" i="17"/>
  <c r="E46" i="17"/>
  <c r="AQ45" i="17"/>
  <c r="AO45" i="17"/>
  <c r="AM45" i="17"/>
  <c r="AK45" i="17"/>
  <c r="AI45" i="17"/>
  <c r="AG45" i="17"/>
  <c r="AE45" i="17"/>
  <c r="AC45" i="17"/>
  <c r="AA45" i="17"/>
  <c r="Y45" i="17"/>
  <c r="W45" i="17"/>
  <c r="U45" i="17"/>
  <c r="S45" i="17"/>
  <c r="Q45" i="17"/>
  <c r="O45" i="17"/>
  <c r="M45" i="17"/>
  <c r="K45" i="17"/>
  <c r="I45" i="17"/>
  <c r="G45" i="17"/>
  <c r="E45" i="17"/>
  <c r="AQ44" i="17"/>
  <c r="AO44" i="17"/>
  <c r="AM44" i="17"/>
  <c r="AK44" i="17"/>
  <c r="AI44" i="17"/>
  <c r="AG44" i="17"/>
  <c r="AE44" i="17"/>
  <c r="AC44" i="17"/>
  <c r="AA44" i="17"/>
  <c r="Y44" i="17"/>
  <c r="W44" i="17"/>
  <c r="U44" i="17"/>
  <c r="S44" i="17"/>
  <c r="Q44" i="17"/>
  <c r="O44" i="17"/>
  <c r="M44" i="17"/>
  <c r="K44" i="17"/>
  <c r="I44" i="17"/>
  <c r="G44" i="17"/>
  <c r="E44" i="17"/>
  <c r="AQ43" i="17"/>
  <c r="AO43" i="17"/>
  <c r="AM43" i="17"/>
  <c r="AK43" i="17"/>
  <c r="AI43" i="17"/>
  <c r="AG43" i="17"/>
  <c r="AE43" i="17"/>
  <c r="AC43" i="17"/>
  <c r="AA43" i="17"/>
  <c r="Y43" i="17"/>
  <c r="W43" i="17"/>
  <c r="U43" i="17"/>
  <c r="S43" i="17"/>
  <c r="Q43" i="17"/>
  <c r="O43" i="17"/>
  <c r="M43" i="17"/>
  <c r="K43" i="17"/>
  <c r="I43" i="17"/>
  <c r="G43" i="17"/>
  <c r="E43" i="17"/>
  <c r="AQ42" i="17"/>
  <c r="AO42" i="17"/>
  <c r="AM42" i="17"/>
  <c r="AK42" i="17"/>
  <c r="AI42" i="17"/>
  <c r="AG42" i="17"/>
  <c r="AE42" i="17"/>
  <c r="AC42" i="17"/>
  <c r="AA42" i="17"/>
  <c r="Y42" i="17"/>
  <c r="W42" i="17"/>
  <c r="U42" i="17"/>
  <c r="S42" i="17"/>
  <c r="Q42" i="17"/>
  <c r="O42" i="17"/>
  <c r="M42" i="17"/>
  <c r="K42" i="17"/>
  <c r="I42" i="17"/>
  <c r="G42" i="17"/>
  <c r="E42" i="17"/>
  <c r="AQ41" i="17"/>
  <c r="AO41" i="17"/>
  <c r="AM41" i="17"/>
  <c r="AK41" i="17"/>
  <c r="AI41" i="17"/>
  <c r="AG41" i="17"/>
  <c r="AE41" i="17"/>
  <c r="AC41" i="17"/>
  <c r="AA41" i="17"/>
  <c r="Y41" i="17"/>
  <c r="W41" i="17"/>
  <c r="U41" i="17"/>
  <c r="S41" i="17"/>
  <c r="Q41" i="17"/>
  <c r="O41" i="17"/>
  <c r="M41" i="17"/>
  <c r="K41" i="17"/>
  <c r="I41" i="17"/>
  <c r="G41" i="17"/>
  <c r="E41" i="17"/>
  <c r="AQ40" i="17"/>
  <c r="AO40" i="17"/>
  <c r="AM40" i="17"/>
  <c r="AK40" i="17"/>
  <c r="AI40" i="17"/>
  <c r="AG40" i="17"/>
  <c r="AE40" i="17"/>
  <c r="AC40" i="17"/>
  <c r="AA40" i="17"/>
  <c r="Y40" i="17"/>
  <c r="W40" i="17"/>
  <c r="U40" i="17"/>
  <c r="S40" i="17"/>
  <c r="Q40" i="17"/>
  <c r="O40" i="17"/>
  <c r="M40" i="17"/>
  <c r="K40" i="17"/>
  <c r="I40" i="17"/>
  <c r="G40" i="17"/>
  <c r="E40" i="17"/>
  <c r="AQ39" i="17"/>
  <c r="AO39" i="17"/>
  <c r="AM39" i="17"/>
  <c r="AK39" i="17"/>
  <c r="AI39" i="17"/>
  <c r="AG39" i="17"/>
  <c r="AE39" i="17"/>
  <c r="AC39" i="17"/>
  <c r="AA39" i="17"/>
  <c r="Y39" i="17"/>
  <c r="W39" i="17"/>
  <c r="U39" i="17"/>
  <c r="S39" i="17"/>
  <c r="Q39" i="17"/>
  <c r="O39" i="17"/>
  <c r="M39" i="17"/>
  <c r="K39" i="17"/>
  <c r="I39" i="17"/>
  <c r="G39" i="17"/>
  <c r="E39" i="17"/>
  <c r="AQ38" i="17"/>
  <c r="AO38" i="17"/>
  <c r="AM38" i="17"/>
  <c r="AK38" i="17"/>
  <c r="AI38" i="17"/>
  <c r="AG38" i="17"/>
  <c r="AE38" i="17"/>
  <c r="AC38" i="17"/>
  <c r="AA38" i="17"/>
  <c r="Y38" i="17"/>
  <c r="W38" i="17"/>
  <c r="U38" i="17"/>
  <c r="S38" i="17"/>
  <c r="Q38" i="17"/>
  <c r="O38" i="17"/>
  <c r="M38" i="17"/>
  <c r="K38" i="17"/>
  <c r="I38" i="17"/>
  <c r="G38" i="17"/>
  <c r="E38" i="17"/>
  <c r="AQ37" i="17"/>
  <c r="AO37" i="17"/>
  <c r="AM37" i="17"/>
  <c r="AK37" i="17"/>
  <c r="AI37" i="17"/>
  <c r="AG37" i="17"/>
  <c r="AE37" i="17"/>
  <c r="AC37" i="17"/>
  <c r="AA37" i="17"/>
  <c r="Y37" i="17"/>
  <c r="W37" i="17"/>
  <c r="U37" i="17"/>
  <c r="S37" i="17"/>
  <c r="Q37" i="17"/>
  <c r="O37" i="17"/>
  <c r="M37" i="17"/>
  <c r="K37" i="17"/>
  <c r="I37" i="17"/>
  <c r="G37" i="17"/>
  <c r="E37" i="17"/>
  <c r="AQ36" i="17"/>
  <c r="AO36" i="17"/>
  <c r="AM36" i="17"/>
  <c r="AK36" i="17"/>
  <c r="AI36" i="17"/>
  <c r="AG36" i="17"/>
  <c r="AE36" i="17"/>
  <c r="AC36" i="17"/>
  <c r="AA36" i="17"/>
  <c r="Y36" i="17"/>
  <c r="W36" i="17"/>
  <c r="U36" i="17"/>
  <c r="S36" i="17"/>
  <c r="Q36" i="17"/>
  <c r="O36" i="17"/>
  <c r="M36" i="17"/>
  <c r="K36" i="17"/>
  <c r="I36" i="17"/>
  <c r="G36" i="17"/>
  <c r="E36" i="17"/>
  <c r="AQ35" i="17"/>
  <c r="AO35" i="17"/>
  <c r="AM35" i="17"/>
  <c r="AK35" i="17"/>
  <c r="AI35" i="17"/>
  <c r="AG35" i="17"/>
  <c r="AE35" i="17"/>
  <c r="AC35" i="17"/>
  <c r="AA35" i="17"/>
  <c r="Y35" i="17"/>
  <c r="W35" i="17"/>
  <c r="U35" i="17"/>
  <c r="S35" i="17"/>
  <c r="Q35" i="17"/>
  <c r="O35" i="17"/>
  <c r="M35" i="17"/>
  <c r="K35" i="17"/>
  <c r="I35" i="17"/>
  <c r="G35" i="17"/>
  <c r="E35" i="17"/>
  <c r="AQ34" i="17"/>
  <c r="AO34" i="17"/>
  <c r="AM34" i="17"/>
  <c r="AK34" i="17"/>
  <c r="AI34" i="17"/>
  <c r="AG34" i="17"/>
  <c r="AE34" i="17"/>
  <c r="AC34" i="17"/>
  <c r="AA34" i="17"/>
  <c r="Y34" i="17"/>
  <c r="W34" i="17"/>
  <c r="U34" i="17"/>
  <c r="S34" i="17"/>
  <c r="Q34" i="17"/>
  <c r="O34" i="17"/>
  <c r="M34" i="17"/>
  <c r="K34" i="17"/>
  <c r="I34" i="17"/>
  <c r="G34" i="17"/>
  <c r="E34" i="17"/>
  <c r="AQ33" i="17"/>
  <c r="AO33" i="17"/>
  <c r="AM33" i="17"/>
  <c r="AK33" i="17"/>
  <c r="AI33" i="17"/>
  <c r="AG33" i="17"/>
  <c r="AE33" i="17"/>
  <c r="AC33" i="17"/>
  <c r="AA33" i="17"/>
  <c r="Y33" i="17"/>
  <c r="W33" i="17"/>
  <c r="U33" i="17"/>
  <c r="S33" i="17"/>
  <c r="Q33" i="17"/>
  <c r="O33" i="17"/>
  <c r="M33" i="17"/>
  <c r="K33" i="17"/>
  <c r="I33" i="17"/>
  <c r="G33" i="17"/>
  <c r="E33" i="17"/>
  <c r="AQ32" i="17"/>
  <c r="AO32" i="17"/>
  <c r="AM32" i="17"/>
  <c r="AK32" i="17"/>
  <c r="AI32" i="17"/>
  <c r="AG32" i="17"/>
  <c r="AE32" i="17"/>
  <c r="AC32" i="17"/>
  <c r="AA32" i="17"/>
  <c r="Y32" i="17"/>
  <c r="W32" i="17"/>
  <c r="U32" i="17"/>
  <c r="S32" i="17"/>
  <c r="Q32" i="17"/>
  <c r="O32" i="17"/>
  <c r="M32" i="17"/>
  <c r="K32" i="17"/>
  <c r="I32" i="17"/>
  <c r="G32" i="17"/>
  <c r="E32" i="17"/>
  <c r="AQ31" i="17"/>
  <c r="AO31" i="17"/>
  <c r="AM31" i="17"/>
  <c r="AK31" i="17"/>
  <c r="AI31" i="17"/>
  <c r="AG31" i="17"/>
  <c r="AE31" i="17"/>
  <c r="AC31" i="17"/>
  <c r="AA31" i="17"/>
  <c r="Y31" i="17"/>
  <c r="W31" i="17"/>
  <c r="U31" i="17"/>
  <c r="S31" i="17"/>
  <c r="Q31" i="17"/>
  <c r="O31" i="17"/>
  <c r="M31" i="17"/>
  <c r="K31" i="17"/>
  <c r="I31" i="17"/>
  <c r="G31" i="17"/>
  <c r="E31" i="17"/>
  <c r="AQ30" i="17"/>
  <c r="AO30" i="17"/>
  <c r="AM30" i="17"/>
  <c r="AK30" i="17"/>
  <c r="AI30" i="17"/>
  <c r="AG30" i="17"/>
  <c r="AE30" i="17"/>
  <c r="AC30" i="17"/>
  <c r="AA30" i="17"/>
  <c r="Y30" i="17"/>
  <c r="W30" i="17"/>
  <c r="U30" i="17"/>
  <c r="S30" i="17"/>
  <c r="Q30" i="17"/>
  <c r="O30" i="17"/>
  <c r="M30" i="17"/>
  <c r="K30" i="17"/>
  <c r="I30" i="17"/>
  <c r="G30" i="17"/>
  <c r="E30" i="17"/>
  <c r="AQ29" i="17"/>
  <c r="AO29" i="17"/>
  <c r="AM29" i="17"/>
  <c r="AK29" i="17"/>
  <c r="AI29" i="17"/>
  <c r="AG29" i="17"/>
  <c r="AE29" i="17"/>
  <c r="AC29" i="17"/>
  <c r="AA29" i="17"/>
  <c r="Y29" i="17"/>
  <c r="W29" i="17"/>
  <c r="U29" i="17"/>
  <c r="S29" i="17"/>
  <c r="Q29" i="17"/>
  <c r="O29" i="17"/>
  <c r="M29" i="17"/>
  <c r="M2" i="17" s="1"/>
  <c r="K29" i="17"/>
  <c r="I29" i="17"/>
  <c r="G29" i="17"/>
  <c r="E29" i="17"/>
  <c r="AQ28" i="17"/>
  <c r="AO28" i="17"/>
  <c r="AM28" i="17"/>
  <c r="AK28" i="17"/>
  <c r="AI28" i="17"/>
  <c r="AG28" i="17"/>
  <c r="AE28" i="17"/>
  <c r="AC28" i="17"/>
  <c r="AA28" i="17"/>
  <c r="Y28" i="17"/>
  <c r="W28" i="17"/>
  <c r="U28" i="17"/>
  <c r="S28" i="17"/>
  <c r="Q28" i="17"/>
  <c r="O28" i="17"/>
  <c r="M28" i="17"/>
  <c r="K28" i="17"/>
  <c r="I28" i="17"/>
  <c r="G28" i="17"/>
  <c r="AQ27" i="17"/>
  <c r="AO27" i="17"/>
  <c r="AM27" i="17"/>
  <c r="AK27" i="17"/>
  <c r="AI27" i="17"/>
  <c r="AG27" i="17"/>
  <c r="AE27" i="17"/>
  <c r="AC27" i="17"/>
  <c r="AA27" i="17"/>
  <c r="AA1" i="17" s="1"/>
  <c r="AA3" i="17" s="1"/>
  <c r="Y27" i="17"/>
  <c r="Y5" i="17" s="1"/>
  <c r="W27" i="17"/>
  <c r="U27" i="17"/>
  <c r="S27" i="17"/>
  <c r="Q27" i="17"/>
  <c r="O27" i="17"/>
  <c r="M27" i="17"/>
  <c r="K27" i="17"/>
  <c r="I27" i="17"/>
  <c r="G27" i="17"/>
  <c r="AQ26" i="17"/>
  <c r="AO26" i="17"/>
  <c r="AM26" i="17"/>
  <c r="AK26" i="17"/>
  <c r="AI26" i="17"/>
  <c r="AG26" i="17"/>
  <c r="AE26" i="17"/>
  <c r="AC26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AQ25" i="17"/>
  <c r="AO25" i="17"/>
  <c r="AM25" i="17"/>
  <c r="AK25" i="17"/>
  <c r="AI25" i="17"/>
  <c r="AG25" i="17"/>
  <c r="AE25" i="17"/>
  <c r="AC25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AQ24" i="17"/>
  <c r="AO24" i="17"/>
  <c r="AM24" i="17"/>
  <c r="AK24" i="17"/>
  <c r="AI24" i="17"/>
  <c r="AG24" i="17"/>
  <c r="AE24" i="17"/>
  <c r="AC24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AQ23" i="17"/>
  <c r="AO23" i="17"/>
  <c r="AM23" i="17"/>
  <c r="AK23" i="17"/>
  <c r="AI23" i="17"/>
  <c r="AG23" i="17"/>
  <c r="AE23" i="17"/>
  <c r="AC23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AQ22" i="17"/>
  <c r="AO22" i="17"/>
  <c r="AM22" i="17"/>
  <c r="AK22" i="17"/>
  <c r="AI22" i="17"/>
  <c r="AG22" i="17"/>
  <c r="AE22" i="17"/>
  <c r="AC22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AQ21" i="17"/>
  <c r="AO21" i="17"/>
  <c r="AM21" i="17"/>
  <c r="AK21" i="17"/>
  <c r="AI21" i="17"/>
  <c r="AG21" i="17"/>
  <c r="AE21" i="17"/>
  <c r="AC21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AQ20" i="17"/>
  <c r="AO20" i="17"/>
  <c r="AM20" i="17"/>
  <c r="AK20" i="17"/>
  <c r="AI20" i="17"/>
  <c r="AG20" i="17"/>
  <c r="AE20" i="17"/>
  <c r="AC20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AQ19" i="17"/>
  <c r="AO19" i="17"/>
  <c r="AM19" i="17"/>
  <c r="AK19" i="17"/>
  <c r="AI19" i="17"/>
  <c r="AG19" i="17"/>
  <c r="AE19" i="17"/>
  <c r="AC19" i="17"/>
  <c r="AA19" i="17"/>
  <c r="Y19" i="17"/>
  <c r="W19" i="17"/>
  <c r="U19" i="17"/>
  <c r="S19" i="17"/>
  <c r="Q19" i="17"/>
  <c r="O19" i="17"/>
  <c r="M19" i="17"/>
  <c r="K19" i="17"/>
  <c r="I19" i="17"/>
  <c r="G19" i="17"/>
  <c r="E19" i="17"/>
  <c r="AQ18" i="17"/>
  <c r="AO18" i="17"/>
  <c r="AM18" i="17"/>
  <c r="AK18" i="17"/>
  <c r="AI18" i="17"/>
  <c r="AG18" i="17"/>
  <c r="AE18" i="17"/>
  <c r="AC18" i="17"/>
  <c r="AA18" i="17"/>
  <c r="Y18" i="17"/>
  <c r="W18" i="17"/>
  <c r="U18" i="17"/>
  <c r="S18" i="17"/>
  <c r="S1" i="17" s="1"/>
  <c r="S3" i="17" s="1"/>
  <c r="Q18" i="17"/>
  <c r="O18" i="17"/>
  <c r="M18" i="17"/>
  <c r="K18" i="17"/>
  <c r="I18" i="17"/>
  <c r="G18" i="17"/>
  <c r="E18" i="17"/>
  <c r="AQ17" i="17"/>
  <c r="AO17" i="17"/>
  <c r="AM17" i="17"/>
  <c r="AK17" i="17"/>
  <c r="AI17" i="17"/>
  <c r="AG17" i="17"/>
  <c r="AE17" i="17"/>
  <c r="AC17" i="17"/>
  <c r="AA17" i="17"/>
  <c r="Y17" i="17"/>
  <c r="W17" i="17"/>
  <c r="U17" i="17"/>
  <c r="S17" i="17"/>
  <c r="Q17" i="17"/>
  <c r="O17" i="17"/>
  <c r="M17" i="17"/>
  <c r="K17" i="17"/>
  <c r="I17" i="17"/>
  <c r="G17" i="17"/>
  <c r="E17" i="17"/>
  <c r="AQ16" i="17"/>
  <c r="AO16" i="17"/>
  <c r="AM16" i="17"/>
  <c r="AK16" i="17"/>
  <c r="AI16" i="17"/>
  <c r="AG16" i="17"/>
  <c r="AE16" i="17"/>
  <c r="AC16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AQ15" i="17"/>
  <c r="AO15" i="17"/>
  <c r="AM15" i="17"/>
  <c r="AK15" i="17"/>
  <c r="AI15" i="17"/>
  <c r="AG15" i="17"/>
  <c r="AE15" i="17"/>
  <c r="AC15" i="17"/>
  <c r="AA15" i="17"/>
  <c r="Y15" i="17"/>
  <c r="W15" i="17"/>
  <c r="U15" i="17"/>
  <c r="S15" i="17"/>
  <c r="Q15" i="17"/>
  <c r="O15" i="17"/>
  <c r="M15" i="17"/>
  <c r="K15" i="17"/>
  <c r="I15" i="17"/>
  <c r="G15" i="17"/>
  <c r="E15" i="17"/>
  <c r="AQ14" i="17"/>
  <c r="AO14" i="17"/>
  <c r="AM14" i="17"/>
  <c r="AK14" i="17"/>
  <c r="AI14" i="17"/>
  <c r="AG14" i="17"/>
  <c r="AE14" i="17"/>
  <c r="AC14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AQ13" i="17"/>
  <c r="AQ1" i="17" s="1"/>
  <c r="AQ2" i="17" s="1"/>
  <c r="AO13" i="17"/>
  <c r="AM13" i="17"/>
  <c r="AK13" i="17"/>
  <c r="AI13" i="17"/>
  <c r="AG13" i="17"/>
  <c r="AE13" i="17"/>
  <c r="AC13" i="17"/>
  <c r="AA13" i="17"/>
  <c r="Y13" i="17"/>
  <c r="Y1" i="17" s="1"/>
  <c r="W13" i="17"/>
  <c r="U13" i="17"/>
  <c r="U1" i="17" s="1"/>
  <c r="U3" i="17" s="1"/>
  <c r="S13" i="17"/>
  <c r="Q13" i="17"/>
  <c r="O13" i="17"/>
  <c r="M13" i="17"/>
  <c r="K13" i="17"/>
  <c r="K1" i="17" s="1"/>
  <c r="K3" i="17" s="1"/>
  <c r="I13" i="17"/>
  <c r="I4" i="17" s="1"/>
  <c r="G13" i="17"/>
  <c r="E13" i="17"/>
  <c r="AQ12" i="17"/>
  <c r="AO12" i="17"/>
  <c r="AO1" i="17" s="1"/>
  <c r="AO2" i="17" s="1"/>
  <c r="AM12" i="17"/>
  <c r="AM3" i="17" s="1"/>
  <c r="AK12" i="17"/>
  <c r="AI12" i="17"/>
  <c r="AG12" i="17"/>
  <c r="AG4" i="17" s="1"/>
  <c r="AE12" i="17"/>
  <c r="AE1" i="17" s="1"/>
  <c r="AE3" i="17" s="1"/>
  <c r="AC12" i="17"/>
  <c r="AA12" i="17"/>
  <c r="Y12" i="17"/>
  <c r="Y4" i="17" s="1"/>
  <c r="W12" i="17"/>
  <c r="U12" i="17"/>
  <c r="S12" i="17"/>
  <c r="Q12" i="17"/>
  <c r="O12" i="17"/>
  <c r="M12" i="17"/>
  <c r="K12" i="17"/>
  <c r="I12" i="17"/>
  <c r="I1" i="17" s="1"/>
  <c r="G12" i="17"/>
  <c r="E12" i="17"/>
  <c r="AQ10" i="17"/>
  <c r="AO10" i="17"/>
  <c r="AM10" i="17"/>
  <c r="AK10" i="17"/>
  <c r="AI10" i="17"/>
  <c r="AG10" i="17"/>
  <c r="AE10" i="17"/>
  <c r="AC10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I5" i="17"/>
  <c r="I3" i="17"/>
  <c r="AK1" i="17"/>
  <c r="AK3" i="17" s="1"/>
  <c r="AI1" i="17"/>
  <c r="AI3" i="17" s="1"/>
  <c r="Q1" i="17"/>
  <c r="Q3" i="17" s="1"/>
  <c r="O1" i="17"/>
  <c r="O3" i="17" s="1"/>
  <c r="Y3" i="17" l="1"/>
  <c r="AG3" i="17"/>
  <c r="AG5" i="17"/>
  <c r="I6" i="17"/>
  <c r="M6" i="17"/>
  <c r="I2" i="17"/>
  <c r="Y6" i="17"/>
  <c r="M4" i="17"/>
  <c r="Y2" i="17"/>
  <c r="AG6" i="17"/>
  <c r="AG1" i="17"/>
  <c r="AG2" i="17"/>
  <c r="M5" i="17"/>
  <c r="G1" i="17"/>
  <c r="G2" i="17" s="1"/>
  <c r="W1" i="17"/>
  <c r="W2" i="17" s="1"/>
  <c r="AM6" i="17"/>
  <c r="AM5" i="17"/>
  <c r="AM2" i="17"/>
  <c r="AM1" i="17"/>
  <c r="AM4" i="17"/>
  <c r="K2" i="17"/>
  <c r="K6" i="17" s="1"/>
  <c r="AA2" i="17"/>
  <c r="AA6" i="17" s="1"/>
  <c r="O2" i="17"/>
  <c r="AE2" i="17"/>
  <c r="G3" i="17"/>
  <c r="G4" i="17" s="1"/>
  <c r="W3" i="17"/>
  <c r="W6" i="17" s="1"/>
  <c r="AO3" i="17"/>
  <c r="AO4" i="17" s="1"/>
  <c r="S2" i="17"/>
  <c r="AQ3" i="17"/>
  <c r="AQ4" i="17" s="1"/>
  <c r="Q2" i="17"/>
  <c r="AI2" i="17"/>
  <c r="M1" i="17"/>
  <c r="AC1" i="17"/>
  <c r="AC2" i="17" s="1"/>
  <c r="E2" i="17"/>
  <c r="E5" i="17" s="1"/>
  <c r="U2" i="17"/>
  <c r="U5" i="17" s="1"/>
  <c r="AK2" i="17"/>
  <c r="AK5" i="17" s="1"/>
  <c r="M3" i="17"/>
  <c r="K5" i="17" l="1"/>
  <c r="K4" i="17"/>
  <c r="AA5" i="17"/>
  <c r="G5" i="17"/>
  <c r="AA4" i="17"/>
  <c r="AQ5" i="17"/>
  <c r="AC14" i="9" s="1"/>
  <c r="AO6" i="17"/>
  <c r="AQ6" i="17"/>
  <c r="AO5" i="17"/>
  <c r="U4" i="17"/>
  <c r="AC3" i="17"/>
  <c r="AC4" i="17" s="1"/>
  <c r="G6" i="17"/>
  <c r="AK4" i="17"/>
  <c r="W5" i="17"/>
  <c r="W4" i="17"/>
  <c r="E4" i="17"/>
  <c r="AC13" i="9" s="1"/>
  <c r="AI5" i="17"/>
  <c r="AI6" i="17"/>
  <c r="AI4" i="17"/>
  <c r="AE5" i="17"/>
  <c r="AE6" i="17"/>
  <c r="AE4" i="17"/>
  <c r="S5" i="17"/>
  <c r="S4" i="17"/>
  <c r="S6" i="17"/>
  <c r="Q5" i="17"/>
  <c r="Q6" i="17"/>
  <c r="Q4" i="17"/>
  <c r="O5" i="17"/>
  <c r="O6" i="17"/>
  <c r="O4" i="17"/>
  <c r="E6" i="17"/>
  <c r="U6" i="17"/>
  <c r="AK6" i="17"/>
  <c r="AC15" i="9" l="1"/>
  <c r="AC6" i="17"/>
  <c r="AC5" i="17"/>
  <c r="AQ300" i="16"/>
  <c r="AO300" i="16"/>
  <c r="AM300" i="16"/>
  <c r="AK300" i="16"/>
  <c r="AI300" i="16"/>
  <c r="AG300" i="16"/>
  <c r="AE300" i="16"/>
  <c r="AC300" i="16"/>
  <c r="AA300" i="16"/>
  <c r="Y300" i="16"/>
  <c r="W300" i="16"/>
  <c r="U300" i="16"/>
  <c r="S300" i="16"/>
  <c r="Q300" i="16"/>
  <c r="O300" i="16"/>
  <c r="M300" i="16"/>
  <c r="K300" i="16"/>
  <c r="I300" i="16"/>
  <c r="G300" i="16"/>
  <c r="E300" i="16"/>
  <c r="AQ299" i="16"/>
  <c r="AO299" i="16"/>
  <c r="AM299" i="16"/>
  <c r="AK299" i="16"/>
  <c r="AI299" i="16"/>
  <c r="AG299" i="16"/>
  <c r="AE299" i="16"/>
  <c r="AC299" i="16"/>
  <c r="AA299" i="16"/>
  <c r="Y299" i="16"/>
  <c r="W299" i="16"/>
  <c r="U299" i="16"/>
  <c r="S299" i="16"/>
  <c r="Q299" i="16"/>
  <c r="O299" i="16"/>
  <c r="M299" i="16"/>
  <c r="K299" i="16"/>
  <c r="I299" i="16"/>
  <c r="G299" i="16"/>
  <c r="E299" i="16"/>
  <c r="AQ298" i="16"/>
  <c r="AO298" i="16"/>
  <c r="AM298" i="16"/>
  <c r="AK298" i="16"/>
  <c r="AI298" i="16"/>
  <c r="AG298" i="16"/>
  <c r="AE298" i="16"/>
  <c r="AC298" i="16"/>
  <c r="AA298" i="16"/>
  <c r="Y298" i="16"/>
  <c r="W298" i="16"/>
  <c r="U298" i="16"/>
  <c r="S298" i="16"/>
  <c r="Q298" i="16"/>
  <c r="O298" i="16"/>
  <c r="M298" i="16"/>
  <c r="K298" i="16"/>
  <c r="I298" i="16"/>
  <c r="G298" i="16"/>
  <c r="E298" i="16"/>
  <c r="AQ297" i="16"/>
  <c r="AO297" i="16"/>
  <c r="AM297" i="16"/>
  <c r="AK297" i="16"/>
  <c r="AI297" i="16"/>
  <c r="AG297" i="16"/>
  <c r="AE297" i="16"/>
  <c r="AC297" i="16"/>
  <c r="AA297" i="16"/>
  <c r="Y297" i="16"/>
  <c r="W297" i="16"/>
  <c r="U297" i="16"/>
  <c r="S297" i="16"/>
  <c r="Q297" i="16"/>
  <c r="O297" i="16"/>
  <c r="M297" i="16"/>
  <c r="K297" i="16"/>
  <c r="I297" i="16"/>
  <c r="G297" i="16"/>
  <c r="E297" i="16"/>
  <c r="AQ296" i="16"/>
  <c r="AO296" i="16"/>
  <c r="AM296" i="16"/>
  <c r="AK296" i="16"/>
  <c r="AI296" i="16"/>
  <c r="AG296" i="16"/>
  <c r="AE296" i="16"/>
  <c r="AC296" i="16"/>
  <c r="AA296" i="16"/>
  <c r="Y296" i="16"/>
  <c r="W296" i="16"/>
  <c r="U296" i="16"/>
  <c r="S296" i="16"/>
  <c r="Q296" i="16"/>
  <c r="O296" i="16"/>
  <c r="M296" i="16"/>
  <c r="K296" i="16"/>
  <c r="I296" i="16"/>
  <c r="G296" i="16"/>
  <c r="E296" i="16"/>
  <c r="AQ295" i="16"/>
  <c r="AO295" i="16"/>
  <c r="AM295" i="16"/>
  <c r="AK295" i="16"/>
  <c r="AI295" i="16"/>
  <c r="AG295" i="16"/>
  <c r="AE295" i="16"/>
  <c r="AC295" i="16"/>
  <c r="AA295" i="16"/>
  <c r="Y295" i="16"/>
  <c r="W295" i="16"/>
  <c r="U295" i="16"/>
  <c r="S295" i="16"/>
  <c r="Q295" i="16"/>
  <c r="O295" i="16"/>
  <c r="M295" i="16"/>
  <c r="K295" i="16"/>
  <c r="I295" i="16"/>
  <c r="G295" i="16"/>
  <c r="E295" i="16"/>
  <c r="AQ294" i="16"/>
  <c r="AO294" i="16"/>
  <c r="AM294" i="16"/>
  <c r="AK294" i="16"/>
  <c r="AI294" i="16"/>
  <c r="AG294" i="16"/>
  <c r="AE294" i="16"/>
  <c r="AC294" i="16"/>
  <c r="AA294" i="16"/>
  <c r="Y294" i="16"/>
  <c r="W294" i="16"/>
  <c r="U294" i="16"/>
  <c r="S294" i="16"/>
  <c r="Q294" i="16"/>
  <c r="O294" i="16"/>
  <c r="M294" i="16"/>
  <c r="K294" i="16"/>
  <c r="I294" i="16"/>
  <c r="G294" i="16"/>
  <c r="E294" i="16"/>
  <c r="AQ293" i="16"/>
  <c r="AO293" i="16"/>
  <c r="AM293" i="16"/>
  <c r="AK293" i="16"/>
  <c r="AI293" i="16"/>
  <c r="AG293" i="16"/>
  <c r="AE293" i="16"/>
  <c r="AC293" i="16"/>
  <c r="AA293" i="16"/>
  <c r="Y293" i="16"/>
  <c r="W293" i="16"/>
  <c r="U293" i="16"/>
  <c r="S293" i="16"/>
  <c r="Q293" i="16"/>
  <c r="O293" i="16"/>
  <c r="M293" i="16"/>
  <c r="K293" i="16"/>
  <c r="I293" i="16"/>
  <c r="G293" i="16"/>
  <c r="E293" i="16"/>
  <c r="AQ292" i="16"/>
  <c r="AO292" i="16"/>
  <c r="AM292" i="16"/>
  <c r="AK292" i="16"/>
  <c r="AI292" i="16"/>
  <c r="AG292" i="16"/>
  <c r="AE292" i="16"/>
  <c r="AC292" i="16"/>
  <c r="AA292" i="16"/>
  <c r="Y292" i="16"/>
  <c r="W292" i="16"/>
  <c r="U292" i="16"/>
  <c r="S292" i="16"/>
  <c r="Q292" i="16"/>
  <c r="O292" i="16"/>
  <c r="M292" i="16"/>
  <c r="K292" i="16"/>
  <c r="I292" i="16"/>
  <c r="G292" i="16"/>
  <c r="E292" i="16"/>
  <c r="AQ291" i="16"/>
  <c r="AO291" i="16"/>
  <c r="AM291" i="16"/>
  <c r="AK291" i="16"/>
  <c r="AI291" i="16"/>
  <c r="AG291" i="16"/>
  <c r="AE291" i="16"/>
  <c r="AC291" i="16"/>
  <c r="AA291" i="16"/>
  <c r="Y291" i="16"/>
  <c r="W291" i="16"/>
  <c r="U291" i="16"/>
  <c r="S291" i="16"/>
  <c r="Q291" i="16"/>
  <c r="O291" i="16"/>
  <c r="M291" i="16"/>
  <c r="K291" i="16"/>
  <c r="I291" i="16"/>
  <c r="G291" i="16"/>
  <c r="E291" i="16"/>
  <c r="AQ290" i="16"/>
  <c r="AO290" i="16"/>
  <c r="AM290" i="16"/>
  <c r="AK290" i="16"/>
  <c r="AI290" i="16"/>
  <c r="AG290" i="16"/>
  <c r="AE290" i="16"/>
  <c r="AC290" i="16"/>
  <c r="AA290" i="16"/>
  <c r="Y290" i="16"/>
  <c r="W290" i="16"/>
  <c r="U290" i="16"/>
  <c r="S290" i="16"/>
  <c r="Q290" i="16"/>
  <c r="O290" i="16"/>
  <c r="M290" i="16"/>
  <c r="K290" i="16"/>
  <c r="I290" i="16"/>
  <c r="G290" i="16"/>
  <c r="E290" i="16"/>
  <c r="AQ289" i="16"/>
  <c r="AO289" i="16"/>
  <c r="AM289" i="16"/>
  <c r="AK289" i="16"/>
  <c r="AI289" i="16"/>
  <c r="AG289" i="16"/>
  <c r="AE289" i="16"/>
  <c r="AC289" i="16"/>
  <c r="AA289" i="16"/>
  <c r="Y289" i="16"/>
  <c r="W289" i="16"/>
  <c r="U289" i="16"/>
  <c r="S289" i="16"/>
  <c r="Q289" i="16"/>
  <c r="O289" i="16"/>
  <c r="M289" i="16"/>
  <c r="K289" i="16"/>
  <c r="I289" i="16"/>
  <c r="G289" i="16"/>
  <c r="E289" i="16"/>
  <c r="AQ288" i="16"/>
  <c r="AO288" i="16"/>
  <c r="AM288" i="16"/>
  <c r="AK288" i="16"/>
  <c r="AI288" i="16"/>
  <c r="AG288" i="16"/>
  <c r="AE288" i="16"/>
  <c r="AC288" i="16"/>
  <c r="AA288" i="16"/>
  <c r="Y288" i="16"/>
  <c r="W288" i="16"/>
  <c r="U288" i="16"/>
  <c r="S288" i="16"/>
  <c r="Q288" i="16"/>
  <c r="O288" i="16"/>
  <c r="M288" i="16"/>
  <c r="K288" i="16"/>
  <c r="I288" i="16"/>
  <c r="G288" i="16"/>
  <c r="E288" i="16"/>
  <c r="AQ287" i="16"/>
  <c r="AO287" i="16"/>
  <c r="AM287" i="16"/>
  <c r="AK287" i="16"/>
  <c r="AI287" i="16"/>
  <c r="AG287" i="16"/>
  <c r="AE287" i="16"/>
  <c r="AC287" i="16"/>
  <c r="AA287" i="16"/>
  <c r="Y287" i="16"/>
  <c r="W287" i="16"/>
  <c r="U287" i="16"/>
  <c r="S287" i="16"/>
  <c r="Q287" i="16"/>
  <c r="O287" i="16"/>
  <c r="M287" i="16"/>
  <c r="K287" i="16"/>
  <c r="I287" i="16"/>
  <c r="G287" i="16"/>
  <c r="E287" i="16"/>
  <c r="AQ286" i="16"/>
  <c r="AO286" i="16"/>
  <c r="AM286" i="16"/>
  <c r="AK286" i="16"/>
  <c r="AI286" i="16"/>
  <c r="AG286" i="16"/>
  <c r="AE286" i="16"/>
  <c r="AC286" i="16"/>
  <c r="AA286" i="16"/>
  <c r="Y286" i="16"/>
  <c r="W286" i="16"/>
  <c r="U286" i="16"/>
  <c r="S286" i="16"/>
  <c r="Q286" i="16"/>
  <c r="O286" i="16"/>
  <c r="M286" i="16"/>
  <c r="K286" i="16"/>
  <c r="I286" i="16"/>
  <c r="G286" i="16"/>
  <c r="E286" i="16"/>
  <c r="AQ285" i="16"/>
  <c r="AO285" i="16"/>
  <c r="AM285" i="16"/>
  <c r="AK285" i="16"/>
  <c r="AI285" i="16"/>
  <c r="AG285" i="16"/>
  <c r="AE285" i="16"/>
  <c r="AC285" i="16"/>
  <c r="AA285" i="16"/>
  <c r="Y285" i="16"/>
  <c r="W285" i="16"/>
  <c r="U285" i="16"/>
  <c r="S285" i="16"/>
  <c r="Q285" i="16"/>
  <c r="O285" i="16"/>
  <c r="M285" i="16"/>
  <c r="K285" i="16"/>
  <c r="I285" i="16"/>
  <c r="G285" i="16"/>
  <c r="E285" i="16"/>
  <c r="AQ284" i="16"/>
  <c r="AO284" i="16"/>
  <c r="AM284" i="16"/>
  <c r="AK284" i="16"/>
  <c r="AI284" i="16"/>
  <c r="AG284" i="16"/>
  <c r="AE284" i="16"/>
  <c r="AC284" i="16"/>
  <c r="AA284" i="16"/>
  <c r="Y284" i="16"/>
  <c r="W284" i="16"/>
  <c r="U284" i="16"/>
  <c r="S284" i="16"/>
  <c r="Q284" i="16"/>
  <c r="O284" i="16"/>
  <c r="M284" i="16"/>
  <c r="K284" i="16"/>
  <c r="I284" i="16"/>
  <c r="G284" i="16"/>
  <c r="E284" i="16"/>
  <c r="AQ283" i="16"/>
  <c r="AO283" i="16"/>
  <c r="AM283" i="16"/>
  <c r="AK283" i="16"/>
  <c r="AI283" i="16"/>
  <c r="AG283" i="16"/>
  <c r="AE283" i="16"/>
  <c r="AC283" i="16"/>
  <c r="AA283" i="16"/>
  <c r="Y283" i="16"/>
  <c r="W283" i="16"/>
  <c r="U283" i="16"/>
  <c r="S283" i="16"/>
  <c r="Q283" i="16"/>
  <c r="O283" i="16"/>
  <c r="M283" i="16"/>
  <c r="K283" i="16"/>
  <c r="I283" i="16"/>
  <c r="G283" i="16"/>
  <c r="E283" i="16"/>
  <c r="AQ282" i="16"/>
  <c r="AO282" i="16"/>
  <c r="AM282" i="16"/>
  <c r="AK282" i="16"/>
  <c r="AI282" i="16"/>
  <c r="AG282" i="16"/>
  <c r="AE282" i="16"/>
  <c r="AC282" i="16"/>
  <c r="AA282" i="16"/>
  <c r="Y282" i="16"/>
  <c r="W282" i="16"/>
  <c r="U282" i="16"/>
  <c r="S282" i="16"/>
  <c r="Q282" i="16"/>
  <c r="O282" i="16"/>
  <c r="M282" i="16"/>
  <c r="K282" i="16"/>
  <c r="I282" i="16"/>
  <c r="G282" i="16"/>
  <c r="E282" i="16"/>
  <c r="AQ281" i="16"/>
  <c r="AO281" i="16"/>
  <c r="AM281" i="16"/>
  <c r="AK281" i="16"/>
  <c r="AI281" i="16"/>
  <c r="AG281" i="16"/>
  <c r="AE281" i="16"/>
  <c r="AC281" i="16"/>
  <c r="AA281" i="16"/>
  <c r="Y281" i="16"/>
  <c r="W281" i="16"/>
  <c r="U281" i="16"/>
  <c r="S281" i="16"/>
  <c r="Q281" i="16"/>
  <c r="O281" i="16"/>
  <c r="M281" i="16"/>
  <c r="K281" i="16"/>
  <c r="I281" i="16"/>
  <c r="G281" i="16"/>
  <c r="E281" i="16"/>
  <c r="AQ280" i="16"/>
  <c r="AO280" i="16"/>
  <c r="AM280" i="16"/>
  <c r="AK280" i="16"/>
  <c r="AI280" i="16"/>
  <c r="AG280" i="16"/>
  <c r="AE280" i="16"/>
  <c r="AC280" i="16"/>
  <c r="AA280" i="16"/>
  <c r="Y280" i="16"/>
  <c r="W280" i="16"/>
  <c r="U280" i="16"/>
  <c r="S280" i="16"/>
  <c r="Q280" i="16"/>
  <c r="O280" i="16"/>
  <c r="M280" i="16"/>
  <c r="K280" i="16"/>
  <c r="I280" i="16"/>
  <c r="G280" i="16"/>
  <c r="E280" i="16"/>
  <c r="AQ279" i="16"/>
  <c r="AO279" i="16"/>
  <c r="AM279" i="16"/>
  <c r="AK279" i="16"/>
  <c r="AI279" i="16"/>
  <c r="AG279" i="16"/>
  <c r="AE279" i="16"/>
  <c r="AC279" i="16"/>
  <c r="AA279" i="16"/>
  <c r="Y279" i="16"/>
  <c r="W279" i="16"/>
  <c r="U279" i="16"/>
  <c r="S279" i="16"/>
  <c r="Q279" i="16"/>
  <c r="O279" i="16"/>
  <c r="M279" i="16"/>
  <c r="K279" i="16"/>
  <c r="I279" i="16"/>
  <c r="G279" i="16"/>
  <c r="E279" i="16"/>
  <c r="AQ278" i="16"/>
  <c r="AO278" i="16"/>
  <c r="AM278" i="16"/>
  <c r="AK278" i="16"/>
  <c r="AI278" i="16"/>
  <c r="AG278" i="16"/>
  <c r="AE278" i="16"/>
  <c r="AC278" i="16"/>
  <c r="AA278" i="16"/>
  <c r="Y278" i="16"/>
  <c r="W278" i="16"/>
  <c r="U278" i="16"/>
  <c r="S278" i="16"/>
  <c r="Q278" i="16"/>
  <c r="O278" i="16"/>
  <c r="M278" i="16"/>
  <c r="K278" i="16"/>
  <c r="I278" i="16"/>
  <c r="G278" i="16"/>
  <c r="E278" i="16"/>
  <c r="AQ277" i="16"/>
  <c r="AO277" i="16"/>
  <c r="AM277" i="16"/>
  <c r="AK277" i="16"/>
  <c r="AI277" i="16"/>
  <c r="AG277" i="16"/>
  <c r="AE277" i="16"/>
  <c r="AC277" i="16"/>
  <c r="AA277" i="16"/>
  <c r="Y277" i="16"/>
  <c r="W277" i="16"/>
  <c r="U277" i="16"/>
  <c r="S277" i="16"/>
  <c r="Q277" i="16"/>
  <c r="O277" i="16"/>
  <c r="M277" i="16"/>
  <c r="K277" i="16"/>
  <c r="I277" i="16"/>
  <c r="G277" i="16"/>
  <c r="E277" i="16"/>
  <c r="AQ276" i="16"/>
  <c r="AO276" i="16"/>
  <c r="AM276" i="16"/>
  <c r="AK276" i="16"/>
  <c r="AI276" i="16"/>
  <c r="AG276" i="16"/>
  <c r="AE276" i="16"/>
  <c r="AC276" i="16"/>
  <c r="AA276" i="16"/>
  <c r="Y276" i="16"/>
  <c r="W276" i="16"/>
  <c r="U276" i="16"/>
  <c r="S276" i="16"/>
  <c r="Q276" i="16"/>
  <c r="O276" i="16"/>
  <c r="M276" i="16"/>
  <c r="K276" i="16"/>
  <c r="I276" i="16"/>
  <c r="G276" i="16"/>
  <c r="E276" i="16"/>
  <c r="AQ275" i="16"/>
  <c r="AO275" i="16"/>
  <c r="AM275" i="16"/>
  <c r="AK275" i="16"/>
  <c r="AI275" i="16"/>
  <c r="AG275" i="16"/>
  <c r="AE275" i="16"/>
  <c r="AC275" i="16"/>
  <c r="AA275" i="16"/>
  <c r="Y275" i="16"/>
  <c r="W275" i="16"/>
  <c r="U275" i="16"/>
  <c r="S275" i="16"/>
  <c r="Q275" i="16"/>
  <c r="O275" i="16"/>
  <c r="M275" i="16"/>
  <c r="K275" i="16"/>
  <c r="I275" i="16"/>
  <c r="G275" i="16"/>
  <c r="E275" i="16"/>
  <c r="AQ274" i="16"/>
  <c r="AO274" i="16"/>
  <c r="AM274" i="16"/>
  <c r="AK274" i="16"/>
  <c r="AI274" i="16"/>
  <c r="AG274" i="16"/>
  <c r="AE274" i="16"/>
  <c r="AC274" i="16"/>
  <c r="AA274" i="16"/>
  <c r="Y274" i="16"/>
  <c r="W274" i="16"/>
  <c r="U274" i="16"/>
  <c r="S274" i="16"/>
  <c r="Q274" i="16"/>
  <c r="O274" i="16"/>
  <c r="M274" i="16"/>
  <c r="K274" i="16"/>
  <c r="I274" i="16"/>
  <c r="G274" i="16"/>
  <c r="E274" i="16"/>
  <c r="AQ273" i="16"/>
  <c r="AO273" i="16"/>
  <c r="AM273" i="16"/>
  <c r="AK273" i="16"/>
  <c r="AI273" i="16"/>
  <c r="AG273" i="16"/>
  <c r="AE273" i="16"/>
  <c r="AC273" i="16"/>
  <c r="AA273" i="16"/>
  <c r="Y273" i="16"/>
  <c r="W273" i="16"/>
  <c r="U273" i="16"/>
  <c r="S273" i="16"/>
  <c r="Q273" i="16"/>
  <c r="O273" i="16"/>
  <c r="M273" i="16"/>
  <c r="K273" i="16"/>
  <c r="I273" i="16"/>
  <c r="G273" i="16"/>
  <c r="E273" i="16"/>
  <c r="AQ272" i="16"/>
  <c r="AO272" i="16"/>
  <c r="AM272" i="16"/>
  <c r="AK272" i="16"/>
  <c r="AI272" i="16"/>
  <c r="AG272" i="16"/>
  <c r="AE272" i="16"/>
  <c r="AC272" i="16"/>
  <c r="AA272" i="16"/>
  <c r="Y272" i="16"/>
  <c r="W272" i="16"/>
  <c r="U272" i="16"/>
  <c r="S272" i="16"/>
  <c r="Q272" i="16"/>
  <c r="O272" i="16"/>
  <c r="M272" i="16"/>
  <c r="K272" i="16"/>
  <c r="I272" i="16"/>
  <c r="G272" i="16"/>
  <c r="E272" i="16"/>
  <c r="AQ271" i="16"/>
  <c r="AO271" i="16"/>
  <c r="AM271" i="16"/>
  <c r="AK271" i="16"/>
  <c r="AI271" i="16"/>
  <c r="AG271" i="16"/>
  <c r="AE271" i="16"/>
  <c r="AC271" i="16"/>
  <c r="AA271" i="16"/>
  <c r="Y271" i="16"/>
  <c r="W271" i="16"/>
  <c r="U271" i="16"/>
  <c r="S271" i="16"/>
  <c r="Q271" i="16"/>
  <c r="O271" i="16"/>
  <c r="M271" i="16"/>
  <c r="K271" i="16"/>
  <c r="I271" i="16"/>
  <c r="G271" i="16"/>
  <c r="E271" i="16"/>
  <c r="AQ270" i="16"/>
  <c r="AO270" i="16"/>
  <c r="AM270" i="16"/>
  <c r="AK270" i="16"/>
  <c r="AI270" i="16"/>
  <c r="AG270" i="16"/>
  <c r="AE270" i="16"/>
  <c r="AC270" i="16"/>
  <c r="AA270" i="16"/>
  <c r="Y270" i="16"/>
  <c r="W270" i="16"/>
  <c r="U270" i="16"/>
  <c r="S270" i="16"/>
  <c r="Q270" i="16"/>
  <c r="O270" i="16"/>
  <c r="M270" i="16"/>
  <c r="K270" i="16"/>
  <c r="I270" i="16"/>
  <c r="G270" i="16"/>
  <c r="E270" i="16"/>
  <c r="AQ269" i="16"/>
  <c r="AO269" i="16"/>
  <c r="AM269" i="16"/>
  <c r="AK269" i="16"/>
  <c r="AI269" i="16"/>
  <c r="AG269" i="16"/>
  <c r="AE269" i="16"/>
  <c r="AC269" i="16"/>
  <c r="AA269" i="16"/>
  <c r="Y269" i="16"/>
  <c r="W269" i="16"/>
  <c r="U269" i="16"/>
  <c r="S269" i="16"/>
  <c r="Q269" i="16"/>
  <c r="O269" i="16"/>
  <c r="M269" i="16"/>
  <c r="K269" i="16"/>
  <c r="I269" i="16"/>
  <c r="G269" i="16"/>
  <c r="E269" i="16"/>
  <c r="AQ268" i="16"/>
  <c r="AO268" i="16"/>
  <c r="AM268" i="16"/>
  <c r="AK268" i="16"/>
  <c r="AI268" i="16"/>
  <c r="AG268" i="16"/>
  <c r="AE268" i="16"/>
  <c r="AC268" i="16"/>
  <c r="AA268" i="16"/>
  <c r="Y268" i="16"/>
  <c r="W268" i="16"/>
  <c r="U268" i="16"/>
  <c r="S268" i="16"/>
  <c r="Q268" i="16"/>
  <c r="O268" i="16"/>
  <c r="M268" i="16"/>
  <c r="K268" i="16"/>
  <c r="I268" i="16"/>
  <c r="G268" i="16"/>
  <c r="E268" i="16"/>
  <c r="AQ267" i="16"/>
  <c r="AO267" i="16"/>
  <c r="AM267" i="16"/>
  <c r="AK267" i="16"/>
  <c r="AI267" i="16"/>
  <c r="AG267" i="16"/>
  <c r="AE267" i="16"/>
  <c r="AC267" i="16"/>
  <c r="AA267" i="16"/>
  <c r="Y267" i="16"/>
  <c r="W267" i="16"/>
  <c r="U267" i="16"/>
  <c r="S267" i="16"/>
  <c r="Q267" i="16"/>
  <c r="O267" i="16"/>
  <c r="M267" i="16"/>
  <c r="K267" i="16"/>
  <c r="I267" i="16"/>
  <c r="G267" i="16"/>
  <c r="E267" i="16"/>
  <c r="AQ266" i="16"/>
  <c r="AO266" i="16"/>
  <c r="AM266" i="16"/>
  <c r="AK266" i="16"/>
  <c r="AI266" i="16"/>
  <c r="AG266" i="16"/>
  <c r="AE266" i="16"/>
  <c r="AC266" i="16"/>
  <c r="AA266" i="16"/>
  <c r="Y266" i="16"/>
  <c r="W266" i="16"/>
  <c r="U266" i="16"/>
  <c r="S266" i="16"/>
  <c r="Q266" i="16"/>
  <c r="O266" i="16"/>
  <c r="M266" i="16"/>
  <c r="K266" i="16"/>
  <c r="I266" i="16"/>
  <c r="G266" i="16"/>
  <c r="E266" i="16"/>
  <c r="AQ265" i="16"/>
  <c r="AO265" i="16"/>
  <c r="AM265" i="16"/>
  <c r="AK265" i="16"/>
  <c r="AI265" i="16"/>
  <c r="AG265" i="16"/>
  <c r="AE265" i="16"/>
  <c r="AC265" i="16"/>
  <c r="AA265" i="16"/>
  <c r="Y265" i="16"/>
  <c r="W265" i="16"/>
  <c r="U265" i="16"/>
  <c r="S265" i="16"/>
  <c r="Q265" i="16"/>
  <c r="O265" i="16"/>
  <c r="M265" i="16"/>
  <c r="K265" i="16"/>
  <c r="I265" i="16"/>
  <c r="G265" i="16"/>
  <c r="E265" i="16"/>
  <c r="AQ264" i="16"/>
  <c r="AO264" i="16"/>
  <c r="AM264" i="16"/>
  <c r="AK264" i="16"/>
  <c r="AI264" i="16"/>
  <c r="AG264" i="16"/>
  <c r="AE264" i="16"/>
  <c r="AC264" i="16"/>
  <c r="AA264" i="16"/>
  <c r="Y264" i="16"/>
  <c r="W264" i="16"/>
  <c r="U264" i="16"/>
  <c r="S264" i="16"/>
  <c r="Q264" i="16"/>
  <c r="O264" i="16"/>
  <c r="M264" i="16"/>
  <c r="K264" i="16"/>
  <c r="I264" i="16"/>
  <c r="G264" i="16"/>
  <c r="E264" i="16"/>
  <c r="AQ263" i="16"/>
  <c r="AO263" i="16"/>
  <c r="AM263" i="16"/>
  <c r="AK263" i="16"/>
  <c r="AI263" i="16"/>
  <c r="AG263" i="16"/>
  <c r="AE263" i="16"/>
  <c r="AC263" i="16"/>
  <c r="AA263" i="16"/>
  <c r="Y263" i="16"/>
  <c r="W263" i="16"/>
  <c r="U263" i="16"/>
  <c r="S263" i="16"/>
  <c r="Q263" i="16"/>
  <c r="O263" i="16"/>
  <c r="M263" i="16"/>
  <c r="K263" i="16"/>
  <c r="I263" i="16"/>
  <c r="G263" i="16"/>
  <c r="E263" i="16"/>
  <c r="AQ262" i="16"/>
  <c r="AO262" i="16"/>
  <c r="AM262" i="16"/>
  <c r="AK262" i="16"/>
  <c r="AI262" i="16"/>
  <c r="AG262" i="16"/>
  <c r="AE262" i="16"/>
  <c r="AC262" i="16"/>
  <c r="AA262" i="16"/>
  <c r="Y262" i="16"/>
  <c r="W262" i="16"/>
  <c r="U262" i="16"/>
  <c r="S262" i="16"/>
  <c r="Q262" i="16"/>
  <c r="O262" i="16"/>
  <c r="M262" i="16"/>
  <c r="K262" i="16"/>
  <c r="I262" i="16"/>
  <c r="G262" i="16"/>
  <c r="E262" i="16"/>
  <c r="AQ261" i="16"/>
  <c r="AO261" i="16"/>
  <c r="AM261" i="16"/>
  <c r="AK261" i="16"/>
  <c r="AI261" i="16"/>
  <c r="AG261" i="16"/>
  <c r="AE261" i="16"/>
  <c r="AC261" i="16"/>
  <c r="AA261" i="16"/>
  <c r="Y261" i="16"/>
  <c r="W261" i="16"/>
  <c r="U261" i="16"/>
  <c r="S261" i="16"/>
  <c r="Q261" i="16"/>
  <c r="O261" i="16"/>
  <c r="M261" i="16"/>
  <c r="K261" i="16"/>
  <c r="I261" i="16"/>
  <c r="G261" i="16"/>
  <c r="E261" i="16"/>
  <c r="AQ260" i="16"/>
  <c r="AO260" i="16"/>
  <c r="AM260" i="16"/>
  <c r="AK260" i="16"/>
  <c r="AI260" i="16"/>
  <c r="AG260" i="16"/>
  <c r="AE260" i="16"/>
  <c r="AC260" i="16"/>
  <c r="AA260" i="16"/>
  <c r="Y260" i="16"/>
  <c r="W260" i="16"/>
  <c r="U260" i="16"/>
  <c r="S260" i="16"/>
  <c r="Q260" i="16"/>
  <c r="O260" i="16"/>
  <c r="M260" i="16"/>
  <c r="K260" i="16"/>
  <c r="I260" i="16"/>
  <c r="G260" i="16"/>
  <c r="E260" i="16"/>
  <c r="AQ259" i="16"/>
  <c r="AO259" i="16"/>
  <c r="AM259" i="16"/>
  <c r="AK259" i="16"/>
  <c r="AI259" i="16"/>
  <c r="AG259" i="16"/>
  <c r="AE259" i="16"/>
  <c r="AC259" i="16"/>
  <c r="AA259" i="16"/>
  <c r="Y259" i="16"/>
  <c r="W259" i="16"/>
  <c r="U259" i="16"/>
  <c r="S259" i="16"/>
  <c r="Q259" i="16"/>
  <c r="O259" i="16"/>
  <c r="M259" i="16"/>
  <c r="K259" i="16"/>
  <c r="I259" i="16"/>
  <c r="G259" i="16"/>
  <c r="E259" i="16"/>
  <c r="AQ258" i="16"/>
  <c r="AO258" i="16"/>
  <c r="AM258" i="16"/>
  <c r="AK258" i="16"/>
  <c r="AI258" i="16"/>
  <c r="AG258" i="16"/>
  <c r="AE258" i="16"/>
  <c r="AC258" i="16"/>
  <c r="AA258" i="16"/>
  <c r="Y258" i="16"/>
  <c r="W258" i="16"/>
  <c r="U258" i="16"/>
  <c r="S258" i="16"/>
  <c r="Q258" i="16"/>
  <c r="O258" i="16"/>
  <c r="M258" i="16"/>
  <c r="K258" i="16"/>
  <c r="I258" i="16"/>
  <c r="G258" i="16"/>
  <c r="E258" i="16"/>
  <c r="AQ257" i="16"/>
  <c r="AO257" i="16"/>
  <c r="AM257" i="16"/>
  <c r="AK257" i="16"/>
  <c r="AI257" i="16"/>
  <c r="AG257" i="16"/>
  <c r="AE257" i="16"/>
  <c r="AC257" i="16"/>
  <c r="AA257" i="16"/>
  <c r="Y257" i="16"/>
  <c r="W257" i="16"/>
  <c r="U257" i="16"/>
  <c r="S257" i="16"/>
  <c r="Q257" i="16"/>
  <c r="O257" i="16"/>
  <c r="M257" i="16"/>
  <c r="K257" i="16"/>
  <c r="I257" i="16"/>
  <c r="G257" i="16"/>
  <c r="E257" i="16"/>
  <c r="AQ256" i="16"/>
  <c r="AO256" i="16"/>
  <c r="AM256" i="16"/>
  <c r="AK256" i="16"/>
  <c r="AI256" i="16"/>
  <c r="AG256" i="16"/>
  <c r="AE256" i="16"/>
  <c r="AC256" i="16"/>
  <c r="AA256" i="16"/>
  <c r="Y256" i="16"/>
  <c r="W256" i="16"/>
  <c r="U256" i="16"/>
  <c r="S256" i="16"/>
  <c r="Q256" i="16"/>
  <c r="O256" i="16"/>
  <c r="M256" i="16"/>
  <c r="K256" i="16"/>
  <c r="I256" i="16"/>
  <c r="G256" i="16"/>
  <c r="E256" i="16"/>
  <c r="AQ255" i="16"/>
  <c r="AO255" i="16"/>
  <c r="AM255" i="16"/>
  <c r="AK255" i="16"/>
  <c r="AI255" i="16"/>
  <c r="AG255" i="16"/>
  <c r="AE255" i="16"/>
  <c r="AC255" i="16"/>
  <c r="AA255" i="16"/>
  <c r="Y255" i="16"/>
  <c r="W255" i="16"/>
  <c r="U255" i="16"/>
  <c r="S255" i="16"/>
  <c r="Q255" i="16"/>
  <c r="O255" i="16"/>
  <c r="M255" i="16"/>
  <c r="K255" i="16"/>
  <c r="I255" i="16"/>
  <c r="G255" i="16"/>
  <c r="E255" i="16"/>
  <c r="AQ254" i="16"/>
  <c r="AO254" i="16"/>
  <c r="AM254" i="16"/>
  <c r="AK254" i="16"/>
  <c r="AI254" i="16"/>
  <c r="AG254" i="16"/>
  <c r="AE254" i="16"/>
  <c r="AC254" i="16"/>
  <c r="AA254" i="16"/>
  <c r="Y254" i="16"/>
  <c r="W254" i="16"/>
  <c r="U254" i="16"/>
  <c r="S254" i="16"/>
  <c r="Q254" i="16"/>
  <c r="O254" i="16"/>
  <c r="M254" i="16"/>
  <c r="K254" i="16"/>
  <c r="I254" i="16"/>
  <c r="G254" i="16"/>
  <c r="E254" i="16"/>
  <c r="AQ253" i="16"/>
  <c r="AO253" i="16"/>
  <c r="AM253" i="16"/>
  <c r="AK253" i="16"/>
  <c r="AI253" i="16"/>
  <c r="AG253" i="16"/>
  <c r="AE253" i="16"/>
  <c r="AC253" i="16"/>
  <c r="AA253" i="16"/>
  <c r="Y253" i="16"/>
  <c r="W253" i="16"/>
  <c r="U253" i="16"/>
  <c r="S253" i="16"/>
  <c r="Q253" i="16"/>
  <c r="O253" i="16"/>
  <c r="M253" i="16"/>
  <c r="K253" i="16"/>
  <c r="I253" i="16"/>
  <c r="G253" i="16"/>
  <c r="E253" i="16"/>
  <c r="AQ252" i="16"/>
  <c r="AO252" i="16"/>
  <c r="AM252" i="16"/>
  <c r="AK252" i="16"/>
  <c r="AI252" i="16"/>
  <c r="AG252" i="16"/>
  <c r="AE252" i="16"/>
  <c r="AC252" i="16"/>
  <c r="AA252" i="16"/>
  <c r="Y252" i="16"/>
  <c r="W252" i="16"/>
  <c r="U252" i="16"/>
  <c r="S252" i="16"/>
  <c r="Q252" i="16"/>
  <c r="O252" i="16"/>
  <c r="M252" i="16"/>
  <c r="K252" i="16"/>
  <c r="I252" i="16"/>
  <c r="G252" i="16"/>
  <c r="E252" i="16"/>
  <c r="AQ251" i="16"/>
  <c r="AO251" i="16"/>
  <c r="AM251" i="16"/>
  <c r="AK251" i="16"/>
  <c r="AI251" i="16"/>
  <c r="AG251" i="16"/>
  <c r="AE251" i="16"/>
  <c r="AC251" i="16"/>
  <c r="AA251" i="16"/>
  <c r="Y251" i="16"/>
  <c r="W251" i="16"/>
  <c r="U251" i="16"/>
  <c r="S251" i="16"/>
  <c r="Q251" i="16"/>
  <c r="O251" i="16"/>
  <c r="M251" i="16"/>
  <c r="K251" i="16"/>
  <c r="I251" i="16"/>
  <c r="G251" i="16"/>
  <c r="E251" i="16"/>
  <c r="AQ250" i="16"/>
  <c r="AO250" i="16"/>
  <c r="AM250" i="16"/>
  <c r="AK250" i="16"/>
  <c r="AI250" i="16"/>
  <c r="AG250" i="16"/>
  <c r="AE250" i="16"/>
  <c r="AC250" i="16"/>
  <c r="AA250" i="16"/>
  <c r="Y250" i="16"/>
  <c r="W250" i="16"/>
  <c r="U250" i="16"/>
  <c r="S250" i="16"/>
  <c r="Q250" i="16"/>
  <c r="O250" i="16"/>
  <c r="M250" i="16"/>
  <c r="K250" i="16"/>
  <c r="I250" i="16"/>
  <c r="G250" i="16"/>
  <c r="E250" i="16"/>
  <c r="AQ249" i="16"/>
  <c r="AO249" i="16"/>
  <c r="AM249" i="16"/>
  <c r="AK249" i="16"/>
  <c r="AI249" i="16"/>
  <c r="AG249" i="16"/>
  <c r="AE249" i="16"/>
  <c r="AC249" i="16"/>
  <c r="AA249" i="16"/>
  <c r="Y249" i="16"/>
  <c r="W249" i="16"/>
  <c r="U249" i="16"/>
  <c r="S249" i="16"/>
  <c r="Q249" i="16"/>
  <c r="O249" i="16"/>
  <c r="M249" i="16"/>
  <c r="K249" i="16"/>
  <c r="I249" i="16"/>
  <c r="G249" i="16"/>
  <c r="E249" i="16"/>
  <c r="AQ248" i="16"/>
  <c r="AO248" i="16"/>
  <c r="AM248" i="16"/>
  <c r="AK248" i="16"/>
  <c r="AI248" i="16"/>
  <c r="AG248" i="16"/>
  <c r="AE248" i="16"/>
  <c r="AC248" i="16"/>
  <c r="AA248" i="16"/>
  <c r="Y248" i="16"/>
  <c r="W248" i="16"/>
  <c r="U248" i="16"/>
  <c r="S248" i="16"/>
  <c r="Q248" i="16"/>
  <c r="O248" i="16"/>
  <c r="M248" i="16"/>
  <c r="K248" i="16"/>
  <c r="I248" i="16"/>
  <c r="G248" i="16"/>
  <c r="E248" i="16"/>
  <c r="AQ247" i="16"/>
  <c r="AO247" i="16"/>
  <c r="AM247" i="16"/>
  <c r="AK247" i="16"/>
  <c r="AI247" i="16"/>
  <c r="AG247" i="16"/>
  <c r="AE247" i="16"/>
  <c r="AC247" i="16"/>
  <c r="AA247" i="16"/>
  <c r="Y247" i="16"/>
  <c r="W247" i="16"/>
  <c r="U247" i="16"/>
  <c r="S247" i="16"/>
  <c r="Q247" i="16"/>
  <c r="O247" i="16"/>
  <c r="M247" i="16"/>
  <c r="K247" i="16"/>
  <c r="I247" i="16"/>
  <c r="G247" i="16"/>
  <c r="E247" i="16"/>
  <c r="AQ246" i="16"/>
  <c r="AO246" i="16"/>
  <c r="AM246" i="16"/>
  <c r="AK246" i="16"/>
  <c r="AI246" i="16"/>
  <c r="AG246" i="16"/>
  <c r="AE246" i="16"/>
  <c r="AC246" i="16"/>
  <c r="AA246" i="16"/>
  <c r="Y246" i="16"/>
  <c r="W246" i="16"/>
  <c r="U246" i="16"/>
  <c r="S246" i="16"/>
  <c r="Q246" i="16"/>
  <c r="O246" i="16"/>
  <c r="M246" i="16"/>
  <c r="K246" i="16"/>
  <c r="I246" i="16"/>
  <c r="G246" i="16"/>
  <c r="E246" i="16"/>
  <c r="AQ245" i="16"/>
  <c r="AO245" i="16"/>
  <c r="AM245" i="16"/>
  <c r="AK245" i="16"/>
  <c r="AI245" i="16"/>
  <c r="AG245" i="16"/>
  <c r="AE245" i="16"/>
  <c r="AC245" i="16"/>
  <c r="AA245" i="16"/>
  <c r="Y245" i="16"/>
  <c r="W245" i="16"/>
  <c r="U245" i="16"/>
  <c r="S245" i="16"/>
  <c r="Q245" i="16"/>
  <c r="O245" i="16"/>
  <c r="M245" i="16"/>
  <c r="K245" i="16"/>
  <c r="I245" i="16"/>
  <c r="G245" i="16"/>
  <c r="E245" i="16"/>
  <c r="AQ244" i="16"/>
  <c r="AO244" i="16"/>
  <c r="AM244" i="16"/>
  <c r="AK244" i="16"/>
  <c r="AI244" i="16"/>
  <c r="AG244" i="16"/>
  <c r="AE244" i="16"/>
  <c r="AC244" i="16"/>
  <c r="AA244" i="16"/>
  <c r="Y244" i="16"/>
  <c r="W244" i="16"/>
  <c r="U244" i="16"/>
  <c r="S244" i="16"/>
  <c r="Q244" i="16"/>
  <c r="O244" i="16"/>
  <c r="M244" i="16"/>
  <c r="K244" i="16"/>
  <c r="I244" i="16"/>
  <c r="G244" i="16"/>
  <c r="E244" i="16"/>
  <c r="AQ243" i="16"/>
  <c r="AO243" i="16"/>
  <c r="AM243" i="16"/>
  <c r="AK243" i="16"/>
  <c r="AI243" i="16"/>
  <c r="AG243" i="16"/>
  <c r="AE243" i="16"/>
  <c r="AC243" i="16"/>
  <c r="AA243" i="16"/>
  <c r="Y243" i="16"/>
  <c r="W243" i="16"/>
  <c r="U243" i="16"/>
  <c r="S243" i="16"/>
  <c r="Q243" i="16"/>
  <c r="O243" i="16"/>
  <c r="M243" i="16"/>
  <c r="K243" i="16"/>
  <c r="I243" i="16"/>
  <c r="G243" i="16"/>
  <c r="E243" i="16"/>
  <c r="AQ242" i="16"/>
  <c r="AO242" i="16"/>
  <c r="AM242" i="16"/>
  <c r="AK242" i="16"/>
  <c r="AI242" i="16"/>
  <c r="AG242" i="16"/>
  <c r="AE242" i="16"/>
  <c r="AC242" i="16"/>
  <c r="AA242" i="16"/>
  <c r="Y242" i="16"/>
  <c r="W242" i="16"/>
  <c r="U242" i="16"/>
  <c r="S242" i="16"/>
  <c r="Q242" i="16"/>
  <c r="O242" i="16"/>
  <c r="M242" i="16"/>
  <c r="K242" i="16"/>
  <c r="I242" i="16"/>
  <c r="G242" i="16"/>
  <c r="E242" i="16"/>
  <c r="AQ241" i="16"/>
  <c r="AO241" i="16"/>
  <c r="AM241" i="16"/>
  <c r="AK241" i="16"/>
  <c r="AI241" i="16"/>
  <c r="AG241" i="16"/>
  <c r="AE241" i="16"/>
  <c r="AC241" i="16"/>
  <c r="AA241" i="16"/>
  <c r="Y241" i="16"/>
  <c r="W241" i="16"/>
  <c r="U241" i="16"/>
  <c r="S241" i="16"/>
  <c r="Q241" i="16"/>
  <c r="O241" i="16"/>
  <c r="M241" i="16"/>
  <c r="K241" i="16"/>
  <c r="I241" i="16"/>
  <c r="G241" i="16"/>
  <c r="E241" i="16"/>
  <c r="AQ240" i="16"/>
  <c r="AO240" i="16"/>
  <c r="AM240" i="16"/>
  <c r="AK240" i="16"/>
  <c r="AI240" i="16"/>
  <c r="AG240" i="16"/>
  <c r="AE240" i="16"/>
  <c r="AC240" i="16"/>
  <c r="AA240" i="16"/>
  <c r="Y240" i="16"/>
  <c r="W240" i="16"/>
  <c r="U240" i="16"/>
  <c r="S240" i="16"/>
  <c r="Q240" i="16"/>
  <c r="O240" i="16"/>
  <c r="M240" i="16"/>
  <c r="K240" i="16"/>
  <c r="I240" i="16"/>
  <c r="G240" i="16"/>
  <c r="E240" i="16"/>
  <c r="AQ239" i="16"/>
  <c r="AO239" i="16"/>
  <c r="AM239" i="16"/>
  <c r="AK239" i="16"/>
  <c r="AI239" i="16"/>
  <c r="AG239" i="16"/>
  <c r="AE239" i="16"/>
  <c r="AC239" i="16"/>
  <c r="AA239" i="16"/>
  <c r="Y239" i="16"/>
  <c r="W239" i="16"/>
  <c r="U239" i="16"/>
  <c r="S239" i="16"/>
  <c r="Q239" i="16"/>
  <c r="O239" i="16"/>
  <c r="M239" i="16"/>
  <c r="K239" i="16"/>
  <c r="I239" i="16"/>
  <c r="G239" i="16"/>
  <c r="E239" i="16"/>
  <c r="AQ238" i="16"/>
  <c r="AO238" i="16"/>
  <c r="AM238" i="16"/>
  <c r="AK238" i="16"/>
  <c r="AI238" i="16"/>
  <c r="AG238" i="16"/>
  <c r="AE238" i="16"/>
  <c r="AC238" i="16"/>
  <c r="AA238" i="16"/>
  <c r="Y238" i="16"/>
  <c r="W238" i="16"/>
  <c r="U238" i="16"/>
  <c r="S238" i="16"/>
  <c r="Q238" i="16"/>
  <c r="O238" i="16"/>
  <c r="M238" i="16"/>
  <c r="K238" i="16"/>
  <c r="I238" i="16"/>
  <c r="G238" i="16"/>
  <c r="E238" i="16"/>
  <c r="AQ237" i="16"/>
  <c r="AO237" i="16"/>
  <c r="AM237" i="16"/>
  <c r="AK237" i="16"/>
  <c r="AI237" i="16"/>
  <c r="AG237" i="16"/>
  <c r="AE237" i="16"/>
  <c r="AC237" i="16"/>
  <c r="AA237" i="16"/>
  <c r="Y237" i="16"/>
  <c r="W237" i="16"/>
  <c r="U237" i="16"/>
  <c r="S237" i="16"/>
  <c r="Q237" i="16"/>
  <c r="O237" i="16"/>
  <c r="M237" i="16"/>
  <c r="K237" i="16"/>
  <c r="I237" i="16"/>
  <c r="G237" i="16"/>
  <c r="E237" i="16"/>
  <c r="AQ236" i="16"/>
  <c r="AO236" i="16"/>
  <c r="AM236" i="16"/>
  <c r="AK236" i="16"/>
  <c r="AI236" i="16"/>
  <c r="AG236" i="16"/>
  <c r="AE236" i="16"/>
  <c r="AC236" i="16"/>
  <c r="AA236" i="16"/>
  <c r="Y236" i="16"/>
  <c r="W236" i="16"/>
  <c r="U236" i="16"/>
  <c r="S236" i="16"/>
  <c r="Q236" i="16"/>
  <c r="O236" i="16"/>
  <c r="M236" i="16"/>
  <c r="K236" i="16"/>
  <c r="I236" i="16"/>
  <c r="G236" i="16"/>
  <c r="E236" i="16"/>
  <c r="AQ235" i="16"/>
  <c r="AO235" i="16"/>
  <c r="AM235" i="16"/>
  <c r="AK235" i="16"/>
  <c r="AI235" i="16"/>
  <c r="AG235" i="16"/>
  <c r="AE235" i="16"/>
  <c r="AC235" i="16"/>
  <c r="AA235" i="16"/>
  <c r="Y235" i="16"/>
  <c r="W235" i="16"/>
  <c r="U235" i="16"/>
  <c r="S235" i="16"/>
  <c r="Q235" i="16"/>
  <c r="O235" i="16"/>
  <c r="M235" i="16"/>
  <c r="K235" i="16"/>
  <c r="I235" i="16"/>
  <c r="G235" i="16"/>
  <c r="E235" i="16"/>
  <c r="AQ234" i="16"/>
  <c r="AO234" i="16"/>
  <c r="AM234" i="16"/>
  <c r="AK234" i="16"/>
  <c r="AI234" i="16"/>
  <c r="AG234" i="16"/>
  <c r="AE234" i="16"/>
  <c r="AC234" i="16"/>
  <c r="AA234" i="16"/>
  <c r="Y234" i="16"/>
  <c r="W234" i="16"/>
  <c r="U234" i="16"/>
  <c r="S234" i="16"/>
  <c r="Q234" i="16"/>
  <c r="O234" i="16"/>
  <c r="M234" i="16"/>
  <c r="K234" i="16"/>
  <c r="I234" i="16"/>
  <c r="G234" i="16"/>
  <c r="E234" i="16"/>
  <c r="AQ233" i="16"/>
  <c r="AO233" i="16"/>
  <c r="AM233" i="16"/>
  <c r="AK233" i="16"/>
  <c r="AI233" i="16"/>
  <c r="AG233" i="16"/>
  <c r="AE233" i="16"/>
  <c r="AC233" i="16"/>
  <c r="AA233" i="16"/>
  <c r="Y233" i="16"/>
  <c r="W233" i="16"/>
  <c r="U233" i="16"/>
  <c r="S233" i="16"/>
  <c r="Q233" i="16"/>
  <c r="O233" i="16"/>
  <c r="M233" i="16"/>
  <c r="K233" i="16"/>
  <c r="I233" i="16"/>
  <c r="G233" i="16"/>
  <c r="E233" i="16"/>
  <c r="AQ232" i="16"/>
  <c r="AO232" i="16"/>
  <c r="AM232" i="16"/>
  <c r="AK232" i="16"/>
  <c r="AI232" i="16"/>
  <c r="AG232" i="16"/>
  <c r="AE232" i="16"/>
  <c r="AC232" i="16"/>
  <c r="AA232" i="16"/>
  <c r="Y232" i="16"/>
  <c r="W232" i="16"/>
  <c r="U232" i="16"/>
  <c r="S232" i="16"/>
  <c r="Q232" i="16"/>
  <c r="O232" i="16"/>
  <c r="M232" i="16"/>
  <c r="K232" i="16"/>
  <c r="I232" i="16"/>
  <c r="G232" i="16"/>
  <c r="E232" i="16"/>
  <c r="AQ231" i="16"/>
  <c r="AO231" i="16"/>
  <c r="AM231" i="16"/>
  <c r="AK231" i="16"/>
  <c r="AI231" i="16"/>
  <c r="AG231" i="16"/>
  <c r="AE231" i="16"/>
  <c r="AC231" i="16"/>
  <c r="AA231" i="16"/>
  <c r="Y231" i="16"/>
  <c r="W231" i="16"/>
  <c r="U231" i="16"/>
  <c r="S231" i="16"/>
  <c r="Q231" i="16"/>
  <c r="O231" i="16"/>
  <c r="M231" i="16"/>
  <c r="K231" i="16"/>
  <c r="I231" i="16"/>
  <c r="G231" i="16"/>
  <c r="E231" i="16"/>
  <c r="AQ230" i="16"/>
  <c r="AO230" i="16"/>
  <c r="AM230" i="16"/>
  <c r="AK230" i="16"/>
  <c r="AI230" i="16"/>
  <c r="AG230" i="16"/>
  <c r="AE230" i="16"/>
  <c r="AC230" i="16"/>
  <c r="AA230" i="16"/>
  <c r="Y230" i="16"/>
  <c r="W230" i="16"/>
  <c r="U230" i="16"/>
  <c r="S230" i="16"/>
  <c r="Q230" i="16"/>
  <c r="O230" i="16"/>
  <c r="M230" i="16"/>
  <c r="K230" i="16"/>
  <c r="I230" i="16"/>
  <c r="G230" i="16"/>
  <c r="E230" i="16"/>
  <c r="AQ229" i="16"/>
  <c r="AO229" i="16"/>
  <c r="AM229" i="16"/>
  <c r="AK229" i="16"/>
  <c r="AI229" i="16"/>
  <c r="AG229" i="16"/>
  <c r="AE229" i="16"/>
  <c r="AC229" i="16"/>
  <c r="AA229" i="16"/>
  <c r="Y229" i="16"/>
  <c r="W229" i="16"/>
  <c r="U229" i="16"/>
  <c r="S229" i="16"/>
  <c r="Q229" i="16"/>
  <c r="O229" i="16"/>
  <c r="M229" i="16"/>
  <c r="K229" i="16"/>
  <c r="I229" i="16"/>
  <c r="G229" i="16"/>
  <c r="E229" i="16"/>
  <c r="AQ228" i="16"/>
  <c r="AO228" i="16"/>
  <c r="AM228" i="16"/>
  <c r="AK228" i="16"/>
  <c r="AI228" i="16"/>
  <c r="AG228" i="16"/>
  <c r="AE228" i="16"/>
  <c r="AC228" i="16"/>
  <c r="AA228" i="16"/>
  <c r="Y228" i="16"/>
  <c r="W228" i="16"/>
  <c r="U228" i="16"/>
  <c r="S228" i="16"/>
  <c r="Q228" i="16"/>
  <c r="O228" i="16"/>
  <c r="M228" i="16"/>
  <c r="K228" i="16"/>
  <c r="I228" i="16"/>
  <c r="G228" i="16"/>
  <c r="E228" i="16"/>
  <c r="AQ227" i="16"/>
  <c r="AO227" i="16"/>
  <c r="AM227" i="16"/>
  <c r="AK227" i="16"/>
  <c r="AI227" i="16"/>
  <c r="AG227" i="16"/>
  <c r="AE227" i="16"/>
  <c r="AC227" i="16"/>
  <c r="AA227" i="16"/>
  <c r="Y227" i="16"/>
  <c r="W227" i="16"/>
  <c r="U227" i="16"/>
  <c r="S227" i="16"/>
  <c r="Q227" i="16"/>
  <c r="O227" i="16"/>
  <c r="M227" i="16"/>
  <c r="K227" i="16"/>
  <c r="I227" i="16"/>
  <c r="G227" i="16"/>
  <c r="E227" i="16"/>
  <c r="AQ226" i="16"/>
  <c r="AO226" i="16"/>
  <c r="AM226" i="16"/>
  <c r="AK226" i="16"/>
  <c r="AI226" i="16"/>
  <c r="AG226" i="16"/>
  <c r="AE226" i="16"/>
  <c r="AC226" i="16"/>
  <c r="AA226" i="16"/>
  <c r="Y226" i="16"/>
  <c r="W226" i="16"/>
  <c r="U226" i="16"/>
  <c r="S226" i="16"/>
  <c r="Q226" i="16"/>
  <c r="O226" i="16"/>
  <c r="M226" i="16"/>
  <c r="K226" i="16"/>
  <c r="I226" i="16"/>
  <c r="G226" i="16"/>
  <c r="E226" i="16"/>
  <c r="AQ225" i="16"/>
  <c r="AO225" i="16"/>
  <c r="AM225" i="16"/>
  <c r="AK225" i="16"/>
  <c r="AI225" i="16"/>
  <c r="AG225" i="16"/>
  <c r="AE225" i="16"/>
  <c r="AC225" i="16"/>
  <c r="AA225" i="16"/>
  <c r="Y225" i="16"/>
  <c r="W225" i="16"/>
  <c r="U225" i="16"/>
  <c r="S225" i="16"/>
  <c r="Q225" i="16"/>
  <c r="O225" i="16"/>
  <c r="M225" i="16"/>
  <c r="K225" i="16"/>
  <c r="I225" i="16"/>
  <c r="G225" i="16"/>
  <c r="E225" i="16"/>
  <c r="AQ224" i="16"/>
  <c r="AO224" i="16"/>
  <c r="AM224" i="16"/>
  <c r="AK224" i="16"/>
  <c r="AI224" i="16"/>
  <c r="AG224" i="16"/>
  <c r="AE224" i="16"/>
  <c r="AC224" i="16"/>
  <c r="AA224" i="16"/>
  <c r="Y224" i="16"/>
  <c r="W224" i="16"/>
  <c r="U224" i="16"/>
  <c r="S224" i="16"/>
  <c r="Q224" i="16"/>
  <c r="O224" i="16"/>
  <c r="M224" i="16"/>
  <c r="K224" i="16"/>
  <c r="I224" i="16"/>
  <c r="G224" i="16"/>
  <c r="E224" i="16"/>
  <c r="AQ223" i="16"/>
  <c r="AO223" i="16"/>
  <c r="AM223" i="16"/>
  <c r="AK223" i="16"/>
  <c r="AI223" i="16"/>
  <c r="AG223" i="16"/>
  <c r="AE223" i="16"/>
  <c r="AC223" i="16"/>
  <c r="AA223" i="16"/>
  <c r="Y223" i="16"/>
  <c r="W223" i="16"/>
  <c r="U223" i="16"/>
  <c r="S223" i="16"/>
  <c r="Q223" i="16"/>
  <c r="O223" i="16"/>
  <c r="M223" i="16"/>
  <c r="K223" i="16"/>
  <c r="I223" i="16"/>
  <c r="G223" i="16"/>
  <c r="E223" i="16"/>
  <c r="AQ222" i="16"/>
  <c r="AO222" i="16"/>
  <c r="AM222" i="16"/>
  <c r="AK222" i="16"/>
  <c r="AI222" i="16"/>
  <c r="AG222" i="16"/>
  <c r="AE222" i="16"/>
  <c r="AC222" i="16"/>
  <c r="AA222" i="16"/>
  <c r="Y222" i="16"/>
  <c r="W222" i="16"/>
  <c r="U222" i="16"/>
  <c r="S222" i="16"/>
  <c r="Q222" i="16"/>
  <c r="O222" i="16"/>
  <c r="M222" i="16"/>
  <c r="K222" i="16"/>
  <c r="I222" i="16"/>
  <c r="G222" i="16"/>
  <c r="E222" i="16"/>
  <c r="AQ221" i="16"/>
  <c r="AO221" i="16"/>
  <c r="AM221" i="16"/>
  <c r="AK221" i="16"/>
  <c r="AI221" i="16"/>
  <c r="AG221" i="16"/>
  <c r="AE221" i="16"/>
  <c r="AC221" i="16"/>
  <c r="AA221" i="16"/>
  <c r="Y221" i="16"/>
  <c r="W221" i="16"/>
  <c r="U221" i="16"/>
  <c r="S221" i="16"/>
  <c r="Q221" i="16"/>
  <c r="O221" i="16"/>
  <c r="M221" i="16"/>
  <c r="K221" i="16"/>
  <c r="I221" i="16"/>
  <c r="G221" i="16"/>
  <c r="E221" i="16"/>
  <c r="AQ220" i="16"/>
  <c r="AO220" i="16"/>
  <c r="AM220" i="16"/>
  <c r="AK220" i="16"/>
  <c r="AI220" i="16"/>
  <c r="AG220" i="16"/>
  <c r="AE220" i="16"/>
  <c r="AC220" i="16"/>
  <c r="AA220" i="16"/>
  <c r="Y220" i="16"/>
  <c r="W220" i="16"/>
  <c r="U220" i="16"/>
  <c r="S220" i="16"/>
  <c r="Q220" i="16"/>
  <c r="O220" i="16"/>
  <c r="M220" i="16"/>
  <c r="K220" i="16"/>
  <c r="I220" i="16"/>
  <c r="G220" i="16"/>
  <c r="E220" i="16"/>
  <c r="AQ219" i="16"/>
  <c r="AO219" i="16"/>
  <c r="AM219" i="16"/>
  <c r="AK219" i="16"/>
  <c r="AI219" i="16"/>
  <c r="AG219" i="16"/>
  <c r="AE219" i="16"/>
  <c r="AC219" i="16"/>
  <c r="AA219" i="16"/>
  <c r="Y219" i="16"/>
  <c r="W219" i="16"/>
  <c r="U219" i="16"/>
  <c r="S219" i="16"/>
  <c r="Q219" i="16"/>
  <c r="O219" i="16"/>
  <c r="M219" i="16"/>
  <c r="K219" i="16"/>
  <c r="I219" i="16"/>
  <c r="G219" i="16"/>
  <c r="E219" i="16"/>
  <c r="AQ218" i="16"/>
  <c r="AO218" i="16"/>
  <c r="AM218" i="16"/>
  <c r="AK218" i="16"/>
  <c r="AI218" i="16"/>
  <c r="AG218" i="16"/>
  <c r="AE218" i="16"/>
  <c r="AC218" i="16"/>
  <c r="AA218" i="16"/>
  <c r="Y218" i="16"/>
  <c r="W218" i="16"/>
  <c r="U218" i="16"/>
  <c r="S218" i="16"/>
  <c r="Q218" i="16"/>
  <c r="O218" i="16"/>
  <c r="M218" i="16"/>
  <c r="K218" i="16"/>
  <c r="I218" i="16"/>
  <c r="G218" i="16"/>
  <c r="E218" i="16"/>
  <c r="AQ217" i="16"/>
  <c r="AO217" i="16"/>
  <c r="AM217" i="16"/>
  <c r="AK217" i="16"/>
  <c r="AI217" i="16"/>
  <c r="AG217" i="16"/>
  <c r="AE217" i="16"/>
  <c r="AC217" i="16"/>
  <c r="AA217" i="16"/>
  <c r="Y217" i="16"/>
  <c r="W217" i="16"/>
  <c r="U217" i="16"/>
  <c r="S217" i="16"/>
  <c r="Q217" i="16"/>
  <c r="O217" i="16"/>
  <c r="M217" i="16"/>
  <c r="K217" i="16"/>
  <c r="I217" i="16"/>
  <c r="G217" i="16"/>
  <c r="E217" i="16"/>
  <c r="AQ216" i="16"/>
  <c r="AO216" i="16"/>
  <c r="AM216" i="16"/>
  <c r="AK216" i="16"/>
  <c r="AI216" i="16"/>
  <c r="AG216" i="16"/>
  <c r="AE216" i="16"/>
  <c r="AC216" i="16"/>
  <c r="AA216" i="16"/>
  <c r="Y216" i="16"/>
  <c r="W216" i="16"/>
  <c r="U216" i="16"/>
  <c r="S216" i="16"/>
  <c r="Q216" i="16"/>
  <c r="O216" i="16"/>
  <c r="M216" i="16"/>
  <c r="K216" i="16"/>
  <c r="I216" i="16"/>
  <c r="G216" i="16"/>
  <c r="E216" i="16"/>
  <c r="AQ215" i="16"/>
  <c r="AO215" i="16"/>
  <c r="AM215" i="16"/>
  <c r="AK215" i="16"/>
  <c r="AI215" i="16"/>
  <c r="AG215" i="16"/>
  <c r="AE215" i="16"/>
  <c r="AC215" i="16"/>
  <c r="AA215" i="16"/>
  <c r="Y215" i="16"/>
  <c r="W215" i="16"/>
  <c r="U215" i="16"/>
  <c r="S215" i="16"/>
  <c r="Q215" i="16"/>
  <c r="O215" i="16"/>
  <c r="M215" i="16"/>
  <c r="K215" i="16"/>
  <c r="I215" i="16"/>
  <c r="G215" i="16"/>
  <c r="E215" i="16"/>
  <c r="AQ214" i="16"/>
  <c r="AO214" i="16"/>
  <c r="AM214" i="16"/>
  <c r="AK214" i="16"/>
  <c r="AI214" i="16"/>
  <c r="AG214" i="16"/>
  <c r="AE214" i="16"/>
  <c r="AC214" i="16"/>
  <c r="AA214" i="16"/>
  <c r="Y214" i="16"/>
  <c r="W214" i="16"/>
  <c r="U214" i="16"/>
  <c r="S214" i="16"/>
  <c r="Q214" i="16"/>
  <c r="O214" i="16"/>
  <c r="M214" i="16"/>
  <c r="K214" i="16"/>
  <c r="I214" i="16"/>
  <c r="G214" i="16"/>
  <c r="E214" i="16"/>
  <c r="AQ213" i="16"/>
  <c r="AO213" i="16"/>
  <c r="AM213" i="16"/>
  <c r="AK213" i="16"/>
  <c r="AI213" i="16"/>
  <c r="AG213" i="16"/>
  <c r="AE213" i="16"/>
  <c r="AC213" i="16"/>
  <c r="AA213" i="16"/>
  <c r="Y213" i="16"/>
  <c r="W213" i="16"/>
  <c r="U213" i="16"/>
  <c r="S213" i="16"/>
  <c r="Q213" i="16"/>
  <c r="O213" i="16"/>
  <c r="M213" i="16"/>
  <c r="K213" i="16"/>
  <c r="I213" i="16"/>
  <c r="G213" i="16"/>
  <c r="E213" i="16"/>
  <c r="AQ212" i="16"/>
  <c r="AO212" i="16"/>
  <c r="AM212" i="16"/>
  <c r="AK212" i="16"/>
  <c r="AI212" i="16"/>
  <c r="AG212" i="16"/>
  <c r="AE212" i="16"/>
  <c r="AC212" i="16"/>
  <c r="AA212" i="16"/>
  <c r="Y212" i="16"/>
  <c r="W212" i="16"/>
  <c r="U212" i="16"/>
  <c r="S212" i="16"/>
  <c r="Q212" i="16"/>
  <c r="O212" i="16"/>
  <c r="M212" i="16"/>
  <c r="K212" i="16"/>
  <c r="I212" i="16"/>
  <c r="G212" i="16"/>
  <c r="E212" i="16"/>
  <c r="AQ211" i="16"/>
  <c r="AO211" i="16"/>
  <c r="AM211" i="16"/>
  <c r="AK211" i="16"/>
  <c r="AI211" i="16"/>
  <c r="AG211" i="16"/>
  <c r="AE211" i="16"/>
  <c r="AC211" i="16"/>
  <c r="AA211" i="16"/>
  <c r="Y211" i="16"/>
  <c r="W211" i="16"/>
  <c r="U211" i="16"/>
  <c r="S211" i="16"/>
  <c r="Q211" i="16"/>
  <c r="O211" i="16"/>
  <c r="M211" i="16"/>
  <c r="K211" i="16"/>
  <c r="I211" i="16"/>
  <c r="G211" i="16"/>
  <c r="E211" i="16"/>
  <c r="AQ210" i="16"/>
  <c r="AO210" i="16"/>
  <c r="AM210" i="16"/>
  <c r="AK210" i="16"/>
  <c r="AI210" i="16"/>
  <c r="AG210" i="16"/>
  <c r="AE210" i="16"/>
  <c r="AC210" i="16"/>
  <c r="AA210" i="16"/>
  <c r="Y210" i="16"/>
  <c r="W210" i="16"/>
  <c r="U210" i="16"/>
  <c r="S210" i="16"/>
  <c r="Q210" i="16"/>
  <c r="O210" i="16"/>
  <c r="M210" i="16"/>
  <c r="K210" i="16"/>
  <c r="I210" i="16"/>
  <c r="G210" i="16"/>
  <c r="E210" i="16"/>
  <c r="AQ209" i="16"/>
  <c r="AO209" i="16"/>
  <c r="AM209" i="16"/>
  <c r="AK209" i="16"/>
  <c r="AI209" i="16"/>
  <c r="AG209" i="16"/>
  <c r="AE209" i="16"/>
  <c r="AC209" i="16"/>
  <c r="AA209" i="16"/>
  <c r="Y209" i="16"/>
  <c r="W209" i="16"/>
  <c r="U209" i="16"/>
  <c r="S209" i="16"/>
  <c r="Q209" i="16"/>
  <c r="O209" i="16"/>
  <c r="M209" i="16"/>
  <c r="K209" i="16"/>
  <c r="I209" i="16"/>
  <c r="G209" i="16"/>
  <c r="E209" i="16"/>
  <c r="AQ208" i="16"/>
  <c r="AO208" i="16"/>
  <c r="AM208" i="16"/>
  <c r="AK208" i="16"/>
  <c r="AI208" i="16"/>
  <c r="AG208" i="16"/>
  <c r="AE208" i="16"/>
  <c r="AC208" i="16"/>
  <c r="AA208" i="16"/>
  <c r="Y208" i="16"/>
  <c r="W208" i="16"/>
  <c r="U208" i="16"/>
  <c r="S208" i="16"/>
  <c r="Q208" i="16"/>
  <c r="O208" i="16"/>
  <c r="M208" i="16"/>
  <c r="K208" i="16"/>
  <c r="I208" i="16"/>
  <c r="G208" i="16"/>
  <c r="E208" i="16"/>
  <c r="AQ207" i="16"/>
  <c r="AO207" i="16"/>
  <c r="AM207" i="16"/>
  <c r="AK207" i="16"/>
  <c r="AI207" i="16"/>
  <c r="AG207" i="16"/>
  <c r="AE207" i="16"/>
  <c r="AC207" i="16"/>
  <c r="AA207" i="16"/>
  <c r="Y207" i="16"/>
  <c r="W207" i="16"/>
  <c r="U207" i="16"/>
  <c r="S207" i="16"/>
  <c r="Q207" i="16"/>
  <c r="O207" i="16"/>
  <c r="M207" i="16"/>
  <c r="K207" i="16"/>
  <c r="I207" i="16"/>
  <c r="G207" i="16"/>
  <c r="E207" i="16"/>
  <c r="AQ206" i="16"/>
  <c r="AO206" i="16"/>
  <c r="AM206" i="16"/>
  <c r="AK206" i="16"/>
  <c r="AI206" i="16"/>
  <c r="AG206" i="16"/>
  <c r="AE206" i="16"/>
  <c r="AC206" i="16"/>
  <c r="AA206" i="16"/>
  <c r="Y206" i="16"/>
  <c r="W206" i="16"/>
  <c r="U206" i="16"/>
  <c r="S206" i="16"/>
  <c r="Q206" i="16"/>
  <c r="O206" i="16"/>
  <c r="M206" i="16"/>
  <c r="K206" i="16"/>
  <c r="I206" i="16"/>
  <c r="G206" i="16"/>
  <c r="E206" i="16"/>
  <c r="AQ205" i="16"/>
  <c r="AO205" i="16"/>
  <c r="AM205" i="16"/>
  <c r="AK205" i="16"/>
  <c r="AI205" i="16"/>
  <c r="AG205" i="16"/>
  <c r="AE205" i="16"/>
  <c r="AC205" i="16"/>
  <c r="AA205" i="16"/>
  <c r="Y205" i="16"/>
  <c r="W205" i="16"/>
  <c r="U205" i="16"/>
  <c r="S205" i="16"/>
  <c r="Q205" i="16"/>
  <c r="O205" i="16"/>
  <c r="M205" i="16"/>
  <c r="K205" i="16"/>
  <c r="I205" i="16"/>
  <c r="G205" i="16"/>
  <c r="E205" i="16"/>
  <c r="AQ204" i="16"/>
  <c r="AO204" i="16"/>
  <c r="AM204" i="16"/>
  <c r="AK204" i="16"/>
  <c r="AI204" i="16"/>
  <c r="AG204" i="16"/>
  <c r="AE204" i="16"/>
  <c r="AC204" i="16"/>
  <c r="AA204" i="16"/>
  <c r="Y204" i="16"/>
  <c r="W204" i="16"/>
  <c r="U204" i="16"/>
  <c r="S204" i="16"/>
  <c r="Q204" i="16"/>
  <c r="O204" i="16"/>
  <c r="M204" i="16"/>
  <c r="K204" i="16"/>
  <c r="I204" i="16"/>
  <c r="G204" i="16"/>
  <c r="E204" i="16"/>
  <c r="AQ203" i="16"/>
  <c r="AO203" i="16"/>
  <c r="AM203" i="16"/>
  <c r="AK203" i="16"/>
  <c r="AI203" i="16"/>
  <c r="AG203" i="16"/>
  <c r="AE203" i="16"/>
  <c r="AC203" i="16"/>
  <c r="AA203" i="16"/>
  <c r="Y203" i="16"/>
  <c r="W203" i="16"/>
  <c r="U203" i="16"/>
  <c r="S203" i="16"/>
  <c r="Q203" i="16"/>
  <c r="O203" i="16"/>
  <c r="M203" i="16"/>
  <c r="K203" i="16"/>
  <c r="I203" i="16"/>
  <c r="G203" i="16"/>
  <c r="E203" i="16"/>
  <c r="AQ202" i="16"/>
  <c r="AO202" i="16"/>
  <c r="AM202" i="16"/>
  <c r="AK202" i="16"/>
  <c r="AI202" i="16"/>
  <c r="AG202" i="16"/>
  <c r="AE202" i="16"/>
  <c r="AC202" i="16"/>
  <c r="AA202" i="16"/>
  <c r="Y202" i="16"/>
  <c r="W202" i="16"/>
  <c r="U202" i="16"/>
  <c r="S202" i="16"/>
  <c r="Q202" i="16"/>
  <c r="O202" i="16"/>
  <c r="M202" i="16"/>
  <c r="K202" i="16"/>
  <c r="I202" i="16"/>
  <c r="G202" i="16"/>
  <c r="E202" i="16"/>
  <c r="AQ201" i="16"/>
  <c r="AO201" i="16"/>
  <c r="AM201" i="16"/>
  <c r="AK201" i="16"/>
  <c r="AI201" i="16"/>
  <c r="AG201" i="16"/>
  <c r="AE201" i="16"/>
  <c r="AC201" i="16"/>
  <c r="AA201" i="16"/>
  <c r="Y201" i="16"/>
  <c r="W201" i="16"/>
  <c r="U201" i="16"/>
  <c r="S201" i="16"/>
  <c r="Q201" i="16"/>
  <c r="O201" i="16"/>
  <c r="M201" i="16"/>
  <c r="K201" i="16"/>
  <c r="I201" i="16"/>
  <c r="G201" i="16"/>
  <c r="E201" i="16"/>
  <c r="AQ200" i="16"/>
  <c r="AO200" i="16"/>
  <c r="AM200" i="16"/>
  <c r="AK200" i="16"/>
  <c r="AI200" i="16"/>
  <c r="AG200" i="16"/>
  <c r="AE200" i="16"/>
  <c r="AC200" i="16"/>
  <c r="AA200" i="16"/>
  <c r="Y200" i="16"/>
  <c r="W200" i="16"/>
  <c r="U200" i="16"/>
  <c r="S200" i="16"/>
  <c r="Q200" i="16"/>
  <c r="O200" i="16"/>
  <c r="M200" i="16"/>
  <c r="K200" i="16"/>
  <c r="I200" i="16"/>
  <c r="G200" i="16"/>
  <c r="E200" i="16"/>
  <c r="AQ199" i="16"/>
  <c r="AO199" i="16"/>
  <c r="AM199" i="16"/>
  <c r="AK199" i="16"/>
  <c r="AI199" i="16"/>
  <c r="AG199" i="16"/>
  <c r="AE199" i="16"/>
  <c r="AC199" i="16"/>
  <c r="AA199" i="16"/>
  <c r="Y199" i="16"/>
  <c r="W199" i="16"/>
  <c r="U199" i="16"/>
  <c r="S199" i="16"/>
  <c r="Q199" i="16"/>
  <c r="O199" i="16"/>
  <c r="M199" i="16"/>
  <c r="K199" i="16"/>
  <c r="I199" i="16"/>
  <c r="G199" i="16"/>
  <c r="E199" i="16"/>
  <c r="AQ198" i="16"/>
  <c r="AO198" i="16"/>
  <c r="AM198" i="16"/>
  <c r="AK198" i="16"/>
  <c r="AI198" i="16"/>
  <c r="AG198" i="16"/>
  <c r="AE198" i="16"/>
  <c r="AC198" i="16"/>
  <c r="AA198" i="16"/>
  <c r="Y198" i="16"/>
  <c r="W198" i="16"/>
  <c r="U198" i="16"/>
  <c r="S198" i="16"/>
  <c r="Q198" i="16"/>
  <c r="O198" i="16"/>
  <c r="M198" i="16"/>
  <c r="K198" i="16"/>
  <c r="I198" i="16"/>
  <c r="G198" i="16"/>
  <c r="E198" i="16"/>
  <c r="AQ197" i="16"/>
  <c r="AO197" i="16"/>
  <c r="AM197" i="16"/>
  <c r="AK197" i="16"/>
  <c r="AI197" i="16"/>
  <c r="AG197" i="16"/>
  <c r="AE197" i="16"/>
  <c r="AC197" i="16"/>
  <c r="AA197" i="16"/>
  <c r="Y197" i="16"/>
  <c r="W197" i="16"/>
  <c r="U197" i="16"/>
  <c r="S197" i="16"/>
  <c r="Q197" i="16"/>
  <c r="O197" i="16"/>
  <c r="M197" i="16"/>
  <c r="K197" i="16"/>
  <c r="I197" i="16"/>
  <c r="G197" i="16"/>
  <c r="E197" i="16"/>
  <c r="AQ196" i="16"/>
  <c r="AO196" i="16"/>
  <c r="AM196" i="16"/>
  <c r="AK196" i="16"/>
  <c r="AI196" i="16"/>
  <c r="AG196" i="16"/>
  <c r="AE196" i="16"/>
  <c r="AC196" i="16"/>
  <c r="AA196" i="16"/>
  <c r="Y196" i="16"/>
  <c r="W196" i="16"/>
  <c r="U196" i="16"/>
  <c r="S196" i="16"/>
  <c r="Q196" i="16"/>
  <c r="O196" i="16"/>
  <c r="M196" i="16"/>
  <c r="K196" i="16"/>
  <c r="I196" i="16"/>
  <c r="G196" i="16"/>
  <c r="E196" i="16"/>
  <c r="AQ195" i="16"/>
  <c r="AO195" i="16"/>
  <c r="AM195" i="16"/>
  <c r="AK195" i="16"/>
  <c r="AI195" i="16"/>
  <c r="AG195" i="16"/>
  <c r="AE195" i="16"/>
  <c r="AC195" i="16"/>
  <c r="AA195" i="16"/>
  <c r="Y195" i="16"/>
  <c r="W195" i="16"/>
  <c r="U195" i="16"/>
  <c r="S195" i="16"/>
  <c r="Q195" i="16"/>
  <c r="O195" i="16"/>
  <c r="M195" i="16"/>
  <c r="K195" i="16"/>
  <c r="I195" i="16"/>
  <c r="G195" i="16"/>
  <c r="E195" i="16"/>
  <c r="AQ194" i="16"/>
  <c r="AO194" i="16"/>
  <c r="AM194" i="16"/>
  <c r="AK194" i="16"/>
  <c r="AI194" i="16"/>
  <c r="AG194" i="16"/>
  <c r="AE194" i="16"/>
  <c r="AC194" i="16"/>
  <c r="AA194" i="16"/>
  <c r="Y194" i="16"/>
  <c r="W194" i="16"/>
  <c r="U194" i="16"/>
  <c r="S194" i="16"/>
  <c r="Q194" i="16"/>
  <c r="O194" i="16"/>
  <c r="M194" i="16"/>
  <c r="K194" i="16"/>
  <c r="I194" i="16"/>
  <c r="G194" i="16"/>
  <c r="E194" i="16"/>
  <c r="AQ193" i="16"/>
  <c r="AO193" i="16"/>
  <c r="AM193" i="16"/>
  <c r="AK193" i="16"/>
  <c r="AI193" i="16"/>
  <c r="AG193" i="16"/>
  <c r="AE193" i="16"/>
  <c r="AC193" i="16"/>
  <c r="AA193" i="16"/>
  <c r="Y193" i="16"/>
  <c r="W193" i="16"/>
  <c r="U193" i="16"/>
  <c r="S193" i="16"/>
  <c r="Q193" i="16"/>
  <c r="O193" i="16"/>
  <c r="M193" i="16"/>
  <c r="K193" i="16"/>
  <c r="I193" i="16"/>
  <c r="G193" i="16"/>
  <c r="E193" i="16"/>
  <c r="AQ192" i="16"/>
  <c r="AO192" i="16"/>
  <c r="AM192" i="16"/>
  <c r="AK192" i="16"/>
  <c r="AI192" i="16"/>
  <c r="AG192" i="16"/>
  <c r="AE192" i="16"/>
  <c r="AC192" i="16"/>
  <c r="AA192" i="16"/>
  <c r="Y192" i="16"/>
  <c r="W192" i="16"/>
  <c r="U192" i="16"/>
  <c r="S192" i="16"/>
  <c r="Q192" i="16"/>
  <c r="O192" i="16"/>
  <c r="M192" i="16"/>
  <c r="K192" i="16"/>
  <c r="I192" i="16"/>
  <c r="G192" i="16"/>
  <c r="E192" i="16"/>
  <c r="AQ191" i="16"/>
  <c r="AO191" i="16"/>
  <c r="AM191" i="16"/>
  <c r="AK191" i="16"/>
  <c r="AI191" i="16"/>
  <c r="AG191" i="16"/>
  <c r="AE191" i="16"/>
  <c r="AC191" i="16"/>
  <c r="AA191" i="16"/>
  <c r="Y191" i="16"/>
  <c r="W191" i="16"/>
  <c r="U191" i="16"/>
  <c r="S191" i="16"/>
  <c r="Q191" i="16"/>
  <c r="O191" i="16"/>
  <c r="M191" i="16"/>
  <c r="K191" i="16"/>
  <c r="I191" i="16"/>
  <c r="G191" i="16"/>
  <c r="E191" i="16"/>
  <c r="AQ190" i="16"/>
  <c r="AO190" i="16"/>
  <c r="AM190" i="16"/>
  <c r="AK190" i="16"/>
  <c r="AI190" i="16"/>
  <c r="AG190" i="16"/>
  <c r="AE190" i="16"/>
  <c r="AC190" i="16"/>
  <c r="AA190" i="16"/>
  <c r="Y190" i="16"/>
  <c r="W190" i="16"/>
  <c r="U190" i="16"/>
  <c r="S190" i="16"/>
  <c r="Q190" i="16"/>
  <c r="O190" i="16"/>
  <c r="M190" i="16"/>
  <c r="K190" i="16"/>
  <c r="I190" i="16"/>
  <c r="G190" i="16"/>
  <c r="E190" i="16"/>
  <c r="AQ189" i="16"/>
  <c r="AO189" i="16"/>
  <c r="AM189" i="16"/>
  <c r="AK189" i="16"/>
  <c r="AI189" i="16"/>
  <c r="AG189" i="16"/>
  <c r="AE189" i="16"/>
  <c r="AC189" i="16"/>
  <c r="AA189" i="16"/>
  <c r="Y189" i="16"/>
  <c r="W189" i="16"/>
  <c r="U189" i="16"/>
  <c r="S189" i="16"/>
  <c r="Q189" i="16"/>
  <c r="O189" i="16"/>
  <c r="M189" i="16"/>
  <c r="K189" i="16"/>
  <c r="I189" i="16"/>
  <c r="G189" i="16"/>
  <c r="E189" i="16"/>
  <c r="AQ188" i="16"/>
  <c r="AO188" i="16"/>
  <c r="AM188" i="16"/>
  <c r="AK188" i="16"/>
  <c r="AI188" i="16"/>
  <c r="AG188" i="16"/>
  <c r="AE188" i="16"/>
  <c r="AC188" i="16"/>
  <c r="AA188" i="16"/>
  <c r="Y188" i="16"/>
  <c r="W188" i="16"/>
  <c r="U188" i="16"/>
  <c r="S188" i="16"/>
  <c r="Q188" i="16"/>
  <c r="O188" i="16"/>
  <c r="M188" i="16"/>
  <c r="K188" i="16"/>
  <c r="I188" i="16"/>
  <c r="G188" i="16"/>
  <c r="E188" i="16"/>
  <c r="AQ187" i="16"/>
  <c r="AO187" i="16"/>
  <c r="AM187" i="16"/>
  <c r="AK187" i="16"/>
  <c r="AI187" i="16"/>
  <c r="AG187" i="16"/>
  <c r="AE187" i="16"/>
  <c r="AC187" i="16"/>
  <c r="AA187" i="16"/>
  <c r="Y187" i="16"/>
  <c r="W187" i="16"/>
  <c r="U187" i="16"/>
  <c r="S187" i="16"/>
  <c r="Q187" i="16"/>
  <c r="O187" i="16"/>
  <c r="M187" i="16"/>
  <c r="K187" i="16"/>
  <c r="I187" i="16"/>
  <c r="G187" i="16"/>
  <c r="E187" i="16"/>
  <c r="AQ186" i="16"/>
  <c r="AO186" i="16"/>
  <c r="AM186" i="16"/>
  <c r="AK186" i="16"/>
  <c r="AI186" i="16"/>
  <c r="AG186" i="16"/>
  <c r="AE186" i="16"/>
  <c r="AC186" i="16"/>
  <c r="AA186" i="16"/>
  <c r="Y186" i="16"/>
  <c r="W186" i="16"/>
  <c r="U186" i="16"/>
  <c r="S186" i="16"/>
  <c r="Q186" i="16"/>
  <c r="O186" i="16"/>
  <c r="M186" i="16"/>
  <c r="K186" i="16"/>
  <c r="I186" i="16"/>
  <c r="G186" i="16"/>
  <c r="E186" i="16"/>
  <c r="AQ185" i="16"/>
  <c r="AO185" i="16"/>
  <c r="AM185" i="16"/>
  <c r="AK185" i="16"/>
  <c r="AI185" i="16"/>
  <c r="AG185" i="16"/>
  <c r="AE185" i="16"/>
  <c r="AC185" i="16"/>
  <c r="AA185" i="16"/>
  <c r="Y185" i="16"/>
  <c r="W185" i="16"/>
  <c r="U185" i="16"/>
  <c r="S185" i="16"/>
  <c r="Q185" i="16"/>
  <c r="O185" i="16"/>
  <c r="M185" i="16"/>
  <c r="K185" i="16"/>
  <c r="I185" i="16"/>
  <c r="G185" i="16"/>
  <c r="E185" i="16"/>
  <c r="AQ184" i="16"/>
  <c r="AO184" i="16"/>
  <c r="AM184" i="16"/>
  <c r="AK184" i="16"/>
  <c r="AI184" i="16"/>
  <c r="AG184" i="16"/>
  <c r="AE184" i="16"/>
  <c r="AC184" i="16"/>
  <c r="AA184" i="16"/>
  <c r="Y184" i="16"/>
  <c r="W184" i="16"/>
  <c r="U184" i="16"/>
  <c r="S184" i="16"/>
  <c r="Q184" i="16"/>
  <c r="O184" i="16"/>
  <c r="M184" i="16"/>
  <c r="K184" i="16"/>
  <c r="I184" i="16"/>
  <c r="G184" i="16"/>
  <c r="E184" i="16"/>
  <c r="AQ183" i="16"/>
  <c r="AO183" i="16"/>
  <c r="AM183" i="16"/>
  <c r="AK183" i="16"/>
  <c r="AI183" i="16"/>
  <c r="AG183" i="16"/>
  <c r="AE183" i="16"/>
  <c r="AC183" i="16"/>
  <c r="AA183" i="16"/>
  <c r="Y183" i="16"/>
  <c r="W183" i="16"/>
  <c r="U183" i="16"/>
  <c r="S183" i="16"/>
  <c r="Q183" i="16"/>
  <c r="O183" i="16"/>
  <c r="M183" i="16"/>
  <c r="K183" i="16"/>
  <c r="I183" i="16"/>
  <c r="G183" i="16"/>
  <c r="E183" i="16"/>
  <c r="AQ182" i="16"/>
  <c r="AO182" i="16"/>
  <c r="AM182" i="16"/>
  <c r="AK182" i="16"/>
  <c r="AI182" i="16"/>
  <c r="AG182" i="16"/>
  <c r="AE182" i="16"/>
  <c r="AC182" i="16"/>
  <c r="AA182" i="16"/>
  <c r="Y182" i="16"/>
  <c r="W182" i="16"/>
  <c r="U182" i="16"/>
  <c r="S182" i="16"/>
  <c r="Q182" i="16"/>
  <c r="O182" i="16"/>
  <c r="M182" i="16"/>
  <c r="K182" i="16"/>
  <c r="I182" i="16"/>
  <c r="G182" i="16"/>
  <c r="E182" i="16"/>
  <c r="AQ181" i="16"/>
  <c r="AO181" i="16"/>
  <c r="AM181" i="16"/>
  <c r="AK181" i="16"/>
  <c r="AI181" i="16"/>
  <c r="AG181" i="16"/>
  <c r="AE181" i="16"/>
  <c r="AC181" i="16"/>
  <c r="AA181" i="16"/>
  <c r="Y181" i="16"/>
  <c r="W181" i="16"/>
  <c r="U181" i="16"/>
  <c r="S181" i="16"/>
  <c r="Q181" i="16"/>
  <c r="O181" i="16"/>
  <c r="M181" i="16"/>
  <c r="K181" i="16"/>
  <c r="I181" i="16"/>
  <c r="G181" i="16"/>
  <c r="E181" i="16"/>
  <c r="AQ180" i="16"/>
  <c r="AO180" i="16"/>
  <c r="AM180" i="16"/>
  <c r="AK180" i="16"/>
  <c r="AI180" i="16"/>
  <c r="AG180" i="16"/>
  <c r="AE180" i="16"/>
  <c r="AC180" i="16"/>
  <c r="AA180" i="16"/>
  <c r="Y180" i="16"/>
  <c r="W180" i="16"/>
  <c r="U180" i="16"/>
  <c r="S180" i="16"/>
  <c r="Q180" i="16"/>
  <c r="O180" i="16"/>
  <c r="M180" i="16"/>
  <c r="K180" i="16"/>
  <c r="I180" i="16"/>
  <c r="G180" i="16"/>
  <c r="E180" i="16"/>
  <c r="AQ179" i="16"/>
  <c r="AO179" i="16"/>
  <c r="AM179" i="16"/>
  <c r="AK179" i="16"/>
  <c r="AI179" i="16"/>
  <c r="AG179" i="16"/>
  <c r="AE179" i="16"/>
  <c r="AC179" i="16"/>
  <c r="AA179" i="16"/>
  <c r="Y179" i="16"/>
  <c r="W179" i="16"/>
  <c r="U179" i="16"/>
  <c r="S179" i="16"/>
  <c r="Q179" i="16"/>
  <c r="O179" i="16"/>
  <c r="M179" i="16"/>
  <c r="K179" i="16"/>
  <c r="I179" i="16"/>
  <c r="G179" i="16"/>
  <c r="E179" i="16"/>
  <c r="AQ178" i="16"/>
  <c r="AO178" i="16"/>
  <c r="AM178" i="16"/>
  <c r="AK178" i="16"/>
  <c r="AI178" i="16"/>
  <c r="AG178" i="16"/>
  <c r="AE178" i="16"/>
  <c r="AC178" i="16"/>
  <c r="AA178" i="16"/>
  <c r="Y178" i="16"/>
  <c r="W178" i="16"/>
  <c r="U178" i="16"/>
  <c r="S178" i="16"/>
  <c r="Q178" i="16"/>
  <c r="O178" i="16"/>
  <c r="M178" i="16"/>
  <c r="K178" i="16"/>
  <c r="I178" i="16"/>
  <c r="G178" i="16"/>
  <c r="E178" i="16"/>
  <c r="AQ177" i="16"/>
  <c r="AO177" i="16"/>
  <c r="AM177" i="16"/>
  <c r="AK177" i="16"/>
  <c r="AI177" i="16"/>
  <c r="AG177" i="16"/>
  <c r="AE177" i="16"/>
  <c r="AC177" i="16"/>
  <c r="AA177" i="16"/>
  <c r="Y177" i="16"/>
  <c r="W177" i="16"/>
  <c r="U177" i="16"/>
  <c r="S177" i="16"/>
  <c r="Q177" i="16"/>
  <c r="O177" i="16"/>
  <c r="M177" i="16"/>
  <c r="K177" i="16"/>
  <c r="I177" i="16"/>
  <c r="G177" i="16"/>
  <c r="E177" i="16"/>
  <c r="AQ176" i="16"/>
  <c r="AO176" i="16"/>
  <c r="AM176" i="16"/>
  <c r="AK176" i="16"/>
  <c r="AI176" i="16"/>
  <c r="AG176" i="16"/>
  <c r="AE176" i="16"/>
  <c r="AC176" i="16"/>
  <c r="AA176" i="16"/>
  <c r="Y176" i="16"/>
  <c r="W176" i="16"/>
  <c r="U176" i="16"/>
  <c r="S176" i="16"/>
  <c r="Q176" i="16"/>
  <c r="O176" i="16"/>
  <c r="M176" i="16"/>
  <c r="K176" i="16"/>
  <c r="I176" i="16"/>
  <c r="G176" i="16"/>
  <c r="E176" i="16"/>
  <c r="AQ175" i="16"/>
  <c r="AO175" i="16"/>
  <c r="AM175" i="16"/>
  <c r="AK175" i="16"/>
  <c r="AI175" i="16"/>
  <c r="AG175" i="16"/>
  <c r="AE175" i="16"/>
  <c r="AC175" i="16"/>
  <c r="AA175" i="16"/>
  <c r="Y175" i="16"/>
  <c r="W175" i="16"/>
  <c r="U175" i="16"/>
  <c r="S175" i="16"/>
  <c r="Q175" i="16"/>
  <c r="O175" i="16"/>
  <c r="M175" i="16"/>
  <c r="K175" i="16"/>
  <c r="I175" i="16"/>
  <c r="G175" i="16"/>
  <c r="E175" i="16"/>
  <c r="AQ174" i="16"/>
  <c r="AO174" i="16"/>
  <c r="AM174" i="16"/>
  <c r="AK174" i="16"/>
  <c r="AI174" i="16"/>
  <c r="AG174" i="16"/>
  <c r="AE174" i="16"/>
  <c r="AC174" i="16"/>
  <c r="AA174" i="16"/>
  <c r="Y174" i="16"/>
  <c r="W174" i="16"/>
  <c r="U174" i="16"/>
  <c r="S174" i="16"/>
  <c r="Q174" i="16"/>
  <c r="O174" i="16"/>
  <c r="M174" i="16"/>
  <c r="K174" i="16"/>
  <c r="I174" i="16"/>
  <c r="G174" i="16"/>
  <c r="E174" i="16"/>
  <c r="AQ173" i="16"/>
  <c r="AO173" i="16"/>
  <c r="AM173" i="16"/>
  <c r="AK173" i="16"/>
  <c r="AI173" i="16"/>
  <c r="AG173" i="16"/>
  <c r="AE173" i="16"/>
  <c r="AC173" i="16"/>
  <c r="AA173" i="16"/>
  <c r="Y173" i="16"/>
  <c r="W173" i="16"/>
  <c r="U173" i="16"/>
  <c r="S173" i="16"/>
  <c r="Q173" i="16"/>
  <c r="O173" i="16"/>
  <c r="M173" i="16"/>
  <c r="K173" i="16"/>
  <c r="I173" i="16"/>
  <c r="G173" i="16"/>
  <c r="E173" i="16"/>
  <c r="AQ172" i="16"/>
  <c r="AO172" i="16"/>
  <c r="AM172" i="16"/>
  <c r="AK172" i="16"/>
  <c r="AI172" i="16"/>
  <c r="AG172" i="16"/>
  <c r="AE172" i="16"/>
  <c r="AC172" i="16"/>
  <c r="AA172" i="16"/>
  <c r="Y172" i="16"/>
  <c r="W172" i="16"/>
  <c r="U172" i="16"/>
  <c r="S172" i="16"/>
  <c r="Q172" i="16"/>
  <c r="O172" i="16"/>
  <c r="M172" i="16"/>
  <c r="K172" i="16"/>
  <c r="I172" i="16"/>
  <c r="G172" i="16"/>
  <c r="E172" i="16"/>
  <c r="AQ171" i="16"/>
  <c r="AO171" i="16"/>
  <c r="AM171" i="16"/>
  <c r="AK171" i="16"/>
  <c r="AI171" i="16"/>
  <c r="AG171" i="16"/>
  <c r="AE171" i="16"/>
  <c r="AC171" i="16"/>
  <c r="AA171" i="16"/>
  <c r="Y171" i="16"/>
  <c r="W171" i="16"/>
  <c r="U171" i="16"/>
  <c r="S171" i="16"/>
  <c r="Q171" i="16"/>
  <c r="O171" i="16"/>
  <c r="M171" i="16"/>
  <c r="K171" i="16"/>
  <c r="I171" i="16"/>
  <c r="G171" i="16"/>
  <c r="E171" i="16"/>
  <c r="AQ170" i="16"/>
  <c r="AO170" i="16"/>
  <c r="AM170" i="16"/>
  <c r="AK170" i="16"/>
  <c r="AI170" i="16"/>
  <c r="AG170" i="16"/>
  <c r="AE170" i="16"/>
  <c r="AC170" i="16"/>
  <c r="AA170" i="16"/>
  <c r="Y170" i="16"/>
  <c r="W170" i="16"/>
  <c r="U170" i="16"/>
  <c r="S170" i="16"/>
  <c r="Q170" i="16"/>
  <c r="O170" i="16"/>
  <c r="M170" i="16"/>
  <c r="K170" i="16"/>
  <c r="I170" i="16"/>
  <c r="G170" i="16"/>
  <c r="E170" i="16"/>
  <c r="AQ169" i="16"/>
  <c r="AO169" i="16"/>
  <c r="AM169" i="16"/>
  <c r="AK169" i="16"/>
  <c r="AI169" i="16"/>
  <c r="AG169" i="16"/>
  <c r="AE169" i="16"/>
  <c r="AC169" i="16"/>
  <c r="AA169" i="16"/>
  <c r="Y169" i="16"/>
  <c r="W169" i="16"/>
  <c r="U169" i="16"/>
  <c r="S169" i="16"/>
  <c r="Q169" i="16"/>
  <c r="O169" i="16"/>
  <c r="M169" i="16"/>
  <c r="K169" i="16"/>
  <c r="I169" i="16"/>
  <c r="G169" i="16"/>
  <c r="E169" i="16"/>
  <c r="AQ168" i="16"/>
  <c r="AO168" i="16"/>
  <c r="AM168" i="16"/>
  <c r="AK168" i="16"/>
  <c r="AI168" i="16"/>
  <c r="AG168" i="16"/>
  <c r="AE168" i="16"/>
  <c r="AC168" i="16"/>
  <c r="AA168" i="16"/>
  <c r="Y168" i="16"/>
  <c r="W168" i="16"/>
  <c r="U168" i="16"/>
  <c r="S168" i="16"/>
  <c r="Q168" i="16"/>
  <c r="O168" i="16"/>
  <c r="M168" i="16"/>
  <c r="K168" i="16"/>
  <c r="I168" i="16"/>
  <c r="G168" i="16"/>
  <c r="E168" i="16"/>
  <c r="AQ167" i="16"/>
  <c r="AO167" i="16"/>
  <c r="AM167" i="16"/>
  <c r="AK167" i="16"/>
  <c r="AI167" i="16"/>
  <c r="AG167" i="16"/>
  <c r="AE167" i="16"/>
  <c r="AC167" i="16"/>
  <c r="AA167" i="16"/>
  <c r="Y167" i="16"/>
  <c r="W167" i="16"/>
  <c r="U167" i="16"/>
  <c r="S167" i="16"/>
  <c r="Q167" i="16"/>
  <c r="O167" i="16"/>
  <c r="M167" i="16"/>
  <c r="K167" i="16"/>
  <c r="I167" i="16"/>
  <c r="G167" i="16"/>
  <c r="E167" i="16"/>
  <c r="AQ166" i="16"/>
  <c r="AO166" i="16"/>
  <c r="AM166" i="16"/>
  <c r="AK166" i="16"/>
  <c r="AI166" i="16"/>
  <c r="AG166" i="16"/>
  <c r="AE166" i="16"/>
  <c r="AC166" i="16"/>
  <c r="AA166" i="16"/>
  <c r="Y166" i="16"/>
  <c r="W166" i="16"/>
  <c r="U166" i="16"/>
  <c r="S166" i="16"/>
  <c r="Q166" i="16"/>
  <c r="O166" i="16"/>
  <c r="M166" i="16"/>
  <c r="K166" i="16"/>
  <c r="I166" i="16"/>
  <c r="G166" i="16"/>
  <c r="E166" i="16"/>
  <c r="AQ165" i="16"/>
  <c r="AO165" i="16"/>
  <c r="AM165" i="16"/>
  <c r="AK165" i="16"/>
  <c r="AI165" i="16"/>
  <c r="AG165" i="16"/>
  <c r="AE165" i="16"/>
  <c r="AC165" i="16"/>
  <c r="AA165" i="16"/>
  <c r="Y165" i="16"/>
  <c r="W165" i="16"/>
  <c r="U165" i="16"/>
  <c r="S165" i="16"/>
  <c r="Q165" i="16"/>
  <c r="O165" i="16"/>
  <c r="M165" i="16"/>
  <c r="K165" i="16"/>
  <c r="I165" i="16"/>
  <c r="G165" i="16"/>
  <c r="E165" i="16"/>
  <c r="AQ164" i="16"/>
  <c r="AO164" i="16"/>
  <c r="AM164" i="16"/>
  <c r="AK164" i="16"/>
  <c r="AI164" i="16"/>
  <c r="AG164" i="16"/>
  <c r="AE164" i="16"/>
  <c r="AC164" i="16"/>
  <c r="AA164" i="16"/>
  <c r="Y164" i="16"/>
  <c r="W164" i="16"/>
  <c r="U164" i="16"/>
  <c r="S164" i="16"/>
  <c r="Q164" i="16"/>
  <c r="O164" i="16"/>
  <c r="M164" i="16"/>
  <c r="K164" i="16"/>
  <c r="I164" i="16"/>
  <c r="G164" i="16"/>
  <c r="E164" i="16"/>
  <c r="AQ163" i="16"/>
  <c r="AO163" i="16"/>
  <c r="AM163" i="16"/>
  <c r="AK163" i="16"/>
  <c r="AI163" i="16"/>
  <c r="AG163" i="16"/>
  <c r="AE163" i="16"/>
  <c r="AC163" i="16"/>
  <c r="AA163" i="16"/>
  <c r="Y163" i="16"/>
  <c r="W163" i="16"/>
  <c r="U163" i="16"/>
  <c r="S163" i="16"/>
  <c r="Q163" i="16"/>
  <c r="O163" i="16"/>
  <c r="M163" i="16"/>
  <c r="K163" i="16"/>
  <c r="I163" i="16"/>
  <c r="G163" i="16"/>
  <c r="E163" i="16"/>
  <c r="AQ162" i="16"/>
  <c r="AO162" i="16"/>
  <c r="AM162" i="16"/>
  <c r="AK162" i="16"/>
  <c r="AI162" i="16"/>
  <c r="AG162" i="16"/>
  <c r="AE162" i="16"/>
  <c r="AC162" i="16"/>
  <c r="AA162" i="16"/>
  <c r="Y162" i="16"/>
  <c r="W162" i="16"/>
  <c r="U162" i="16"/>
  <c r="S162" i="16"/>
  <c r="Q162" i="16"/>
  <c r="O162" i="16"/>
  <c r="M162" i="16"/>
  <c r="K162" i="16"/>
  <c r="I162" i="16"/>
  <c r="G162" i="16"/>
  <c r="E162" i="16"/>
  <c r="AQ161" i="16"/>
  <c r="AO161" i="16"/>
  <c r="AM161" i="16"/>
  <c r="AK161" i="16"/>
  <c r="AI161" i="16"/>
  <c r="AG161" i="16"/>
  <c r="AE161" i="16"/>
  <c r="AC161" i="16"/>
  <c r="AA161" i="16"/>
  <c r="Y161" i="16"/>
  <c r="W161" i="16"/>
  <c r="U161" i="16"/>
  <c r="S161" i="16"/>
  <c r="Q161" i="16"/>
  <c r="O161" i="16"/>
  <c r="M161" i="16"/>
  <c r="K161" i="16"/>
  <c r="I161" i="16"/>
  <c r="G161" i="16"/>
  <c r="E161" i="16"/>
  <c r="AQ160" i="16"/>
  <c r="AO160" i="16"/>
  <c r="AM160" i="16"/>
  <c r="AK160" i="16"/>
  <c r="AI160" i="16"/>
  <c r="AG160" i="16"/>
  <c r="AE160" i="16"/>
  <c r="AC160" i="16"/>
  <c r="AA160" i="16"/>
  <c r="Y160" i="16"/>
  <c r="W160" i="16"/>
  <c r="U160" i="16"/>
  <c r="S160" i="16"/>
  <c r="Q160" i="16"/>
  <c r="O160" i="16"/>
  <c r="M160" i="16"/>
  <c r="K160" i="16"/>
  <c r="I160" i="16"/>
  <c r="G160" i="16"/>
  <c r="E160" i="16"/>
  <c r="AQ159" i="16"/>
  <c r="AO159" i="16"/>
  <c r="AM159" i="16"/>
  <c r="AK159" i="16"/>
  <c r="AI159" i="16"/>
  <c r="AG159" i="16"/>
  <c r="AE159" i="16"/>
  <c r="AC159" i="16"/>
  <c r="AA159" i="16"/>
  <c r="Y159" i="16"/>
  <c r="W159" i="16"/>
  <c r="U159" i="16"/>
  <c r="S159" i="16"/>
  <c r="Q159" i="16"/>
  <c r="O159" i="16"/>
  <c r="M159" i="16"/>
  <c r="K159" i="16"/>
  <c r="I159" i="16"/>
  <c r="G159" i="16"/>
  <c r="E159" i="16"/>
  <c r="AQ158" i="16"/>
  <c r="AO158" i="16"/>
  <c r="AM158" i="16"/>
  <c r="AK158" i="16"/>
  <c r="AI158" i="16"/>
  <c r="AG158" i="16"/>
  <c r="AE158" i="16"/>
  <c r="AC158" i="16"/>
  <c r="AA158" i="16"/>
  <c r="Y158" i="16"/>
  <c r="W158" i="16"/>
  <c r="U158" i="16"/>
  <c r="S158" i="16"/>
  <c r="Q158" i="16"/>
  <c r="O158" i="16"/>
  <c r="M158" i="16"/>
  <c r="K158" i="16"/>
  <c r="I158" i="16"/>
  <c r="G158" i="16"/>
  <c r="E158" i="16"/>
  <c r="AQ157" i="16"/>
  <c r="AO157" i="16"/>
  <c r="AM157" i="16"/>
  <c r="AK157" i="16"/>
  <c r="AI157" i="16"/>
  <c r="AG157" i="16"/>
  <c r="AE157" i="16"/>
  <c r="AC157" i="16"/>
  <c r="AA157" i="16"/>
  <c r="Y157" i="16"/>
  <c r="W157" i="16"/>
  <c r="U157" i="16"/>
  <c r="S157" i="16"/>
  <c r="Q157" i="16"/>
  <c r="O157" i="16"/>
  <c r="M157" i="16"/>
  <c r="K157" i="16"/>
  <c r="I157" i="16"/>
  <c r="G157" i="16"/>
  <c r="E157" i="16"/>
  <c r="AQ156" i="16"/>
  <c r="AO156" i="16"/>
  <c r="AM156" i="16"/>
  <c r="AK156" i="16"/>
  <c r="AI156" i="16"/>
  <c r="AG156" i="16"/>
  <c r="AE156" i="16"/>
  <c r="AC156" i="16"/>
  <c r="AA156" i="16"/>
  <c r="Y156" i="16"/>
  <c r="W156" i="16"/>
  <c r="U156" i="16"/>
  <c r="S156" i="16"/>
  <c r="Q156" i="16"/>
  <c r="O156" i="16"/>
  <c r="M156" i="16"/>
  <c r="K156" i="16"/>
  <c r="I156" i="16"/>
  <c r="G156" i="16"/>
  <c r="E156" i="16"/>
  <c r="AQ155" i="16"/>
  <c r="AO155" i="16"/>
  <c r="AM155" i="16"/>
  <c r="AK155" i="16"/>
  <c r="AI155" i="16"/>
  <c r="AG155" i="16"/>
  <c r="AE155" i="16"/>
  <c r="AC155" i="16"/>
  <c r="AA155" i="16"/>
  <c r="Y155" i="16"/>
  <c r="W155" i="16"/>
  <c r="U155" i="16"/>
  <c r="S155" i="16"/>
  <c r="Q155" i="16"/>
  <c r="O155" i="16"/>
  <c r="M155" i="16"/>
  <c r="K155" i="16"/>
  <c r="I155" i="16"/>
  <c r="G155" i="16"/>
  <c r="E155" i="16"/>
  <c r="AQ154" i="16"/>
  <c r="AO154" i="16"/>
  <c r="AM154" i="16"/>
  <c r="AK154" i="16"/>
  <c r="AI154" i="16"/>
  <c r="AG154" i="16"/>
  <c r="AE154" i="16"/>
  <c r="AC154" i="16"/>
  <c r="AA154" i="16"/>
  <c r="Y154" i="16"/>
  <c r="W154" i="16"/>
  <c r="U154" i="16"/>
  <c r="S154" i="16"/>
  <c r="Q154" i="16"/>
  <c r="O154" i="16"/>
  <c r="M154" i="16"/>
  <c r="K154" i="16"/>
  <c r="I154" i="16"/>
  <c r="G154" i="16"/>
  <c r="E154" i="16"/>
  <c r="AQ153" i="16"/>
  <c r="AO153" i="16"/>
  <c r="AM153" i="16"/>
  <c r="AK153" i="16"/>
  <c r="AI153" i="16"/>
  <c r="AG153" i="16"/>
  <c r="AE153" i="16"/>
  <c r="AC153" i="16"/>
  <c r="AA153" i="16"/>
  <c r="Y153" i="16"/>
  <c r="W153" i="16"/>
  <c r="U153" i="16"/>
  <c r="S153" i="16"/>
  <c r="Q153" i="16"/>
  <c r="O153" i="16"/>
  <c r="M153" i="16"/>
  <c r="K153" i="16"/>
  <c r="I153" i="16"/>
  <c r="G153" i="16"/>
  <c r="E153" i="16"/>
  <c r="AQ152" i="16"/>
  <c r="AO152" i="16"/>
  <c r="AM152" i="16"/>
  <c r="AK152" i="16"/>
  <c r="AI152" i="16"/>
  <c r="AG152" i="16"/>
  <c r="AE152" i="16"/>
  <c r="AC152" i="16"/>
  <c r="AA152" i="16"/>
  <c r="Y152" i="16"/>
  <c r="W152" i="16"/>
  <c r="U152" i="16"/>
  <c r="S152" i="16"/>
  <c r="Q152" i="16"/>
  <c r="O152" i="16"/>
  <c r="M152" i="16"/>
  <c r="K152" i="16"/>
  <c r="I152" i="16"/>
  <c r="G152" i="16"/>
  <c r="E152" i="16"/>
  <c r="AQ151" i="16"/>
  <c r="AO151" i="16"/>
  <c r="AM151" i="16"/>
  <c r="AK151" i="16"/>
  <c r="AI151" i="16"/>
  <c r="AG151" i="16"/>
  <c r="AE151" i="16"/>
  <c r="AC151" i="16"/>
  <c r="AA151" i="16"/>
  <c r="Y151" i="16"/>
  <c r="W151" i="16"/>
  <c r="U151" i="16"/>
  <c r="S151" i="16"/>
  <c r="Q151" i="16"/>
  <c r="O151" i="16"/>
  <c r="M151" i="16"/>
  <c r="K151" i="16"/>
  <c r="I151" i="16"/>
  <c r="G151" i="16"/>
  <c r="E151" i="16"/>
  <c r="AQ150" i="16"/>
  <c r="AO150" i="16"/>
  <c r="AM150" i="16"/>
  <c r="AK150" i="16"/>
  <c r="AI150" i="16"/>
  <c r="AG150" i="16"/>
  <c r="AE150" i="16"/>
  <c r="AC150" i="16"/>
  <c r="AA150" i="16"/>
  <c r="Y150" i="16"/>
  <c r="W150" i="16"/>
  <c r="U150" i="16"/>
  <c r="S150" i="16"/>
  <c r="Q150" i="16"/>
  <c r="O150" i="16"/>
  <c r="M150" i="16"/>
  <c r="K150" i="16"/>
  <c r="I150" i="16"/>
  <c r="G150" i="16"/>
  <c r="E150" i="16"/>
  <c r="AQ149" i="16"/>
  <c r="AO149" i="16"/>
  <c r="AM149" i="16"/>
  <c r="AK149" i="16"/>
  <c r="AI149" i="16"/>
  <c r="AG149" i="16"/>
  <c r="AE149" i="16"/>
  <c r="AC149" i="16"/>
  <c r="AA149" i="16"/>
  <c r="Y149" i="16"/>
  <c r="W149" i="16"/>
  <c r="U149" i="16"/>
  <c r="S149" i="16"/>
  <c r="Q149" i="16"/>
  <c r="O149" i="16"/>
  <c r="M149" i="16"/>
  <c r="K149" i="16"/>
  <c r="I149" i="16"/>
  <c r="G149" i="16"/>
  <c r="E149" i="16"/>
  <c r="AQ148" i="16"/>
  <c r="AO148" i="16"/>
  <c r="AM148" i="16"/>
  <c r="AK148" i="16"/>
  <c r="AI148" i="16"/>
  <c r="AG148" i="16"/>
  <c r="AE148" i="16"/>
  <c r="AC148" i="16"/>
  <c r="AA148" i="16"/>
  <c r="Y148" i="16"/>
  <c r="W148" i="16"/>
  <c r="U148" i="16"/>
  <c r="S148" i="16"/>
  <c r="Q148" i="16"/>
  <c r="O148" i="16"/>
  <c r="M148" i="16"/>
  <c r="K148" i="16"/>
  <c r="I148" i="16"/>
  <c r="G148" i="16"/>
  <c r="E148" i="16"/>
  <c r="AQ147" i="16"/>
  <c r="AO147" i="16"/>
  <c r="AM147" i="16"/>
  <c r="AK147" i="16"/>
  <c r="AI147" i="16"/>
  <c r="AG147" i="16"/>
  <c r="AE147" i="16"/>
  <c r="AC147" i="16"/>
  <c r="AA147" i="16"/>
  <c r="Y147" i="16"/>
  <c r="W147" i="16"/>
  <c r="U147" i="16"/>
  <c r="S147" i="16"/>
  <c r="Q147" i="16"/>
  <c r="O147" i="16"/>
  <c r="M147" i="16"/>
  <c r="K147" i="16"/>
  <c r="I147" i="16"/>
  <c r="G147" i="16"/>
  <c r="E147" i="16"/>
  <c r="AQ146" i="16"/>
  <c r="AO146" i="16"/>
  <c r="AM146" i="16"/>
  <c r="AK146" i="16"/>
  <c r="AI146" i="16"/>
  <c r="AG146" i="16"/>
  <c r="AE146" i="16"/>
  <c r="AC146" i="16"/>
  <c r="AA146" i="16"/>
  <c r="Y146" i="16"/>
  <c r="W146" i="16"/>
  <c r="U146" i="16"/>
  <c r="S146" i="16"/>
  <c r="Q146" i="16"/>
  <c r="O146" i="16"/>
  <c r="M146" i="16"/>
  <c r="K146" i="16"/>
  <c r="I146" i="16"/>
  <c r="G146" i="16"/>
  <c r="E146" i="16"/>
  <c r="AQ145" i="16"/>
  <c r="AO145" i="16"/>
  <c r="AM145" i="16"/>
  <c r="AK145" i="16"/>
  <c r="AI145" i="16"/>
  <c r="AG145" i="16"/>
  <c r="AE145" i="16"/>
  <c r="AC145" i="16"/>
  <c r="AA145" i="16"/>
  <c r="Y145" i="16"/>
  <c r="W145" i="16"/>
  <c r="U145" i="16"/>
  <c r="S145" i="16"/>
  <c r="Q145" i="16"/>
  <c r="O145" i="16"/>
  <c r="M145" i="16"/>
  <c r="K145" i="16"/>
  <c r="I145" i="16"/>
  <c r="G145" i="16"/>
  <c r="E145" i="16"/>
  <c r="AQ144" i="16"/>
  <c r="AO144" i="16"/>
  <c r="AM144" i="16"/>
  <c r="AK144" i="16"/>
  <c r="AI144" i="16"/>
  <c r="AG144" i="16"/>
  <c r="AE144" i="16"/>
  <c r="AC144" i="16"/>
  <c r="AA144" i="16"/>
  <c r="Y144" i="16"/>
  <c r="W144" i="16"/>
  <c r="U144" i="16"/>
  <c r="S144" i="16"/>
  <c r="Q144" i="16"/>
  <c r="O144" i="16"/>
  <c r="M144" i="16"/>
  <c r="K144" i="16"/>
  <c r="I144" i="16"/>
  <c r="G144" i="16"/>
  <c r="E144" i="16"/>
  <c r="AQ143" i="16"/>
  <c r="AO143" i="16"/>
  <c r="AM143" i="16"/>
  <c r="AK143" i="16"/>
  <c r="AI143" i="16"/>
  <c r="AG143" i="16"/>
  <c r="AE143" i="16"/>
  <c r="AC143" i="16"/>
  <c r="AA143" i="16"/>
  <c r="Y143" i="16"/>
  <c r="W143" i="16"/>
  <c r="U143" i="16"/>
  <c r="S143" i="16"/>
  <c r="Q143" i="16"/>
  <c r="O143" i="16"/>
  <c r="M143" i="16"/>
  <c r="K143" i="16"/>
  <c r="I143" i="16"/>
  <c r="G143" i="16"/>
  <c r="E143" i="16"/>
  <c r="AQ142" i="16"/>
  <c r="AO142" i="16"/>
  <c r="AM142" i="16"/>
  <c r="AK142" i="16"/>
  <c r="AI142" i="16"/>
  <c r="AG142" i="16"/>
  <c r="AE142" i="16"/>
  <c r="AC142" i="16"/>
  <c r="AA142" i="16"/>
  <c r="Y142" i="16"/>
  <c r="W142" i="16"/>
  <c r="U142" i="16"/>
  <c r="S142" i="16"/>
  <c r="Q142" i="16"/>
  <c r="O142" i="16"/>
  <c r="M142" i="16"/>
  <c r="K142" i="16"/>
  <c r="I142" i="16"/>
  <c r="G142" i="16"/>
  <c r="E142" i="16"/>
  <c r="AQ141" i="16"/>
  <c r="AO141" i="16"/>
  <c r="AM141" i="16"/>
  <c r="AK141" i="16"/>
  <c r="AI141" i="16"/>
  <c r="AG141" i="16"/>
  <c r="AE141" i="16"/>
  <c r="AC141" i="16"/>
  <c r="AA141" i="16"/>
  <c r="Y141" i="16"/>
  <c r="W141" i="16"/>
  <c r="U141" i="16"/>
  <c r="S141" i="16"/>
  <c r="Q141" i="16"/>
  <c r="O141" i="16"/>
  <c r="M141" i="16"/>
  <c r="K141" i="16"/>
  <c r="I141" i="16"/>
  <c r="G141" i="16"/>
  <c r="E141" i="16"/>
  <c r="AQ140" i="16"/>
  <c r="AO140" i="16"/>
  <c r="AM140" i="16"/>
  <c r="AK140" i="16"/>
  <c r="AI140" i="16"/>
  <c r="AG140" i="16"/>
  <c r="AE140" i="16"/>
  <c r="AC140" i="16"/>
  <c r="AA140" i="16"/>
  <c r="Y140" i="16"/>
  <c r="W140" i="16"/>
  <c r="U140" i="16"/>
  <c r="S140" i="16"/>
  <c r="Q140" i="16"/>
  <c r="O140" i="16"/>
  <c r="M140" i="16"/>
  <c r="K140" i="16"/>
  <c r="I140" i="16"/>
  <c r="G140" i="16"/>
  <c r="E140" i="16"/>
  <c r="AQ139" i="16"/>
  <c r="AO139" i="16"/>
  <c r="AM139" i="16"/>
  <c r="AK139" i="16"/>
  <c r="AI139" i="16"/>
  <c r="AG139" i="16"/>
  <c r="AE139" i="16"/>
  <c r="AC139" i="16"/>
  <c r="AA139" i="16"/>
  <c r="Y139" i="16"/>
  <c r="W139" i="16"/>
  <c r="U139" i="16"/>
  <c r="S139" i="16"/>
  <c r="Q139" i="16"/>
  <c r="O139" i="16"/>
  <c r="M139" i="16"/>
  <c r="K139" i="16"/>
  <c r="I139" i="16"/>
  <c r="G139" i="16"/>
  <c r="E139" i="16"/>
  <c r="AQ138" i="16"/>
  <c r="AO138" i="16"/>
  <c r="AM138" i="16"/>
  <c r="AK138" i="16"/>
  <c r="AI138" i="16"/>
  <c r="AG138" i="16"/>
  <c r="AE138" i="16"/>
  <c r="AC138" i="16"/>
  <c r="AA138" i="16"/>
  <c r="Y138" i="16"/>
  <c r="W138" i="16"/>
  <c r="U138" i="16"/>
  <c r="S138" i="16"/>
  <c r="Q138" i="16"/>
  <c r="O138" i="16"/>
  <c r="M138" i="16"/>
  <c r="K138" i="16"/>
  <c r="I138" i="16"/>
  <c r="G138" i="16"/>
  <c r="E138" i="16"/>
  <c r="AQ137" i="16"/>
  <c r="AO137" i="16"/>
  <c r="AM137" i="16"/>
  <c r="AK137" i="16"/>
  <c r="AI137" i="16"/>
  <c r="AG137" i="16"/>
  <c r="AE137" i="16"/>
  <c r="AC137" i="16"/>
  <c r="AA137" i="16"/>
  <c r="Y137" i="16"/>
  <c r="W137" i="16"/>
  <c r="U137" i="16"/>
  <c r="S137" i="16"/>
  <c r="Q137" i="16"/>
  <c r="O137" i="16"/>
  <c r="M137" i="16"/>
  <c r="K137" i="16"/>
  <c r="I137" i="16"/>
  <c r="G137" i="16"/>
  <c r="E137" i="16"/>
  <c r="AQ136" i="16"/>
  <c r="AO136" i="16"/>
  <c r="AM136" i="16"/>
  <c r="AK136" i="16"/>
  <c r="AI136" i="16"/>
  <c r="AG136" i="16"/>
  <c r="AE136" i="16"/>
  <c r="AC136" i="16"/>
  <c r="AA136" i="16"/>
  <c r="Y136" i="16"/>
  <c r="W136" i="16"/>
  <c r="U136" i="16"/>
  <c r="S136" i="16"/>
  <c r="Q136" i="16"/>
  <c r="O136" i="16"/>
  <c r="M136" i="16"/>
  <c r="K136" i="16"/>
  <c r="I136" i="16"/>
  <c r="G136" i="16"/>
  <c r="E136" i="16"/>
  <c r="AQ135" i="16"/>
  <c r="AO135" i="16"/>
  <c r="AM135" i="16"/>
  <c r="AK135" i="16"/>
  <c r="AI135" i="16"/>
  <c r="AG135" i="16"/>
  <c r="AE135" i="16"/>
  <c r="AC135" i="16"/>
  <c r="AA135" i="16"/>
  <c r="Y135" i="16"/>
  <c r="W135" i="16"/>
  <c r="U135" i="16"/>
  <c r="S135" i="16"/>
  <c r="Q135" i="16"/>
  <c r="O135" i="16"/>
  <c r="M135" i="16"/>
  <c r="K135" i="16"/>
  <c r="I135" i="16"/>
  <c r="G135" i="16"/>
  <c r="E135" i="16"/>
  <c r="AQ134" i="16"/>
  <c r="AO134" i="16"/>
  <c r="AM134" i="16"/>
  <c r="AK134" i="16"/>
  <c r="AI134" i="16"/>
  <c r="AG134" i="16"/>
  <c r="AE134" i="16"/>
  <c r="AC134" i="16"/>
  <c r="AA134" i="16"/>
  <c r="Y134" i="16"/>
  <c r="W134" i="16"/>
  <c r="U134" i="16"/>
  <c r="S134" i="16"/>
  <c r="Q134" i="16"/>
  <c r="O134" i="16"/>
  <c r="M134" i="16"/>
  <c r="K134" i="16"/>
  <c r="I134" i="16"/>
  <c r="G134" i="16"/>
  <c r="E134" i="16"/>
  <c r="AQ133" i="16"/>
  <c r="AO133" i="16"/>
  <c r="AM133" i="16"/>
  <c r="AK133" i="16"/>
  <c r="AI133" i="16"/>
  <c r="AG133" i="16"/>
  <c r="AE133" i="16"/>
  <c r="AC133" i="16"/>
  <c r="AA133" i="16"/>
  <c r="Y133" i="16"/>
  <c r="W133" i="16"/>
  <c r="U133" i="16"/>
  <c r="S133" i="16"/>
  <c r="Q133" i="16"/>
  <c r="O133" i="16"/>
  <c r="M133" i="16"/>
  <c r="K133" i="16"/>
  <c r="I133" i="16"/>
  <c r="G133" i="16"/>
  <c r="E133" i="16"/>
  <c r="AQ132" i="16"/>
  <c r="AO132" i="16"/>
  <c r="AM132" i="16"/>
  <c r="AK132" i="16"/>
  <c r="AI132" i="16"/>
  <c r="AG132" i="16"/>
  <c r="AE132" i="16"/>
  <c r="AC132" i="16"/>
  <c r="AA132" i="16"/>
  <c r="Y132" i="16"/>
  <c r="W132" i="16"/>
  <c r="U132" i="16"/>
  <c r="S132" i="16"/>
  <c r="Q132" i="16"/>
  <c r="O132" i="16"/>
  <c r="M132" i="16"/>
  <c r="K132" i="16"/>
  <c r="I132" i="16"/>
  <c r="G132" i="16"/>
  <c r="E132" i="16"/>
  <c r="AQ131" i="16"/>
  <c r="AO131" i="16"/>
  <c r="AM131" i="16"/>
  <c r="AK131" i="16"/>
  <c r="AI131" i="16"/>
  <c r="AG131" i="16"/>
  <c r="AE131" i="16"/>
  <c r="AC131" i="16"/>
  <c r="AA131" i="16"/>
  <c r="Y131" i="16"/>
  <c r="W131" i="16"/>
  <c r="U131" i="16"/>
  <c r="S131" i="16"/>
  <c r="Q131" i="16"/>
  <c r="O131" i="16"/>
  <c r="M131" i="16"/>
  <c r="K131" i="16"/>
  <c r="I131" i="16"/>
  <c r="G131" i="16"/>
  <c r="E131" i="16"/>
  <c r="AQ130" i="16"/>
  <c r="AO130" i="16"/>
  <c r="AM130" i="16"/>
  <c r="AK130" i="16"/>
  <c r="AI130" i="16"/>
  <c r="AG130" i="16"/>
  <c r="AE130" i="16"/>
  <c r="AC130" i="16"/>
  <c r="AA130" i="16"/>
  <c r="Y130" i="16"/>
  <c r="W130" i="16"/>
  <c r="U130" i="16"/>
  <c r="S130" i="16"/>
  <c r="Q130" i="16"/>
  <c r="O130" i="16"/>
  <c r="M130" i="16"/>
  <c r="K130" i="16"/>
  <c r="I130" i="16"/>
  <c r="G130" i="16"/>
  <c r="E130" i="16"/>
  <c r="AQ129" i="16"/>
  <c r="AO129" i="16"/>
  <c r="AM129" i="16"/>
  <c r="AK129" i="16"/>
  <c r="AI129" i="16"/>
  <c r="AG129" i="16"/>
  <c r="AE129" i="16"/>
  <c r="AC129" i="16"/>
  <c r="AA129" i="16"/>
  <c r="Y129" i="16"/>
  <c r="W129" i="16"/>
  <c r="U129" i="16"/>
  <c r="S129" i="16"/>
  <c r="Q129" i="16"/>
  <c r="O129" i="16"/>
  <c r="M129" i="16"/>
  <c r="K129" i="16"/>
  <c r="I129" i="16"/>
  <c r="G129" i="16"/>
  <c r="E129" i="16"/>
  <c r="AQ128" i="16"/>
  <c r="AO128" i="16"/>
  <c r="AM128" i="16"/>
  <c r="AK128" i="16"/>
  <c r="AI128" i="16"/>
  <c r="AG128" i="16"/>
  <c r="AE128" i="16"/>
  <c r="AC128" i="16"/>
  <c r="AA128" i="16"/>
  <c r="Y128" i="16"/>
  <c r="W128" i="16"/>
  <c r="U128" i="16"/>
  <c r="S128" i="16"/>
  <c r="Q128" i="16"/>
  <c r="O128" i="16"/>
  <c r="M128" i="16"/>
  <c r="K128" i="16"/>
  <c r="I128" i="16"/>
  <c r="G128" i="16"/>
  <c r="E128" i="16"/>
  <c r="AQ127" i="16"/>
  <c r="AO127" i="16"/>
  <c r="AM127" i="16"/>
  <c r="AK127" i="16"/>
  <c r="AI127" i="16"/>
  <c r="AG127" i="16"/>
  <c r="AE127" i="16"/>
  <c r="AC127" i="16"/>
  <c r="AA127" i="16"/>
  <c r="Y127" i="16"/>
  <c r="W127" i="16"/>
  <c r="U127" i="16"/>
  <c r="S127" i="16"/>
  <c r="Q127" i="16"/>
  <c r="O127" i="16"/>
  <c r="M127" i="16"/>
  <c r="K127" i="16"/>
  <c r="I127" i="16"/>
  <c r="G127" i="16"/>
  <c r="E127" i="16"/>
  <c r="AQ126" i="16"/>
  <c r="AO126" i="16"/>
  <c r="AM126" i="16"/>
  <c r="AK126" i="16"/>
  <c r="AI126" i="16"/>
  <c r="AG126" i="16"/>
  <c r="AE126" i="16"/>
  <c r="AC126" i="16"/>
  <c r="AA126" i="16"/>
  <c r="Y126" i="16"/>
  <c r="W126" i="16"/>
  <c r="U126" i="16"/>
  <c r="S126" i="16"/>
  <c r="Q126" i="16"/>
  <c r="O126" i="16"/>
  <c r="M126" i="16"/>
  <c r="K126" i="16"/>
  <c r="I126" i="16"/>
  <c r="G126" i="16"/>
  <c r="E126" i="16"/>
  <c r="AQ125" i="16"/>
  <c r="AO125" i="16"/>
  <c r="AM125" i="16"/>
  <c r="AK125" i="16"/>
  <c r="AI125" i="16"/>
  <c r="AG125" i="16"/>
  <c r="AE125" i="16"/>
  <c r="AC125" i="16"/>
  <c r="AA125" i="16"/>
  <c r="Y125" i="16"/>
  <c r="W125" i="16"/>
  <c r="U125" i="16"/>
  <c r="S125" i="16"/>
  <c r="Q125" i="16"/>
  <c r="O125" i="16"/>
  <c r="M125" i="16"/>
  <c r="K125" i="16"/>
  <c r="I125" i="16"/>
  <c r="G125" i="16"/>
  <c r="E125" i="16"/>
  <c r="AQ124" i="16"/>
  <c r="AO124" i="16"/>
  <c r="AM124" i="16"/>
  <c r="AK124" i="16"/>
  <c r="AI124" i="16"/>
  <c r="AG124" i="16"/>
  <c r="AE124" i="16"/>
  <c r="AC124" i="16"/>
  <c r="AA124" i="16"/>
  <c r="Y124" i="16"/>
  <c r="W124" i="16"/>
  <c r="U124" i="16"/>
  <c r="S124" i="16"/>
  <c r="Q124" i="16"/>
  <c r="O124" i="16"/>
  <c r="M124" i="16"/>
  <c r="K124" i="16"/>
  <c r="I124" i="16"/>
  <c r="G124" i="16"/>
  <c r="E124" i="16"/>
  <c r="AQ123" i="16"/>
  <c r="AO123" i="16"/>
  <c r="AM123" i="16"/>
  <c r="AK123" i="16"/>
  <c r="AI123" i="16"/>
  <c r="AG123" i="16"/>
  <c r="AE123" i="16"/>
  <c r="AC123" i="16"/>
  <c r="AA123" i="16"/>
  <c r="Y123" i="16"/>
  <c r="W123" i="16"/>
  <c r="U123" i="16"/>
  <c r="S123" i="16"/>
  <c r="Q123" i="16"/>
  <c r="O123" i="16"/>
  <c r="M123" i="16"/>
  <c r="K123" i="16"/>
  <c r="I123" i="16"/>
  <c r="G123" i="16"/>
  <c r="E123" i="16"/>
  <c r="AQ122" i="16"/>
  <c r="AO122" i="16"/>
  <c r="AM122" i="16"/>
  <c r="AK122" i="16"/>
  <c r="AI122" i="16"/>
  <c r="AG122" i="16"/>
  <c r="AE122" i="16"/>
  <c r="AC122" i="16"/>
  <c r="AA122" i="16"/>
  <c r="Y122" i="16"/>
  <c r="W122" i="16"/>
  <c r="U122" i="16"/>
  <c r="S122" i="16"/>
  <c r="Q122" i="16"/>
  <c r="O122" i="16"/>
  <c r="M122" i="16"/>
  <c r="K122" i="16"/>
  <c r="I122" i="16"/>
  <c r="G122" i="16"/>
  <c r="E122" i="16"/>
  <c r="AQ121" i="16"/>
  <c r="AO121" i="16"/>
  <c r="AM121" i="16"/>
  <c r="AK121" i="16"/>
  <c r="AI121" i="16"/>
  <c r="AG121" i="16"/>
  <c r="AE121" i="16"/>
  <c r="AC121" i="16"/>
  <c r="AA121" i="16"/>
  <c r="Y121" i="16"/>
  <c r="W121" i="16"/>
  <c r="U121" i="16"/>
  <c r="S121" i="16"/>
  <c r="Q121" i="16"/>
  <c r="O121" i="16"/>
  <c r="M121" i="16"/>
  <c r="K121" i="16"/>
  <c r="I121" i="16"/>
  <c r="G121" i="16"/>
  <c r="E121" i="16"/>
  <c r="AQ120" i="16"/>
  <c r="AO120" i="16"/>
  <c r="AM120" i="16"/>
  <c r="AK120" i="16"/>
  <c r="AI120" i="16"/>
  <c r="AG120" i="16"/>
  <c r="AE120" i="16"/>
  <c r="AC120" i="16"/>
  <c r="AA120" i="16"/>
  <c r="Y120" i="16"/>
  <c r="W120" i="16"/>
  <c r="U120" i="16"/>
  <c r="S120" i="16"/>
  <c r="Q120" i="16"/>
  <c r="O120" i="16"/>
  <c r="M120" i="16"/>
  <c r="K120" i="16"/>
  <c r="I120" i="16"/>
  <c r="G120" i="16"/>
  <c r="E120" i="16"/>
  <c r="AQ119" i="16"/>
  <c r="AO119" i="16"/>
  <c r="AM119" i="16"/>
  <c r="AK119" i="16"/>
  <c r="AI119" i="16"/>
  <c r="AG119" i="16"/>
  <c r="AE119" i="16"/>
  <c r="AC119" i="16"/>
  <c r="AA119" i="16"/>
  <c r="Y119" i="16"/>
  <c r="W119" i="16"/>
  <c r="U119" i="16"/>
  <c r="S119" i="16"/>
  <c r="Q119" i="16"/>
  <c r="O119" i="16"/>
  <c r="M119" i="16"/>
  <c r="K119" i="16"/>
  <c r="I119" i="16"/>
  <c r="G119" i="16"/>
  <c r="E119" i="16"/>
  <c r="AQ118" i="16"/>
  <c r="AO118" i="16"/>
  <c r="AM118" i="16"/>
  <c r="AK118" i="16"/>
  <c r="AI118" i="16"/>
  <c r="AG118" i="16"/>
  <c r="AE118" i="16"/>
  <c r="AC118" i="16"/>
  <c r="AA118" i="16"/>
  <c r="Y118" i="16"/>
  <c r="W118" i="16"/>
  <c r="U118" i="16"/>
  <c r="S118" i="16"/>
  <c r="Q118" i="16"/>
  <c r="O118" i="16"/>
  <c r="M118" i="16"/>
  <c r="K118" i="16"/>
  <c r="I118" i="16"/>
  <c r="G118" i="16"/>
  <c r="E118" i="16"/>
  <c r="AQ117" i="16"/>
  <c r="AO117" i="16"/>
  <c r="AM117" i="16"/>
  <c r="AK117" i="16"/>
  <c r="AI117" i="16"/>
  <c r="AG117" i="16"/>
  <c r="AE117" i="16"/>
  <c r="AC117" i="16"/>
  <c r="AA117" i="16"/>
  <c r="Y117" i="16"/>
  <c r="W117" i="16"/>
  <c r="U117" i="16"/>
  <c r="S117" i="16"/>
  <c r="Q117" i="16"/>
  <c r="O117" i="16"/>
  <c r="M117" i="16"/>
  <c r="K117" i="16"/>
  <c r="I117" i="16"/>
  <c r="G117" i="16"/>
  <c r="E117" i="16"/>
  <c r="AQ116" i="16"/>
  <c r="AO116" i="16"/>
  <c r="AM116" i="16"/>
  <c r="AK116" i="16"/>
  <c r="AI116" i="16"/>
  <c r="AG116" i="16"/>
  <c r="AE116" i="16"/>
  <c r="AC116" i="16"/>
  <c r="AA116" i="16"/>
  <c r="Y116" i="16"/>
  <c r="W116" i="16"/>
  <c r="U116" i="16"/>
  <c r="S116" i="16"/>
  <c r="Q116" i="16"/>
  <c r="O116" i="16"/>
  <c r="M116" i="16"/>
  <c r="K116" i="16"/>
  <c r="I116" i="16"/>
  <c r="G116" i="16"/>
  <c r="E116" i="16"/>
  <c r="AQ115" i="16"/>
  <c r="AO115" i="16"/>
  <c r="AM115" i="16"/>
  <c r="AK115" i="16"/>
  <c r="AI115" i="16"/>
  <c r="AG115" i="16"/>
  <c r="AE115" i="16"/>
  <c r="AC115" i="16"/>
  <c r="AA115" i="16"/>
  <c r="Y115" i="16"/>
  <c r="W115" i="16"/>
  <c r="U115" i="16"/>
  <c r="S115" i="16"/>
  <c r="Q115" i="16"/>
  <c r="O115" i="16"/>
  <c r="M115" i="16"/>
  <c r="K115" i="16"/>
  <c r="I115" i="16"/>
  <c r="G115" i="16"/>
  <c r="E115" i="16"/>
  <c r="AQ114" i="16"/>
  <c r="AO114" i="16"/>
  <c r="AM114" i="16"/>
  <c r="AK114" i="16"/>
  <c r="AI114" i="16"/>
  <c r="AG114" i="16"/>
  <c r="AE114" i="16"/>
  <c r="AC114" i="16"/>
  <c r="AA114" i="16"/>
  <c r="Y114" i="16"/>
  <c r="W114" i="16"/>
  <c r="U114" i="16"/>
  <c r="S114" i="16"/>
  <c r="Q114" i="16"/>
  <c r="O114" i="16"/>
  <c r="M114" i="16"/>
  <c r="K114" i="16"/>
  <c r="I114" i="16"/>
  <c r="G114" i="16"/>
  <c r="E114" i="16"/>
  <c r="AQ113" i="16"/>
  <c r="AO113" i="16"/>
  <c r="AM113" i="16"/>
  <c r="AK113" i="16"/>
  <c r="AI113" i="16"/>
  <c r="AG113" i="16"/>
  <c r="AE113" i="16"/>
  <c r="AC113" i="16"/>
  <c r="AA113" i="16"/>
  <c r="Y113" i="16"/>
  <c r="W113" i="16"/>
  <c r="U113" i="16"/>
  <c r="S113" i="16"/>
  <c r="Q113" i="16"/>
  <c r="O113" i="16"/>
  <c r="M113" i="16"/>
  <c r="K113" i="16"/>
  <c r="I113" i="16"/>
  <c r="G113" i="16"/>
  <c r="E113" i="16"/>
  <c r="AQ112" i="16"/>
  <c r="AO112" i="16"/>
  <c r="AM112" i="16"/>
  <c r="AK112" i="16"/>
  <c r="AI112" i="16"/>
  <c r="AG112" i="16"/>
  <c r="AE112" i="16"/>
  <c r="AC112" i="16"/>
  <c r="AA112" i="16"/>
  <c r="Y112" i="16"/>
  <c r="W112" i="16"/>
  <c r="U112" i="16"/>
  <c r="S112" i="16"/>
  <c r="Q112" i="16"/>
  <c r="O112" i="16"/>
  <c r="M112" i="16"/>
  <c r="K112" i="16"/>
  <c r="I112" i="16"/>
  <c r="G112" i="16"/>
  <c r="E112" i="16"/>
  <c r="AQ111" i="16"/>
  <c r="AO111" i="16"/>
  <c r="AM111" i="16"/>
  <c r="AK111" i="16"/>
  <c r="AI111" i="16"/>
  <c r="AG111" i="16"/>
  <c r="AE111" i="16"/>
  <c r="AC111" i="16"/>
  <c r="AA111" i="16"/>
  <c r="Y111" i="16"/>
  <c r="W111" i="16"/>
  <c r="U111" i="16"/>
  <c r="S111" i="16"/>
  <c r="Q111" i="16"/>
  <c r="O111" i="16"/>
  <c r="M111" i="16"/>
  <c r="K111" i="16"/>
  <c r="I111" i="16"/>
  <c r="G111" i="16"/>
  <c r="E111" i="16"/>
  <c r="AQ110" i="16"/>
  <c r="AO110" i="16"/>
  <c r="AM110" i="16"/>
  <c r="AK110" i="16"/>
  <c r="AI110" i="16"/>
  <c r="AG110" i="16"/>
  <c r="AE110" i="16"/>
  <c r="AC110" i="16"/>
  <c r="AA110" i="16"/>
  <c r="Y110" i="16"/>
  <c r="W110" i="16"/>
  <c r="U110" i="16"/>
  <c r="S110" i="16"/>
  <c r="Q110" i="16"/>
  <c r="O110" i="16"/>
  <c r="M110" i="16"/>
  <c r="K110" i="16"/>
  <c r="I110" i="16"/>
  <c r="G110" i="16"/>
  <c r="E110" i="16"/>
  <c r="AQ109" i="16"/>
  <c r="AO109" i="16"/>
  <c r="AM109" i="16"/>
  <c r="AK109" i="16"/>
  <c r="AI109" i="16"/>
  <c r="AG109" i="16"/>
  <c r="AE109" i="16"/>
  <c r="AC109" i="16"/>
  <c r="AA109" i="16"/>
  <c r="Y109" i="16"/>
  <c r="W109" i="16"/>
  <c r="U109" i="16"/>
  <c r="S109" i="16"/>
  <c r="Q109" i="16"/>
  <c r="O109" i="16"/>
  <c r="M109" i="16"/>
  <c r="K109" i="16"/>
  <c r="I109" i="16"/>
  <c r="G109" i="16"/>
  <c r="E109" i="16"/>
  <c r="AQ108" i="16"/>
  <c r="AO108" i="16"/>
  <c r="AM108" i="16"/>
  <c r="AK108" i="16"/>
  <c r="AI108" i="16"/>
  <c r="AG108" i="16"/>
  <c r="AE108" i="16"/>
  <c r="AC108" i="16"/>
  <c r="AA108" i="16"/>
  <c r="Y108" i="16"/>
  <c r="W108" i="16"/>
  <c r="U108" i="16"/>
  <c r="S108" i="16"/>
  <c r="Q108" i="16"/>
  <c r="O108" i="16"/>
  <c r="M108" i="16"/>
  <c r="K108" i="16"/>
  <c r="I108" i="16"/>
  <c r="G108" i="16"/>
  <c r="E108" i="16"/>
  <c r="AQ107" i="16"/>
  <c r="AO107" i="16"/>
  <c r="AM107" i="16"/>
  <c r="AK107" i="16"/>
  <c r="AI107" i="16"/>
  <c r="AG107" i="16"/>
  <c r="AE107" i="16"/>
  <c r="AC107" i="16"/>
  <c r="AA107" i="16"/>
  <c r="Y107" i="16"/>
  <c r="W107" i="16"/>
  <c r="U107" i="16"/>
  <c r="S107" i="16"/>
  <c r="Q107" i="16"/>
  <c r="O107" i="16"/>
  <c r="M107" i="16"/>
  <c r="K107" i="16"/>
  <c r="I107" i="16"/>
  <c r="G107" i="16"/>
  <c r="E107" i="16"/>
  <c r="AQ106" i="16"/>
  <c r="AO106" i="16"/>
  <c r="AM106" i="16"/>
  <c r="AK106" i="16"/>
  <c r="AI106" i="16"/>
  <c r="AG106" i="16"/>
  <c r="AE106" i="16"/>
  <c r="AC106" i="16"/>
  <c r="AA106" i="16"/>
  <c r="Y106" i="16"/>
  <c r="W106" i="16"/>
  <c r="U106" i="16"/>
  <c r="S106" i="16"/>
  <c r="Q106" i="16"/>
  <c r="O106" i="16"/>
  <c r="M106" i="16"/>
  <c r="K106" i="16"/>
  <c r="I106" i="16"/>
  <c r="G106" i="16"/>
  <c r="E106" i="16"/>
  <c r="AQ105" i="16"/>
  <c r="AO105" i="16"/>
  <c r="AM105" i="16"/>
  <c r="AK105" i="16"/>
  <c r="AI105" i="16"/>
  <c r="AG105" i="16"/>
  <c r="AE105" i="16"/>
  <c r="AC105" i="16"/>
  <c r="AA105" i="16"/>
  <c r="Y105" i="16"/>
  <c r="W105" i="16"/>
  <c r="U105" i="16"/>
  <c r="S105" i="16"/>
  <c r="Q105" i="16"/>
  <c r="O105" i="16"/>
  <c r="M105" i="16"/>
  <c r="K105" i="16"/>
  <c r="I105" i="16"/>
  <c r="G105" i="16"/>
  <c r="E105" i="16"/>
  <c r="AQ104" i="16"/>
  <c r="AO104" i="16"/>
  <c r="AM104" i="16"/>
  <c r="AK104" i="16"/>
  <c r="AI104" i="16"/>
  <c r="AG104" i="16"/>
  <c r="AE104" i="16"/>
  <c r="AC104" i="16"/>
  <c r="AA104" i="16"/>
  <c r="Y104" i="16"/>
  <c r="W104" i="16"/>
  <c r="U104" i="16"/>
  <c r="S104" i="16"/>
  <c r="Q104" i="16"/>
  <c r="O104" i="16"/>
  <c r="M104" i="16"/>
  <c r="K104" i="16"/>
  <c r="I104" i="16"/>
  <c r="G104" i="16"/>
  <c r="E104" i="16"/>
  <c r="AQ103" i="16"/>
  <c r="AO103" i="16"/>
  <c r="AM103" i="16"/>
  <c r="AK103" i="16"/>
  <c r="AI103" i="16"/>
  <c r="AG103" i="16"/>
  <c r="AE103" i="16"/>
  <c r="AC103" i="16"/>
  <c r="AA103" i="16"/>
  <c r="Y103" i="16"/>
  <c r="W103" i="16"/>
  <c r="U103" i="16"/>
  <c r="S103" i="16"/>
  <c r="Q103" i="16"/>
  <c r="O103" i="16"/>
  <c r="M103" i="16"/>
  <c r="K103" i="16"/>
  <c r="I103" i="16"/>
  <c r="G103" i="16"/>
  <c r="E103" i="16"/>
  <c r="AQ102" i="16"/>
  <c r="AO102" i="16"/>
  <c r="AM102" i="16"/>
  <c r="AK102" i="16"/>
  <c r="AI102" i="16"/>
  <c r="AG102" i="16"/>
  <c r="AE102" i="16"/>
  <c r="AC102" i="16"/>
  <c r="AA102" i="16"/>
  <c r="Y102" i="16"/>
  <c r="W102" i="16"/>
  <c r="U102" i="16"/>
  <c r="S102" i="16"/>
  <c r="Q102" i="16"/>
  <c r="O102" i="16"/>
  <c r="M102" i="16"/>
  <c r="K102" i="16"/>
  <c r="I102" i="16"/>
  <c r="G102" i="16"/>
  <c r="E102" i="16"/>
  <c r="AQ101" i="16"/>
  <c r="AO101" i="16"/>
  <c r="AM101" i="16"/>
  <c r="AK101" i="16"/>
  <c r="AI101" i="16"/>
  <c r="AG101" i="16"/>
  <c r="AE101" i="16"/>
  <c r="AC101" i="16"/>
  <c r="AA101" i="16"/>
  <c r="Y101" i="16"/>
  <c r="W101" i="16"/>
  <c r="U101" i="16"/>
  <c r="S101" i="16"/>
  <c r="Q101" i="16"/>
  <c r="O101" i="16"/>
  <c r="M101" i="16"/>
  <c r="K101" i="16"/>
  <c r="I101" i="16"/>
  <c r="G101" i="16"/>
  <c r="E101" i="16"/>
  <c r="AQ100" i="16"/>
  <c r="AO100" i="16"/>
  <c r="AM100" i="16"/>
  <c r="AK100" i="16"/>
  <c r="AI100" i="16"/>
  <c r="AG100" i="16"/>
  <c r="AE100" i="16"/>
  <c r="AC100" i="16"/>
  <c r="AA100" i="16"/>
  <c r="Y100" i="16"/>
  <c r="W100" i="16"/>
  <c r="U100" i="16"/>
  <c r="S100" i="16"/>
  <c r="Q100" i="16"/>
  <c r="O100" i="16"/>
  <c r="M100" i="16"/>
  <c r="K100" i="16"/>
  <c r="I100" i="16"/>
  <c r="G100" i="16"/>
  <c r="E100" i="16"/>
  <c r="AQ99" i="16"/>
  <c r="AO99" i="16"/>
  <c r="AM99" i="16"/>
  <c r="AK99" i="16"/>
  <c r="AI99" i="16"/>
  <c r="AG99" i="16"/>
  <c r="AE99" i="16"/>
  <c r="AC99" i="16"/>
  <c r="AA99" i="16"/>
  <c r="Y99" i="16"/>
  <c r="W99" i="16"/>
  <c r="U99" i="16"/>
  <c r="S99" i="16"/>
  <c r="Q99" i="16"/>
  <c r="O99" i="16"/>
  <c r="M99" i="16"/>
  <c r="K99" i="16"/>
  <c r="I99" i="16"/>
  <c r="G99" i="16"/>
  <c r="E99" i="16"/>
  <c r="AQ98" i="16"/>
  <c r="AO98" i="16"/>
  <c r="AM98" i="16"/>
  <c r="AK98" i="16"/>
  <c r="AI98" i="16"/>
  <c r="AG98" i="16"/>
  <c r="AE98" i="16"/>
  <c r="AC98" i="16"/>
  <c r="AA98" i="16"/>
  <c r="Y98" i="16"/>
  <c r="W98" i="16"/>
  <c r="U98" i="16"/>
  <c r="S98" i="16"/>
  <c r="Q98" i="16"/>
  <c r="O98" i="16"/>
  <c r="M98" i="16"/>
  <c r="K98" i="16"/>
  <c r="I98" i="16"/>
  <c r="G98" i="16"/>
  <c r="E98" i="16"/>
  <c r="AQ97" i="16"/>
  <c r="AO97" i="16"/>
  <c r="AM97" i="16"/>
  <c r="AK97" i="16"/>
  <c r="AI97" i="16"/>
  <c r="AG97" i="16"/>
  <c r="AE97" i="16"/>
  <c r="AC97" i="16"/>
  <c r="AA97" i="16"/>
  <c r="Y97" i="16"/>
  <c r="W97" i="16"/>
  <c r="U97" i="16"/>
  <c r="S97" i="16"/>
  <c r="Q97" i="16"/>
  <c r="O97" i="16"/>
  <c r="M97" i="16"/>
  <c r="K97" i="16"/>
  <c r="I97" i="16"/>
  <c r="G97" i="16"/>
  <c r="E97" i="16"/>
  <c r="AQ96" i="16"/>
  <c r="AO96" i="16"/>
  <c r="AM96" i="16"/>
  <c r="AK96" i="16"/>
  <c r="AI96" i="16"/>
  <c r="AG96" i="16"/>
  <c r="AE96" i="16"/>
  <c r="AC96" i="16"/>
  <c r="AA96" i="16"/>
  <c r="Y96" i="16"/>
  <c r="W96" i="16"/>
  <c r="U96" i="16"/>
  <c r="S96" i="16"/>
  <c r="Q96" i="16"/>
  <c r="O96" i="16"/>
  <c r="M96" i="16"/>
  <c r="K96" i="16"/>
  <c r="I96" i="16"/>
  <c r="G96" i="16"/>
  <c r="E96" i="16"/>
  <c r="AQ95" i="16"/>
  <c r="AO95" i="16"/>
  <c r="AM95" i="16"/>
  <c r="AK95" i="16"/>
  <c r="AI95" i="16"/>
  <c r="AG95" i="16"/>
  <c r="AE95" i="16"/>
  <c r="AC95" i="16"/>
  <c r="AA95" i="16"/>
  <c r="Y95" i="16"/>
  <c r="W95" i="16"/>
  <c r="U95" i="16"/>
  <c r="S95" i="16"/>
  <c r="Q95" i="16"/>
  <c r="O95" i="16"/>
  <c r="M95" i="16"/>
  <c r="K95" i="16"/>
  <c r="I95" i="16"/>
  <c r="G95" i="16"/>
  <c r="E95" i="16"/>
  <c r="AQ94" i="16"/>
  <c r="AO94" i="16"/>
  <c r="AM94" i="16"/>
  <c r="AK94" i="16"/>
  <c r="AI94" i="16"/>
  <c r="AG94" i="16"/>
  <c r="AE94" i="16"/>
  <c r="AC94" i="16"/>
  <c r="AA94" i="16"/>
  <c r="Y94" i="16"/>
  <c r="W94" i="16"/>
  <c r="U94" i="16"/>
  <c r="S94" i="16"/>
  <c r="Q94" i="16"/>
  <c r="O94" i="16"/>
  <c r="M94" i="16"/>
  <c r="K94" i="16"/>
  <c r="I94" i="16"/>
  <c r="G94" i="16"/>
  <c r="E94" i="16"/>
  <c r="AQ93" i="16"/>
  <c r="AO93" i="16"/>
  <c r="AM93" i="16"/>
  <c r="AK93" i="16"/>
  <c r="AI93" i="16"/>
  <c r="AG93" i="16"/>
  <c r="AE93" i="16"/>
  <c r="AC93" i="16"/>
  <c r="AA93" i="16"/>
  <c r="Y93" i="16"/>
  <c r="W93" i="16"/>
  <c r="U93" i="16"/>
  <c r="S93" i="16"/>
  <c r="Q93" i="16"/>
  <c r="O93" i="16"/>
  <c r="M93" i="16"/>
  <c r="K93" i="16"/>
  <c r="I93" i="16"/>
  <c r="G93" i="16"/>
  <c r="E93" i="16"/>
  <c r="AQ92" i="16"/>
  <c r="AO92" i="16"/>
  <c r="AM92" i="16"/>
  <c r="AK92" i="16"/>
  <c r="AI92" i="16"/>
  <c r="AG92" i="16"/>
  <c r="AE92" i="16"/>
  <c r="AC92" i="16"/>
  <c r="AA92" i="16"/>
  <c r="Y92" i="16"/>
  <c r="W92" i="16"/>
  <c r="U92" i="16"/>
  <c r="S92" i="16"/>
  <c r="Q92" i="16"/>
  <c r="O92" i="16"/>
  <c r="M92" i="16"/>
  <c r="K92" i="16"/>
  <c r="I92" i="16"/>
  <c r="G92" i="16"/>
  <c r="E92" i="16"/>
  <c r="AQ91" i="16"/>
  <c r="AO91" i="16"/>
  <c r="AM91" i="16"/>
  <c r="AK91" i="16"/>
  <c r="AI91" i="16"/>
  <c r="AG91" i="16"/>
  <c r="AE91" i="16"/>
  <c r="AC91" i="16"/>
  <c r="AA91" i="16"/>
  <c r="Y91" i="16"/>
  <c r="W91" i="16"/>
  <c r="U91" i="16"/>
  <c r="S91" i="16"/>
  <c r="Q91" i="16"/>
  <c r="O91" i="16"/>
  <c r="M91" i="16"/>
  <c r="K91" i="16"/>
  <c r="I91" i="16"/>
  <c r="G91" i="16"/>
  <c r="E91" i="16"/>
  <c r="AQ90" i="16"/>
  <c r="AO90" i="16"/>
  <c r="AM90" i="16"/>
  <c r="AK90" i="16"/>
  <c r="AI90" i="16"/>
  <c r="AG90" i="16"/>
  <c r="AE90" i="16"/>
  <c r="AC90" i="16"/>
  <c r="AA90" i="16"/>
  <c r="Y90" i="16"/>
  <c r="W90" i="16"/>
  <c r="U90" i="16"/>
  <c r="S90" i="16"/>
  <c r="Q90" i="16"/>
  <c r="O90" i="16"/>
  <c r="M90" i="16"/>
  <c r="K90" i="16"/>
  <c r="I90" i="16"/>
  <c r="G90" i="16"/>
  <c r="E90" i="16"/>
  <c r="AQ89" i="16"/>
  <c r="AO89" i="16"/>
  <c r="AM89" i="16"/>
  <c r="AK89" i="16"/>
  <c r="AI89" i="16"/>
  <c r="AG89" i="16"/>
  <c r="AE89" i="16"/>
  <c r="AC89" i="16"/>
  <c r="AA89" i="16"/>
  <c r="Y89" i="16"/>
  <c r="W89" i="16"/>
  <c r="U89" i="16"/>
  <c r="S89" i="16"/>
  <c r="Q89" i="16"/>
  <c r="O89" i="16"/>
  <c r="M89" i="16"/>
  <c r="K89" i="16"/>
  <c r="I89" i="16"/>
  <c r="G89" i="16"/>
  <c r="E89" i="16"/>
  <c r="AQ88" i="16"/>
  <c r="AO88" i="16"/>
  <c r="AM88" i="16"/>
  <c r="AK88" i="16"/>
  <c r="AI88" i="16"/>
  <c r="AG88" i="16"/>
  <c r="AE88" i="16"/>
  <c r="AC88" i="16"/>
  <c r="AA88" i="16"/>
  <c r="Y88" i="16"/>
  <c r="W88" i="16"/>
  <c r="U88" i="16"/>
  <c r="S88" i="16"/>
  <c r="Q88" i="16"/>
  <c r="O88" i="16"/>
  <c r="M88" i="16"/>
  <c r="K88" i="16"/>
  <c r="I88" i="16"/>
  <c r="G88" i="16"/>
  <c r="E88" i="16"/>
  <c r="AQ87" i="16"/>
  <c r="AO87" i="16"/>
  <c r="AM87" i="16"/>
  <c r="AK87" i="16"/>
  <c r="AI87" i="16"/>
  <c r="AG87" i="16"/>
  <c r="AE87" i="16"/>
  <c r="AC87" i="16"/>
  <c r="AA87" i="16"/>
  <c r="Y87" i="16"/>
  <c r="W87" i="16"/>
  <c r="U87" i="16"/>
  <c r="S87" i="16"/>
  <c r="Q87" i="16"/>
  <c r="O87" i="16"/>
  <c r="M87" i="16"/>
  <c r="K87" i="16"/>
  <c r="I87" i="16"/>
  <c r="G87" i="16"/>
  <c r="E87" i="16"/>
  <c r="AQ86" i="16"/>
  <c r="AO86" i="16"/>
  <c r="AM86" i="16"/>
  <c r="AK86" i="16"/>
  <c r="AI86" i="16"/>
  <c r="AG86" i="16"/>
  <c r="AE86" i="16"/>
  <c r="AC86" i="16"/>
  <c r="AA86" i="16"/>
  <c r="Y86" i="16"/>
  <c r="W86" i="16"/>
  <c r="U86" i="16"/>
  <c r="S86" i="16"/>
  <c r="Q86" i="16"/>
  <c r="O86" i="16"/>
  <c r="M86" i="16"/>
  <c r="K86" i="16"/>
  <c r="I86" i="16"/>
  <c r="G86" i="16"/>
  <c r="E86" i="16"/>
  <c r="AQ85" i="16"/>
  <c r="AO85" i="16"/>
  <c r="AM85" i="16"/>
  <c r="AK85" i="16"/>
  <c r="AI85" i="16"/>
  <c r="AG85" i="16"/>
  <c r="AE85" i="16"/>
  <c r="AC85" i="16"/>
  <c r="AA85" i="16"/>
  <c r="Y85" i="16"/>
  <c r="W85" i="16"/>
  <c r="U85" i="16"/>
  <c r="S85" i="16"/>
  <c r="Q85" i="16"/>
  <c r="O85" i="16"/>
  <c r="M85" i="16"/>
  <c r="K85" i="16"/>
  <c r="I85" i="16"/>
  <c r="G85" i="16"/>
  <c r="E85" i="16"/>
  <c r="AQ84" i="16"/>
  <c r="AO84" i="16"/>
  <c r="AM84" i="16"/>
  <c r="AK84" i="16"/>
  <c r="AI84" i="16"/>
  <c r="AG84" i="16"/>
  <c r="AE84" i="16"/>
  <c r="AC84" i="16"/>
  <c r="AA84" i="16"/>
  <c r="Y84" i="16"/>
  <c r="W84" i="16"/>
  <c r="U84" i="16"/>
  <c r="S84" i="16"/>
  <c r="Q84" i="16"/>
  <c r="O84" i="16"/>
  <c r="M84" i="16"/>
  <c r="K84" i="16"/>
  <c r="I84" i="16"/>
  <c r="G84" i="16"/>
  <c r="E84" i="16"/>
  <c r="AQ83" i="16"/>
  <c r="AO83" i="16"/>
  <c r="AM83" i="16"/>
  <c r="AK83" i="16"/>
  <c r="AI83" i="16"/>
  <c r="AG83" i="16"/>
  <c r="AE83" i="16"/>
  <c r="AC83" i="16"/>
  <c r="AA83" i="16"/>
  <c r="Y83" i="16"/>
  <c r="W83" i="16"/>
  <c r="U83" i="16"/>
  <c r="S83" i="16"/>
  <c r="Q83" i="16"/>
  <c r="O83" i="16"/>
  <c r="M83" i="16"/>
  <c r="K83" i="16"/>
  <c r="I83" i="16"/>
  <c r="G83" i="16"/>
  <c r="E83" i="16"/>
  <c r="AQ82" i="16"/>
  <c r="AO82" i="16"/>
  <c r="AM82" i="16"/>
  <c r="AK82" i="16"/>
  <c r="AI82" i="16"/>
  <c r="AG82" i="16"/>
  <c r="AE82" i="16"/>
  <c r="AC82" i="16"/>
  <c r="AA82" i="16"/>
  <c r="Y82" i="16"/>
  <c r="W82" i="16"/>
  <c r="U82" i="16"/>
  <c r="S82" i="16"/>
  <c r="Q82" i="16"/>
  <c r="O82" i="16"/>
  <c r="M82" i="16"/>
  <c r="K82" i="16"/>
  <c r="I82" i="16"/>
  <c r="G82" i="16"/>
  <c r="E82" i="16"/>
  <c r="AQ81" i="16"/>
  <c r="AO81" i="16"/>
  <c r="AM81" i="16"/>
  <c r="AK81" i="16"/>
  <c r="AI81" i="16"/>
  <c r="AG81" i="16"/>
  <c r="AE81" i="16"/>
  <c r="AC81" i="16"/>
  <c r="AA81" i="16"/>
  <c r="Y81" i="16"/>
  <c r="W81" i="16"/>
  <c r="U81" i="16"/>
  <c r="S81" i="16"/>
  <c r="Q81" i="16"/>
  <c r="O81" i="16"/>
  <c r="M81" i="16"/>
  <c r="K81" i="16"/>
  <c r="I81" i="16"/>
  <c r="G81" i="16"/>
  <c r="E81" i="16"/>
  <c r="AQ80" i="16"/>
  <c r="AO80" i="16"/>
  <c r="AM80" i="16"/>
  <c r="AK80" i="16"/>
  <c r="AI80" i="16"/>
  <c r="AG80" i="16"/>
  <c r="AE80" i="16"/>
  <c r="AC80" i="16"/>
  <c r="AA80" i="16"/>
  <c r="Y80" i="16"/>
  <c r="W80" i="16"/>
  <c r="U80" i="16"/>
  <c r="S80" i="16"/>
  <c r="Q80" i="16"/>
  <c r="O80" i="16"/>
  <c r="M80" i="16"/>
  <c r="K80" i="16"/>
  <c r="I80" i="16"/>
  <c r="G80" i="16"/>
  <c r="E80" i="16"/>
  <c r="AQ79" i="16"/>
  <c r="AO79" i="16"/>
  <c r="AM79" i="16"/>
  <c r="AK79" i="16"/>
  <c r="AI79" i="16"/>
  <c r="AG79" i="16"/>
  <c r="AE79" i="16"/>
  <c r="AC79" i="16"/>
  <c r="AA79" i="16"/>
  <c r="Y79" i="16"/>
  <c r="W79" i="16"/>
  <c r="U79" i="16"/>
  <c r="S79" i="16"/>
  <c r="Q79" i="16"/>
  <c r="O79" i="16"/>
  <c r="M79" i="16"/>
  <c r="K79" i="16"/>
  <c r="I79" i="16"/>
  <c r="G79" i="16"/>
  <c r="E79" i="16"/>
  <c r="AQ78" i="16"/>
  <c r="AO78" i="16"/>
  <c r="AM78" i="16"/>
  <c r="AK78" i="16"/>
  <c r="AI78" i="16"/>
  <c r="AG78" i="16"/>
  <c r="AE78" i="16"/>
  <c r="AC78" i="16"/>
  <c r="AA78" i="16"/>
  <c r="Y78" i="16"/>
  <c r="W78" i="16"/>
  <c r="U78" i="16"/>
  <c r="S78" i="16"/>
  <c r="Q78" i="16"/>
  <c r="O78" i="16"/>
  <c r="M78" i="16"/>
  <c r="K78" i="16"/>
  <c r="I78" i="16"/>
  <c r="G78" i="16"/>
  <c r="E78" i="16"/>
  <c r="AQ77" i="16"/>
  <c r="AO77" i="16"/>
  <c r="AM77" i="16"/>
  <c r="AK77" i="16"/>
  <c r="AI77" i="16"/>
  <c r="AG77" i="16"/>
  <c r="AE77" i="16"/>
  <c r="AC77" i="16"/>
  <c r="AA77" i="16"/>
  <c r="Y77" i="16"/>
  <c r="W77" i="16"/>
  <c r="U77" i="16"/>
  <c r="S77" i="16"/>
  <c r="Q77" i="16"/>
  <c r="O77" i="16"/>
  <c r="M77" i="16"/>
  <c r="K77" i="16"/>
  <c r="I77" i="16"/>
  <c r="G77" i="16"/>
  <c r="E77" i="16"/>
  <c r="AQ76" i="16"/>
  <c r="AO76" i="16"/>
  <c r="AM76" i="16"/>
  <c r="AK76" i="16"/>
  <c r="AI76" i="16"/>
  <c r="AG76" i="16"/>
  <c r="AE76" i="16"/>
  <c r="AC76" i="16"/>
  <c r="AA76" i="16"/>
  <c r="Y76" i="16"/>
  <c r="W76" i="16"/>
  <c r="U76" i="16"/>
  <c r="S76" i="16"/>
  <c r="Q76" i="16"/>
  <c r="O76" i="16"/>
  <c r="M76" i="16"/>
  <c r="K76" i="16"/>
  <c r="I76" i="16"/>
  <c r="G76" i="16"/>
  <c r="E76" i="16"/>
  <c r="AQ75" i="16"/>
  <c r="AO75" i="16"/>
  <c r="AM75" i="16"/>
  <c r="AK75" i="16"/>
  <c r="AI75" i="16"/>
  <c r="AG75" i="16"/>
  <c r="AE75" i="16"/>
  <c r="AC75" i="16"/>
  <c r="AA75" i="16"/>
  <c r="Y75" i="16"/>
  <c r="W75" i="16"/>
  <c r="U75" i="16"/>
  <c r="S75" i="16"/>
  <c r="Q75" i="16"/>
  <c r="O75" i="16"/>
  <c r="M75" i="16"/>
  <c r="K75" i="16"/>
  <c r="I75" i="16"/>
  <c r="G75" i="16"/>
  <c r="E75" i="16"/>
  <c r="AQ74" i="16"/>
  <c r="AO74" i="16"/>
  <c r="AM74" i="16"/>
  <c r="AK74" i="16"/>
  <c r="AI74" i="16"/>
  <c r="AG74" i="16"/>
  <c r="AE74" i="16"/>
  <c r="AC74" i="16"/>
  <c r="AA74" i="16"/>
  <c r="Y74" i="16"/>
  <c r="W74" i="16"/>
  <c r="U74" i="16"/>
  <c r="S74" i="16"/>
  <c r="Q74" i="16"/>
  <c r="O74" i="16"/>
  <c r="M74" i="16"/>
  <c r="K74" i="16"/>
  <c r="I74" i="16"/>
  <c r="G74" i="16"/>
  <c r="E74" i="16"/>
  <c r="AQ73" i="16"/>
  <c r="AO73" i="16"/>
  <c r="AM73" i="16"/>
  <c r="AK73" i="16"/>
  <c r="AI73" i="16"/>
  <c r="AG73" i="16"/>
  <c r="AE73" i="16"/>
  <c r="AC73" i="16"/>
  <c r="AA73" i="16"/>
  <c r="Y73" i="16"/>
  <c r="W73" i="16"/>
  <c r="U73" i="16"/>
  <c r="S73" i="16"/>
  <c r="Q73" i="16"/>
  <c r="O73" i="16"/>
  <c r="M73" i="16"/>
  <c r="K73" i="16"/>
  <c r="I73" i="16"/>
  <c r="G73" i="16"/>
  <c r="E73" i="16"/>
  <c r="AQ72" i="16"/>
  <c r="AO72" i="16"/>
  <c r="AM72" i="16"/>
  <c r="AK72" i="16"/>
  <c r="AI72" i="16"/>
  <c r="AG72" i="16"/>
  <c r="AE72" i="16"/>
  <c r="AC72" i="16"/>
  <c r="AA72" i="16"/>
  <c r="Y72" i="16"/>
  <c r="W72" i="16"/>
  <c r="U72" i="16"/>
  <c r="S72" i="16"/>
  <c r="Q72" i="16"/>
  <c r="O72" i="16"/>
  <c r="M72" i="16"/>
  <c r="K72" i="16"/>
  <c r="I72" i="16"/>
  <c r="G72" i="16"/>
  <c r="E72" i="16"/>
  <c r="AQ71" i="16"/>
  <c r="AO71" i="16"/>
  <c r="AM71" i="16"/>
  <c r="AK71" i="16"/>
  <c r="AI71" i="16"/>
  <c r="AG71" i="16"/>
  <c r="AE71" i="16"/>
  <c r="AC71" i="16"/>
  <c r="AA71" i="16"/>
  <c r="Y71" i="16"/>
  <c r="W71" i="16"/>
  <c r="U71" i="16"/>
  <c r="S71" i="16"/>
  <c r="Q71" i="16"/>
  <c r="O71" i="16"/>
  <c r="M71" i="16"/>
  <c r="K71" i="16"/>
  <c r="I71" i="16"/>
  <c r="G71" i="16"/>
  <c r="E71" i="16"/>
  <c r="AQ70" i="16"/>
  <c r="AO70" i="16"/>
  <c r="AM70" i="16"/>
  <c r="AK70" i="16"/>
  <c r="AI70" i="16"/>
  <c r="AG70" i="16"/>
  <c r="AE70" i="16"/>
  <c r="AC70" i="16"/>
  <c r="AA70" i="16"/>
  <c r="Y70" i="16"/>
  <c r="W70" i="16"/>
  <c r="U70" i="16"/>
  <c r="S70" i="16"/>
  <c r="Q70" i="16"/>
  <c r="O70" i="16"/>
  <c r="M70" i="16"/>
  <c r="K70" i="16"/>
  <c r="I70" i="16"/>
  <c r="G70" i="16"/>
  <c r="E70" i="16"/>
  <c r="AQ69" i="16"/>
  <c r="AO69" i="16"/>
  <c r="AM69" i="16"/>
  <c r="AK69" i="16"/>
  <c r="AI69" i="16"/>
  <c r="AG69" i="16"/>
  <c r="AE69" i="16"/>
  <c r="AC69" i="16"/>
  <c r="AA69" i="16"/>
  <c r="Y69" i="16"/>
  <c r="W69" i="16"/>
  <c r="U69" i="16"/>
  <c r="S69" i="16"/>
  <c r="Q69" i="16"/>
  <c r="O69" i="16"/>
  <c r="M69" i="16"/>
  <c r="K69" i="16"/>
  <c r="I69" i="16"/>
  <c r="G69" i="16"/>
  <c r="E69" i="16"/>
  <c r="AQ68" i="16"/>
  <c r="AO68" i="16"/>
  <c r="AM68" i="16"/>
  <c r="AK68" i="16"/>
  <c r="AI68" i="16"/>
  <c r="AG68" i="16"/>
  <c r="AE68" i="16"/>
  <c r="AC68" i="16"/>
  <c r="AA68" i="16"/>
  <c r="Y68" i="16"/>
  <c r="W68" i="16"/>
  <c r="U68" i="16"/>
  <c r="S68" i="16"/>
  <c r="Q68" i="16"/>
  <c r="O68" i="16"/>
  <c r="M68" i="16"/>
  <c r="K68" i="16"/>
  <c r="I68" i="16"/>
  <c r="G68" i="16"/>
  <c r="E68" i="16"/>
  <c r="AQ67" i="16"/>
  <c r="AO67" i="16"/>
  <c r="AM67" i="16"/>
  <c r="AK67" i="16"/>
  <c r="AI67" i="16"/>
  <c r="AG67" i="16"/>
  <c r="AE67" i="16"/>
  <c r="AC67" i="16"/>
  <c r="AA67" i="16"/>
  <c r="Y67" i="16"/>
  <c r="W67" i="16"/>
  <c r="U67" i="16"/>
  <c r="S67" i="16"/>
  <c r="Q67" i="16"/>
  <c r="O67" i="16"/>
  <c r="M67" i="16"/>
  <c r="K67" i="16"/>
  <c r="I67" i="16"/>
  <c r="G67" i="16"/>
  <c r="E67" i="16"/>
  <c r="AQ66" i="16"/>
  <c r="AO66" i="16"/>
  <c r="AM66" i="16"/>
  <c r="AK66" i="16"/>
  <c r="AI66" i="16"/>
  <c r="AG66" i="16"/>
  <c r="AE66" i="16"/>
  <c r="AC66" i="16"/>
  <c r="AA66" i="16"/>
  <c r="Y66" i="16"/>
  <c r="W66" i="16"/>
  <c r="U66" i="16"/>
  <c r="S66" i="16"/>
  <c r="Q66" i="16"/>
  <c r="O66" i="16"/>
  <c r="M66" i="16"/>
  <c r="K66" i="16"/>
  <c r="I66" i="16"/>
  <c r="G66" i="16"/>
  <c r="E66" i="16"/>
  <c r="AQ65" i="16"/>
  <c r="AO65" i="16"/>
  <c r="AM65" i="16"/>
  <c r="AK65" i="16"/>
  <c r="AI65" i="16"/>
  <c r="AG65" i="16"/>
  <c r="AE65" i="16"/>
  <c r="AC65" i="16"/>
  <c r="AA65" i="16"/>
  <c r="Y65" i="16"/>
  <c r="W65" i="16"/>
  <c r="U65" i="16"/>
  <c r="S65" i="16"/>
  <c r="Q65" i="16"/>
  <c r="O65" i="16"/>
  <c r="M65" i="16"/>
  <c r="K65" i="16"/>
  <c r="I65" i="16"/>
  <c r="G65" i="16"/>
  <c r="E65" i="16"/>
  <c r="AQ64" i="16"/>
  <c r="AO64" i="16"/>
  <c r="AM64" i="16"/>
  <c r="AK64" i="16"/>
  <c r="AI64" i="16"/>
  <c r="AG64" i="16"/>
  <c r="AE64" i="16"/>
  <c r="AC64" i="16"/>
  <c r="AA64" i="16"/>
  <c r="Y64" i="16"/>
  <c r="W64" i="16"/>
  <c r="U64" i="16"/>
  <c r="S64" i="16"/>
  <c r="Q64" i="16"/>
  <c r="O64" i="16"/>
  <c r="M64" i="16"/>
  <c r="K64" i="16"/>
  <c r="I64" i="16"/>
  <c r="G64" i="16"/>
  <c r="E64" i="16"/>
  <c r="AQ63" i="16"/>
  <c r="AO63" i="16"/>
  <c r="AM63" i="16"/>
  <c r="AK63" i="16"/>
  <c r="AI63" i="16"/>
  <c r="AG63" i="16"/>
  <c r="AE63" i="16"/>
  <c r="AC63" i="16"/>
  <c r="AA63" i="16"/>
  <c r="Y63" i="16"/>
  <c r="W63" i="16"/>
  <c r="U63" i="16"/>
  <c r="S63" i="16"/>
  <c r="Q63" i="16"/>
  <c r="O63" i="16"/>
  <c r="M63" i="16"/>
  <c r="K63" i="16"/>
  <c r="I63" i="16"/>
  <c r="G63" i="16"/>
  <c r="E63" i="16"/>
  <c r="AQ62" i="16"/>
  <c r="AO62" i="16"/>
  <c r="AM62" i="16"/>
  <c r="AK62" i="16"/>
  <c r="AI62" i="16"/>
  <c r="AG62" i="16"/>
  <c r="AE62" i="16"/>
  <c r="AC62" i="16"/>
  <c r="AA62" i="16"/>
  <c r="Y62" i="16"/>
  <c r="W62" i="16"/>
  <c r="U62" i="16"/>
  <c r="S62" i="16"/>
  <c r="Q62" i="16"/>
  <c r="O62" i="16"/>
  <c r="M62" i="16"/>
  <c r="K62" i="16"/>
  <c r="I62" i="16"/>
  <c r="G62" i="16"/>
  <c r="E62" i="16"/>
  <c r="AQ61" i="16"/>
  <c r="AO61" i="16"/>
  <c r="AM61" i="16"/>
  <c r="AK61" i="16"/>
  <c r="AI61" i="16"/>
  <c r="AG61" i="16"/>
  <c r="AE61" i="16"/>
  <c r="AC61" i="16"/>
  <c r="AA61" i="16"/>
  <c r="Y61" i="16"/>
  <c r="W61" i="16"/>
  <c r="U61" i="16"/>
  <c r="S61" i="16"/>
  <c r="Q61" i="16"/>
  <c r="O61" i="16"/>
  <c r="M61" i="16"/>
  <c r="K61" i="16"/>
  <c r="I61" i="16"/>
  <c r="G61" i="16"/>
  <c r="E61" i="16"/>
  <c r="AQ60" i="16"/>
  <c r="AO60" i="16"/>
  <c r="AM60" i="16"/>
  <c r="AK60" i="16"/>
  <c r="AI60" i="16"/>
  <c r="AG60" i="16"/>
  <c r="AE60" i="16"/>
  <c r="AC60" i="16"/>
  <c r="AA60" i="16"/>
  <c r="Y60" i="16"/>
  <c r="W60" i="16"/>
  <c r="U60" i="16"/>
  <c r="S60" i="16"/>
  <c r="Q60" i="16"/>
  <c r="O60" i="16"/>
  <c r="M60" i="16"/>
  <c r="K60" i="16"/>
  <c r="I60" i="16"/>
  <c r="G60" i="16"/>
  <c r="E60" i="16"/>
  <c r="AQ59" i="16"/>
  <c r="AO59" i="16"/>
  <c r="AM59" i="16"/>
  <c r="AK59" i="16"/>
  <c r="AI59" i="16"/>
  <c r="AG59" i="16"/>
  <c r="AE59" i="16"/>
  <c r="AC59" i="16"/>
  <c r="AA59" i="16"/>
  <c r="Y59" i="16"/>
  <c r="W59" i="16"/>
  <c r="U59" i="16"/>
  <c r="S59" i="16"/>
  <c r="Q59" i="16"/>
  <c r="O59" i="16"/>
  <c r="M59" i="16"/>
  <c r="K59" i="16"/>
  <c r="I59" i="16"/>
  <c r="G59" i="16"/>
  <c r="E59" i="16"/>
  <c r="AQ58" i="16"/>
  <c r="AO58" i="16"/>
  <c r="AM58" i="16"/>
  <c r="AK58" i="16"/>
  <c r="AI58" i="16"/>
  <c r="AG58" i="16"/>
  <c r="AE58" i="16"/>
  <c r="AC58" i="16"/>
  <c r="AA58" i="16"/>
  <c r="Y58" i="16"/>
  <c r="W58" i="16"/>
  <c r="U58" i="16"/>
  <c r="S58" i="16"/>
  <c r="Q58" i="16"/>
  <c r="O58" i="16"/>
  <c r="M58" i="16"/>
  <c r="K58" i="16"/>
  <c r="I58" i="16"/>
  <c r="G58" i="16"/>
  <c r="E58" i="16"/>
  <c r="AQ57" i="16"/>
  <c r="AO57" i="16"/>
  <c r="AM57" i="16"/>
  <c r="AK57" i="16"/>
  <c r="AI57" i="16"/>
  <c r="AG57" i="16"/>
  <c r="AE57" i="16"/>
  <c r="AC57" i="16"/>
  <c r="AA57" i="16"/>
  <c r="Y57" i="16"/>
  <c r="W57" i="16"/>
  <c r="U57" i="16"/>
  <c r="S57" i="16"/>
  <c r="Q57" i="16"/>
  <c r="O57" i="16"/>
  <c r="M57" i="16"/>
  <c r="K57" i="16"/>
  <c r="I57" i="16"/>
  <c r="G57" i="16"/>
  <c r="E57" i="16"/>
  <c r="AQ56" i="16"/>
  <c r="AO56" i="16"/>
  <c r="AM56" i="16"/>
  <c r="AK56" i="16"/>
  <c r="AI56" i="16"/>
  <c r="AG56" i="16"/>
  <c r="AE56" i="16"/>
  <c r="AC56" i="16"/>
  <c r="AA56" i="16"/>
  <c r="Y56" i="16"/>
  <c r="W56" i="16"/>
  <c r="U56" i="16"/>
  <c r="S56" i="16"/>
  <c r="Q56" i="16"/>
  <c r="O56" i="16"/>
  <c r="M56" i="16"/>
  <c r="K56" i="16"/>
  <c r="I56" i="16"/>
  <c r="G56" i="16"/>
  <c r="E56" i="16"/>
  <c r="AQ55" i="16"/>
  <c r="AO55" i="16"/>
  <c r="AM55" i="16"/>
  <c r="AK55" i="16"/>
  <c r="AI55" i="16"/>
  <c r="AG55" i="16"/>
  <c r="AE55" i="16"/>
  <c r="AC55" i="16"/>
  <c r="AA55" i="16"/>
  <c r="Y55" i="16"/>
  <c r="W55" i="16"/>
  <c r="U55" i="16"/>
  <c r="S55" i="16"/>
  <c r="Q55" i="16"/>
  <c r="O55" i="16"/>
  <c r="M55" i="16"/>
  <c r="K55" i="16"/>
  <c r="I55" i="16"/>
  <c r="G55" i="16"/>
  <c r="E55" i="16"/>
  <c r="AQ54" i="16"/>
  <c r="AO54" i="16"/>
  <c r="AM54" i="16"/>
  <c r="AK54" i="16"/>
  <c r="AI54" i="16"/>
  <c r="AG54" i="16"/>
  <c r="AE54" i="16"/>
  <c r="AC54" i="16"/>
  <c r="AA54" i="16"/>
  <c r="Y54" i="16"/>
  <c r="W54" i="16"/>
  <c r="U54" i="16"/>
  <c r="S54" i="16"/>
  <c r="Q54" i="16"/>
  <c r="O54" i="16"/>
  <c r="M54" i="16"/>
  <c r="K54" i="16"/>
  <c r="I54" i="16"/>
  <c r="G54" i="16"/>
  <c r="E54" i="16"/>
  <c r="AQ53" i="16"/>
  <c r="AO53" i="16"/>
  <c r="AM53" i="16"/>
  <c r="AK53" i="16"/>
  <c r="AI53" i="16"/>
  <c r="AG53" i="16"/>
  <c r="AE53" i="16"/>
  <c r="AC53" i="16"/>
  <c r="AA53" i="16"/>
  <c r="Y53" i="16"/>
  <c r="W53" i="16"/>
  <c r="U53" i="16"/>
  <c r="S53" i="16"/>
  <c r="Q53" i="16"/>
  <c r="O53" i="16"/>
  <c r="M53" i="16"/>
  <c r="K53" i="16"/>
  <c r="I53" i="16"/>
  <c r="G53" i="16"/>
  <c r="E53" i="16"/>
  <c r="AQ52" i="16"/>
  <c r="AO52" i="16"/>
  <c r="AM52" i="16"/>
  <c r="AK52" i="16"/>
  <c r="AI52" i="16"/>
  <c r="AG52" i="16"/>
  <c r="AE52" i="16"/>
  <c r="AC52" i="16"/>
  <c r="AA52" i="16"/>
  <c r="Y52" i="16"/>
  <c r="W52" i="16"/>
  <c r="U52" i="16"/>
  <c r="S52" i="16"/>
  <c r="Q52" i="16"/>
  <c r="O52" i="16"/>
  <c r="M52" i="16"/>
  <c r="K52" i="16"/>
  <c r="I52" i="16"/>
  <c r="G52" i="16"/>
  <c r="E52" i="16"/>
  <c r="AQ51" i="16"/>
  <c r="AO51" i="16"/>
  <c r="AM51" i="16"/>
  <c r="AK51" i="16"/>
  <c r="AI51" i="16"/>
  <c r="AG51" i="16"/>
  <c r="AE51" i="16"/>
  <c r="AC51" i="16"/>
  <c r="AA51" i="16"/>
  <c r="Y51" i="16"/>
  <c r="W51" i="16"/>
  <c r="U51" i="16"/>
  <c r="S51" i="16"/>
  <c r="Q51" i="16"/>
  <c r="O51" i="16"/>
  <c r="M51" i="16"/>
  <c r="K51" i="16"/>
  <c r="I51" i="16"/>
  <c r="G51" i="16"/>
  <c r="E51" i="16"/>
  <c r="AQ50" i="16"/>
  <c r="AO50" i="16"/>
  <c r="AM50" i="16"/>
  <c r="AK50" i="16"/>
  <c r="AI50" i="16"/>
  <c r="AG50" i="16"/>
  <c r="AE50" i="16"/>
  <c r="AC50" i="16"/>
  <c r="AA50" i="16"/>
  <c r="Y50" i="16"/>
  <c r="W50" i="16"/>
  <c r="U50" i="16"/>
  <c r="S50" i="16"/>
  <c r="Q50" i="16"/>
  <c r="O50" i="16"/>
  <c r="M50" i="16"/>
  <c r="K50" i="16"/>
  <c r="I50" i="16"/>
  <c r="G50" i="16"/>
  <c r="E50" i="16"/>
  <c r="AQ49" i="16"/>
  <c r="AO49" i="16"/>
  <c r="AM49" i="16"/>
  <c r="AK49" i="16"/>
  <c r="AI49" i="16"/>
  <c r="AG49" i="16"/>
  <c r="AE49" i="16"/>
  <c r="AC49" i="16"/>
  <c r="AA49" i="16"/>
  <c r="Y49" i="16"/>
  <c r="W49" i="16"/>
  <c r="U49" i="16"/>
  <c r="S49" i="16"/>
  <c r="Q49" i="16"/>
  <c r="O49" i="16"/>
  <c r="M49" i="16"/>
  <c r="K49" i="16"/>
  <c r="I49" i="16"/>
  <c r="G49" i="16"/>
  <c r="E49" i="16"/>
  <c r="AQ48" i="16"/>
  <c r="AO48" i="16"/>
  <c r="AM48" i="16"/>
  <c r="AK48" i="16"/>
  <c r="AI48" i="16"/>
  <c r="AG48" i="16"/>
  <c r="AE48" i="16"/>
  <c r="AC48" i="16"/>
  <c r="AA48" i="16"/>
  <c r="Y48" i="16"/>
  <c r="W48" i="16"/>
  <c r="U48" i="16"/>
  <c r="S48" i="16"/>
  <c r="Q48" i="16"/>
  <c r="O48" i="16"/>
  <c r="M48" i="16"/>
  <c r="K48" i="16"/>
  <c r="I48" i="16"/>
  <c r="G48" i="16"/>
  <c r="E48" i="16"/>
  <c r="AQ47" i="16"/>
  <c r="AO47" i="16"/>
  <c r="AM47" i="16"/>
  <c r="AK47" i="16"/>
  <c r="AI47" i="16"/>
  <c r="AG47" i="16"/>
  <c r="AE47" i="16"/>
  <c r="AC47" i="16"/>
  <c r="AA47" i="16"/>
  <c r="Y47" i="16"/>
  <c r="W47" i="16"/>
  <c r="U47" i="16"/>
  <c r="S47" i="16"/>
  <c r="Q47" i="16"/>
  <c r="O47" i="16"/>
  <c r="M47" i="16"/>
  <c r="K47" i="16"/>
  <c r="I47" i="16"/>
  <c r="G47" i="16"/>
  <c r="E47" i="16"/>
  <c r="AQ46" i="16"/>
  <c r="AO46" i="16"/>
  <c r="AM46" i="16"/>
  <c r="AK46" i="16"/>
  <c r="AI46" i="16"/>
  <c r="AG46" i="16"/>
  <c r="AE46" i="16"/>
  <c r="AC46" i="16"/>
  <c r="AA46" i="16"/>
  <c r="Y46" i="16"/>
  <c r="W46" i="16"/>
  <c r="U46" i="16"/>
  <c r="S46" i="16"/>
  <c r="Q46" i="16"/>
  <c r="O46" i="16"/>
  <c r="M46" i="16"/>
  <c r="K46" i="16"/>
  <c r="I46" i="16"/>
  <c r="G46" i="16"/>
  <c r="E46" i="16"/>
  <c r="AQ45" i="16"/>
  <c r="AO45" i="16"/>
  <c r="AM45" i="16"/>
  <c r="AK45" i="16"/>
  <c r="AI45" i="16"/>
  <c r="AG45" i="16"/>
  <c r="AE45" i="16"/>
  <c r="AC45" i="16"/>
  <c r="AA45" i="16"/>
  <c r="Y45" i="16"/>
  <c r="W45" i="16"/>
  <c r="U45" i="16"/>
  <c r="S45" i="16"/>
  <c r="Q45" i="16"/>
  <c r="O45" i="16"/>
  <c r="M45" i="16"/>
  <c r="K45" i="16"/>
  <c r="I45" i="16"/>
  <c r="G45" i="16"/>
  <c r="E45" i="16"/>
  <c r="AQ44" i="16"/>
  <c r="AO44" i="16"/>
  <c r="AM44" i="16"/>
  <c r="AK44" i="16"/>
  <c r="AI44" i="16"/>
  <c r="AG44" i="16"/>
  <c r="AE44" i="16"/>
  <c r="AC44" i="16"/>
  <c r="AA44" i="16"/>
  <c r="Y44" i="16"/>
  <c r="W44" i="16"/>
  <c r="U44" i="16"/>
  <c r="S44" i="16"/>
  <c r="Q44" i="16"/>
  <c r="O44" i="16"/>
  <c r="M44" i="16"/>
  <c r="K44" i="16"/>
  <c r="I44" i="16"/>
  <c r="G44" i="16"/>
  <c r="E44" i="16"/>
  <c r="AQ43" i="16"/>
  <c r="AO43" i="16"/>
  <c r="AM43" i="16"/>
  <c r="AK43" i="16"/>
  <c r="AI43" i="16"/>
  <c r="AG43" i="16"/>
  <c r="AE43" i="16"/>
  <c r="AC43" i="16"/>
  <c r="AA43" i="16"/>
  <c r="Y43" i="16"/>
  <c r="W43" i="16"/>
  <c r="U43" i="16"/>
  <c r="S43" i="16"/>
  <c r="Q43" i="16"/>
  <c r="O43" i="16"/>
  <c r="M43" i="16"/>
  <c r="K43" i="16"/>
  <c r="I43" i="16"/>
  <c r="G43" i="16"/>
  <c r="E43" i="16"/>
  <c r="AQ42" i="16"/>
  <c r="AO42" i="16"/>
  <c r="AM42" i="16"/>
  <c r="AK42" i="16"/>
  <c r="AI42" i="16"/>
  <c r="AG42" i="16"/>
  <c r="AE42" i="16"/>
  <c r="AC42" i="16"/>
  <c r="AA42" i="16"/>
  <c r="Y42" i="16"/>
  <c r="W42" i="16"/>
  <c r="U42" i="16"/>
  <c r="S42" i="16"/>
  <c r="Q42" i="16"/>
  <c r="O42" i="16"/>
  <c r="M42" i="16"/>
  <c r="K42" i="16"/>
  <c r="I42" i="16"/>
  <c r="G42" i="16"/>
  <c r="E42" i="16"/>
  <c r="AQ41" i="16"/>
  <c r="AO41" i="16"/>
  <c r="AM41" i="16"/>
  <c r="AK41" i="16"/>
  <c r="AI41" i="16"/>
  <c r="AG41" i="16"/>
  <c r="AE41" i="16"/>
  <c r="AC41" i="16"/>
  <c r="AA41" i="16"/>
  <c r="Y41" i="16"/>
  <c r="W41" i="16"/>
  <c r="U41" i="16"/>
  <c r="S41" i="16"/>
  <c r="Q41" i="16"/>
  <c r="O41" i="16"/>
  <c r="M41" i="16"/>
  <c r="K41" i="16"/>
  <c r="I41" i="16"/>
  <c r="G41" i="16"/>
  <c r="E41" i="16"/>
  <c r="AQ40" i="16"/>
  <c r="AO40" i="16"/>
  <c r="AM40" i="16"/>
  <c r="AK40" i="16"/>
  <c r="AI40" i="16"/>
  <c r="AG40" i="16"/>
  <c r="AE40" i="16"/>
  <c r="AC40" i="16"/>
  <c r="AA40" i="16"/>
  <c r="Y40" i="16"/>
  <c r="W40" i="16"/>
  <c r="U40" i="16"/>
  <c r="S40" i="16"/>
  <c r="Q40" i="16"/>
  <c r="O40" i="16"/>
  <c r="M40" i="16"/>
  <c r="K40" i="16"/>
  <c r="I40" i="16"/>
  <c r="G40" i="16"/>
  <c r="E40" i="16"/>
  <c r="AQ39" i="16"/>
  <c r="AO39" i="16"/>
  <c r="AM39" i="16"/>
  <c r="AK39" i="16"/>
  <c r="AI39" i="16"/>
  <c r="AG39" i="16"/>
  <c r="AE39" i="16"/>
  <c r="AC39" i="16"/>
  <c r="AA39" i="16"/>
  <c r="Y39" i="16"/>
  <c r="W39" i="16"/>
  <c r="U39" i="16"/>
  <c r="S39" i="16"/>
  <c r="Q39" i="16"/>
  <c r="O39" i="16"/>
  <c r="M39" i="16"/>
  <c r="K39" i="16"/>
  <c r="I39" i="16"/>
  <c r="G39" i="16"/>
  <c r="E39" i="16"/>
  <c r="AQ38" i="16"/>
  <c r="AO38" i="16"/>
  <c r="AM38" i="16"/>
  <c r="AK38" i="16"/>
  <c r="AI38" i="16"/>
  <c r="AG38" i="16"/>
  <c r="AE38" i="16"/>
  <c r="AC38" i="16"/>
  <c r="AA38" i="16"/>
  <c r="Y38" i="16"/>
  <c r="W38" i="16"/>
  <c r="U38" i="16"/>
  <c r="S38" i="16"/>
  <c r="Q38" i="16"/>
  <c r="O38" i="16"/>
  <c r="M38" i="16"/>
  <c r="K38" i="16"/>
  <c r="I38" i="16"/>
  <c r="G38" i="16"/>
  <c r="E38" i="16"/>
  <c r="AQ37" i="16"/>
  <c r="AO37" i="16"/>
  <c r="AM37" i="16"/>
  <c r="AK37" i="16"/>
  <c r="AI37" i="16"/>
  <c r="AG37" i="16"/>
  <c r="AE37" i="16"/>
  <c r="AC37" i="16"/>
  <c r="AA37" i="16"/>
  <c r="Y37" i="16"/>
  <c r="W37" i="16"/>
  <c r="U37" i="16"/>
  <c r="S37" i="16"/>
  <c r="Q37" i="16"/>
  <c r="O37" i="16"/>
  <c r="M37" i="16"/>
  <c r="K37" i="16"/>
  <c r="I37" i="16"/>
  <c r="G37" i="16"/>
  <c r="E37" i="16"/>
  <c r="AQ36" i="16"/>
  <c r="AO36" i="16"/>
  <c r="AM36" i="16"/>
  <c r="AK36" i="16"/>
  <c r="AI36" i="16"/>
  <c r="AG36" i="16"/>
  <c r="AE36" i="16"/>
  <c r="AC36" i="16"/>
  <c r="AA36" i="16"/>
  <c r="Y36" i="16"/>
  <c r="W36" i="16"/>
  <c r="U36" i="16"/>
  <c r="S36" i="16"/>
  <c r="Q36" i="16"/>
  <c r="O36" i="16"/>
  <c r="M36" i="16"/>
  <c r="K36" i="16"/>
  <c r="I36" i="16"/>
  <c r="G36" i="16"/>
  <c r="E36" i="16"/>
  <c r="AQ35" i="16"/>
  <c r="AO35" i="16"/>
  <c r="AM35" i="16"/>
  <c r="AK35" i="16"/>
  <c r="AI35" i="16"/>
  <c r="AG35" i="16"/>
  <c r="AE35" i="16"/>
  <c r="AC35" i="16"/>
  <c r="AA35" i="16"/>
  <c r="Y35" i="16"/>
  <c r="W35" i="16"/>
  <c r="U35" i="16"/>
  <c r="S35" i="16"/>
  <c r="Q35" i="16"/>
  <c r="O35" i="16"/>
  <c r="M35" i="16"/>
  <c r="K35" i="16"/>
  <c r="I35" i="16"/>
  <c r="G35" i="16"/>
  <c r="E35" i="16"/>
  <c r="AQ34" i="16"/>
  <c r="AO34" i="16"/>
  <c r="AM34" i="16"/>
  <c r="AK34" i="16"/>
  <c r="AI34" i="16"/>
  <c r="AG34" i="16"/>
  <c r="AE34" i="16"/>
  <c r="AC34" i="16"/>
  <c r="AA34" i="16"/>
  <c r="Y34" i="16"/>
  <c r="W34" i="16"/>
  <c r="U34" i="16"/>
  <c r="S34" i="16"/>
  <c r="Q34" i="16"/>
  <c r="O34" i="16"/>
  <c r="M34" i="16"/>
  <c r="K34" i="16"/>
  <c r="I34" i="16"/>
  <c r="G34" i="16"/>
  <c r="E34" i="16"/>
  <c r="AQ33" i="16"/>
  <c r="AO33" i="16"/>
  <c r="AM33" i="16"/>
  <c r="AK33" i="16"/>
  <c r="AI33" i="16"/>
  <c r="AG33" i="16"/>
  <c r="AE33" i="16"/>
  <c r="AC33" i="16"/>
  <c r="AA33" i="16"/>
  <c r="Y33" i="16"/>
  <c r="W33" i="16"/>
  <c r="U33" i="16"/>
  <c r="S33" i="16"/>
  <c r="Q33" i="16"/>
  <c r="O33" i="16"/>
  <c r="M33" i="16"/>
  <c r="K33" i="16"/>
  <c r="I33" i="16"/>
  <c r="G33" i="16"/>
  <c r="E33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AQ29" i="16"/>
  <c r="AO29" i="16"/>
  <c r="AM29" i="16"/>
  <c r="AK29" i="16"/>
  <c r="AI29" i="16"/>
  <c r="AG29" i="16"/>
  <c r="AE29" i="16"/>
  <c r="AC29" i="16"/>
  <c r="AA29" i="16"/>
  <c r="Y29" i="16"/>
  <c r="W29" i="16"/>
  <c r="U29" i="16"/>
  <c r="S29" i="16"/>
  <c r="Q29" i="16"/>
  <c r="O29" i="16"/>
  <c r="M29" i="16"/>
  <c r="K29" i="16"/>
  <c r="I29" i="16"/>
  <c r="G29" i="16"/>
  <c r="E29" i="16"/>
  <c r="AQ28" i="16"/>
  <c r="AO28" i="16"/>
  <c r="AM28" i="16"/>
  <c r="AK28" i="16"/>
  <c r="AI28" i="16"/>
  <c r="AG28" i="16"/>
  <c r="AE28" i="16"/>
  <c r="AC28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AQ27" i="16"/>
  <c r="AO27" i="16"/>
  <c r="AM27" i="16"/>
  <c r="AK27" i="16"/>
  <c r="AI27" i="16"/>
  <c r="AG27" i="16"/>
  <c r="AE27" i="16"/>
  <c r="AC27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AQ26" i="16"/>
  <c r="AO26" i="16"/>
  <c r="AM26" i="16"/>
  <c r="AK26" i="16"/>
  <c r="AI26" i="16"/>
  <c r="AG26" i="16"/>
  <c r="AE26" i="16"/>
  <c r="AC26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AQ25" i="16"/>
  <c r="AO25" i="16"/>
  <c r="AM25" i="16"/>
  <c r="AK25" i="16"/>
  <c r="AI25" i="16"/>
  <c r="AG25" i="16"/>
  <c r="AE25" i="16"/>
  <c r="AC25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AQ24" i="16"/>
  <c r="AO24" i="16"/>
  <c r="AM24" i="16"/>
  <c r="AK24" i="16"/>
  <c r="AI24" i="16"/>
  <c r="AG24" i="16"/>
  <c r="AE24" i="16"/>
  <c r="AC24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AQ23" i="16"/>
  <c r="AO23" i="16"/>
  <c r="AM23" i="16"/>
  <c r="AK23" i="16"/>
  <c r="AI23" i="16"/>
  <c r="AG23" i="16"/>
  <c r="AE23" i="16"/>
  <c r="AC23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AQ22" i="16"/>
  <c r="AO22" i="16"/>
  <c r="AM22" i="16"/>
  <c r="AK22" i="16"/>
  <c r="AI22" i="16"/>
  <c r="AG22" i="16"/>
  <c r="AE22" i="16"/>
  <c r="AC22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AQ21" i="16"/>
  <c r="AO21" i="16"/>
  <c r="AM21" i="16"/>
  <c r="AK21" i="16"/>
  <c r="AI21" i="16"/>
  <c r="AG21" i="16"/>
  <c r="AE21" i="16"/>
  <c r="AC21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AQ20" i="16"/>
  <c r="AO20" i="16"/>
  <c r="AM20" i="16"/>
  <c r="AK20" i="16"/>
  <c r="AI20" i="16"/>
  <c r="AG20" i="16"/>
  <c r="AE20" i="16"/>
  <c r="AC20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AQ19" i="16"/>
  <c r="AO19" i="16"/>
  <c r="AM19" i="16"/>
  <c r="AK19" i="16"/>
  <c r="AI19" i="16"/>
  <c r="AG19" i="16"/>
  <c r="AE19" i="16"/>
  <c r="AC19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AQ18" i="16"/>
  <c r="AO18" i="16"/>
  <c r="AM18" i="16"/>
  <c r="AK18" i="16"/>
  <c r="AI18" i="16"/>
  <c r="AG18" i="16"/>
  <c r="AE18" i="16"/>
  <c r="AC18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AQ17" i="16"/>
  <c r="AO17" i="16"/>
  <c r="AM17" i="16"/>
  <c r="AK17" i="16"/>
  <c r="AI17" i="16"/>
  <c r="AG17" i="16"/>
  <c r="AE17" i="16"/>
  <c r="AC17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AQ16" i="16"/>
  <c r="AO16" i="16"/>
  <c r="AM16" i="16"/>
  <c r="AK16" i="16"/>
  <c r="AI16" i="16"/>
  <c r="AG16" i="16"/>
  <c r="AE16" i="16"/>
  <c r="AC16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AQ15" i="16"/>
  <c r="AO15" i="16"/>
  <c r="AM15" i="16"/>
  <c r="AK15" i="16"/>
  <c r="AI15" i="16"/>
  <c r="AG15" i="16"/>
  <c r="AE15" i="16"/>
  <c r="AC15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AQ14" i="16"/>
  <c r="AO14" i="16"/>
  <c r="AM14" i="16"/>
  <c r="AK14" i="16"/>
  <c r="AI14" i="16"/>
  <c r="AG14" i="16"/>
  <c r="AE14" i="16"/>
  <c r="AC14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AQ13" i="16"/>
  <c r="AO13" i="16"/>
  <c r="AO1" i="16" s="1"/>
  <c r="AO2" i="16" s="1"/>
  <c r="AM13" i="16"/>
  <c r="AM6" i="16" s="1"/>
  <c r="AK13" i="16"/>
  <c r="AI13" i="16"/>
  <c r="AG13" i="16"/>
  <c r="AE13" i="16"/>
  <c r="AC13" i="16"/>
  <c r="AA13" i="16"/>
  <c r="Y13" i="16"/>
  <c r="Y3" i="16" s="1"/>
  <c r="W13" i="16"/>
  <c r="W6" i="16" s="1"/>
  <c r="U13" i="16"/>
  <c r="S13" i="16"/>
  <c r="Q13" i="16"/>
  <c r="O13" i="16"/>
  <c r="M13" i="16"/>
  <c r="K13" i="16"/>
  <c r="I13" i="16"/>
  <c r="I5" i="16" s="1"/>
  <c r="G13" i="16"/>
  <c r="E13" i="16"/>
  <c r="AQ12" i="16"/>
  <c r="AO12" i="16"/>
  <c r="AM12" i="16"/>
  <c r="AM4" i="16" s="1"/>
  <c r="AK12" i="16"/>
  <c r="AK1" i="16" s="1"/>
  <c r="AK3" i="16" s="1"/>
  <c r="AI12" i="16"/>
  <c r="AI6" i="16" s="1"/>
  <c r="AG12" i="16"/>
  <c r="AE12" i="16"/>
  <c r="AC12" i="16"/>
  <c r="AA12" i="16"/>
  <c r="Y12" i="16"/>
  <c r="W12" i="16"/>
  <c r="W3" i="16" s="1"/>
  <c r="U12" i="16"/>
  <c r="U1" i="16" s="1"/>
  <c r="U3" i="16" s="1"/>
  <c r="S12" i="16"/>
  <c r="S1" i="16" s="1"/>
  <c r="S3" i="16" s="1"/>
  <c r="Q12" i="16"/>
  <c r="O12" i="16"/>
  <c r="M12" i="16"/>
  <c r="K12" i="16"/>
  <c r="I12" i="16"/>
  <c r="G12" i="16"/>
  <c r="E12" i="16"/>
  <c r="E1" i="16" s="1"/>
  <c r="E3" i="16" s="1"/>
  <c r="AQ10" i="16"/>
  <c r="AO10" i="16"/>
  <c r="AM10" i="16"/>
  <c r="AK10" i="16"/>
  <c r="AI10" i="16"/>
  <c r="AG10" i="16"/>
  <c r="AE10" i="16"/>
  <c r="AC10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AM5" i="16"/>
  <c r="AI5" i="16"/>
  <c r="Y5" i="16"/>
  <c r="W5" i="16"/>
  <c r="W4" i="16"/>
  <c r="I4" i="16"/>
  <c r="AM3" i="16"/>
  <c r="AI3" i="16"/>
  <c r="AI2" i="16"/>
  <c r="Y2" i="16"/>
  <c r="W2" i="16"/>
  <c r="I2" i="16"/>
  <c r="AQ1" i="16"/>
  <c r="AQ3" i="16" s="1"/>
  <c r="AI1" i="16"/>
  <c r="AG1" i="16"/>
  <c r="AG3" i="16" s="1"/>
  <c r="AE1" i="16"/>
  <c r="AE3" i="16" s="1"/>
  <c r="AA1" i="16"/>
  <c r="AA3" i="16" s="1"/>
  <c r="Y1" i="16"/>
  <c r="Q1" i="16"/>
  <c r="Q3" i="16" s="1"/>
  <c r="O1" i="16"/>
  <c r="O3" i="16" s="1"/>
  <c r="K1" i="16"/>
  <c r="K3" i="16" s="1"/>
  <c r="I1" i="16"/>
  <c r="G1" i="16"/>
  <c r="G2" i="16" s="1"/>
  <c r="AM2" i="16" l="1"/>
  <c r="I6" i="16"/>
  <c r="AM1" i="16"/>
  <c r="I3" i="16"/>
  <c r="AI4" i="16"/>
  <c r="Y6" i="16"/>
  <c r="Y4" i="16"/>
  <c r="W1" i="16"/>
  <c r="AA2" i="16"/>
  <c r="AA6" i="16" s="1"/>
  <c r="AE2" i="16"/>
  <c r="AE4" i="16" s="1"/>
  <c r="K2" i="16"/>
  <c r="K5" i="16" s="1"/>
  <c r="AQ2" i="16"/>
  <c r="AQ6" i="16" s="1"/>
  <c r="O2" i="16"/>
  <c r="O5" i="16" s="1"/>
  <c r="K10" i="5" s="1"/>
  <c r="G3" i="16"/>
  <c r="G6" i="16" s="1"/>
  <c r="AG2" i="16"/>
  <c r="AO3" i="16"/>
  <c r="AO6" i="16" s="1"/>
  <c r="Q2" i="16"/>
  <c r="S2" i="16"/>
  <c r="M1" i="16"/>
  <c r="M2" i="16" s="1"/>
  <c r="AC1" i="16"/>
  <c r="AC2" i="16" s="1"/>
  <c r="E2" i="16"/>
  <c r="E5" i="16" s="1"/>
  <c r="K9" i="5" s="1"/>
  <c r="U2" i="16"/>
  <c r="U5" i="16" s="1"/>
  <c r="AK2" i="16"/>
  <c r="AK5" i="16" s="1"/>
  <c r="K12" i="5" s="1"/>
  <c r="K4" i="16" l="1"/>
  <c r="AQ5" i="16"/>
  <c r="AQ4" i="16"/>
  <c r="AA5" i="16"/>
  <c r="K6" i="16"/>
  <c r="AA4" i="16"/>
  <c r="O4" i="16"/>
  <c r="M3" i="16"/>
  <c r="M5" i="16" s="1"/>
  <c r="AE6" i="16"/>
  <c r="AO5" i="16"/>
  <c r="U4" i="16"/>
  <c r="O6" i="16"/>
  <c r="AE5" i="16"/>
  <c r="E4" i="16"/>
  <c r="U6" i="16"/>
  <c r="AC3" i="16"/>
  <c r="AC6" i="16" s="1"/>
  <c r="Q5" i="16"/>
  <c r="K11" i="5" s="1"/>
  <c r="Q6" i="16"/>
  <c r="Q4" i="16"/>
  <c r="E6" i="16"/>
  <c r="AO4" i="16"/>
  <c r="S5" i="16"/>
  <c r="S4" i="16"/>
  <c r="S6" i="16"/>
  <c r="AK4" i="16"/>
  <c r="AG5" i="16"/>
  <c r="AG6" i="16"/>
  <c r="AG4" i="16"/>
  <c r="G5" i="16"/>
  <c r="G4" i="16"/>
  <c r="AK6" i="16"/>
  <c r="M6" i="16" l="1"/>
  <c r="M4" i="16"/>
  <c r="AC5" i="16"/>
  <c r="AC4" i="16"/>
  <c r="CF21" i="15" l="1"/>
  <c r="CE21" i="15"/>
  <c r="CD21" i="15"/>
  <c r="CC21" i="15"/>
  <c r="CB21" i="15"/>
  <c r="CA21" i="15"/>
  <c r="BZ21" i="15"/>
  <c r="BY21" i="15"/>
  <c r="CH21" i="15" s="1"/>
  <c r="CF20" i="15"/>
  <c r="CE20" i="15"/>
  <c r="CD20" i="15"/>
  <c r="CC20" i="15"/>
  <c r="CB20" i="15"/>
  <c r="CA20" i="15"/>
  <c r="BZ20" i="15"/>
  <c r="BY20" i="15"/>
  <c r="CH17" i="15"/>
  <c r="BY16" i="15"/>
  <c r="F14" i="4"/>
  <c r="E12" i="3"/>
  <c r="D2" i="14"/>
  <c r="E11" i="2"/>
  <c r="CH23" i="15" l="1"/>
  <c r="E2" i="14"/>
  <c r="F2" i="14"/>
  <c r="G2" i="14"/>
  <c r="H2" i="14"/>
  <c r="I2" i="14"/>
  <c r="J2" i="14"/>
  <c r="K2" i="14"/>
  <c r="L2" i="14"/>
  <c r="M2" i="14"/>
  <c r="B2" i="14"/>
  <c r="D38" i="6" l="1"/>
  <c r="C19" i="7"/>
  <c r="K16" i="5"/>
  <c r="H3" i="14"/>
  <c r="F3" i="14"/>
  <c r="D3" i="14"/>
  <c r="M3" i="14"/>
  <c r="K3" i="14"/>
  <c r="J3" i="14"/>
  <c r="I3" i="14"/>
  <c r="E3" i="14"/>
  <c r="G3" i="14"/>
  <c r="L3" i="14"/>
  <c r="C11" i="2"/>
  <c r="E15" i="10" l="1"/>
  <c r="F15" i="10" s="1"/>
  <c r="E12" i="2"/>
  <c r="F15" i="4" s="1"/>
  <c r="E16" i="10"/>
  <c r="F16" i="10" s="1"/>
  <c r="E13" i="2"/>
  <c r="F16" i="4"/>
  <c r="E13" i="3"/>
  <c r="C11" i="7" l="1"/>
  <c r="AC16" i="9"/>
  <c r="K13" i="5"/>
  <c r="E14" i="3"/>
  <c r="C15" i="7"/>
  <c r="C9" i="7"/>
  <c r="C7" i="7"/>
  <c r="D37" i="6"/>
  <c r="D30" i="6"/>
  <c r="AC18" i="9"/>
  <c r="AC17" i="9"/>
  <c r="AC7" i="9"/>
  <c r="AC6" i="9"/>
  <c r="K15" i="5"/>
  <c r="E18" i="5" s="1"/>
  <c r="K14" i="5"/>
  <c r="E9" i="5" s="1"/>
  <c r="D4" i="5"/>
  <c r="F18" i="4"/>
  <c r="F11" i="4"/>
  <c r="E4" i="4"/>
  <c r="E16" i="3"/>
  <c r="E9" i="3"/>
  <c r="E15" i="2"/>
  <c r="E9" i="2"/>
  <c r="D5" i="2"/>
  <c r="D4" i="2"/>
  <c r="D26" i="6"/>
  <c r="E5" i="4" l="1"/>
  <c r="D5" i="10"/>
  <c r="F5" i="10" s="1"/>
  <c r="D28" i="6"/>
  <c r="D136" i="11"/>
  <c r="D25" i="6"/>
  <c r="D4" i="3"/>
  <c r="C36" i="12"/>
  <c r="D7" i="10" s="1"/>
  <c r="F7" i="10" s="1"/>
  <c r="D6" i="10"/>
  <c r="F6" i="10" s="1"/>
  <c r="F9" i="10" l="1"/>
  <c r="F11" i="10" s="1"/>
  <c r="F12" i="10" s="1"/>
  <c r="F17" i="10" s="1"/>
  <c r="F18" i="10" s="1"/>
  <c r="F19" i="10" s="1"/>
  <c r="F20" i="10" s="1"/>
  <c r="F21" i="10" s="1"/>
  <c r="F22" i="10" s="1"/>
  <c r="E6" i="4"/>
  <c r="AC8" i="9"/>
  <c r="D137" i="11"/>
  <c r="D5" i="3"/>
  <c r="D6" i="2"/>
  <c r="D27" i="6"/>
  <c r="D138" i="11"/>
  <c r="D7" i="2"/>
  <c r="D29" i="6"/>
  <c r="D6" i="3"/>
  <c r="E7" i="4"/>
  <c r="AC10" i="9"/>
  <c r="E16" i="5" l="1"/>
  <c r="E16" i="9" l="1"/>
  <c r="E139" i="11" l="1"/>
  <c r="F143" i="11" s="1"/>
  <c r="F137" i="11"/>
  <c r="F136" i="11"/>
  <c r="C97" i="11"/>
  <c r="D52" i="11"/>
  <c r="F52" i="11" s="1"/>
  <c r="E51" i="11"/>
  <c r="F50" i="11"/>
  <c r="E50" i="11"/>
  <c r="D49" i="11"/>
  <c r="F49" i="11" s="1"/>
  <c r="D46" i="11"/>
  <c r="D47" i="11" s="1"/>
  <c r="E47" i="11" s="1"/>
  <c r="I29" i="11"/>
  <c r="C10" i="11"/>
  <c r="G9" i="11"/>
  <c r="F9" i="11"/>
  <c r="E9" i="11"/>
  <c r="D9" i="11"/>
  <c r="C9" i="11"/>
  <c r="P8" i="11"/>
  <c r="M8" i="11"/>
  <c r="P7" i="11"/>
  <c r="M7" i="11"/>
  <c r="P6" i="11"/>
  <c r="M6" i="11"/>
  <c r="P5" i="11"/>
  <c r="M5" i="11"/>
  <c r="M4" i="11"/>
  <c r="P3" i="11"/>
  <c r="M3" i="11"/>
  <c r="P2" i="11"/>
  <c r="M2" i="11"/>
  <c r="M195" i="9"/>
  <c r="E195" i="9"/>
  <c r="M188" i="9"/>
  <c r="E188" i="9"/>
  <c r="K184" i="9"/>
  <c r="E184" i="9"/>
  <c r="M184" i="9" s="1"/>
  <c r="C184" i="9"/>
  <c r="E182" i="9"/>
  <c r="M182" i="9" s="1"/>
  <c r="L181" i="9"/>
  <c r="K181" i="9"/>
  <c r="E181" i="9"/>
  <c r="D181" i="9"/>
  <c r="C181" i="9"/>
  <c r="M170" i="9"/>
  <c r="E170" i="9"/>
  <c r="M163" i="9"/>
  <c r="E163" i="9"/>
  <c r="K159" i="9"/>
  <c r="E159" i="9"/>
  <c r="M159" i="9" s="1"/>
  <c r="C159" i="9"/>
  <c r="E157" i="9"/>
  <c r="M157" i="9" s="1"/>
  <c r="L156" i="9"/>
  <c r="K156" i="9"/>
  <c r="E156" i="9"/>
  <c r="M156" i="9" s="1"/>
  <c r="D156" i="9"/>
  <c r="C156" i="9"/>
  <c r="M145" i="9"/>
  <c r="E145" i="9"/>
  <c r="M138" i="9"/>
  <c r="E138" i="9"/>
  <c r="K134" i="9"/>
  <c r="E134" i="9"/>
  <c r="M134" i="9" s="1"/>
  <c r="C134" i="9"/>
  <c r="E132" i="9"/>
  <c r="M132" i="9" s="1"/>
  <c r="L131" i="9"/>
  <c r="K131" i="9"/>
  <c r="E131" i="9"/>
  <c r="D131" i="9"/>
  <c r="C131" i="9"/>
  <c r="M120" i="9"/>
  <c r="E120" i="9"/>
  <c r="M113" i="9"/>
  <c r="E113" i="9"/>
  <c r="K109" i="9"/>
  <c r="E109" i="9"/>
  <c r="M109" i="9" s="1"/>
  <c r="C109" i="9"/>
  <c r="E107" i="9"/>
  <c r="M107" i="9" s="1"/>
  <c r="L106" i="9"/>
  <c r="K106" i="9"/>
  <c r="E106" i="9"/>
  <c r="M106" i="9" s="1"/>
  <c r="D106" i="9"/>
  <c r="C106" i="9"/>
  <c r="M95" i="9"/>
  <c r="E95" i="9"/>
  <c r="M88" i="9"/>
  <c r="E88" i="9"/>
  <c r="K84" i="9"/>
  <c r="E84" i="9"/>
  <c r="M84" i="9" s="1"/>
  <c r="C84" i="9"/>
  <c r="E82" i="9"/>
  <c r="M82" i="9" s="1"/>
  <c r="L81" i="9"/>
  <c r="K81" i="9"/>
  <c r="E81" i="9"/>
  <c r="D81" i="9"/>
  <c r="C81" i="9"/>
  <c r="M70" i="9"/>
  <c r="E70" i="9"/>
  <c r="M63" i="9"/>
  <c r="E63" i="9"/>
  <c r="K59" i="9"/>
  <c r="E59" i="9"/>
  <c r="M59" i="9" s="1"/>
  <c r="C59" i="9"/>
  <c r="E57" i="9"/>
  <c r="M57" i="9" s="1"/>
  <c r="L56" i="9"/>
  <c r="K56" i="9"/>
  <c r="E56" i="9"/>
  <c r="D56" i="9"/>
  <c r="C56" i="9"/>
  <c r="M45" i="9"/>
  <c r="E45" i="9"/>
  <c r="M38" i="9"/>
  <c r="E38" i="9"/>
  <c r="K34" i="9"/>
  <c r="E34" i="9"/>
  <c r="M34" i="9" s="1"/>
  <c r="C34" i="9"/>
  <c r="E32" i="9"/>
  <c r="M32" i="9" s="1"/>
  <c r="L31" i="9"/>
  <c r="K31" i="9"/>
  <c r="E31" i="9"/>
  <c r="D31" i="9"/>
  <c r="C31" i="9"/>
  <c r="M20" i="9"/>
  <c r="E20" i="9"/>
  <c r="X20" i="9"/>
  <c r="AA18" i="9"/>
  <c r="AA17" i="9"/>
  <c r="M16" i="9"/>
  <c r="K16" i="9"/>
  <c r="E41" i="9"/>
  <c r="C16" i="9"/>
  <c r="C41" i="9" s="1"/>
  <c r="F142" i="11"/>
  <c r="E18" i="9"/>
  <c r="AA14" i="9"/>
  <c r="M13" i="9"/>
  <c r="E13" i="9"/>
  <c r="AA12" i="9"/>
  <c r="L34" i="9"/>
  <c r="K9" i="9"/>
  <c r="E9" i="9"/>
  <c r="M9" i="9" s="1"/>
  <c r="L33" i="9"/>
  <c r="N33" i="9" s="1"/>
  <c r="C8" i="9"/>
  <c r="K8" i="9" s="1"/>
  <c r="D57" i="9"/>
  <c r="E7" i="9"/>
  <c r="M7" i="9" s="1"/>
  <c r="C7" i="9"/>
  <c r="L6" i="9"/>
  <c r="K6" i="9"/>
  <c r="E6" i="9"/>
  <c r="M6" i="9" s="1"/>
  <c r="D6" i="9"/>
  <c r="E7" i="7"/>
  <c r="E8" i="7" s="1"/>
  <c r="E9" i="7" s="1"/>
  <c r="E10" i="7" s="1"/>
  <c r="D8" i="7"/>
  <c r="E11" i="7" s="1"/>
  <c r="D19" i="6"/>
  <c r="D12" i="6"/>
  <c r="D10" i="6"/>
  <c r="F10" i="6" s="1"/>
  <c r="D9" i="6"/>
  <c r="F9" i="6" s="1"/>
  <c r="D8" i="6"/>
  <c r="F8" i="6" s="1"/>
  <c r="D17" i="6"/>
  <c r="C15" i="6"/>
  <c r="E11" i="6"/>
  <c r="F15" i="6" s="1"/>
  <c r="C9" i="6"/>
  <c r="C8" i="6"/>
  <c r="D7" i="6"/>
  <c r="F7" i="6" s="1"/>
  <c r="C16" i="5"/>
  <c r="E15" i="5"/>
  <c r="E14" i="5"/>
  <c r="E13" i="5"/>
  <c r="E12" i="5"/>
  <c r="E7" i="5"/>
  <c r="F4" i="5"/>
  <c r="D16" i="4"/>
  <c r="F9" i="4"/>
  <c r="G16" i="4" s="1"/>
  <c r="G7" i="4"/>
  <c r="G6" i="4"/>
  <c r="G5" i="4"/>
  <c r="G4" i="4"/>
  <c r="C14" i="3"/>
  <c r="E8" i="3"/>
  <c r="F14" i="3" s="1"/>
  <c r="F6" i="3"/>
  <c r="F5" i="3"/>
  <c r="F4" i="3"/>
  <c r="E8" i="2"/>
  <c r="F13" i="2" s="1"/>
  <c r="F7" i="2"/>
  <c r="F6" i="2"/>
  <c r="C6" i="2"/>
  <c r="F5" i="2"/>
  <c r="C5" i="2"/>
  <c r="D5" i="4" s="1"/>
  <c r="F4" i="2"/>
  <c r="F6" i="9" l="1"/>
  <c r="D5" i="5"/>
  <c r="F5" i="5" s="1"/>
  <c r="F7" i="5" s="1"/>
  <c r="F11" i="2"/>
  <c r="F12" i="2"/>
  <c r="E12" i="7"/>
  <c r="D44" i="11"/>
  <c r="D45" i="11"/>
  <c r="E45" i="11" s="1"/>
  <c r="E49" i="11"/>
  <c r="E53" i="11" s="1"/>
  <c r="E64" i="11" s="1"/>
  <c r="D41" i="11"/>
  <c r="D42" i="11" s="1"/>
  <c r="E42" i="11" s="1"/>
  <c r="N34" i="9"/>
  <c r="G15" i="4"/>
  <c r="F14" i="5"/>
  <c r="F15" i="5"/>
  <c r="E52" i="11"/>
  <c r="E46" i="11"/>
  <c r="D8" i="9"/>
  <c r="F8" i="9" s="1"/>
  <c r="L8" i="9"/>
  <c r="N8" i="9" s="1"/>
  <c r="F31" i="9"/>
  <c r="F56" i="9"/>
  <c r="F81" i="9"/>
  <c r="F106" i="9"/>
  <c r="F131" i="9"/>
  <c r="F156" i="9"/>
  <c r="F181" i="9"/>
  <c r="F16" i="5"/>
  <c r="F12" i="5"/>
  <c r="M11" i="9"/>
  <c r="N16" i="9" s="1"/>
  <c r="D40" i="11"/>
  <c r="E40" i="11" s="1"/>
  <c r="F8" i="3"/>
  <c r="F13" i="3"/>
  <c r="G14" i="4"/>
  <c r="F13" i="5"/>
  <c r="E36" i="9"/>
  <c r="F41" i="9" s="1"/>
  <c r="E61" i="9"/>
  <c r="E86" i="9"/>
  <c r="E136" i="9"/>
  <c r="E186" i="9"/>
  <c r="D82" i="9"/>
  <c r="L57" i="9"/>
  <c r="F57" i="9"/>
  <c r="E43" i="9"/>
  <c r="E64" i="9"/>
  <c r="C66" i="9"/>
  <c r="K41" i="9"/>
  <c r="N6" i="9"/>
  <c r="C64" i="9"/>
  <c r="E66" i="9"/>
  <c r="M41" i="9"/>
  <c r="D7" i="9"/>
  <c r="F7" i="9" s="1"/>
  <c r="L7" i="9"/>
  <c r="N7" i="9" s="1"/>
  <c r="C183" i="9"/>
  <c r="K183" i="9"/>
  <c r="C158" i="9"/>
  <c r="K133" i="9"/>
  <c r="C108" i="9"/>
  <c r="K83" i="9"/>
  <c r="K158" i="9"/>
  <c r="C133" i="9"/>
  <c r="K108" i="9"/>
  <c r="C83" i="9"/>
  <c r="D9" i="9"/>
  <c r="F9" i="9" s="1"/>
  <c r="L9" i="9"/>
  <c r="N9" i="9" s="1"/>
  <c r="E11" i="9"/>
  <c r="F16" i="9" s="1"/>
  <c r="M18" i="9"/>
  <c r="F145" i="11"/>
  <c r="M197" i="9"/>
  <c r="E197" i="9"/>
  <c r="E172" i="9"/>
  <c r="M147" i="9"/>
  <c r="E147" i="9"/>
  <c r="M97" i="9"/>
  <c r="E97" i="9"/>
  <c r="M172" i="9"/>
  <c r="M122" i="9"/>
  <c r="E122" i="9"/>
  <c r="M72" i="9"/>
  <c r="E72" i="9"/>
  <c r="E22" i="9"/>
  <c r="M22" i="9"/>
  <c r="D32" i="9"/>
  <c r="F32" i="9" s="1"/>
  <c r="L32" i="9"/>
  <c r="N32" i="9" s="1"/>
  <c r="D33" i="9"/>
  <c r="F33" i="9" s="1"/>
  <c r="K33" i="9"/>
  <c r="D34" i="9"/>
  <c r="F34" i="9" s="1"/>
  <c r="D58" i="9"/>
  <c r="K58" i="9"/>
  <c r="M111" i="9"/>
  <c r="N106" i="9"/>
  <c r="M161" i="9"/>
  <c r="N156" i="9"/>
  <c r="K182" i="9"/>
  <c r="C182" i="9"/>
  <c r="K157" i="9"/>
  <c r="C157" i="9"/>
  <c r="K107" i="9"/>
  <c r="C107" i="9"/>
  <c r="K132" i="9"/>
  <c r="C132" i="9"/>
  <c r="K82" i="9"/>
  <c r="C82" i="9"/>
  <c r="K7" i="9"/>
  <c r="F138" i="11"/>
  <c r="F139" i="11" s="1"/>
  <c r="F140" i="11" s="1"/>
  <c r="D59" i="9"/>
  <c r="M31" i="9"/>
  <c r="M36" i="9" s="1"/>
  <c r="C32" i="9"/>
  <c r="K32" i="9"/>
  <c r="C33" i="9"/>
  <c r="E47" i="9"/>
  <c r="M47" i="9"/>
  <c r="M56" i="9"/>
  <c r="M61" i="9" s="1"/>
  <c r="C57" i="9"/>
  <c r="K57" i="9"/>
  <c r="C58" i="9"/>
  <c r="M81" i="9"/>
  <c r="M86" i="9" s="1"/>
  <c r="E111" i="9"/>
  <c r="M131" i="9"/>
  <c r="M136" i="9" s="1"/>
  <c r="E161" i="9"/>
  <c r="E41" i="11"/>
  <c r="D53" i="11"/>
  <c r="M181" i="9"/>
  <c r="M186" i="9" s="1"/>
  <c r="F11" i="6"/>
  <c r="F14" i="6"/>
  <c r="F8" i="2"/>
  <c r="G9" i="4"/>
  <c r="D48" i="11" l="1"/>
  <c r="E44" i="11"/>
  <c r="F11" i="9"/>
  <c r="F9" i="5"/>
  <c r="F10" i="5" s="1"/>
  <c r="F17" i="5" s="1"/>
  <c r="F18" i="5" s="1"/>
  <c r="F9" i="3"/>
  <c r="F10" i="3" s="1"/>
  <c r="E48" i="11"/>
  <c r="E63" i="11" s="1"/>
  <c r="D39" i="11"/>
  <c r="D43" i="11" s="1"/>
  <c r="D36" i="11"/>
  <c r="D37" i="11" s="1"/>
  <c r="E37" i="11" s="1"/>
  <c r="F36" i="9"/>
  <c r="F12" i="6"/>
  <c r="F147" i="11"/>
  <c r="N181" i="9"/>
  <c r="L59" i="9"/>
  <c r="F59" i="9"/>
  <c r="D84" i="9"/>
  <c r="D83" i="9"/>
  <c r="L58" i="9"/>
  <c r="F58" i="9"/>
  <c r="M43" i="9"/>
  <c r="N18" i="9"/>
  <c r="N41" i="9"/>
  <c r="N11" i="9"/>
  <c r="F18" i="9"/>
  <c r="F82" i="9"/>
  <c r="D107" i="9"/>
  <c r="E85" i="11"/>
  <c r="E75" i="11"/>
  <c r="N131" i="9"/>
  <c r="N81" i="9"/>
  <c r="E91" i="9"/>
  <c r="M66" i="9"/>
  <c r="N66" i="9" s="1"/>
  <c r="F66" i="9"/>
  <c r="K64" i="9"/>
  <c r="N56" i="9"/>
  <c r="N31" i="9"/>
  <c r="N36" i="9" s="1"/>
  <c r="C91" i="9"/>
  <c r="K66" i="9"/>
  <c r="M64" i="9"/>
  <c r="E68" i="9"/>
  <c r="F43" i="9"/>
  <c r="L82" i="9"/>
  <c r="N57" i="9"/>
  <c r="E13" i="7"/>
  <c r="G11" i="4"/>
  <c r="F9" i="2"/>
  <c r="E39" i="11" l="1"/>
  <c r="E43" i="11" s="1"/>
  <c r="E62" i="11" s="1"/>
  <c r="E36" i="11"/>
  <c r="E74" i="11"/>
  <c r="E94" i="11" s="1"/>
  <c r="E104" i="11" s="1"/>
  <c r="E116" i="11" s="1"/>
  <c r="E130" i="11" s="1"/>
  <c r="E84" i="11"/>
  <c r="F61" i="9"/>
  <c r="F64" i="9" s="1"/>
  <c r="F13" i="6"/>
  <c r="F16" i="6" s="1"/>
  <c r="F17" i="6" s="1"/>
  <c r="F18" i="6" s="1"/>
  <c r="F19" i="6" s="1"/>
  <c r="F20" i="6" s="1"/>
  <c r="F21" i="6" s="1"/>
  <c r="G12" i="4"/>
  <c r="G17" i="4" s="1"/>
  <c r="F10" i="2"/>
  <c r="F14" i="2" s="1"/>
  <c r="F15" i="2" s="1"/>
  <c r="F16" i="2" s="1"/>
  <c r="D35" i="11"/>
  <c r="E35" i="11" s="1"/>
  <c r="D34" i="11"/>
  <c r="D31" i="11"/>
  <c r="D29" i="11" s="1"/>
  <c r="F38" i="9"/>
  <c r="F40" i="9" s="1"/>
  <c r="F13" i="9"/>
  <c r="F15" i="9" s="1"/>
  <c r="F19" i="5"/>
  <c r="F20" i="5" s="1"/>
  <c r="F21" i="5" s="1"/>
  <c r="F23" i="5" s="1"/>
  <c r="D32" i="11"/>
  <c r="E32" i="11" s="1"/>
  <c r="E73" i="11"/>
  <c r="E83" i="11"/>
  <c r="E34" i="11"/>
  <c r="E38" i="11" s="1"/>
  <c r="E61" i="11" s="1"/>
  <c r="N82" i="9"/>
  <c r="L107" i="9"/>
  <c r="E93" i="9"/>
  <c r="F68" i="9"/>
  <c r="C116" i="9"/>
  <c r="K91" i="9"/>
  <c r="D132" i="9"/>
  <c r="F107" i="9"/>
  <c r="M68" i="9"/>
  <c r="N43" i="9"/>
  <c r="N58" i="9"/>
  <c r="L83" i="9"/>
  <c r="D109" i="9"/>
  <c r="F84" i="9"/>
  <c r="N59" i="9"/>
  <c r="L84" i="9"/>
  <c r="N38" i="9"/>
  <c r="E116" i="9"/>
  <c r="M91" i="9"/>
  <c r="N91" i="9" s="1"/>
  <c r="F91" i="9"/>
  <c r="E95" i="11"/>
  <c r="E105" i="11" s="1"/>
  <c r="E117" i="11" s="1"/>
  <c r="N13" i="9"/>
  <c r="D108" i="9"/>
  <c r="F83" i="9"/>
  <c r="E15" i="7"/>
  <c r="E17" i="7" s="1"/>
  <c r="E19" i="7" s="1"/>
  <c r="E21" i="7" s="1"/>
  <c r="E22" i="7" s="1"/>
  <c r="D30" i="11" l="1"/>
  <c r="E30" i="11" s="1"/>
  <c r="E31" i="11"/>
  <c r="D26" i="11"/>
  <c r="D21" i="11" s="1"/>
  <c r="F63" i="9"/>
  <c r="F65" i="9" s="1"/>
  <c r="G18" i="4"/>
  <c r="G19" i="4" s="1"/>
  <c r="G20" i="4" s="1"/>
  <c r="G21" i="4" s="1"/>
  <c r="G22" i="4" s="1"/>
  <c r="D38" i="11"/>
  <c r="E82" i="11" s="1"/>
  <c r="N15" i="9"/>
  <c r="N40" i="9"/>
  <c r="N61" i="9"/>
  <c r="N63" i="9" s="1"/>
  <c r="F86" i="9"/>
  <c r="D27" i="11"/>
  <c r="E27" i="11" s="1"/>
  <c r="E26" i="11"/>
  <c r="D25" i="11"/>
  <c r="E25" i="11" s="1"/>
  <c r="E93" i="11"/>
  <c r="E103" i="11" s="1"/>
  <c r="E115" i="11" s="1"/>
  <c r="D33" i="11"/>
  <c r="E29" i="11"/>
  <c r="E33" i="11" s="1"/>
  <c r="E60" i="11" s="1"/>
  <c r="E131" i="11"/>
  <c r="D133" i="9"/>
  <c r="F108" i="9"/>
  <c r="E141" i="9"/>
  <c r="M116" i="9"/>
  <c r="N116" i="9" s="1"/>
  <c r="F116" i="9"/>
  <c r="L109" i="9"/>
  <c r="N84" i="9"/>
  <c r="L108" i="9"/>
  <c r="N83" i="9"/>
  <c r="F132" i="9"/>
  <c r="D157" i="9"/>
  <c r="L132" i="9"/>
  <c r="N107" i="9"/>
  <c r="F109" i="9"/>
  <c r="D134" i="9"/>
  <c r="M93" i="9"/>
  <c r="N68" i="9"/>
  <c r="C141" i="9"/>
  <c r="K116" i="9"/>
  <c r="E118" i="9"/>
  <c r="F93" i="9"/>
  <c r="F17" i="2"/>
  <c r="F18" i="2" s="1"/>
  <c r="F19" i="2" s="1"/>
  <c r="E72" i="11" l="1"/>
  <c r="D24" i="11"/>
  <c r="F88" i="9"/>
  <c r="F90" i="9" s="1"/>
  <c r="N64" i="9"/>
  <c r="N65" i="9" s="1"/>
  <c r="F111" i="9"/>
  <c r="N86" i="9"/>
  <c r="D22" i="11"/>
  <c r="E22" i="11" s="1"/>
  <c r="D19" i="11"/>
  <c r="D20" i="11"/>
  <c r="E20" i="11" s="1"/>
  <c r="D16" i="11"/>
  <c r="E21" i="11"/>
  <c r="E129" i="11"/>
  <c r="P15" i="11"/>
  <c r="Q15" i="11" s="1"/>
  <c r="P14" i="11"/>
  <c r="E92" i="11"/>
  <c r="E102" i="11" s="1"/>
  <c r="E114" i="11" s="1"/>
  <c r="D28" i="11"/>
  <c r="E24" i="11"/>
  <c r="E28" i="11" s="1"/>
  <c r="E59" i="11" s="1"/>
  <c r="E71" i="11"/>
  <c r="E81" i="11"/>
  <c r="E143" i="9"/>
  <c r="F118" i="9"/>
  <c r="C166" i="9"/>
  <c r="K141" i="9"/>
  <c r="D159" i="9"/>
  <c r="F134" i="9"/>
  <c r="N132" i="9"/>
  <c r="L157" i="9"/>
  <c r="N109" i="9"/>
  <c r="L134" i="9"/>
  <c r="M118" i="9"/>
  <c r="N93" i="9"/>
  <c r="D182" i="9"/>
  <c r="F182" i="9" s="1"/>
  <c r="F157" i="9"/>
  <c r="E166" i="9"/>
  <c r="M141" i="9"/>
  <c r="N141" i="9" s="1"/>
  <c r="F141" i="9"/>
  <c r="D158" i="9"/>
  <c r="F133" i="9"/>
  <c r="E164" i="9"/>
  <c r="C164" i="9"/>
  <c r="N108" i="9"/>
  <c r="L133" i="9"/>
  <c r="N111" i="9" l="1"/>
  <c r="N113" i="9" s="1"/>
  <c r="F113" i="9"/>
  <c r="F115" i="9" s="1"/>
  <c r="N88" i="9"/>
  <c r="N90" i="9" s="1"/>
  <c r="P17" i="11"/>
  <c r="Q17" i="11" s="1"/>
  <c r="P16" i="11"/>
  <c r="Q16" i="11" s="1"/>
  <c r="E128" i="11"/>
  <c r="P18" i="11"/>
  <c r="Q18" i="11" s="1"/>
  <c r="F136" i="9"/>
  <c r="E91" i="11"/>
  <c r="E101" i="11" s="1"/>
  <c r="D17" i="11"/>
  <c r="E17" i="11" s="1"/>
  <c r="E16" i="11"/>
  <c r="D15" i="11"/>
  <c r="E15" i="11" s="1"/>
  <c r="D14" i="11"/>
  <c r="E70" i="11"/>
  <c r="E80" i="11"/>
  <c r="D23" i="11"/>
  <c r="E19" i="11"/>
  <c r="E23" i="11" s="1"/>
  <c r="E58" i="11" s="1"/>
  <c r="Q14" i="11"/>
  <c r="K164" i="9"/>
  <c r="M164" i="9"/>
  <c r="D183" i="9"/>
  <c r="F183" i="9" s="1"/>
  <c r="F158" i="9"/>
  <c r="M143" i="9"/>
  <c r="N118" i="9"/>
  <c r="L182" i="9"/>
  <c r="N182" i="9" s="1"/>
  <c r="N157" i="9"/>
  <c r="L158" i="9"/>
  <c r="N133" i="9"/>
  <c r="E191" i="9"/>
  <c r="F166" i="9"/>
  <c r="M166" i="9"/>
  <c r="N166" i="9" s="1"/>
  <c r="L159" i="9"/>
  <c r="N134" i="9"/>
  <c r="D184" i="9"/>
  <c r="F184" i="9" s="1"/>
  <c r="F159" i="9"/>
  <c r="C191" i="9"/>
  <c r="K191" i="9" s="1"/>
  <c r="K166" i="9"/>
  <c r="E168" i="9"/>
  <c r="F143" i="9"/>
  <c r="E90" i="11" l="1"/>
  <c r="E100" i="11" s="1"/>
  <c r="F161" i="9"/>
  <c r="F164" i="9" s="1"/>
  <c r="E112" i="11"/>
  <c r="E126" i="11" s="1"/>
  <c r="N136" i="9"/>
  <c r="N138" i="9" s="1"/>
  <c r="D18" i="11"/>
  <c r="E14" i="11"/>
  <c r="E18" i="11" s="1"/>
  <c r="E57" i="11" s="1"/>
  <c r="F138" i="9"/>
  <c r="F140" i="9" s="1"/>
  <c r="E79" i="11"/>
  <c r="E69" i="11"/>
  <c r="F186" i="9"/>
  <c r="N115" i="9"/>
  <c r="E113" i="11"/>
  <c r="L184" i="9"/>
  <c r="N184" i="9" s="1"/>
  <c r="N159" i="9"/>
  <c r="M191" i="9"/>
  <c r="N191" i="9" s="1"/>
  <c r="F191" i="9"/>
  <c r="L183" i="9"/>
  <c r="N183" i="9" s="1"/>
  <c r="N158" i="9"/>
  <c r="E193" i="9"/>
  <c r="F193" i="9" s="1"/>
  <c r="F168" i="9"/>
  <c r="M168" i="9"/>
  <c r="N143" i="9"/>
  <c r="F163" i="9" l="1"/>
  <c r="F165" i="9" s="1"/>
  <c r="P24" i="11"/>
  <c r="N140" i="9"/>
  <c r="E89" i="11"/>
  <c r="E99" i="11" s="1"/>
  <c r="E111" i="11" s="1"/>
  <c r="N161" i="9"/>
  <c r="N164" i="9" s="1"/>
  <c r="P22" i="11"/>
  <c r="Q22" i="11" s="1"/>
  <c r="P21" i="11"/>
  <c r="P19" i="11"/>
  <c r="P20" i="11"/>
  <c r="Q20" i="11" s="1"/>
  <c r="E127" i="11"/>
  <c r="P23" i="11"/>
  <c r="Q23" i="11" s="1"/>
  <c r="E78" i="11"/>
  <c r="E68" i="11"/>
  <c r="F188" i="9"/>
  <c r="F190" i="9" s="1"/>
  <c r="N186" i="9"/>
  <c r="M193" i="9"/>
  <c r="N193" i="9" s="1"/>
  <c r="N168" i="9"/>
  <c r="N163" i="9" l="1"/>
  <c r="N165" i="9" s="1"/>
  <c r="E88" i="11"/>
  <c r="E98" i="11" s="1"/>
  <c r="Q19" i="11"/>
  <c r="N188" i="9"/>
  <c r="N190" i="9" s="1"/>
  <c r="P27" i="11"/>
  <c r="E125" i="11"/>
  <c r="P26" i="11"/>
  <c r="P25" i="11"/>
  <c r="Q25" i="11" s="1"/>
  <c r="F12" i="3"/>
  <c r="F15" i="3" s="1"/>
  <c r="E110" i="11" l="1"/>
  <c r="F16" i="3"/>
  <c r="F17" i="3" s="1"/>
  <c r="P28" i="11" l="1"/>
  <c r="P29" i="11" s="1"/>
  <c r="E124" i="11"/>
  <c r="E118" i="11"/>
  <c r="F110" i="11" s="1"/>
  <c r="G110" i="11" s="1"/>
  <c r="H110" i="11" s="1"/>
  <c r="F18" i="3"/>
  <c r="F19" i="3" s="1"/>
  <c r="F20" i="3" s="1"/>
  <c r="O28" i="11" l="1"/>
  <c r="F117" i="11"/>
  <c r="G117" i="11" s="1"/>
  <c r="H117" i="11" s="1"/>
  <c r="F115" i="11"/>
  <c r="G115" i="11" s="1"/>
  <c r="H115" i="11" s="1"/>
  <c r="F116" i="11"/>
  <c r="G116" i="11" s="1"/>
  <c r="H116" i="11" s="1"/>
  <c r="F114" i="11"/>
  <c r="G114" i="11" s="1"/>
  <c r="H114" i="11" s="1"/>
  <c r="F112" i="11"/>
  <c r="G112" i="11" s="1"/>
  <c r="H112" i="11" s="1"/>
  <c r="F113" i="11"/>
  <c r="G113" i="11" s="1"/>
  <c r="H113" i="11" s="1"/>
  <c r="F111" i="11"/>
  <c r="G111" i="11" s="1"/>
  <c r="H111" i="11" s="1"/>
  <c r="E132" i="11"/>
  <c r="C124" i="11" s="1"/>
  <c r="F124" i="11" s="1"/>
  <c r="G124" i="11" s="1"/>
  <c r="O24" i="11" l="1"/>
  <c r="O17" i="11"/>
  <c r="O16" i="11"/>
  <c r="O18" i="11"/>
  <c r="R28" i="11"/>
  <c r="O15" i="11"/>
  <c r="O14" i="11"/>
  <c r="C129" i="11"/>
  <c r="F129" i="11" s="1"/>
  <c r="G129" i="11" s="1"/>
  <c r="C130" i="11"/>
  <c r="F130" i="11" s="1"/>
  <c r="G130" i="11" s="1"/>
  <c r="C128" i="11"/>
  <c r="F128" i="11" s="1"/>
  <c r="G128" i="11" s="1"/>
  <c r="C131" i="11"/>
  <c r="F131" i="11" s="1"/>
  <c r="G131" i="11" s="1"/>
  <c r="C126" i="11"/>
  <c r="F126" i="11" s="1"/>
  <c r="G126" i="11" s="1"/>
  <c r="C127" i="11"/>
  <c r="F127" i="11" s="1"/>
  <c r="G127" i="11" s="1"/>
  <c r="C125" i="11"/>
  <c r="F125" i="11" s="1"/>
  <c r="G125" i="11" s="1"/>
  <c r="O26" i="11"/>
  <c r="O25" i="11"/>
  <c r="O27" i="11"/>
  <c r="H118" i="11"/>
  <c r="I114" i="11" s="1"/>
  <c r="J114" i="11" s="1"/>
  <c r="K114" i="11" s="1"/>
  <c r="O23" i="11"/>
  <c r="O20" i="11"/>
  <c r="O22" i="11"/>
  <c r="O21" i="11"/>
  <c r="O19" i="11"/>
  <c r="I116" i="11" l="1"/>
  <c r="J116" i="11" s="1"/>
  <c r="K116" i="11" s="1"/>
  <c r="G132" i="11"/>
  <c r="I113" i="11"/>
  <c r="J113" i="11" s="1"/>
  <c r="K113" i="11" s="1"/>
  <c r="I112" i="11"/>
  <c r="J112" i="11" s="1"/>
  <c r="K112" i="11" s="1"/>
  <c r="I111" i="11"/>
  <c r="J111" i="11" s="1"/>
  <c r="K111" i="11" s="1"/>
  <c r="R16" i="11"/>
  <c r="R17" i="11"/>
  <c r="R15" i="11"/>
  <c r="R14" i="11"/>
  <c r="I117" i="11"/>
  <c r="J117" i="11" s="1"/>
  <c r="K117" i="11" s="1"/>
  <c r="I115" i="11"/>
  <c r="J115" i="11" s="1"/>
  <c r="K115" i="11" s="1"/>
  <c r="R25" i="11"/>
  <c r="R27" i="11"/>
  <c r="R26" i="11"/>
  <c r="R19" i="11"/>
  <c r="R18" i="11"/>
  <c r="R20" i="11"/>
  <c r="R23" i="11"/>
  <c r="R22" i="11"/>
  <c r="H119" i="11"/>
  <c r="H120" i="11" s="1"/>
  <c r="I110" i="11"/>
  <c r="J110" i="11" s="1"/>
  <c r="K110" i="11" s="1"/>
  <c r="F132" i="11"/>
  <c r="M17" i="9" l="1"/>
  <c r="AC12" i="9"/>
  <c r="F141" i="11" l="1"/>
  <c r="F146" i="11" s="1"/>
  <c r="E17" i="9"/>
  <c r="M42" i="9"/>
  <c r="N17" i="9"/>
  <c r="N19" i="9" s="1"/>
  <c r="M67" i="9" l="1"/>
  <c r="N42" i="9"/>
  <c r="N44" i="9" s="1"/>
  <c r="N27" i="11"/>
  <c r="Q27" i="11" s="1"/>
  <c r="N24" i="11"/>
  <c r="N28" i="11"/>
  <c r="Q28" i="11" s="1"/>
  <c r="N26" i="11"/>
  <c r="Q26" i="11" s="1"/>
  <c r="N21" i="11"/>
  <c r="F148" i="11"/>
  <c r="F149" i="11" s="1"/>
  <c r="N20" i="9"/>
  <c r="N21" i="9" s="1"/>
  <c r="N22" i="9" s="1"/>
  <c r="N23" i="9" s="1"/>
  <c r="N24" i="9" s="1"/>
  <c r="E42" i="9"/>
  <c r="F17" i="9"/>
  <c r="F19" i="9" s="1"/>
  <c r="E67" i="9" l="1"/>
  <c r="F42" i="9"/>
  <c r="F44" i="9" s="1"/>
  <c r="U7" i="9"/>
  <c r="Q21" i="11"/>
  <c r="R21" i="11"/>
  <c r="M92" i="9"/>
  <c r="N67" i="9"/>
  <c r="N69" i="9" s="1"/>
  <c r="F20" i="9"/>
  <c r="F21" i="9" s="1"/>
  <c r="F22" i="9" s="1"/>
  <c r="F23" i="9" s="1"/>
  <c r="F24" i="9" s="1"/>
  <c r="Q24" i="11"/>
  <c r="R24" i="11"/>
  <c r="N45" i="9"/>
  <c r="N46" i="9" s="1"/>
  <c r="N47" i="9" s="1"/>
  <c r="N48" i="9" s="1"/>
  <c r="N49" i="9" s="1"/>
  <c r="U8" i="9" l="1"/>
  <c r="T7" i="9"/>
  <c r="N70" i="9"/>
  <c r="N71" i="9" s="1"/>
  <c r="N72" i="9" s="1"/>
  <c r="N73" i="9" s="1"/>
  <c r="N74" i="9" s="1"/>
  <c r="R29" i="11"/>
  <c r="M117" i="9"/>
  <c r="N92" i="9"/>
  <c r="N94" i="9" s="1"/>
  <c r="Q29" i="11"/>
  <c r="F45" i="9"/>
  <c r="F46" i="9" s="1"/>
  <c r="E92" i="9"/>
  <c r="F67" i="9"/>
  <c r="F69" i="9" s="1"/>
  <c r="E117" i="9" l="1"/>
  <c r="F92" i="9"/>
  <c r="F94" i="9" s="1"/>
  <c r="F47" i="9"/>
  <c r="F48" i="9" s="1"/>
  <c r="F49" i="9" s="1"/>
  <c r="U10" i="9"/>
  <c r="F70" i="9"/>
  <c r="F71" i="9" s="1"/>
  <c r="F72" i="9" s="1"/>
  <c r="F73" i="9" s="1"/>
  <c r="F74" i="9" s="1"/>
  <c r="M142" i="9"/>
  <c r="N117" i="9"/>
  <c r="N119" i="9" s="1"/>
  <c r="N95" i="9"/>
  <c r="N96" i="9" s="1"/>
  <c r="N97" i="9" s="1"/>
  <c r="N98" i="9" s="1"/>
  <c r="N99" i="9" s="1"/>
  <c r="U11" i="9" l="1"/>
  <c r="T10" i="9"/>
  <c r="N120" i="9"/>
  <c r="N121" i="9" s="1"/>
  <c r="N122" i="9" s="1"/>
  <c r="N123" i="9" s="1"/>
  <c r="N124" i="9" s="1"/>
  <c r="T8" i="9"/>
  <c r="E142" i="9"/>
  <c r="F117" i="9"/>
  <c r="F119" i="9" s="1"/>
  <c r="M167" i="9"/>
  <c r="N142" i="9"/>
  <c r="N144" i="9" s="1"/>
  <c r="F95" i="9"/>
  <c r="F96" i="9" s="1"/>
  <c r="F97" i="9" s="1"/>
  <c r="F98" i="9" s="1"/>
  <c r="F99" i="9" s="1"/>
  <c r="T11" i="9" l="1"/>
  <c r="N145" i="9"/>
  <c r="N146" i="9" s="1"/>
  <c r="N147" i="9" s="1"/>
  <c r="N148" i="9" s="1"/>
  <c r="N149" i="9" s="1"/>
  <c r="F120" i="9"/>
  <c r="F121" i="9" s="1"/>
  <c r="F122" i="9" s="1"/>
  <c r="F123" i="9" s="1"/>
  <c r="F124" i="9" s="1"/>
  <c r="U12" i="9"/>
  <c r="M192" i="9"/>
  <c r="N192" i="9" s="1"/>
  <c r="N194" i="9" s="1"/>
  <c r="N167" i="9"/>
  <c r="N169" i="9" s="1"/>
  <c r="E167" i="9"/>
  <c r="F142" i="9"/>
  <c r="F144" i="9" s="1"/>
  <c r="U13" i="9" l="1"/>
  <c r="E192" i="9"/>
  <c r="F192" i="9" s="1"/>
  <c r="F194" i="9" s="1"/>
  <c r="F167" i="9"/>
  <c r="F169" i="9" s="1"/>
  <c r="N195" i="9"/>
  <c r="N196" i="9" s="1"/>
  <c r="N197" i="9" s="1"/>
  <c r="N198" i="9" s="1"/>
  <c r="N199" i="9" s="1"/>
  <c r="T12" i="9"/>
  <c r="F145" i="9"/>
  <c r="F146" i="9" s="1"/>
  <c r="F147" i="9" s="1"/>
  <c r="F148" i="9" s="1"/>
  <c r="F149" i="9" s="1"/>
  <c r="N170" i="9"/>
  <c r="N171" i="9" s="1"/>
  <c r="N172" i="9" s="1"/>
  <c r="N173" i="9" s="1"/>
  <c r="N174" i="9" s="1"/>
  <c r="U15" i="9" l="1"/>
  <c r="U14" i="9"/>
  <c r="T13" i="9"/>
  <c r="F170" i="9"/>
  <c r="F171" i="9" s="1"/>
  <c r="F172" i="9" s="1"/>
  <c r="F173" i="9" s="1"/>
  <c r="F174" i="9" s="1"/>
  <c r="F195" i="9"/>
  <c r="F196" i="9" s="1"/>
  <c r="F197" i="9" s="1"/>
  <c r="F198" i="9" s="1"/>
  <c r="F199" i="9" s="1"/>
  <c r="T15" i="9" l="1"/>
  <c r="T1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</author>
  </authors>
  <commentList>
    <comment ref="D3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This includes $$ for translation/interpertation costs  (was $926)</t>
        </r>
      </text>
    </comment>
  </commentList>
</comments>
</file>

<file path=xl/sharedStrings.xml><?xml version="1.0" encoding="utf-8"?>
<sst xmlns="http://schemas.openxmlformats.org/spreadsheetml/2006/main" count="1267" uniqueCount="546">
  <si>
    <t>Community-Based / SDV Advocacy Rate  .25 DC FTE rate</t>
  </si>
  <si>
    <t>Tier</t>
  </si>
  <si>
    <t>.25 Direct Care FTE</t>
  </si>
  <si>
    <t>Tier 1</t>
  </si>
  <si>
    <t>Salary</t>
  </si>
  <si>
    <t>FTE</t>
  </si>
  <si>
    <t>Expense</t>
  </si>
  <si>
    <t>Tier 2</t>
  </si>
  <si>
    <t>Management</t>
  </si>
  <si>
    <t>Tier 3</t>
  </si>
  <si>
    <t>Tier 4</t>
  </si>
  <si>
    <t>Tier 5</t>
  </si>
  <si>
    <t>Tier 6</t>
  </si>
  <si>
    <t>Support</t>
  </si>
  <si>
    <t>Tier 7</t>
  </si>
  <si>
    <t>Tier 8</t>
  </si>
  <si>
    <t>Sub-Total Staff</t>
  </si>
  <si>
    <t>Tier 9</t>
  </si>
  <si>
    <t>Tier 10</t>
  </si>
  <si>
    <t>Taxes and Fringe</t>
  </si>
  <si>
    <t>Tier 11</t>
  </si>
  <si>
    <t xml:space="preserve">Total Staffing Costs </t>
  </si>
  <si>
    <t>Tier 13</t>
  </si>
  <si>
    <t>Occupancy</t>
  </si>
  <si>
    <t>Total Reimbursable Exp. Excl. Admin.</t>
  </si>
  <si>
    <t>Admin. Alloc. (M&amp;G)</t>
  </si>
  <si>
    <t xml:space="preserve">Total  </t>
  </si>
  <si>
    <t>Total Annual Cost</t>
  </si>
  <si>
    <t>Monthly Amount per DC FTE</t>
  </si>
  <si>
    <t>SV Rate  .25 FTE rate</t>
  </si>
  <si>
    <t>Direct Care III</t>
  </si>
  <si>
    <r>
      <t>Program Expenses</t>
    </r>
    <r>
      <rPr>
        <i/>
        <sz val="9"/>
        <color theme="1"/>
        <rFont val="Calibri"/>
        <family val="2"/>
        <scheme val="minor"/>
      </rPr>
      <t xml:space="preserve"> ( Training, Transportation, Travel, Supplies &amp; materials)</t>
    </r>
  </si>
  <si>
    <t>CEDV Rate  .25 FTE rate</t>
  </si>
  <si>
    <t xml:space="preserve">Direct Care </t>
  </si>
  <si>
    <r>
      <t xml:space="preserve">Program Expenses </t>
    </r>
    <r>
      <rPr>
        <i/>
        <sz val="9"/>
        <color theme="1"/>
        <rFont val="Calibri"/>
        <family val="2"/>
        <scheme val="minor"/>
      </rPr>
      <t>( Client &amp; Staff Travel/Mileage, training,supplies and materials)</t>
    </r>
  </si>
  <si>
    <t>SDV Legal -  .25 Legal Advocate</t>
  </si>
  <si>
    <t>Master Look-Up Table</t>
  </si>
  <si>
    <t>For Rate</t>
  </si>
  <si>
    <t>Source</t>
  </si>
  <si>
    <t>Salaries</t>
  </si>
  <si>
    <t>Legal Advocate</t>
  </si>
  <si>
    <t>Benchmark Expenses</t>
  </si>
  <si>
    <t>Staff Training</t>
  </si>
  <si>
    <t>Program Supp &amp; Mat</t>
  </si>
  <si>
    <t>Other Program Expenses</t>
  </si>
  <si>
    <t>Taxes &amp; Fringe</t>
  </si>
  <si>
    <t>FY21 Benchmark</t>
  </si>
  <si>
    <t xml:space="preserve">Staff Mileage </t>
  </si>
  <si>
    <t>Admin. Alloc. (M &amp; G)</t>
  </si>
  <si>
    <t>C.257 Benchmark</t>
  </si>
  <si>
    <t xml:space="preserve">Program Supplies and Materials </t>
  </si>
  <si>
    <t>Total</t>
  </si>
  <si>
    <t>Monthly Amount</t>
  </si>
  <si>
    <t xml:space="preserve"> </t>
  </si>
  <si>
    <t xml:space="preserve">Intimate Partner Abuse Education Program 
</t>
  </si>
  <si>
    <t>Cohorts per week</t>
  </si>
  <si>
    <t>BIPS Agency Data: Group Enrollments</t>
  </si>
  <si>
    <t>Program Director</t>
  </si>
  <si>
    <t xml:space="preserve"> FTS Direct Mgmt Staffing</t>
  </si>
  <si>
    <t xml:space="preserve">Chap. 257 standard </t>
  </si>
  <si>
    <t>FTS non spec. DC</t>
  </si>
  <si>
    <t xml:space="preserve">Clerical </t>
  </si>
  <si>
    <t>Total Program Staff</t>
  </si>
  <si>
    <t>Tax and Fringe</t>
  </si>
  <si>
    <t xml:space="preserve">Supervised Visitation </t>
  </si>
  <si>
    <t>Total Compensation</t>
  </si>
  <si>
    <t>Program Expenses (per FTE)</t>
  </si>
  <si>
    <t>Total Reimb excl M&amp;G</t>
  </si>
  <si>
    <t>Admin. Allocation</t>
  </si>
  <si>
    <t>TOTAL</t>
  </si>
  <si>
    <t>Chap. 257 standard</t>
  </si>
  <si>
    <t>Cost Adjustment Factor (CAF)</t>
  </si>
  <si>
    <t>Monthly rate per cohort</t>
  </si>
  <si>
    <t>Benchmark</t>
  </si>
  <si>
    <t>Clinical (LICSW Level)</t>
  </si>
  <si>
    <t>Clerical Staff</t>
  </si>
  <si>
    <t>Tax and fringe</t>
  </si>
  <si>
    <t>Training</t>
  </si>
  <si>
    <t>Program supplies &amp; materials</t>
  </si>
  <si>
    <t>Travel</t>
  </si>
  <si>
    <t xml:space="preserve">Misc Program Expenses </t>
  </si>
  <si>
    <t>Purchaser Reccomendation</t>
  </si>
  <si>
    <t>Purchaser Reccomendation per FTE</t>
  </si>
  <si>
    <t>Ch. 257 benchmark</t>
  </si>
  <si>
    <t>Admin Allocation</t>
  </si>
  <si>
    <t>Intimate Partner Abuse Education Program 
Monthly Accommodation Rate - Outreach &amp; Development</t>
  </si>
  <si>
    <t>Months:</t>
  </si>
  <si>
    <t>Supplies &amp; Materials, Travel &amp; Misc Exp</t>
  </si>
  <si>
    <t>RATE with CAF (monthly)</t>
  </si>
  <si>
    <t>New Hope</t>
  </si>
  <si>
    <t>RCC - CAPACITY-BASED RATE MODEL</t>
  </si>
  <si>
    <t>RCC - CAPACITY-BASED RATE MODEL - STAND ALONE AGENCY</t>
  </si>
  <si>
    <t>RCC - Recommended Rates</t>
  </si>
  <si>
    <t>Recommended Salaries</t>
  </si>
  <si>
    <t>MASTER SOURCE TABLE (RCC)</t>
  </si>
  <si>
    <t>Tier 1 - Dual Agency</t>
  </si>
  <si>
    <t>Tier 1 - Standalone Agency</t>
  </si>
  <si>
    <t>Category</t>
  </si>
  <si>
    <t>FY14 Actuals</t>
  </si>
  <si>
    <t>previously</t>
  </si>
  <si>
    <t xml:space="preserve">Tier </t>
  </si>
  <si>
    <t>Population</t>
  </si>
  <si>
    <t>FTEs</t>
  </si>
  <si>
    <t>Dual Agency Monthly Amount</t>
  </si>
  <si>
    <t>Standalone Agency Monthly Amount</t>
  </si>
  <si>
    <t>Supervising Professional</t>
  </si>
  <si>
    <t xml:space="preserve">Management </t>
  </si>
  <si>
    <t>Benchmarked to Community Based</t>
  </si>
  <si>
    <t>&gt; 1.5 Million</t>
  </si>
  <si>
    <t>Direct Care</t>
  </si>
  <si>
    <t>Clinical Supervisor</t>
  </si>
  <si>
    <t>n/a</t>
  </si>
  <si>
    <t>1 Mill - 1.5 Mill</t>
  </si>
  <si>
    <t>801K - 1 Mill</t>
  </si>
  <si>
    <t>601K - 800K</t>
  </si>
  <si>
    <t>Recommended Below the Line Costs</t>
  </si>
  <si>
    <t>401K - 600K</t>
  </si>
  <si>
    <t>201K - 400K</t>
  </si>
  <si>
    <t>Occupancy - Dual</t>
  </si>
  <si>
    <t>Occupancy "standalone"</t>
  </si>
  <si>
    <t>50K - 200K</t>
  </si>
  <si>
    <t>Occupancy - Standalone Agency</t>
  </si>
  <si>
    <t>Program Expenses</t>
  </si>
  <si>
    <t>&lt; 50K</t>
  </si>
  <si>
    <t>Other Program Expenses - Dual</t>
  </si>
  <si>
    <t>Program Expenses "standalone"</t>
  </si>
  <si>
    <t xml:space="preserve">Other Program Expenses - Standalone </t>
  </si>
  <si>
    <t>Admin (M&amp;G)</t>
  </si>
  <si>
    <t>Ch 257 Benchmark</t>
  </si>
  <si>
    <t>Community Presence Add-On</t>
  </si>
  <si>
    <t>Unit</t>
  </si>
  <si>
    <t>Cost</t>
  </si>
  <si>
    <t>CAF - Rate review</t>
  </si>
  <si>
    <t>4 Hours of Community Presence</t>
  </si>
  <si>
    <t xml:space="preserve"> CAF</t>
  </si>
  <si>
    <t>CAF</t>
  </si>
  <si>
    <t>Annual Amount</t>
  </si>
  <si>
    <t>Tier 2 - Dual Agency</t>
  </si>
  <si>
    <t>Tier  - Standalone Agency</t>
  </si>
  <si>
    <t>Tier 3 - Dual Agency</t>
  </si>
  <si>
    <t>Tier 3 - Standalone Agency</t>
  </si>
  <si>
    <t>Tier 4 - Dual Agency</t>
  </si>
  <si>
    <t>Tier 4 - Standalone Agency</t>
  </si>
  <si>
    <t>Tier 5 - Dual Agency</t>
  </si>
  <si>
    <t>Tier 5 - Standalone Agency</t>
  </si>
  <si>
    <t>Tier 6 - Dual Agency</t>
  </si>
  <si>
    <t>Tier 6 - Standalone Agency</t>
  </si>
  <si>
    <t>Tier 7 - Dual Agency</t>
  </si>
  <si>
    <t>Tier 7 - Standalone Agency</t>
  </si>
  <si>
    <t>Tier 8 - Dual Agency</t>
  </si>
  <si>
    <t>Tier 8 - Standalone Agency</t>
  </si>
  <si>
    <t xml:space="preserve">Provider </t>
  </si>
  <si>
    <t>All FTEs</t>
  </si>
  <si>
    <t>MGMT FTEs</t>
  </si>
  <si>
    <t>DC FTEs</t>
  </si>
  <si>
    <t>SUPP FTEs</t>
  </si>
  <si>
    <t>Occ Per FTE</t>
  </si>
  <si>
    <t>Other Exp Per FTE</t>
  </si>
  <si>
    <t>Admin %</t>
  </si>
  <si>
    <t>Payroll/Fringe</t>
  </si>
  <si>
    <t>Vol FTE Equiv</t>
  </si>
  <si>
    <t>Elizabeth Freeman</t>
  </si>
  <si>
    <t>NELCWIT</t>
  </si>
  <si>
    <t>-</t>
  </si>
  <si>
    <t>Wayside</t>
  </si>
  <si>
    <t>Independent House</t>
  </si>
  <si>
    <t>Center for H&amp;H</t>
  </si>
  <si>
    <t>South Middlesex</t>
  </si>
  <si>
    <t xml:space="preserve">CALCULATION: </t>
  </si>
  <si>
    <t>OLD ANALYSIS</t>
  </si>
  <si>
    <t>Position Category</t>
  </si>
  <si>
    <t>Provider</t>
  </si>
  <si>
    <t>Average Output</t>
  </si>
  <si>
    <t>2010 Population</t>
  </si>
  <si>
    <t>Tier Range</t>
  </si>
  <si>
    <t># sites required</t>
  </si>
  <si>
    <t xml:space="preserve"> Site  modifier</t>
  </si>
  <si>
    <t>New Rate (W/O SASP)</t>
  </si>
  <si>
    <t>Total Rate WITH SASP</t>
  </si>
  <si>
    <t>Rate with modifier</t>
  </si>
  <si>
    <t>Rate (Without Hotline)</t>
  </si>
  <si>
    <t>Safe Place</t>
  </si>
  <si>
    <t>&gt; 50,000</t>
  </si>
  <si>
    <t>Martha's Vineyard</t>
  </si>
  <si>
    <t>Women's Center</t>
  </si>
  <si>
    <t>Population 1 Million - 1.5 Million</t>
  </si>
  <si>
    <t>YWCA Western MA</t>
  </si>
  <si>
    <t>Pathways for Change</t>
  </si>
  <si>
    <t>Health Imperatives</t>
  </si>
  <si>
    <t>YWCA Lawrence</t>
  </si>
  <si>
    <t>Population 801K - 1 Million</t>
  </si>
  <si>
    <t>BARCC</t>
  </si>
  <si>
    <t>Boston</t>
  </si>
  <si>
    <t>Population 601K - 800K</t>
  </si>
  <si>
    <t>Population 401K - 600K</t>
  </si>
  <si>
    <t>Population 201K - 400K</t>
  </si>
  <si>
    <t>Population 50K - 200K</t>
  </si>
  <si>
    <t>Population &lt; 50K</t>
  </si>
  <si>
    <t>Staffing Subtotal</t>
  </si>
  <si>
    <t>RATES with SASP Excluded</t>
  </si>
  <si>
    <t>Spanish Hotline</t>
  </si>
  <si>
    <t>Rate w/ Sasp</t>
  </si>
  <si>
    <t>% of Sasp</t>
  </si>
  <si>
    <t>Total Reduction</t>
  </si>
  <si>
    <t>New Rate w/o SASP</t>
  </si>
  <si>
    <t>SASP FUNDS</t>
  </si>
  <si>
    <t>Rates with Hotline Taken Out</t>
  </si>
  <si>
    <t>Hotline Costs:</t>
  </si>
  <si>
    <t>Hotline Subtraction</t>
  </si>
  <si>
    <t>New Rate</t>
  </si>
  <si>
    <t>Extra Program Site Modifier (applies to tiers 3-6 as it is assumed that tiers 1 and 2 will require more than 1 program site due to their size)</t>
  </si>
  <si>
    <t>Tier 3-6 modifier for extra site</t>
  </si>
  <si>
    <t>fringe</t>
  </si>
  <si>
    <t>occupancy</t>
  </si>
  <si>
    <t>Program expenses</t>
  </si>
  <si>
    <t>admin</t>
  </si>
  <si>
    <t>Rate Review CAF</t>
  </si>
  <si>
    <t xml:space="preserve"> Total</t>
  </si>
  <si>
    <t>PFLMA Contribution</t>
  </si>
  <si>
    <t>Annual Total</t>
  </si>
  <si>
    <t>Hourly Rate</t>
  </si>
  <si>
    <t>200,000 - 400,000</t>
  </si>
  <si>
    <t>RCC Rate  .25 DC FTE rate</t>
  </si>
  <si>
    <t>Source:</t>
  </si>
  <si>
    <t>BLS / OES</t>
  </si>
  <si>
    <t>Position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</si>
  <si>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</si>
  <si>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</si>
  <si>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</si>
  <si>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</si>
  <si>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</si>
  <si>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</si>
  <si>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</si>
  <si>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</si>
  <si>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</si>
  <si>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</si>
  <si>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</si>
  <si>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</si>
  <si>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</si>
  <si>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</si>
  <si>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</si>
  <si>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</si>
  <si>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</si>
  <si>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</si>
  <si>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</si>
  <si>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</si>
  <si>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</si>
  <si>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</si>
  <si>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</si>
  <si>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</si>
  <si>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</si>
  <si>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</si>
  <si>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</si>
  <si>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</si>
  <si>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</si>
  <si>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</si>
  <si>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</si>
  <si>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</si>
  <si>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</si>
  <si>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</si>
  <si>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</si>
  <si>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</si>
  <si>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</si>
  <si>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</si>
  <si>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</si>
  <si>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</si>
  <si>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</si>
  <si>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</si>
  <si>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</si>
  <si>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</si>
  <si>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</si>
  <si>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</si>
  <si>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</si>
  <si>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</si>
  <si>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</si>
  <si>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</si>
  <si>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</si>
  <si>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</si>
  <si>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</si>
  <si>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</si>
  <si>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</si>
  <si>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</si>
  <si>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</si>
  <si>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</si>
  <si>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</si>
  <si>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</si>
  <si>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</si>
  <si>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</si>
  <si>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</si>
  <si>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</si>
  <si>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</si>
  <si>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</si>
  <si>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</si>
  <si>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</si>
  <si>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</si>
  <si>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</si>
  <si>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</si>
  <si>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</si>
  <si>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</si>
  <si>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</si>
  <si>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</si>
  <si>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Terminal leave, and  retirement.  Does include Paid Family Medical Leave tax.
Includes and additional 2% to be used at providers descretion for retirement and/or other benefits
</t>
  </si>
  <si>
    <t>Misc. BLS benchmarks</t>
  </si>
  <si>
    <t>Psychiatrist</t>
  </si>
  <si>
    <t>M2020 BLS Occ Code 29-1223 NAICS 622200 (Nat'l)</t>
  </si>
  <si>
    <t>Medical Director</t>
  </si>
  <si>
    <t>M2020 BLS Occ Code 29-1229 NAICS 622200 (Nat'l)</t>
  </si>
  <si>
    <t>Physician Assistants</t>
  </si>
  <si>
    <t>M2020 BLS  Occ Code 29-1071</t>
  </si>
  <si>
    <t>`</t>
  </si>
  <si>
    <t>Occupancy (wtg avg per FTE)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</si>
  <si>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</si>
  <si>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</si>
  <si>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</si>
  <si>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</si>
  <si>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</si>
  <si>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</si>
  <si>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</si>
  <si>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</si>
  <si>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</si>
  <si>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</si>
  <si>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</si>
  <si>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</si>
  <si>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</si>
  <si>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</si>
  <si>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</si>
  <si>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</si>
  <si>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</si>
  <si>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</si>
  <si>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</si>
  <si>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</si>
  <si>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</si>
  <si>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</si>
  <si>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</si>
  <si>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</si>
  <si>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</si>
  <si>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</si>
  <si>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</si>
  <si>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</si>
  <si>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</si>
  <si>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</si>
  <si>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</si>
  <si>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</si>
  <si>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</si>
  <si>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</si>
  <si>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</si>
  <si>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</si>
  <si>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</si>
  <si>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</si>
  <si>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</si>
  <si>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</si>
  <si>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OrganizationName</t>
  </si>
  <si>
    <t>Sum of FTE</t>
  </si>
  <si>
    <t>Sum of Actual</t>
  </si>
  <si>
    <t>DOVE, Inc</t>
  </si>
  <si>
    <t>L.U.K. Crisis Center, Inc.</t>
  </si>
  <si>
    <t>Riverside Community Care Inc.</t>
  </si>
  <si>
    <t>Safe Passage</t>
  </si>
  <si>
    <t>The Jeanne Geiger Crisis Center Inc.</t>
  </si>
  <si>
    <t>The KEY Program, Inc</t>
  </si>
  <si>
    <t>YWCA of Western Massachusetts, Inc.</t>
  </si>
  <si>
    <t>A Safe Place, Inc.</t>
  </si>
  <si>
    <t>Asian Task Force Against Domestic Violen</t>
  </si>
  <si>
    <t>Greater New Bedford Women's Center, Inc.</t>
  </si>
  <si>
    <t>HarborCov, Inc.</t>
  </si>
  <si>
    <t>High Point Treatment Center, Inc.</t>
  </si>
  <si>
    <t>Mass Association of Portuguese Speakers, Inc. dba MAPS</t>
  </si>
  <si>
    <t>New England Women's Support, Inc.</t>
  </si>
  <si>
    <t>REACH Beyond Domestic Violence, Inc.</t>
  </si>
  <si>
    <t>RESPOND, Inc.</t>
  </si>
  <si>
    <t>Stanley Street Treatment and Resources, Inc.</t>
  </si>
  <si>
    <t>The Second Step, Inc.</t>
  </si>
  <si>
    <t>YWCA Northeastern Massachusetts</t>
  </si>
  <si>
    <t>Totals</t>
  </si>
  <si>
    <t>Per FTE</t>
  </si>
  <si>
    <t>Code 4627</t>
  </si>
  <si>
    <t>average pre-exclusions</t>
  </si>
  <si>
    <t>floor</t>
  </si>
  <si>
    <t>ceiling</t>
  </si>
  <si>
    <t>average</t>
  </si>
  <si>
    <t>weighted average</t>
  </si>
  <si>
    <t>average incl. zeroes</t>
  </si>
  <si>
    <t>Code 4628</t>
  </si>
  <si>
    <t>Code 4629</t>
  </si>
  <si>
    <t>Other program expenses - CB - CV - CEDV (Meals, Incidentals, Client Pers Allow &amp; Prog Supplies and Materials)</t>
  </si>
  <si>
    <r>
      <t xml:space="preserve">Program Expenses </t>
    </r>
    <r>
      <rPr>
        <i/>
        <sz val="9"/>
        <color theme="1"/>
        <rFont val="Calibri"/>
        <family val="2"/>
        <scheme val="minor"/>
      </rPr>
      <t>(Staff Travel/Mileage, Client Transportation, Training, DC Consults)</t>
    </r>
  </si>
  <si>
    <t>Rate period FY24-25</t>
  </si>
  <si>
    <t>Massachusetts Economic Indicators</t>
  </si>
  <si>
    <r>
      <t xml:space="preserve">IHS Markit, </t>
    </r>
    <r>
      <rPr>
        <b/>
        <sz val="12"/>
        <color rgb="FFFF0000"/>
        <rFont val="Arial"/>
        <family val="2"/>
      </rPr>
      <t>Fall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</si>
  <si>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</si>
  <si>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</si>
  <si>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</si>
  <si>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</si>
  <si>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</si>
  <si>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</si>
  <si>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</si>
  <si>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</si>
  <si>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</si>
  <si>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</si>
  <si>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</si>
  <si>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</si>
  <si>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</si>
  <si>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</si>
  <si>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</si>
  <si>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</si>
  <si>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</si>
  <si>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</si>
  <si>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</si>
  <si>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</si>
  <si>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</si>
  <si>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</si>
  <si>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</si>
  <si>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</si>
  <si>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</si>
  <si>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</si>
  <si>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</si>
  <si>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</si>
  <si>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</si>
  <si>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</si>
  <si>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</si>
  <si>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</si>
  <si>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</si>
  <si>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</si>
  <si>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</si>
  <si>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</si>
  <si>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</si>
  <si>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</si>
  <si>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</si>
  <si>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</si>
  <si>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</si>
  <si>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</si>
  <si>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</si>
  <si>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</si>
  <si>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</si>
  <si>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</si>
  <si>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</si>
  <si>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</si>
  <si>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</si>
  <si>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</si>
  <si>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</si>
  <si>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</si>
  <si>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</si>
  <si>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</si>
  <si>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</si>
  <si>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</si>
  <si>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</si>
  <si>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</si>
  <si>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</si>
  <si>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</si>
  <si>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</si>
  <si>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</si>
  <si>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</si>
  <si>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</si>
  <si>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</si>
  <si>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</si>
  <si>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</si>
  <si>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</si>
  <si>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</si>
  <si>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</si>
  <si>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</si>
  <si>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</si>
  <si>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</si>
  <si>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</si>
  <si>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</si>
  <si>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</si>
  <si>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</si>
  <si>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</si>
  <si>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</si>
  <si>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</si>
  <si>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</si>
  <si>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</si>
  <si>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</si>
  <si>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</si>
  <si>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</si>
  <si>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</si>
  <si>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</si>
  <si>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</si>
  <si>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</si>
  <si>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</si>
  <si>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</si>
  <si>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</si>
  <si>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</si>
  <si>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</si>
  <si>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</si>
  <si>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</si>
  <si>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</si>
  <si>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</si>
  <si>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</si>
  <si>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</si>
  <si>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</si>
  <si>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</si>
  <si>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</si>
  <si>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</si>
  <si>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</si>
  <si>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</si>
  <si>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</si>
  <si>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</si>
  <si>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</si>
  <si>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</si>
  <si>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2023</t>
  </si>
  <si>
    <t xml:space="preserve">Base period: </t>
  </si>
  <si>
    <t>FY23Q4</t>
  </si>
  <si>
    <t>Average</t>
  </si>
  <si>
    <t xml:space="preserve">Prospective rate period: </t>
  </si>
  <si>
    <t>FY24 and FY25</t>
  </si>
  <si>
    <t>CAF: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</si>
  <si>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</si>
  <si>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Casa Myrna Vazquez Inc</t>
  </si>
  <si>
    <t>Community Legal Aid Inc</t>
  </si>
  <si>
    <t>Elizabeth Freeman Center Inc</t>
  </si>
  <si>
    <t>Greater Boston Legal Services, Inc.</t>
  </si>
  <si>
    <t>Jewish Family &amp; Children's Service, Inc.</t>
  </si>
  <si>
    <t>Metrowest Legal Services Inc.</t>
  </si>
  <si>
    <t>On The Rise, Inc.</t>
  </si>
  <si>
    <t>Pathways for Change, Inc.</t>
  </si>
  <si>
    <t>South Coastal Counties Legal Services Inc</t>
  </si>
  <si>
    <t>The Center for Hope &amp; Healing, Inc.</t>
  </si>
  <si>
    <t>Woman Shelter / Companeras</t>
  </si>
  <si>
    <t>FY21 UFR wtg Avg</t>
  </si>
  <si>
    <t>Staff Mileage &amp; Transportation</t>
  </si>
  <si>
    <t>Boston Area Rape Crisis Center, Inc.</t>
  </si>
  <si>
    <t>Health Imperatives, Inc.</t>
  </si>
  <si>
    <t>New Hope, Inc.</t>
  </si>
  <si>
    <t>Wayside Youth &amp; Family Support Network, Inc.</t>
  </si>
  <si>
    <t>FY21 UFR  Avg</t>
  </si>
  <si>
    <t>FY21 UFR Avg (@ 50% of Standalone Agency)</t>
  </si>
  <si>
    <t>Benchmarked to CB SDV and SV</t>
  </si>
  <si>
    <t>Legal Oversight</t>
  </si>
  <si>
    <t>Bay State Community Services, Inc.</t>
  </si>
  <si>
    <t>Brockton Family and Community Resources, Inc.</t>
  </si>
  <si>
    <t>Eliot Community Human Services, Inc.</t>
  </si>
  <si>
    <t>Emerge, Inc.</t>
  </si>
  <si>
    <t>GANDARA MENTAL HEALTH CTR. INC</t>
  </si>
  <si>
    <t>Ch. 257 benchmark for FY24</t>
  </si>
  <si>
    <t xml:space="preserve">FY21 UFR Wtg Avg </t>
  </si>
  <si>
    <t xml:space="preserve"> Rate period FY24 and FY25</t>
  </si>
  <si>
    <t>53 Percentile</t>
  </si>
  <si>
    <t xml:space="preserve">Benchmarked to FY23 (approved) Commonwealth (office of the Comptroller) T&amp;F rate, less </t>
  </si>
  <si>
    <t>M2021 BLS 53rd Percentile</t>
  </si>
  <si>
    <t xml:space="preserve">Direct Care FTEs moved to Direct Care III </t>
  </si>
  <si>
    <t>M2021 BLS Benchmark 53rd Percentile</t>
  </si>
  <si>
    <t>Master Source Lookup</t>
  </si>
  <si>
    <t xml:space="preserve">M2021 BLS Benchmark </t>
  </si>
  <si>
    <t>M2021 BLS Benchmark</t>
  </si>
  <si>
    <t>FY23 Benchmark</t>
  </si>
  <si>
    <t>FY24 &amp;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</si>
</sst>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"/>
    <numFmt numFmtId="167" formatCode="0.000"/>
    <numFmt numFmtId="168" formatCode="_(* #,##0.0_);_(* \(#,##0.0\);_(* &quot;-&quot;??_);_(@_)"/>
    <numFmt numFmtId="169" formatCode="_(* #,##0.000_);_(* \(#,##0.000\);_(* &quot;-&quot;??_);_(@_)"/>
    <numFmt numFmtId="170" formatCode="0.0%"/>
    <numFmt numFmtId="171" formatCode="_(&quot;$&quot;* #,##0.0000_);_(&quot;$&quot;* \(#,##0.0000\);_(&quot;$&quot;* &quot;-&quot;??_);_(@_)"/>
    <numFmt numFmtId="172" formatCode="\$#,##0"/>
    <numFmt numFmtId="173" formatCode="#,##0.000"/>
    <numFmt numFmtId="174" formatCode="_(* #,##0.00000_);_(* \(#,##0.00000\);_(* &quot;-&quot;??_);_(@_)"/>
    <numFmt numFmtId="175" formatCode="0.0"/>
    <numFmt numFmtId="176" formatCode="_(* #,##0_);_(* \(#,##0\);_(* &quot;-&quot;??_);_(@_)"/>
    <numFmt numFmtId="177" formatCode="#,##0.0"/>
    <numFmt numFmtId="178" formatCode="[$-409]mmmm\ d\,\ yyyy;@"/>
    <numFmt numFmtId="179" formatCode="&quot;$&quot;#,##0.00"/>
  </numFmts>
  <fonts count="9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Microsoft Sans Serif"/>
      <family val="2"/>
    </font>
    <font>
      <sz val="10"/>
      <name val="Arial"/>
      <family val="2"/>
    </font>
    <font>
      <sz val="9"/>
      <name val="Microsoft Sans Serif"/>
      <family val="2"/>
      <charset val="204"/>
    </font>
    <font>
      <b/>
      <sz val="11"/>
      <color indexed="63"/>
      <name val="Calibri"/>
      <family val="2"/>
    </font>
    <font>
      <sz val="11"/>
      <name val="Arial"/>
      <family val="2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57">
    <xf numFmtId="0" fontId="0" fillId="0" borderId="0"/>
    <xf numFmtId="9" fontId="1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2" borderId="0" applyNumberFormat="0" applyBorder="0" applyAlignment="0" applyProtection="0"/>
    <xf numFmtId="0" fontId="37" fillId="16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34" applyNumberFormat="0" applyFont="0" applyProtection="0">
      <alignment wrapText="1"/>
    </xf>
    <xf numFmtId="0" fontId="40" fillId="33" borderId="35" applyNumberFormat="0" applyAlignment="0" applyProtection="0"/>
    <xf numFmtId="0" fontId="40" fillId="33" borderId="35" applyNumberFormat="0" applyAlignment="0" applyProtection="0"/>
    <xf numFmtId="0" fontId="40" fillId="33" borderId="35" applyNumberFormat="0" applyAlignment="0" applyProtection="0"/>
    <xf numFmtId="0" fontId="41" fillId="3" borderId="4" applyNumberFormat="0" applyAlignment="0" applyProtection="0"/>
    <xf numFmtId="0" fontId="42" fillId="34" borderId="36" applyNumberFormat="0" applyAlignment="0" applyProtection="0"/>
    <xf numFmtId="41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37" applyNumberFormat="0" applyProtection="0">
      <alignment wrapText="1"/>
    </xf>
    <xf numFmtId="0" fontId="48" fillId="17" borderId="0" applyNumberFormat="0" applyBorder="0" applyAlignment="0" applyProtection="0"/>
    <xf numFmtId="0" fontId="49" fillId="0" borderId="38" applyNumberFormat="0" applyProtection="0">
      <alignment wrapText="1"/>
    </xf>
    <xf numFmtId="0" fontId="50" fillId="0" borderId="39" applyNumberFormat="0" applyFill="0" applyAlignment="0" applyProtection="0"/>
    <xf numFmtId="0" fontId="8" fillId="0" borderId="1" applyNumberFormat="0" applyFill="0" applyAlignment="0" applyProtection="0"/>
    <xf numFmtId="0" fontId="50" fillId="0" borderId="39" applyNumberFormat="0" applyFill="0" applyAlignment="0" applyProtection="0"/>
    <xf numFmtId="0" fontId="51" fillId="0" borderId="40" applyNumberFormat="0" applyFill="0" applyAlignment="0" applyProtection="0"/>
    <xf numFmtId="0" fontId="9" fillId="0" borderId="2" applyNumberFormat="0" applyFill="0" applyAlignment="0" applyProtection="0"/>
    <xf numFmtId="0" fontId="51" fillId="0" borderId="40" applyNumberFormat="0" applyFill="0" applyAlignment="0" applyProtection="0"/>
    <xf numFmtId="0" fontId="52" fillId="0" borderId="41" applyNumberFormat="0" applyFill="0" applyAlignment="0" applyProtection="0"/>
    <xf numFmtId="0" fontId="10" fillId="0" borderId="3" applyNumberFormat="0" applyFill="0" applyAlignment="0" applyProtection="0"/>
    <xf numFmtId="0" fontId="52" fillId="0" borderId="41" applyNumberFormat="0" applyFill="0" applyAlignment="0" applyProtection="0"/>
    <xf numFmtId="0" fontId="5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20" borderId="35" applyNumberFormat="0" applyAlignment="0" applyProtection="0"/>
    <xf numFmtId="0" fontId="54" fillId="20" borderId="35" applyNumberFormat="0" applyAlignment="0" applyProtection="0"/>
    <xf numFmtId="0" fontId="54" fillId="20" borderId="35" applyNumberFormat="0" applyAlignment="0" applyProtection="0"/>
    <xf numFmtId="0" fontId="55" fillId="0" borderId="42" applyNumberFormat="0" applyFill="0" applyAlignment="0" applyProtection="0"/>
    <xf numFmtId="0" fontId="11" fillId="0" borderId="5" applyNumberFormat="0" applyFill="0" applyAlignment="0" applyProtection="0"/>
    <xf numFmtId="0" fontId="55" fillId="0" borderId="42" applyNumberFormat="0" applyFill="0" applyAlignment="0" applyProtection="0"/>
    <xf numFmtId="0" fontId="56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43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36" borderId="43" applyNumberFormat="0" applyFont="0" applyAlignment="0" applyProtection="0"/>
    <xf numFmtId="0" fontId="44" fillId="36" borderId="43" applyNumberFormat="0" applyFont="0" applyAlignment="0" applyProtection="0"/>
    <xf numFmtId="0" fontId="44" fillId="36" borderId="43" applyNumberFormat="0" applyFont="0" applyAlignment="0" applyProtection="0"/>
    <xf numFmtId="0" fontId="43" fillId="36" borderId="43" applyNumberFormat="0" applyFont="0" applyAlignment="0" applyProtection="0"/>
    <xf numFmtId="0" fontId="60" fillId="33" borderId="44" applyNumberFormat="0" applyAlignment="0" applyProtection="0"/>
    <xf numFmtId="0" fontId="60" fillId="33" borderId="44" applyNumberFormat="0" applyAlignment="0" applyProtection="0"/>
    <xf numFmtId="0" fontId="60" fillId="33" borderId="44" applyNumberFormat="0" applyAlignment="0" applyProtection="0"/>
    <xf numFmtId="0" fontId="49" fillId="0" borderId="45" applyNumberFormat="0" applyProtection="0">
      <alignment wrapText="1"/>
    </xf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 applyNumberFormat="0" applyProtection="0">
      <alignment horizontal="left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3" fillId="0" borderId="0"/>
    <xf numFmtId="0" fontId="43" fillId="0" borderId="0"/>
    <xf numFmtId="44" fontId="1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4" fillId="0" borderId="0">
      <alignment horizontal="left" vertical="center" wrapText="1"/>
    </xf>
    <xf numFmtId="0" fontId="3" fillId="0" borderId="0"/>
    <xf numFmtId="44" fontId="3" fillId="0" borderId="0" applyFont="0" applyFill="0" applyBorder="0" applyAlignment="0" applyProtection="0"/>
  </cellStyleXfs>
  <cellXfs count="676">
    <xf numFmtId="0" fontId="0" fillId="0" borderId="0" xfId="0"/>
    <xf numFmtId="0" fontId="19" fillId="0" borderId="0" xfId="2" applyFont="1" applyAlignment="1">
      <alignment horizontal="center"/>
    </xf>
    <xf numFmtId="0" fontId="15" fillId="5" borderId="9" xfId="2" applyFont="1" applyFill="1" applyBorder="1" applyAlignment="1">
      <alignment horizontal="center" vertical="center"/>
    </xf>
    <xf numFmtId="0" fontId="7" fillId="0" borderId="10" xfId="2" applyBorder="1"/>
    <xf numFmtId="0" fontId="20" fillId="0" borderId="11" xfId="2" applyFont="1" applyBorder="1"/>
    <xf numFmtId="0" fontId="7" fillId="0" borderId="12" xfId="2" applyBorder="1"/>
    <xf numFmtId="0" fontId="7" fillId="0" borderId="0" xfId="2"/>
    <xf numFmtId="0" fontId="15" fillId="6" borderId="13" xfId="2" applyFont="1" applyFill="1" applyBorder="1" applyAlignment="1">
      <alignment horizontal="center"/>
    </xf>
    <xf numFmtId="0" fontId="7" fillId="0" borderId="14" xfId="2" applyBorder="1"/>
    <xf numFmtId="0" fontId="7" fillId="0" borderId="15" xfId="2" applyBorder="1"/>
    <xf numFmtId="0" fontId="15" fillId="0" borderId="15" xfId="2" applyFont="1" applyBorder="1" applyAlignment="1">
      <alignment horizontal="center"/>
    </xf>
    <xf numFmtId="0" fontId="7" fillId="0" borderId="16" xfId="2" applyBorder="1"/>
    <xf numFmtId="0" fontId="7" fillId="0" borderId="0" xfId="2" applyAlignment="1">
      <alignment horizontal="center"/>
    </xf>
    <xf numFmtId="0" fontId="15" fillId="6" borderId="17" xfId="2" applyFont="1" applyFill="1" applyBorder="1" applyAlignment="1">
      <alignment horizontal="center"/>
    </xf>
    <xf numFmtId="0" fontId="15" fillId="0" borderId="0" xfId="2" applyFont="1"/>
    <xf numFmtId="165" fontId="7" fillId="0" borderId="0" xfId="3" applyNumberFormat="1" applyFont="1" applyFill="1" applyBorder="1"/>
    <xf numFmtId="166" fontId="7" fillId="0" borderId="0" xfId="2" applyNumberFormat="1" applyAlignment="1">
      <alignment horizontal="center"/>
    </xf>
    <xf numFmtId="0" fontId="21" fillId="0" borderId="16" xfId="2" applyFont="1" applyBorder="1" applyAlignment="1">
      <alignment horizontal="right"/>
    </xf>
    <xf numFmtId="165" fontId="7" fillId="0" borderId="0" xfId="4" applyNumberFormat="1" applyFont="1" applyFill="1" applyBorder="1" applyAlignment="1">
      <alignment horizontal="center"/>
    </xf>
    <xf numFmtId="165" fontId="0" fillId="0" borderId="0" xfId="3" applyNumberFormat="1" applyFont="1" applyFill="1" applyBorder="1"/>
    <xf numFmtId="0" fontId="20" fillId="0" borderId="18" xfId="2" applyFont="1" applyBorder="1"/>
    <xf numFmtId="165" fontId="20" fillId="0" borderId="18" xfId="3" applyNumberFormat="1" applyFont="1" applyFill="1" applyBorder="1"/>
    <xf numFmtId="168" fontId="0" fillId="0" borderId="0" xfId="5" applyNumberFormat="1" applyFont="1"/>
    <xf numFmtId="10" fontId="0" fillId="0" borderId="0" xfId="1" applyNumberFormat="1" applyFont="1"/>
    <xf numFmtId="0" fontId="22" fillId="0" borderId="0" xfId="2" applyFont="1"/>
    <xf numFmtId="10" fontId="22" fillId="0" borderId="0" xfId="2" applyNumberFormat="1" applyFont="1" applyAlignment="1">
      <alignment horizontal="center"/>
    </xf>
    <xf numFmtId="165" fontId="7" fillId="0" borderId="0" xfId="2" applyNumberFormat="1"/>
    <xf numFmtId="43" fontId="0" fillId="0" borderId="0" xfId="5" applyFont="1"/>
    <xf numFmtId="0" fontId="7" fillId="0" borderId="18" xfId="2" applyBorder="1"/>
    <xf numFmtId="165" fontId="20" fillId="0" borderId="18" xfId="2" applyNumberFormat="1" applyFont="1" applyBorder="1"/>
    <xf numFmtId="0" fontId="15" fillId="6" borderId="19" xfId="2" applyFont="1" applyFill="1" applyBorder="1" applyAlignment="1">
      <alignment horizontal="center"/>
    </xf>
    <xf numFmtId="165" fontId="20" fillId="0" borderId="0" xfId="2" applyNumberFormat="1" applyFont="1"/>
    <xf numFmtId="169" fontId="0" fillId="0" borderId="0" xfId="5" applyNumberFormat="1" applyFont="1"/>
    <xf numFmtId="169" fontId="0" fillId="0" borderId="0" xfId="0" applyNumberFormat="1"/>
    <xf numFmtId="165" fontId="22" fillId="0" borderId="0" xfId="2" applyNumberFormat="1" applyFont="1" applyAlignment="1">
      <alignment horizontal="center"/>
    </xf>
    <xf numFmtId="165" fontId="22" fillId="0" borderId="0" xfId="3" applyNumberFormat="1" applyFont="1" applyFill="1" applyBorder="1"/>
    <xf numFmtId="0" fontId="15" fillId="0" borderId="0" xfId="2" applyFont="1" applyAlignment="1">
      <alignment horizontal="center"/>
    </xf>
    <xf numFmtId="10" fontId="0" fillId="0" borderId="0" xfId="1" applyNumberFormat="1" applyFont="1" applyFill="1" applyBorder="1"/>
    <xf numFmtId="0" fontId="22" fillId="0" borderId="15" xfId="2" applyFont="1" applyBorder="1" applyAlignment="1">
      <alignment horizontal="left" wrapText="1"/>
    </xf>
    <xf numFmtId="165" fontId="7" fillId="0" borderId="18" xfId="2" applyNumberFormat="1" applyBorder="1"/>
    <xf numFmtId="0" fontId="22" fillId="0" borderId="20" xfId="2" applyFont="1" applyBorder="1"/>
    <xf numFmtId="0" fontId="7" fillId="0" borderId="20" xfId="2" applyBorder="1"/>
    <xf numFmtId="170" fontId="22" fillId="0" borderId="20" xfId="2" applyNumberFormat="1" applyFont="1" applyBorder="1" applyAlignment="1">
      <alignment horizontal="center"/>
    </xf>
    <xf numFmtId="165" fontId="7" fillId="0" borderId="20" xfId="2" applyNumberFormat="1" applyBorder="1"/>
    <xf numFmtId="165" fontId="22" fillId="0" borderId="0" xfId="2" applyNumberFormat="1" applyFont="1"/>
    <xf numFmtId="0" fontId="7" fillId="0" borderId="21" xfId="2" applyBorder="1"/>
    <xf numFmtId="0" fontId="20" fillId="0" borderId="22" xfId="2" applyFont="1" applyBorder="1"/>
    <xf numFmtId="0" fontId="7" fillId="0" borderId="22" xfId="2" applyBorder="1"/>
    <xf numFmtId="165" fontId="15" fillId="7" borderId="23" xfId="2" applyNumberFormat="1" applyFont="1" applyFill="1" applyBorder="1"/>
    <xf numFmtId="0" fontId="7" fillId="0" borderId="24" xfId="2" applyBorder="1"/>
    <xf numFmtId="0" fontId="17" fillId="0" borderId="0" xfId="0" applyFont="1"/>
    <xf numFmtId="167" fontId="24" fillId="0" borderId="0" xfId="0" applyNumberFormat="1" applyFont="1"/>
    <xf numFmtId="167" fontId="25" fillId="0" borderId="0" xfId="2" applyNumberFormat="1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0" fillId="0" borderId="0" xfId="0" applyNumberFormat="1"/>
    <xf numFmtId="171" fontId="7" fillId="0" borderId="0" xfId="4" applyNumberFormat="1" applyFont="1" applyFill="1" applyBorder="1" applyAlignment="1">
      <alignment horizontal="center"/>
    </xf>
    <xf numFmtId="167" fontId="7" fillId="0" borderId="0" xfId="2" applyNumberFormat="1" applyAlignment="1">
      <alignment horizontal="center"/>
    </xf>
    <xf numFmtId="165" fontId="17" fillId="0" borderId="0" xfId="0" applyNumberFormat="1" applyFont="1"/>
    <xf numFmtId="166" fontId="0" fillId="0" borderId="0" xfId="0" applyNumberFormat="1"/>
    <xf numFmtId="2" fontId="7" fillId="0" borderId="0" xfId="2" applyNumberFormat="1" applyAlignment="1">
      <alignment horizontal="center"/>
    </xf>
    <xf numFmtId="0" fontId="22" fillId="0" borderId="0" xfId="2" applyFont="1" applyAlignment="1">
      <alignment wrapText="1"/>
    </xf>
    <xf numFmtId="169" fontId="0" fillId="0" borderId="0" xfId="5" applyNumberFormat="1" applyFont="1" applyFill="1"/>
    <xf numFmtId="2" fontId="0" fillId="0" borderId="0" xfId="0" applyNumberFormat="1"/>
    <xf numFmtId="164" fontId="15" fillId="0" borderId="0" xfId="4" applyNumberFormat="1" applyFont="1" applyFill="1" applyBorder="1" applyAlignment="1">
      <alignment horizontal="center"/>
    </xf>
    <xf numFmtId="0" fontId="20" fillId="0" borderId="0" xfId="2" applyFont="1"/>
    <xf numFmtId="0" fontId="19" fillId="0" borderId="0" xfId="6" applyFont="1" applyAlignment="1">
      <alignment horizontal="center"/>
    </xf>
    <xf numFmtId="0" fontId="15" fillId="0" borderId="0" xfId="6" applyFont="1" applyAlignment="1">
      <alignment horizontal="center" vertical="center"/>
    </xf>
    <xf numFmtId="0" fontId="7" fillId="0" borderId="10" xfId="6" applyBorder="1"/>
    <xf numFmtId="0" fontId="20" fillId="0" borderId="11" xfId="6" applyFont="1" applyBorder="1"/>
    <xf numFmtId="0" fontId="7" fillId="0" borderId="12" xfId="6" applyBorder="1"/>
    <xf numFmtId="0" fontId="7" fillId="0" borderId="0" xfId="6"/>
    <xf numFmtId="0" fontId="15" fillId="0" borderId="0" xfId="6" applyFont="1" applyAlignment="1">
      <alignment horizontal="center"/>
    </xf>
    <xf numFmtId="0" fontId="7" fillId="0" borderId="14" xfId="6" applyBorder="1"/>
    <xf numFmtId="0" fontId="7" fillId="0" borderId="15" xfId="6" applyBorder="1"/>
    <xf numFmtId="0" fontId="15" fillId="0" borderId="15" xfId="6" applyFont="1" applyBorder="1" applyAlignment="1">
      <alignment horizontal="center"/>
    </xf>
    <xf numFmtId="0" fontId="7" fillId="0" borderId="16" xfId="6" applyBorder="1"/>
    <xf numFmtId="0" fontId="7" fillId="0" borderId="0" xfId="6" applyAlignment="1">
      <alignment horizontal="center"/>
    </xf>
    <xf numFmtId="0" fontId="15" fillId="0" borderId="0" xfId="6" applyFont="1"/>
    <xf numFmtId="165" fontId="7" fillId="0" borderId="0" xfId="7" applyNumberFormat="1" applyFont="1" applyFill="1" applyBorder="1"/>
    <xf numFmtId="166" fontId="7" fillId="0" borderId="0" xfId="6" applyNumberFormat="1" applyAlignment="1">
      <alignment horizontal="center"/>
    </xf>
    <xf numFmtId="0" fontId="21" fillId="0" borderId="16" xfId="6" applyFont="1" applyBorder="1" applyAlignment="1">
      <alignment horizontal="right"/>
    </xf>
    <xf numFmtId="167" fontId="7" fillId="0" borderId="0" xfId="6" applyNumberFormat="1" applyAlignment="1">
      <alignment horizontal="center"/>
    </xf>
    <xf numFmtId="165" fontId="0" fillId="0" borderId="0" xfId="7" applyNumberFormat="1" applyFont="1" applyFill="1" applyBorder="1"/>
    <xf numFmtId="2" fontId="7" fillId="0" borderId="0" xfId="6" applyNumberFormat="1" applyAlignment="1">
      <alignment horizontal="center"/>
    </xf>
    <xf numFmtId="0" fontId="20" fillId="0" borderId="18" xfId="6" applyFont="1" applyBorder="1"/>
    <xf numFmtId="165" fontId="20" fillId="0" borderId="18" xfId="7" applyNumberFormat="1" applyFont="1" applyFill="1" applyBorder="1"/>
    <xf numFmtId="0" fontId="22" fillId="0" borderId="0" xfId="6" applyFont="1"/>
    <xf numFmtId="10" fontId="22" fillId="0" borderId="0" xfId="6" applyNumberFormat="1" applyFont="1" applyAlignment="1">
      <alignment horizontal="center"/>
    </xf>
    <xf numFmtId="165" fontId="20" fillId="0" borderId="0" xfId="6" applyNumberFormat="1" applyFont="1"/>
    <xf numFmtId="0" fontId="7" fillId="0" borderId="18" xfId="6" applyBorder="1"/>
    <xf numFmtId="165" fontId="20" fillId="0" borderId="18" xfId="6" applyNumberFormat="1" applyFont="1" applyBorder="1"/>
    <xf numFmtId="165" fontId="22" fillId="0" borderId="0" xfId="6" applyNumberFormat="1" applyFont="1" applyAlignment="1">
      <alignment horizontal="center"/>
    </xf>
    <xf numFmtId="165" fontId="22" fillId="0" borderId="0" xfId="7" applyNumberFormat="1" applyFont="1" applyFill="1" applyBorder="1"/>
    <xf numFmtId="0" fontId="22" fillId="0" borderId="15" xfId="6" applyFont="1" applyBorder="1" applyAlignment="1">
      <alignment horizontal="left" wrapText="1"/>
    </xf>
    <xf numFmtId="10" fontId="0" fillId="0" borderId="0" xfId="1" applyNumberFormat="1" applyFont="1" applyFill="1"/>
    <xf numFmtId="165" fontId="7" fillId="0" borderId="18" xfId="6" applyNumberFormat="1" applyBorder="1"/>
    <xf numFmtId="0" fontId="22" fillId="0" borderId="20" xfId="6" applyFont="1" applyBorder="1"/>
    <xf numFmtId="0" fontId="7" fillId="0" borderId="20" xfId="6" applyBorder="1"/>
    <xf numFmtId="170" fontId="22" fillId="0" borderId="20" xfId="6" applyNumberFormat="1" applyFont="1" applyBorder="1" applyAlignment="1">
      <alignment horizontal="center"/>
    </xf>
    <xf numFmtId="165" fontId="7" fillId="0" borderId="20" xfId="6" applyNumberFormat="1" applyBorder="1"/>
    <xf numFmtId="165" fontId="22" fillId="0" borderId="0" xfId="6" applyNumberFormat="1" applyFont="1"/>
    <xf numFmtId="164" fontId="15" fillId="0" borderId="0" xfId="6" applyNumberFormat="1" applyFont="1" applyAlignment="1">
      <alignment horizontal="center"/>
    </xf>
    <xf numFmtId="0" fontId="7" fillId="0" borderId="21" xfId="6" applyBorder="1"/>
    <xf numFmtId="0" fontId="20" fillId="0" borderId="22" xfId="6" applyFont="1" applyBorder="1"/>
    <xf numFmtId="0" fontId="7" fillId="0" borderId="22" xfId="6" applyBorder="1"/>
    <xf numFmtId="165" fontId="15" fillId="7" borderId="23" xfId="6" applyNumberFormat="1" applyFont="1" applyFill="1" applyBorder="1"/>
    <xf numFmtId="0" fontId="7" fillId="0" borderId="24" xfId="6" applyBorder="1"/>
    <xf numFmtId="167" fontId="25" fillId="0" borderId="0" xfId="6" applyNumberFormat="1" applyFont="1" applyAlignment="1">
      <alignment horizontal="center"/>
    </xf>
    <xf numFmtId="0" fontId="7" fillId="8" borderId="0" xfId="8" applyFill="1"/>
    <xf numFmtId="0" fontId="7" fillId="9" borderId="0" xfId="8" applyFill="1"/>
    <xf numFmtId="0" fontId="7" fillId="10" borderId="0" xfId="8" applyFill="1"/>
    <xf numFmtId="0" fontId="7" fillId="0" borderId="0" xfId="8"/>
    <xf numFmtId="0" fontId="7" fillId="6" borderId="10" xfId="8" applyFill="1" applyBorder="1"/>
    <xf numFmtId="0" fontId="7" fillId="6" borderId="12" xfId="8" applyFill="1" applyBorder="1"/>
    <xf numFmtId="0" fontId="7" fillId="6" borderId="14" xfId="8" applyFill="1" applyBorder="1"/>
    <xf numFmtId="0" fontId="7" fillId="6" borderId="0" xfId="8" applyFill="1"/>
    <xf numFmtId="0" fontId="15" fillId="6" borderId="0" xfId="8" applyFont="1" applyFill="1" applyAlignment="1">
      <alignment horizontal="center"/>
    </xf>
    <xf numFmtId="0" fontId="7" fillId="6" borderId="16" xfId="8" applyFill="1" applyBorder="1"/>
    <xf numFmtId="0" fontId="7" fillId="0" borderId="26" xfId="8" applyBorder="1"/>
    <xf numFmtId="0" fontId="28" fillId="0" borderId="27" xfId="8" applyFont="1" applyBorder="1" applyAlignment="1">
      <alignment horizontal="center"/>
    </xf>
    <xf numFmtId="0" fontId="29" fillId="0" borderId="28" xfId="8" applyFont="1" applyBorder="1" applyAlignment="1">
      <alignment horizontal="center" vertical="center"/>
    </xf>
    <xf numFmtId="165" fontId="0" fillId="6" borderId="29" xfId="9" applyNumberFormat="1" applyFont="1" applyFill="1" applyBorder="1"/>
    <xf numFmtId="2" fontId="7" fillId="6" borderId="29" xfId="8" applyNumberFormat="1" applyFill="1" applyBorder="1" applyAlignment="1">
      <alignment horizontal="center"/>
    </xf>
    <xf numFmtId="0" fontId="28" fillId="6" borderId="14" xfId="8" applyFont="1" applyFill="1" applyBorder="1" applyAlignment="1">
      <alignment horizontal="center"/>
    </xf>
    <xf numFmtId="0" fontId="7" fillId="6" borderId="30" xfId="8" applyFill="1" applyBorder="1"/>
    <xf numFmtId="0" fontId="15" fillId="6" borderId="0" xfId="8" applyFont="1" applyFill="1"/>
    <xf numFmtId="165" fontId="0" fillId="6" borderId="0" xfId="9" applyNumberFormat="1" applyFont="1" applyFill="1" applyBorder="1"/>
    <xf numFmtId="2" fontId="7" fillId="6" borderId="0" xfId="8" applyNumberFormat="1" applyFill="1" applyAlignment="1">
      <alignment horizontal="center"/>
    </xf>
    <xf numFmtId="172" fontId="30" fillId="6" borderId="14" xfId="8" applyNumberFormat="1" applyFont="1" applyFill="1" applyBorder="1"/>
    <xf numFmtId="165" fontId="31" fillId="6" borderId="30" xfId="9" applyNumberFormat="1" applyFont="1" applyFill="1" applyBorder="1"/>
    <xf numFmtId="0" fontId="24" fillId="6" borderId="16" xfId="8" applyFont="1" applyFill="1" applyBorder="1"/>
    <xf numFmtId="165" fontId="15" fillId="6" borderId="30" xfId="9" applyNumberFormat="1" applyFont="1" applyFill="1" applyBorder="1"/>
    <xf numFmtId="0" fontId="20" fillId="6" borderId="18" xfId="8" applyFont="1" applyFill="1" applyBorder="1"/>
    <xf numFmtId="2" fontId="20" fillId="6" borderId="18" xfId="8" applyNumberFormat="1" applyFont="1" applyFill="1" applyBorder="1" applyAlignment="1">
      <alignment horizontal="center"/>
    </xf>
    <xf numFmtId="165" fontId="20" fillId="6" borderId="18" xfId="9" applyNumberFormat="1" applyFont="1" applyFill="1" applyBorder="1"/>
    <xf numFmtId="0" fontId="32" fillId="8" borderId="0" xfId="8" applyFont="1" applyFill="1"/>
    <xf numFmtId="0" fontId="28" fillId="6" borderId="30" xfId="8" applyFont="1" applyFill="1" applyBorder="1" applyAlignment="1">
      <alignment horizontal="center"/>
    </xf>
    <xf numFmtId="0" fontId="29" fillId="6" borderId="16" xfId="8" applyFont="1" applyFill="1" applyBorder="1" applyAlignment="1">
      <alignment horizontal="center" vertical="center"/>
    </xf>
    <xf numFmtId="0" fontId="22" fillId="6" borderId="0" xfId="8" applyFont="1" applyFill="1"/>
    <xf numFmtId="10" fontId="22" fillId="6" borderId="0" xfId="8" applyNumberFormat="1" applyFont="1" applyFill="1" applyAlignment="1">
      <alignment horizontal="center"/>
    </xf>
    <xf numFmtId="165" fontId="20" fillId="6" borderId="0" xfId="8" applyNumberFormat="1" applyFont="1" applyFill="1"/>
    <xf numFmtId="0" fontId="33" fillId="6" borderId="14" xfId="8" applyFont="1" applyFill="1" applyBorder="1" applyAlignment="1">
      <alignment horizontal="left"/>
    </xf>
    <xf numFmtId="165" fontId="15" fillId="6" borderId="30" xfId="8" applyNumberFormat="1" applyFont="1" applyFill="1" applyBorder="1" applyAlignment="1">
      <alignment horizontal="center"/>
    </xf>
    <xf numFmtId="0" fontId="7" fillId="6" borderId="14" xfId="8" applyFill="1" applyBorder="1" applyAlignment="1">
      <alignment horizontal="left"/>
    </xf>
    <xf numFmtId="165" fontId="15" fillId="6" borderId="30" xfId="9" applyNumberFormat="1" applyFont="1" applyFill="1" applyBorder="1" applyAlignment="1">
      <alignment horizontal="left"/>
    </xf>
    <xf numFmtId="0" fontId="7" fillId="6" borderId="18" xfId="8" applyFill="1" applyBorder="1"/>
    <xf numFmtId="165" fontId="20" fillId="6" borderId="18" xfId="8" applyNumberFormat="1" applyFont="1" applyFill="1" applyBorder="1"/>
    <xf numFmtId="165" fontId="22" fillId="6" borderId="0" xfId="8" applyNumberFormat="1" applyFont="1" applyFill="1" applyAlignment="1">
      <alignment horizontal="center"/>
    </xf>
    <xf numFmtId="165" fontId="22" fillId="6" borderId="0" xfId="9" applyNumberFormat="1" applyFont="1" applyFill="1" applyBorder="1"/>
    <xf numFmtId="0" fontId="30" fillId="6" borderId="14" xfId="8" applyFont="1" applyFill="1" applyBorder="1"/>
    <xf numFmtId="10" fontId="31" fillId="6" borderId="30" xfId="8" applyNumberFormat="1" applyFont="1" applyFill="1" applyBorder="1" applyAlignment="1">
      <alignment horizontal="center"/>
    </xf>
    <xf numFmtId="10" fontId="31" fillId="6" borderId="30" xfId="10" applyNumberFormat="1" applyFont="1" applyFill="1" applyBorder="1" applyAlignment="1">
      <alignment horizontal="center"/>
    </xf>
    <xf numFmtId="10" fontId="15" fillId="6" borderId="32" xfId="10" applyNumberFormat="1" applyFont="1" applyFill="1" applyBorder="1" applyAlignment="1">
      <alignment horizontal="center"/>
    </xf>
    <xf numFmtId="0" fontId="15" fillId="8" borderId="0" xfId="8" applyFont="1" applyFill="1" applyAlignment="1">
      <alignment vertical="center"/>
    </xf>
    <xf numFmtId="165" fontId="7" fillId="6" borderId="18" xfId="8" applyNumberFormat="1" applyFill="1" applyBorder="1"/>
    <xf numFmtId="0" fontId="22" fillId="8" borderId="0" xfId="8" applyFont="1" applyFill="1" applyAlignment="1">
      <alignment vertical="top" wrapText="1"/>
    </xf>
    <xf numFmtId="0" fontId="22" fillId="6" borderId="20" xfId="8" applyFont="1" applyFill="1" applyBorder="1"/>
    <xf numFmtId="0" fontId="7" fillId="6" borderId="20" xfId="8" applyFill="1" applyBorder="1"/>
    <xf numFmtId="10" fontId="22" fillId="6" borderId="20" xfId="8" applyNumberFormat="1" applyFont="1" applyFill="1" applyBorder="1" applyAlignment="1">
      <alignment horizontal="center"/>
    </xf>
    <xf numFmtId="165" fontId="7" fillId="6" borderId="20" xfId="8" applyNumberFormat="1" applyFill="1" applyBorder="1"/>
    <xf numFmtId="165" fontId="22" fillId="6" borderId="0" xfId="8" applyNumberFormat="1" applyFont="1" applyFill="1"/>
    <xf numFmtId="0" fontId="20" fillId="6" borderId="0" xfId="8" applyFont="1" applyFill="1"/>
    <xf numFmtId="165" fontId="15" fillId="6" borderId="15" xfId="8" applyNumberFormat="1" applyFont="1" applyFill="1" applyBorder="1"/>
    <xf numFmtId="0" fontId="13" fillId="6" borderId="0" xfId="8" applyFont="1" applyFill="1"/>
    <xf numFmtId="10" fontId="34" fillId="6" borderId="0" xfId="8" applyNumberFormat="1" applyFont="1" applyFill="1" applyAlignment="1">
      <alignment horizontal="center"/>
    </xf>
    <xf numFmtId="165" fontId="31" fillId="6" borderId="0" xfId="8" applyNumberFormat="1" applyFont="1" applyFill="1"/>
    <xf numFmtId="165" fontId="15" fillId="6" borderId="0" xfId="8" applyNumberFormat="1" applyFont="1" applyFill="1"/>
    <xf numFmtId="165" fontId="15" fillId="14" borderId="23" xfId="8" applyNumberFormat="1" applyFont="1" applyFill="1" applyBorder="1"/>
    <xf numFmtId="0" fontId="7" fillId="6" borderId="21" xfId="8" applyFill="1" applyBorder="1"/>
    <xf numFmtId="0" fontId="20" fillId="6" borderId="22" xfId="8" applyFont="1" applyFill="1" applyBorder="1"/>
    <xf numFmtId="0" fontId="7" fillId="6" borderId="22" xfId="8" applyFill="1" applyBorder="1"/>
    <xf numFmtId="165" fontId="15" fillId="6" borderId="22" xfId="8" applyNumberFormat="1" applyFont="1" applyFill="1" applyBorder="1"/>
    <xf numFmtId="0" fontId="7" fillId="6" borderId="24" xfId="8" applyFill="1" applyBorder="1"/>
    <xf numFmtId="44" fontId="7" fillId="8" borderId="0" xfId="8" applyNumberFormat="1" applyFill="1"/>
    <xf numFmtId="0" fontId="7" fillId="0" borderId="0" xfId="712"/>
    <xf numFmtId="0" fontId="7" fillId="0" borderId="0" xfId="712" applyAlignment="1">
      <alignment wrapText="1"/>
    </xf>
    <xf numFmtId="0" fontId="66" fillId="0" borderId="14" xfId="712" applyFont="1" applyBorder="1" applyAlignment="1">
      <alignment horizontal="right"/>
    </xf>
    <xf numFmtId="0" fontId="66" fillId="0" borderId="0" xfId="712" applyFont="1" applyAlignment="1">
      <alignment horizontal="right" wrapText="1"/>
    </xf>
    <xf numFmtId="3" fontId="66" fillId="0" borderId="16" xfId="712" applyNumberFormat="1" applyFont="1" applyBorder="1"/>
    <xf numFmtId="0" fontId="66" fillId="0" borderId="26" xfId="712" applyFont="1" applyBorder="1"/>
    <xf numFmtId="0" fontId="66" fillId="0" borderId="15" xfId="712" applyFont="1" applyBorder="1" applyAlignment="1">
      <alignment horizontal="center"/>
    </xf>
    <xf numFmtId="0" fontId="66" fillId="0" borderId="28" xfId="712" applyFont="1" applyBorder="1" applyAlignment="1">
      <alignment horizontal="center"/>
    </xf>
    <xf numFmtId="0" fontId="43" fillId="0" borderId="14" xfId="712" applyFont="1" applyBorder="1"/>
    <xf numFmtId="164" fontId="43" fillId="0" borderId="0" xfId="712" applyNumberFormat="1" applyFont="1"/>
    <xf numFmtId="173" fontId="43" fillId="0" borderId="0" xfId="712" applyNumberFormat="1" applyFont="1"/>
    <xf numFmtId="42" fontId="44" fillId="0" borderId="16" xfId="712" applyNumberFormat="1" applyFont="1" applyBorder="1"/>
    <xf numFmtId="0" fontId="7" fillId="0" borderId="0" xfId="712" applyAlignment="1">
      <alignment horizontal="center"/>
    </xf>
    <xf numFmtId="0" fontId="7" fillId="0" borderId="16" xfId="712" applyBorder="1" applyAlignment="1">
      <alignment horizontal="center"/>
    </xf>
    <xf numFmtId="0" fontId="66" fillId="0" borderId="49" xfId="712" applyFont="1" applyBorder="1"/>
    <xf numFmtId="0" fontId="66" fillId="0" borderId="18" xfId="712" applyFont="1" applyBorder="1"/>
    <xf numFmtId="4" fontId="66" fillId="0" borderId="18" xfId="712" applyNumberFormat="1" applyFont="1" applyBorder="1"/>
    <xf numFmtId="42" fontId="66" fillId="0" borderId="50" xfId="712" applyNumberFormat="1" applyFont="1" applyBorder="1"/>
    <xf numFmtId="0" fontId="44" fillId="0" borderId="14" xfId="712" applyFont="1" applyBorder="1"/>
    <xf numFmtId="0" fontId="66" fillId="0" borderId="0" xfId="712" applyFont="1"/>
    <xf numFmtId="10" fontId="43" fillId="0" borderId="0" xfId="712" applyNumberFormat="1" applyFont="1"/>
    <xf numFmtId="0" fontId="44" fillId="0" borderId="0" xfId="712" applyFont="1"/>
    <xf numFmtId="44" fontId="66" fillId="0" borderId="18" xfId="712" applyNumberFormat="1" applyFont="1" applyBorder="1"/>
    <xf numFmtId="164" fontId="44" fillId="0" borderId="0" xfId="712" applyNumberFormat="1" applyFont="1"/>
    <xf numFmtId="44" fontId="44" fillId="0" borderId="0" xfId="712" applyNumberFormat="1" applyFont="1"/>
    <xf numFmtId="44" fontId="44" fillId="0" borderId="18" xfId="712" applyNumberFormat="1" applyFont="1" applyBorder="1"/>
    <xf numFmtId="0" fontId="44" fillId="0" borderId="18" xfId="712" applyFont="1" applyBorder="1"/>
    <xf numFmtId="165" fontId="44" fillId="0" borderId="16" xfId="435" applyNumberFormat="1" applyFont="1" applyBorder="1"/>
    <xf numFmtId="165" fontId="66" fillId="0" borderId="16" xfId="712" applyNumberFormat="1" applyFont="1" applyBorder="1" applyAlignment="1">
      <alignment horizontal="right"/>
    </xf>
    <xf numFmtId="165" fontId="0" fillId="0" borderId="0" xfId="211" applyNumberFormat="1" applyFont="1"/>
    <xf numFmtId="0" fontId="15" fillId="0" borderId="31" xfId="712" applyFont="1" applyBorder="1"/>
    <xf numFmtId="0" fontId="7" fillId="0" borderId="18" xfId="712" applyBorder="1"/>
    <xf numFmtId="165" fontId="31" fillId="4" borderId="33" xfId="211" applyNumberFormat="1" applyFont="1" applyFill="1" applyBorder="1"/>
    <xf numFmtId="174" fontId="30" fillId="0" borderId="0" xfId="44" applyNumberFormat="1" applyFont="1"/>
    <xf numFmtId="0" fontId="7" fillId="0" borderId="0" xfId="712" applyAlignment="1">
      <alignment horizontal="right"/>
    </xf>
    <xf numFmtId="175" fontId="7" fillId="0" borderId="0" xfId="712" applyNumberFormat="1"/>
    <xf numFmtId="10" fontId="0" fillId="0" borderId="0" xfId="2194" applyNumberFormat="1" applyFont="1"/>
    <xf numFmtId="2" fontId="7" fillId="0" borderId="0" xfId="712" applyNumberFormat="1"/>
    <xf numFmtId="165" fontId="7" fillId="0" borderId="0" xfId="712" applyNumberFormat="1"/>
    <xf numFmtId="164" fontId="7" fillId="0" borderId="31" xfId="712" applyNumberFormat="1" applyBorder="1" applyAlignment="1">
      <alignment horizontal="center"/>
    </xf>
    <xf numFmtId="0" fontId="7" fillId="0" borderId="53" xfId="712" applyBorder="1"/>
    <xf numFmtId="0" fontId="7" fillId="0" borderId="0" xfId="712" applyAlignment="1">
      <alignment vertical="center"/>
    </xf>
    <xf numFmtId="10" fontId="7" fillId="0" borderId="31" xfId="712" applyNumberFormat="1" applyBorder="1" applyAlignment="1">
      <alignment horizontal="center" vertical="center"/>
    </xf>
    <xf numFmtId="0" fontId="7" fillId="0" borderId="54" xfId="712" applyBorder="1" applyAlignment="1">
      <alignment vertical="center"/>
    </xf>
    <xf numFmtId="0" fontId="22" fillId="0" borderId="53" xfId="712" applyFont="1" applyBorder="1" applyAlignment="1">
      <alignment vertical="center"/>
    </xf>
    <xf numFmtId="10" fontId="22" fillId="0" borderId="53" xfId="712" applyNumberFormat="1" applyFont="1" applyBorder="1" applyAlignment="1">
      <alignment vertical="center"/>
    </xf>
    <xf numFmtId="0" fontId="7" fillId="0" borderId="0" xfId="712" applyAlignment="1">
      <alignment vertical="center" wrapText="1"/>
    </xf>
    <xf numFmtId="0" fontId="22" fillId="0" borderId="0" xfId="712" applyFont="1" applyAlignment="1">
      <alignment vertical="center"/>
    </xf>
    <xf numFmtId="42" fontId="43" fillId="0" borderId="0" xfId="712" applyNumberFormat="1" applyFont="1"/>
    <xf numFmtId="4" fontId="43" fillId="0" borderId="0" xfId="712" applyNumberFormat="1" applyFont="1"/>
    <xf numFmtId="0" fontId="66" fillId="0" borderId="14" xfId="712" applyFont="1" applyBorder="1"/>
    <xf numFmtId="165" fontId="44" fillId="0" borderId="16" xfId="712" applyNumberFormat="1" applyFont="1" applyBorder="1"/>
    <xf numFmtId="0" fontId="44" fillId="0" borderId="16" xfId="712" applyFont="1" applyBorder="1"/>
    <xf numFmtId="42" fontId="7" fillId="0" borderId="0" xfId="712" applyNumberFormat="1"/>
    <xf numFmtId="44" fontId="7" fillId="0" borderId="0" xfId="712" applyNumberFormat="1"/>
    <xf numFmtId="42" fontId="66" fillId="0" borderId="16" xfId="712" applyNumberFormat="1" applyFont="1" applyBorder="1"/>
    <xf numFmtId="0" fontId="66" fillId="0" borderId="6" xfId="712" applyFont="1" applyBorder="1"/>
    <xf numFmtId="0" fontId="44" fillId="0" borderId="7" xfId="712" applyFont="1" applyBorder="1"/>
    <xf numFmtId="165" fontId="69" fillId="0" borderId="8" xfId="712" applyNumberFormat="1" applyFont="1" applyBorder="1" applyAlignment="1">
      <alignment horizontal="right"/>
    </xf>
    <xf numFmtId="0" fontId="66" fillId="0" borderId="21" xfId="712" applyFont="1" applyBorder="1"/>
    <xf numFmtId="0" fontId="44" fillId="0" borderId="22" xfId="712" applyFont="1" applyBorder="1"/>
    <xf numFmtId="44" fontId="44" fillId="0" borderId="22" xfId="435" applyFont="1" applyBorder="1"/>
    <xf numFmtId="165" fontId="66" fillId="4" borderId="24" xfId="435" applyNumberFormat="1" applyFont="1" applyFill="1" applyBorder="1"/>
    <xf numFmtId="0" fontId="70" fillId="0" borderId="0" xfId="712" applyFont="1"/>
    <xf numFmtId="165" fontId="7" fillId="0" borderId="0" xfId="211" applyNumberFormat="1" applyFont="1"/>
    <xf numFmtId="44" fontId="0" fillId="0" borderId="0" xfId="211" applyFont="1" applyFill="1"/>
    <xf numFmtId="0" fontId="7" fillId="8" borderId="0" xfId="712" applyFill="1"/>
    <xf numFmtId="0" fontId="7" fillId="8" borderId="0" xfId="712" applyFill="1" applyAlignment="1">
      <alignment horizontal="center"/>
    </xf>
    <xf numFmtId="0" fontId="7" fillId="6" borderId="14" xfId="712" applyFill="1" applyBorder="1"/>
    <xf numFmtId="0" fontId="15" fillId="6" borderId="0" xfId="712" applyFont="1" applyFill="1"/>
    <xf numFmtId="0" fontId="7" fillId="6" borderId="0" xfId="712" applyFill="1"/>
    <xf numFmtId="0" fontId="7" fillId="6" borderId="16" xfId="712" applyFill="1" applyBorder="1"/>
    <xf numFmtId="0" fontId="15" fillId="8" borderId="0" xfId="712" applyFont="1" applyFill="1"/>
    <xf numFmtId="0" fontId="7" fillId="0" borderId="16" xfId="712" applyBorder="1"/>
    <xf numFmtId="0" fontId="15" fillId="41" borderId="32" xfId="712" applyFont="1" applyFill="1" applyBorder="1" applyAlignment="1">
      <alignment horizontal="center"/>
    </xf>
    <xf numFmtId="0" fontId="72" fillId="6" borderId="13" xfId="712" applyFont="1" applyFill="1" applyBorder="1"/>
    <xf numFmtId="0" fontId="73" fillId="6" borderId="57" xfId="712" applyFont="1" applyFill="1" applyBorder="1" applyAlignment="1">
      <alignment horizontal="center"/>
    </xf>
    <xf numFmtId="0" fontId="73" fillId="6" borderId="47" xfId="712" applyFont="1" applyFill="1" applyBorder="1" applyAlignment="1">
      <alignment horizontal="center"/>
    </xf>
    <xf numFmtId="0" fontId="15" fillId="6" borderId="0" xfId="712" applyFont="1" applyFill="1" applyAlignment="1">
      <alignment horizontal="center"/>
    </xf>
    <xf numFmtId="0" fontId="7" fillId="6" borderId="32" xfId="712" applyFill="1" applyBorder="1"/>
    <xf numFmtId="165" fontId="7" fillId="6" borderId="32" xfId="211" applyNumberFormat="1" applyFont="1" applyFill="1" applyBorder="1"/>
    <xf numFmtId="0" fontId="74" fillId="6" borderId="58" xfId="712" applyFont="1" applyFill="1" applyBorder="1" applyAlignment="1">
      <alignment horizontal="center"/>
    </xf>
    <xf numFmtId="0" fontId="7" fillId="6" borderId="30" xfId="712" applyFill="1" applyBorder="1"/>
    <xf numFmtId="0" fontId="15" fillId="6" borderId="29" xfId="712" applyFont="1" applyFill="1" applyBorder="1"/>
    <xf numFmtId="165" fontId="7" fillId="6" borderId="29" xfId="211" applyNumberFormat="1" applyFont="1" applyFill="1" applyBorder="1"/>
    <xf numFmtId="2" fontId="7" fillId="6" borderId="29" xfId="712" applyNumberFormat="1" applyFill="1" applyBorder="1" applyAlignment="1">
      <alignment horizontal="center"/>
    </xf>
    <xf numFmtId="165" fontId="7" fillId="6" borderId="52" xfId="211" applyNumberFormat="1" applyFont="1" applyFill="1" applyBorder="1"/>
    <xf numFmtId="0" fontId="24" fillId="6" borderId="58" xfId="712" applyFont="1" applyFill="1" applyBorder="1"/>
    <xf numFmtId="165" fontId="24" fillId="6" borderId="30" xfId="2343" applyNumberFormat="1" applyFont="1" applyFill="1" applyBorder="1"/>
    <xf numFmtId="165" fontId="24" fillId="6" borderId="30" xfId="712" applyNumberFormat="1" applyFont="1" applyFill="1" applyBorder="1"/>
    <xf numFmtId="0" fontId="24" fillId="6" borderId="16" xfId="712" applyFont="1" applyFill="1" applyBorder="1"/>
    <xf numFmtId="165" fontId="7" fillId="6" borderId="0" xfId="211" applyNumberFormat="1" applyFont="1" applyFill="1" applyBorder="1"/>
    <xf numFmtId="2" fontId="7" fillId="6" borderId="0" xfId="712" applyNumberFormat="1" applyFill="1" applyAlignment="1">
      <alignment horizontal="center"/>
    </xf>
    <xf numFmtId="165" fontId="7" fillId="6" borderId="53" xfId="211" applyNumberFormat="1" applyFont="1" applyFill="1" applyBorder="1"/>
    <xf numFmtId="0" fontId="7" fillId="0" borderId="32" xfId="712" applyBorder="1" applyAlignment="1">
      <alignment horizontal="center"/>
    </xf>
    <xf numFmtId="2" fontId="7" fillId="0" borderId="32" xfId="712" applyNumberFormat="1" applyBorder="1" applyAlignment="1">
      <alignment horizontal="center"/>
    </xf>
    <xf numFmtId="165" fontId="7" fillId="0" borderId="32" xfId="712" applyNumberFormat="1" applyBorder="1"/>
    <xf numFmtId="165" fontId="7" fillId="4" borderId="32" xfId="211" applyNumberFormat="1" applyFont="1" applyFill="1" applyBorder="1"/>
    <xf numFmtId="165" fontId="24" fillId="6" borderId="30" xfId="2343" applyNumberFormat="1" applyFont="1" applyFill="1" applyBorder="1" applyAlignment="1">
      <alignment horizontal="center"/>
    </xf>
    <xf numFmtId="2" fontId="7" fillId="8" borderId="0" xfId="712" applyNumberFormat="1" applyFill="1" applyAlignment="1">
      <alignment horizontal="center"/>
    </xf>
    <xf numFmtId="165" fontId="24" fillId="0" borderId="30" xfId="712" applyNumberFormat="1" applyFont="1" applyBorder="1"/>
    <xf numFmtId="165" fontId="24" fillId="6" borderId="30" xfId="2343" applyNumberFormat="1" applyFont="1" applyFill="1" applyBorder="1" applyAlignment="1">
      <alignment horizontal="right"/>
    </xf>
    <xf numFmtId="0" fontId="15" fillId="6" borderId="15" xfId="712" applyFont="1" applyFill="1" applyBorder="1"/>
    <xf numFmtId="165" fontId="7" fillId="6" borderId="15" xfId="211" applyNumberFormat="1" applyFont="1" applyFill="1" applyBorder="1"/>
    <xf numFmtId="2" fontId="30" fillId="6" borderId="15" xfId="712" applyNumberFormat="1" applyFont="1" applyFill="1" applyBorder="1" applyAlignment="1">
      <alignment horizontal="center"/>
    </xf>
    <xf numFmtId="165" fontId="7" fillId="6" borderId="56" xfId="211" applyNumberFormat="1" applyFont="1" applyFill="1" applyBorder="1"/>
    <xf numFmtId="2" fontId="7" fillId="6" borderId="15" xfId="712" applyNumberFormat="1" applyFill="1" applyBorder="1" applyAlignment="1">
      <alignment horizontal="center"/>
    </xf>
    <xf numFmtId="0" fontId="24" fillId="6" borderId="30" xfId="712" applyFont="1" applyFill="1" applyBorder="1"/>
    <xf numFmtId="0" fontId="15" fillId="6" borderId="18" xfId="712" applyFont="1" applyFill="1" applyBorder="1"/>
    <xf numFmtId="2" fontId="15" fillId="6" borderId="18" xfId="712" applyNumberFormat="1" applyFont="1" applyFill="1" applyBorder="1" applyAlignment="1">
      <alignment horizontal="center"/>
    </xf>
    <xf numFmtId="165" fontId="15" fillId="6" borderId="18" xfId="211" applyNumberFormat="1" applyFont="1" applyFill="1" applyBorder="1"/>
    <xf numFmtId="10" fontId="7" fillId="6" borderId="0" xfId="712" applyNumberFormat="1" applyFill="1" applyAlignment="1">
      <alignment horizontal="center"/>
    </xf>
    <xf numFmtId="165" fontId="15" fillId="6" borderId="0" xfId="712" applyNumberFormat="1" applyFont="1" applyFill="1"/>
    <xf numFmtId="165" fontId="7" fillId="6" borderId="0" xfId="712" applyNumberFormat="1" applyFill="1"/>
    <xf numFmtId="0" fontId="7" fillId="6" borderId="18" xfId="712" applyFill="1" applyBorder="1"/>
    <xf numFmtId="165" fontId="15" fillId="6" borderId="18" xfId="712" applyNumberFormat="1" applyFont="1" applyFill="1" applyBorder="1"/>
    <xf numFmtId="10" fontId="7" fillId="8" borderId="0" xfId="2194" applyNumberFormat="1" applyFont="1" applyFill="1"/>
    <xf numFmtId="170" fontId="24" fillId="6" borderId="30" xfId="712" applyNumberFormat="1" applyFont="1" applyFill="1" applyBorder="1"/>
    <xf numFmtId="10" fontId="24" fillId="6" borderId="30" xfId="712" applyNumberFormat="1" applyFont="1" applyFill="1" applyBorder="1"/>
    <xf numFmtId="165" fontId="7" fillId="6" borderId="0" xfId="712" applyNumberFormat="1" applyFill="1" applyAlignment="1">
      <alignment horizontal="center"/>
    </xf>
    <xf numFmtId="165" fontId="7" fillId="8" borderId="0" xfId="712" applyNumberFormat="1" applyFill="1" applyAlignment="1">
      <alignment horizontal="center"/>
    </xf>
    <xf numFmtId="165" fontId="7" fillId="8" borderId="0" xfId="211" applyNumberFormat="1" applyFont="1" applyFill="1"/>
    <xf numFmtId="10" fontId="24" fillId="6" borderId="30" xfId="2344" applyNumberFormat="1" applyFont="1" applyFill="1" applyBorder="1"/>
    <xf numFmtId="0" fontId="24" fillId="6" borderId="59" xfId="712" applyFont="1" applyFill="1" applyBorder="1"/>
    <xf numFmtId="10" fontId="24" fillId="6" borderId="60" xfId="712" applyNumberFormat="1" applyFont="1" applyFill="1" applyBorder="1"/>
    <xf numFmtId="165" fontId="7" fillId="6" borderId="18" xfId="712" applyNumberFormat="1" applyFill="1" applyBorder="1"/>
    <xf numFmtId="0" fontId="43" fillId="6" borderId="59" xfId="712" applyFont="1" applyFill="1" applyBorder="1"/>
    <xf numFmtId="10" fontId="43" fillId="6" borderId="60" xfId="712" applyNumberFormat="1" applyFont="1" applyFill="1" applyBorder="1"/>
    <xf numFmtId="0" fontId="43" fillId="6" borderId="24" xfId="712" applyFont="1" applyFill="1" applyBorder="1"/>
    <xf numFmtId="0" fontId="7" fillId="6" borderId="20" xfId="712" applyFill="1" applyBorder="1"/>
    <xf numFmtId="170" fontId="7" fillId="6" borderId="20" xfId="712" applyNumberFormat="1" applyFill="1" applyBorder="1" applyAlignment="1">
      <alignment horizontal="center"/>
    </xf>
    <xf numFmtId="165" fontId="7" fillId="6" borderId="20" xfId="712" applyNumberFormat="1" applyFill="1" applyBorder="1"/>
    <xf numFmtId="165" fontId="7" fillId="8" borderId="0" xfId="712" applyNumberFormat="1" applyFill="1"/>
    <xf numFmtId="2" fontId="7" fillId="8" borderId="0" xfId="712" applyNumberFormat="1" applyFill="1"/>
    <xf numFmtId="0" fontId="15" fillId="42" borderId="6" xfId="712" applyFont="1" applyFill="1" applyBorder="1"/>
    <xf numFmtId="0" fontId="7" fillId="42" borderId="7" xfId="712" applyFill="1" applyBorder="1"/>
    <xf numFmtId="10" fontId="7" fillId="42" borderId="7" xfId="712" applyNumberFormat="1" applyFill="1" applyBorder="1" applyAlignment="1">
      <alignment horizontal="center"/>
    </xf>
    <xf numFmtId="165" fontId="15" fillId="42" borderId="8" xfId="712" applyNumberFormat="1" applyFont="1" applyFill="1" applyBorder="1"/>
    <xf numFmtId="165" fontId="15" fillId="43" borderId="23" xfId="712" applyNumberFormat="1" applyFont="1" applyFill="1" applyBorder="1"/>
    <xf numFmtId="0" fontId="7" fillId="6" borderId="62" xfId="712" applyFill="1" applyBorder="1"/>
    <xf numFmtId="0" fontId="7" fillId="6" borderId="21" xfId="712" applyFill="1" applyBorder="1"/>
    <xf numFmtId="0" fontId="7" fillId="6" borderId="22" xfId="712" applyFill="1" applyBorder="1"/>
    <xf numFmtId="0" fontId="7" fillId="6" borderId="24" xfId="712" applyFill="1" applyBorder="1"/>
    <xf numFmtId="165" fontId="7" fillId="6" borderId="22" xfId="712" applyNumberFormat="1" applyFill="1" applyBorder="1"/>
    <xf numFmtId="9" fontId="7" fillId="8" borderId="0" xfId="2194" applyFont="1" applyFill="1"/>
    <xf numFmtId="0" fontId="7" fillId="8" borderId="7" xfId="712" applyFill="1" applyBorder="1"/>
    <xf numFmtId="0" fontId="7" fillId="6" borderId="10" xfId="712" applyFill="1" applyBorder="1"/>
    <xf numFmtId="0" fontId="15" fillId="6" borderId="7" xfId="712" applyFont="1" applyFill="1" applyBorder="1"/>
    <xf numFmtId="0" fontId="7" fillId="6" borderId="7" xfId="712" applyFill="1" applyBorder="1"/>
    <xf numFmtId="0" fontId="7" fillId="6" borderId="11" xfId="712" applyFill="1" applyBorder="1"/>
    <xf numFmtId="44" fontId="7" fillId="8" borderId="0" xfId="211" applyFont="1" applyFill="1" applyAlignment="1">
      <alignment horizontal="center"/>
    </xf>
    <xf numFmtId="176" fontId="7" fillId="6" borderId="0" xfId="44" applyNumberFormat="1" applyFont="1" applyFill="1" applyBorder="1"/>
    <xf numFmtId="176" fontId="7" fillId="6" borderId="22" xfId="44" applyNumberFormat="1" applyFont="1" applyFill="1" applyBorder="1"/>
    <xf numFmtId="176" fontId="7" fillId="8" borderId="0" xfId="44" applyNumberFormat="1" applyFont="1" applyFill="1" applyAlignment="1">
      <alignment horizontal="center"/>
    </xf>
    <xf numFmtId="0" fontId="15" fillId="6" borderId="11" xfId="712" applyFont="1" applyFill="1" applyBorder="1"/>
    <xf numFmtId="44" fontId="7" fillId="6" borderId="0" xfId="712" applyNumberFormat="1" applyFill="1"/>
    <xf numFmtId="0" fontId="7" fillId="8" borderId="22" xfId="712" applyFill="1" applyBorder="1"/>
    <xf numFmtId="0" fontId="15" fillId="6" borderId="22" xfId="712" applyFont="1" applyFill="1" applyBorder="1"/>
    <xf numFmtId="0" fontId="7" fillId="6" borderId="25" xfId="712" applyFill="1" applyBorder="1"/>
    <xf numFmtId="0" fontId="7" fillId="8" borderId="15" xfId="712" applyFill="1" applyBorder="1"/>
    <xf numFmtId="0" fontId="13" fillId="8" borderId="0" xfId="712" applyFont="1" applyFill="1"/>
    <xf numFmtId="0" fontId="15" fillId="13" borderId="29" xfId="712" applyFont="1" applyFill="1" applyBorder="1"/>
    <xf numFmtId="165" fontId="15" fillId="6" borderId="22" xfId="712" applyNumberFormat="1" applyFont="1" applyFill="1" applyBorder="1"/>
    <xf numFmtId="10" fontId="7" fillId="6" borderId="0" xfId="712" applyNumberFormat="1" applyFill="1"/>
    <xf numFmtId="176" fontId="7" fillId="8" borderId="0" xfId="44" applyNumberFormat="1" applyFont="1" applyFill="1"/>
    <xf numFmtId="0" fontId="16" fillId="0" borderId="0" xfId="2345"/>
    <xf numFmtId="0" fontId="7" fillId="0" borderId="0" xfId="1022" applyAlignment="1">
      <alignment horizontal="center"/>
    </xf>
    <xf numFmtId="10" fontId="0" fillId="0" borderId="0" xfId="2344" applyNumberFormat="1" applyFont="1"/>
    <xf numFmtId="0" fontId="15" fillId="0" borderId="0" xfId="1022" applyFont="1" applyAlignment="1">
      <alignment horizontal="center"/>
    </xf>
    <xf numFmtId="10" fontId="0" fillId="0" borderId="0" xfId="2344" applyNumberFormat="1" applyFont="1" applyFill="1" applyBorder="1"/>
    <xf numFmtId="0" fontId="17" fillId="0" borderId="0" xfId="2345" applyFont="1"/>
    <xf numFmtId="0" fontId="20" fillId="40" borderId="32" xfId="712" applyFont="1" applyFill="1" applyBorder="1" applyAlignment="1">
      <alignment horizontal="center"/>
    </xf>
    <xf numFmtId="0" fontId="20" fillId="42" borderId="32" xfId="712" applyFont="1" applyFill="1" applyBorder="1" applyAlignment="1">
      <alignment horizontal="center"/>
    </xf>
    <xf numFmtId="0" fontId="7" fillId="0" borderId="32" xfId="712" applyBorder="1"/>
    <xf numFmtId="176" fontId="0" fillId="0" borderId="32" xfId="44" applyNumberFormat="1" applyFont="1" applyFill="1" applyBorder="1" applyAlignment="1">
      <alignment horizontal="center"/>
    </xf>
    <xf numFmtId="175" fontId="7" fillId="0" borderId="32" xfId="712" applyNumberFormat="1" applyBorder="1" applyAlignment="1">
      <alignment horizontal="center"/>
    </xf>
    <xf numFmtId="165" fontId="0" fillId="0" borderId="32" xfId="211" applyNumberFormat="1" applyFont="1" applyFill="1" applyBorder="1"/>
    <xf numFmtId="170" fontId="0" fillId="0" borderId="32" xfId="2194" applyNumberFormat="1" applyFont="1" applyFill="1" applyBorder="1" applyAlignment="1">
      <alignment horizontal="center"/>
    </xf>
    <xf numFmtId="176" fontId="20" fillId="0" borderId="0" xfId="44" applyNumberFormat="1" applyFont="1" applyFill="1"/>
    <xf numFmtId="175" fontId="7" fillId="0" borderId="0" xfId="712" applyNumberFormat="1" applyAlignment="1">
      <alignment horizontal="center"/>
    </xf>
    <xf numFmtId="2" fontId="20" fillId="0" borderId="0" xfId="712" applyNumberFormat="1" applyFont="1" applyAlignment="1">
      <alignment horizontal="center"/>
    </xf>
    <xf numFmtId="176" fontId="22" fillId="0" borderId="0" xfId="44" applyNumberFormat="1" applyFont="1" applyFill="1"/>
    <xf numFmtId="0" fontId="20" fillId="0" borderId="0" xfId="712" applyFont="1"/>
    <xf numFmtId="0" fontId="32" fillId="13" borderId="0" xfId="712" applyFont="1" applyFill="1"/>
    <xf numFmtId="0" fontId="20" fillId="14" borderId="32" xfId="712" applyFont="1" applyFill="1" applyBorder="1" applyAlignment="1">
      <alignment horizontal="center" vertical="center"/>
    </xf>
    <xf numFmtId="177" fontId="15" fillId="8" borderId="32" xfId="748" applyNumberFormat="1" applyFont="1" applyFill="1" applyBorder="1" applyAlignment="1">
      <alignment horizontal="center" vertical="center"/>
    </xf>
    <xf numFmtId="0" fontId="15" fillId="8" borderId="32" xfId="748" applyFont="1" applyFill="1" applyBorder="1" applyAlignment="1">
      <alignment horizontal="center" vertical="center" wrapText="1"/>
    </xf>
    <xf numFmtId="0" fontId="7" fillId="0" borderId="63" xfId="712" applyBorder="1" applyAlignment="1">
      <alignment vertical="center"/>
    </xf>
    <xf numFmtId="0" fontId="7" fillId="0" borderId="29" xfId="712" applyBorder="1"/>
    <xf numFmtId="165" fontId="0" fillId="0" borderId="29" xfId="211" applyNumberFormat="1" applyFont="1" applyFill="1" applyBorder="1"/>
    <xf numFmtId="2" fontId="7" fillId="0" borderId="0" xfId="712" applyNumberFormat="1" applyAlignment="1">
      <alignment horizontal="center"/>
    </xf>
    <xf numFmtId="165" fontId="7" fillId="0" borderId="53" xfId="712" applyNumberFormat="1" applyBorder="1"/>
    <xf numFmtId="177" fontId="0" fillId="44" borderId="32" xfId="748" applyNumberFormat="1" applyFont="1" applyFill="1" applyBorder="1"/>
    <xf numFmtId="3" fontId="7" fillId="44" borderId="32" xfId="748" applyNumberFormat="1" applyFill="1" applyBorder="1" applyAlignment="1">
      <alignment horizontal="center" wrapText="1"/>
    </xf>
    <xf numFmtId="165" fontId="7" fillId="0" borderId="32" xfId="712" applyNumberFormat="1" applyBorder="1" applyAlignment="1">
      <alignment horizontal="center"/>
    </xf>
    <xf numFmtId="0" fontId="7" fillId="0" borderId="30" xfId="712" applyBorder="1" applyAlignment="1">
      <alignment vertical="center"/>
    </xf>
    <xf numFmtId="165" fontId="0" fillId="0" borderId="0" xfId="211" applyNumberFormat="1" applyFont="1" applyFill="1" applyBorder="1"/>
    <xf numFmtId="177" fontId="7" fillId="0" borderId="32" xfId="748" applyNumberFormat="1" applyBorder="1"/>
    <xf numFmtId="3" fontId="7" fillId="0" borderId="32" xfId="748" applyNumberFormat="1" applyBorder="1" applyAlignment="1">
      <alignment horizontal="center" wrapText="1"/>
    </xf>
    <xf numFmtId="0" fontId="7" fillId="0" borderId="27" xfId="712" applyBorder="1" applyAlignment="1">
      <alignment vertical="center"/>
    </xf>
    <xf numFmtId="177" fontId="0" fillId="0" borderId="32" xfId="748" applyNumberFormat="1" applyFont="1" applyBorder="1"/>
    <xf numFmtId="0" fontId="7" fillId="8" borderId="64" xfId="712" applyFill="1" applyBorder="1" applyAlignment="1">
      <alignment vertical="center"/>
    </xf>
    <xf numFmtId="165" fontId="75" fillId="8" borderId="22" xfId="712" applyNumberFormat="1" applyFont="1" applyFill="1" applyBorder="1" applyAlignment="1">
      <alignment horizontal="right"/>
    </xf>
    <xf numFmtId="2" fontId="20" fillId="8" borderId="22" xfId="712" applyNumberFormat="1" applyFont="1" applyFill="1" applyBorder="1" applyAlignment="1">
      <alignment horizontal="center"/>
    </xf>
    <xf numFmtId="165" fontId="20" fillId="8" borderId="65" xfId="211" applyNumberFormat="1" applyFont="1" applyFill="1" applyBorder="1" applyAlignment="1">
      <alignment horizontal="center"/>
    </xf>
    <xf numFmtId="0" fontId="7" fillId="0" borderId="66" xfId="712" applyBorder="1" applyAlignment="1">
      <alignment vertical="center"/>
    </xf>
    <xf numFmtId="0" fontId="7" fillId="0" borderId="11" xfId="712" applyBorder="1"/>
    <xf numFmtId="177" fontId="7" fillId="44" borderId="32" xfId="748" applyNumberFormat="1" applyFill="1" applyBorder="1"/>
    <xf numFmtId="176" fontId="15" fillId="0" borderId="0" xfId="44" applyNumberFormat="1" applyFont="1" applyFill="1"/>
    <xf numFmtId="165" fontId="15" fillId="0" borderId="0" xfId="712" applyNumberFormat="1" applyFont="1"/>
    <xf numFmtId="176" fontId="7" fillId="0" borderId="0" xfId="712" applyNumberFormat="1"/>
    <xf numFmtId="0" fontId="22" fillId="8" borderId="22" xfId="712" applyFont="1" applyFill="1" applyBorder="1"/>
    <xf numFmtId="0" fontId="7" fillId="8" borderId="55" xfId="712" applyFill="1" applyBorder="1" applyAlignment="1">
      <alignment vertical="center"/>
    </xf>
    <xf numFmtId="0" fontId="75" fillId="8" borderId="15" xfId="712" applyFont="1" applyFill="1" applyBorder="1" applyAlignment="1">
      <alignment horizontal="right"/>
    </xf>
    <xf numFmtId="2" fontId="20" fillId="8" borderId="15" xfId="712" applyNumberFormat="1" applyFont="1" applyFill="1" applyBorder="1" applyAlignment="1">
      <alignment horizontal="center"/>
    </xf>
    <xf numFmtId="165" fontId="20" fillId="8" borderId="56" xfId="211" applyNumberFormat="1" applyFont="1" applyFill="1" applyBorder="1" applyAlignment="1">
      <alignment horizontal="center"/>
    </xf>
    <xf numFmtId="0" fontId="22" fillId="40" borderId="0" xfId="712" applyFont="1" applyFill="1"/>
    <xf numFmtId="10" fontId="22" fillId="40" borderId="0" xfId="712" applyNumberFormat="1" applyFont="1" applyFill="1"/>
    <xf numFmtId="165" fontId="22" fillId="0" borderId="0" xfId="712" applyNumberFormat="1" applyFont="1"/>
    <xf numFmtId="0" fontId="15" fillId="0" borderId="0" xfId="712" applyFont="1"/>
    <xf numFmtId="165" fontId="7" fillId="40" borderId="0" xfId="712" applyNumberFormat="1" applyFill="1"/>
    <xf numFmtId="9" fontId="22" fillId="40" borderId="0" xfId="712" applyNumberFormat="1" applyFont="1" applyFill="1"/>
    <xf numFmtId="10" fontId="7" fillId="40" borderId="0" xfId="712" applyNumberFormat="1" applyFill="1"/>
    <xf numFmtId="0" fontId="20" fillId="45" borderId="0" xfId="712" applyFont="1" applyFill="1"/>
    <xf numFmtId="0" fontId="15" fillId="45" borderId="0" xfId="712" applyFont="1" applyFill="1"/>
    <xf numFmtId="0" fontId="22" fillId="46" borderId="0" xfId="712" applyFont="1" applyFill="1" applyAlignment="1">
      <alignment horizontal="right"/>
    </xf>
    <xf numFmtId="44" fontId="0" fillId="46" borderId="0" xfId="211" applyFont="1" applyFill="1"/>
    <xf numFmtId="0" fontId="22" fillId="8" borderId="10" xfId="712" applyFont="1" applyFill="1" applyBorder="1" applyAlignment="1">
      <alignment horizontal="center"/>
    </xf>
    <xf numFmtId="0" fontId="22" fillId="8" borderId="11" xfId="712" applyFont="1" applyFill="1" applyBorder="1" applyAlignment="1">
      <alignment horizontal="center"/>
    </xf>
    <xf numFmtId="0" fontId="22" fillId="8" borderId="12" xfId="712" applyFont="1" applyFill="1" applyBorder="1" applyAlignment="1">
      <alignment horizontal="center"/>
    </xf>
    <xf numFmtId="0" fontId="15" fillId="0" borderId="14" xfId="712" applyFont="1" applyBorder="1"/>
    <xf numFmtId="165" fontId="7" fillId="0" borderId="16" xfId="712" applyNumberFormat="1" applyBorder="1"/>
    <xf numFmtId="0" fontId="15" fillId="0" borderId="21" xfId="712" applyFont="1" applyBorder="1"/>
    <xf numFmtId="165" fontId="7" fillId="0" borderId="22" xfId="712" applyNumberFormat="1" applyBorder="1"/>
    <xf numFmtId="0" fontId="7" fillId="0" borderId="22" xfId="712" applyBorder="1"/>
    <xf numFmtId="44" fontId="7" fillId="0" borderId="22" xfId="712" applyNumberFormat="1" applyBorder="1"/>
    <xf numFmtId="165" fontId="7" fillId="0" borderId="24" xfId="712" applyNumberFormat="1" applyBorder="1"/>
    <xf numFmtId="0" fontId="20" fillId="5" borderId="0" xfId="712" applyFont="1" applyFill="1"/>
    <xf numFmtId="165" fontId="20" fillId="5" borderId="0" xfId="211" applyNumberFormat="1" applyFont="1" applyFill="1"/>
    <xf numFmtId="0" fontId="20" fillId="40" borderId="0" xfId="712" applyFont="1" applyFill="1"/>
    <xf numFmtId="0" fontId="15" fillId="40" borderId="0" xfId="712" applyFont="1" applyFill="1"/>
    <xf numFmtId="0" fontId="20" fillId="8" borderId="32" xfId="712" applyFont="1" applyFill="1" applyBorder="1" applyAlignment="1">
      <alignment horizontal="center"/>
    </xf>
    <xf numFmtId="9" fontId="0" fillId="0" borderId="0" xfId="2194" applyFont="1" applyFill="1" applyAlignment="1">
      <alignment horizontal="center"/>
    </xf>
    <xf numFmtId="44" fontId="22" fillId="0" borderId="0" xfId="712" applyNumberFormat="1" applyFont="1"/>
    <xf numFmtId="0" fontId="20" fillId="14" borderId="0" xfId="712" applyFont="1" applyFill="1"/>
    <xf numFmtId="0" fontId="15" fillId="14" borderId="0" xfId="712" applyFont="1" applyFill="1"/>
    <xf numFmtId="0" fontId="7" fillId="14" borderId="0" xfId="712" applyFill="1"/>
    <xf numFmtId="0" fontId="7" fillId="0" borderId="63" xfId="712" applyBorder="1" applyAlignment="1">
      <alignment horizontal="center" vertical="center" wrapText="1"/>
    </xf>
    <xf numFmtId="0" fontId="7" fillId="0" borderId="29" xfId="712" applyBorder="1" applyAlignment="1">
      <alignment vertical="center"/>
    </xf>
    <xf numFmtId="37" fontId="0" fillId="0" borderId="29" xfId="211" applyNumberFormat="1" applyFont="1" applyFill="1" applyBorder="1" applyAlignment="1">
      <alignment vertical="center"/>
    </xf>
    <xf numFmtId="167" fontId="7" fillId="0" borderId="29" xfId="712" applyNumberFormat="1" applyBorder="1" applyAlignment="1">
      <alignment horizontal="center" vertical="center"/>
    </xf>
    <xf numFmtId="165" fontId="7" fillId="0" borderId="52" xfId="712" applyNumberFormat="1" applyBorder="1" applyAlignment="1">
      <alignment vertical="center"/>
    </xf>
    <xf numFmtId="0" fontId="7" fillId="0" borderId="30" xfId="712" applyBorder="1" applyAlignment="1">
      <alignment horizontal="center" vertical="center" wrapText="1"/>
    </xf>
    <xf numFmtId="37" fontId="0" fillId="0" borderId="0" xfId="211" applyNumberFormat="1" applyFont="1" applyFill="1" applyBorder="1" applyAlignment="1">
      <alignment vertical="center"/>
    </xf>
    <xf numFmtId="167" fontId="7" fillId="0" borderId="0" xfId="712" applyNumberFormat="1" applyAlignment="1">
      <alignment horizontal="center" vertical="center"/>
    </xf>
    <xf numFmtId="165" fontId="7" fillId="0" borderId="53" xfId="712" applyNumberFormat="1" applyBorder="1" applyAlignment="1">
      <alignment vertical="center"/>
    </xf>
    <xf numFmtId="167" fontId="7" fillId="0" borderId="0" xfId="712" applyNumberFormat="1" applyAlignment="1">
      <alignment horizontal="center"/>
    </xf>
    <xf numFmtId="0" fontId="7" fillId="0" borderId="27" xfId="712" applyBorder="1" applyAlignment="1">
      <alignment horizontal="center" vertical="center" wrapText="1"/>
    </xf>
    <xf numFmtId="0" fontId="75" fillId="8" borderId="22" xfId="712" applyFont="1" applyFill="1" applyBorder="1" applyAlignment="1">
      <alignment horizontal="right"/>
    </xf>
    <xf numFmtId="10" fontId="7" fillId="0" borderId="0" xfId="712" applyNumberFormat="1"/>
    <xf numFmtId="9" fontId="7" fillId="0" borderId="0" xfId="712" applyNumberFormat="1"/>
    <xf numFmtId="10" fontId="0" fillId="0" borderId="0" xfId="2194" applyNumberFormat="1" applyFont="1" applyFill="1"/>
    <xf numFmtId="0" fontId="76" fillId="0" borderId="0" xfId="712" applyFont="1"/>
    <xf numFmtId="165" fontId="30" fillId="0" borderId="0" xfId="712" applyNumberFormat="1" applyFont="1"/>
    <xf numFmtId="44" fontId="15" fillId="4" borderId="0" xfId="712" applyNumberFormat="1" applyFont="1" applyFill="1"/>
    <xf numFmtId="165" fontId="77" fillId="0" borderId="0" xfId="2" applyNumberFormat="1" applyFont="1" applyAlignment="1">
      <alignment horizontal="center"/>
    </xf>
    <xf numFmtId="0" fontId="78" fillId="8" borderId="0" xfId="712" applyFont="1" applyFill="1"/>
    <xf numFmtId="165" fontId="15" fillId="0" borderId="0" xfId="2" applyNumberFormat="1" applyFont="1"/>
    <xf numFmtId="165" fontId="15" fillId="0" borderId="7" xfId="2" applyNumberFormat="1" applyFont="1" applyBorder="1"/>
    <xf numFmtId="0" fontId="79" fillId="0" borderId="0" xfId="2349" applyFont="1"/>
    <xf numFmtId="0" fontId="80" fillId="0" borderId="0" xfId="2349" applyFont="1" applyAlignment="1">
      <alignment horizontal="center"/>
    </xf>
    <xf numFmtId="0" fontId="79" fillId="0" borderId="0" xfId="2349" applyFont="1" applyAlignment="1">
      <alignment wrapText="1"/>
    </xf>
    <xf numFmtId="9" fontId="79" fillId="0" borderId="0" xfId="2350" applyFont="1"/>
    <xf numFmtId="17" fontId="81" fillId="0" borderId="0" xfId="2349" applyNumberFormat="1" applyFont="1" applyAlignment="1">
      <alignment horizontal="center"/>
    </xf>
    <xf numFmtId="0" fontId="82" fillId="0" borderId="0" xfId="2349" applyFont="1" applyAlignment="1">
      <alignment horizontal="center"/>
    </xf>
    <xf numFmtId="178" fontId="82" fillId="0" borderId="0" xfId="2349" applyNumberFormat="1" applyFont="1" applyAlignment="1">
      <alignment horizontal="left" vertical="top"/>
    </xf>
    <xf numFmtId="0" fontId="82" fillId="0" borderId="0" xfId="2349" applyFont="1"/>
    <xf numFmtId="0" fontId="82" fillId="0" borderId="0" xfId="2349" applyFont="1" applyAlignment="1">
      <alignment horizontal="left" wrapText="1"/>
    </xf>
    <xf numFmtId="0" fontId="79" fillId="0" borderId="10" xfId="2349" applyFont="1" applyBorder="1"/>
    <xf numFmtId="179" fontId="79" fillId="0" borderId="11" xfId="2349" applyNumberFormat="1" applyFont="1" applyBorder="1" applyAlignment="1">
      <alignment horizontal="center"/>
    </xf>
    <xf numFmtId="179" fontId="79" fillId="0" borderId="25" xfId="2349" applyNumberFormat="1" applyFont="1" applyBorder="1" applyAlignment="1">
      <alignment horizontal="center"/>
    </xf>
    <xf numFmtId="179" fontId="79" fillId="0" borderId="0" xfId="2349" applyNumberFormat="1" applyFont="1"/>
    <xf numFmtId="0" fontId="79" fillId="0" borderId="21" xfId="2349" applyFont="1" applyBorder="1"/>
    <xf numFmtId="164" fontId="79" fillId="0" borderId="22" xfId="2349" applyNumberFormat="1" applyFont="1" applyBorder="1" applyAlignment="1">
      <alignment horizontal="center"/>
    </xf>
    <xf numFmtId="0" fontId="79" fillId="0" borderId="11" xfId="2349" applyFont="1" applyBorder="1"/>
    <xf numFmtId="0" fontId="79" fillId="0" borderId="14" xfId="2349" applyFont="1" applyBorder="1"/>
    <xf numFmtId="164" fontId="79" fillId="0" borderId="0" xfId="2349" applyNumberFormat="1" applyFont="1" applyAlignment="1">
      <alignment horizontal="center"/>
    </xf>
    <xf numFmtId="0" fontId="79" fillId="0" borderId="22" xfId="2349" applyFont="1" applyBorder="1"/>
    <xf numFmtId="0" fontId="79" fillId="0" borderId="10" xfId="2349" applyFont="1" applyBorder="1" applyAlignment="1">
      <alignment wrapText="1"/>
    </xf>
    <xf numFmtId="0" fontId="79" fillId="0" borderId="21" xfId="2349" applyFont="1" applyBorder="1" applyAlignment="1">
      <alignment wrapText="1"/>
    </xf>
    <xf numFmtId="179" fontId="79" fillId="0" borderId="0" xfId="2349" applyNumberFormat="1" applyFont="1" applyAlignment="1">
      <alignment horizontal="center"/>
    </xf>
    <xf numFmtId="0" fontId="79" fillId="0" borderId="0" xfId="2349" applyFont="1" applyAlignment="1">
      <alignment horizontal="right" wrapText="1"/>
    </xf>
    <xf numFmtId="0" fontId="79" fillId="0" borderId="0" xfId="2349" applyFont="1" applyAlignment="1">
      <alignment horizontal="center"/>
    </xf>
    <xf numFmtId="0" fontId="79" fillId="0" borderId="0" xfId="2349" applyFont="1" applyAlignment="1">
      <alignment horizontal="right"/>
    </xf>
    <xf numFmtId="10" fontId="79" fillId="0" borderId="0" xfId="2350" applyNumberFormat="1" applyFont="1" applyAlignment="1">
      <alignment horizontal="center"/>
    </xf>
    <xf numFmtId="9" fontId="79" fillId="0" borderId="0" xfId="2350" applyFont="1" applyAlignment="1">
      <alignment horizontal="center"/>
    </xf>
    <xf numFmtId="164" fontId="79" fillId="0" borderId="0" xfId="2349" applyNumberFormat="1" applyFont="1"/>
    <xf numFmtId="0" fontId="6" fillId="6" borderId="0" xfId="712" applyFont="1" applyFill="1"/>
    <xf numFmtId="165" fontId="7" fillId="6" borderId="0" xfId="2348" applyNumberFormat="1" applyFont="1" applyFill="1" applyBorder="1"/>
    <xf numFmtId="165" fontId="7" fillId="8" borderId="0" xfId="2348" applyNumberFormat="1" applyFont="1" applyFill="1"/>
    <xf numFmtId="0" fontId="6" fillId="6" borderId="25" xfId="712" applyFont="1" applyFill="1" applyBorder="1"/>
    <xf numFmtId="0" fontId="6" fillId="8" borderId="0" xfId="8" applyFont="1" applyFill="1"/>
    <xf numFmtId="0" fontId="83" fillId="0" borderId="0" xfId="0" applyFont="1"/>
    <xf numFmtId="0" fontId="5" fillId="0" borderId="0" xfId="2" applyFont="1" applyAlignment="1">
      <alignment horizontal="center"/>
    </xf>
    <xf numFmtId="165" fontId="5" fillId="0" borderId="0" xfId="4" applyNumberFormat="1" applyFont="1" applyFill="1" applyBorder="1" applyAlignment="1">
      <alignment horizontal="center"/>
    </xf>
    <xf numFmtId="0" fontId="0" fillId="0" borderId="67" xfId="0" applyBorder="1"/>
    <xf numFmtId="0" fontId="46" fillId="0" borderId="0" xfId="1756"/>
    <xf numFmtId="0" fontId="46" fillId="0" borderId="0" xfId="1501"/>
    <xf numFmtId="0" fontId="0" fillId="0" borderId="68" xfId="0" applyBorder="1" applyAlignment="1">
      <alignment wrapText="1"/>
    </xf>
    <xf numFmtId="0" fontId="0" fillId="0" borderId="69" xfId="0" applyBorder="1" applyAlignment="1">
      <alignment wrapText="1"/>
    </xf>
    <xf numFmtId="0" fontId="0" fillId="0" borderId="70" xfId="0" applyBorder="1"/>
    <xf numFmtId="44" fontId="0" fillId="0" borderId="67" xfId="0" applyNumberFormat="1" applyBorder="1"/>
    <xf numFmtId="44" fontId="0" fillId="47" borderId="30" xfId="0" applyNumberFormat="1" applyFill="1" applyBorder="1"/>
    <xf numFmtId="44" fontId="0" fillId="0" borderId="70" xfId="0" applyNumberFormat="1" applyBorder="1"/>
    <xf numFmtId="0" fontId="0" fillId="0" borderId="71" xfId="0" applyBorder="1"/>
    <xf numFmtId="44" fontId="0" fillId="0" borderId="68" xfId="0" applyNumberFormat="1" applyBorder="1"/>
    <xf numFmtId="164" fontId="0" fillId="0" borderId="0" xfId="0" applyNumberFormat="1"/>
    <xf numFmtId="179" fontId="0" fillId="0" borderId="0" xfId="0" applyNumberFormat="1"/>
    <xf numFmtId="44" fontId="0" fillId="0" borderId="0" xfId="2348" applyFont="1"/>
    <xf numFmtId="0" fontId="0" fillId="48" borderId="67" xfId="0" applyFill="1" applyBorder="1" applyAlignment="1">
      <alignment wrapText="1"/>
    </xf>
    <xf numFmtId="0" fontId="0" fillId="10" borderId="67" xfId="0" applyFill="1" applyBorder="1" applyAlignment="1">
      <alignment wrapText="1"/>
    </xf>
    <xf numFmtId="2" fontId="20" fillId="0" borderId="18" xfId="2" applyNumberFormat="1" applyFont="1" applyBorder="1" applyAlignment="1">
      <alignment horizontal="center"/>
    </xf>
    <xf numFmtId="2" fontId="20" fillId="0" borderId="18" xfId="6" applyNumberFormat="1" applyFont="1" applyBorder="1" applyAlignment="1">
      <alignment horizontal="center"/>
    </xf>
    <xf numFmtId="0" fontId="5" fillId="0" borderId="61" xfId="712" applyFont="1" applyBorder="1" applyAlignment="1">
      <alignment vertical="center" wrapText="1"/>
    </xf>
    <xf numFmtId="10" fontId="7" fillId="8" borderId="0" xfId="1" applyNumberFormat="1" applyFont="1" applyFill="1" applyAlignment="1">
      <alignment horizontal="center"/>
    </xf>
    <xf numFmtId="0" fontId="43" fillId="0" borderId="0" xfId="729"/>
    <xf numFmtId="0" fontId="86" fillId="49" borderId="0" xfId="729" applyFont="1" applyFill="1"/>
    <xf numFmtId="0" fontId="88" fillId="49" borderId="16" xfId="729" applyFont="1" applyFill="1" applyBorder="1"/>
    <xf numFmtId="0" fontId="89" fillId="49" borderId="22" xfId="729" applyFont="1" applyFill="1" applyBorder="1"/>
    <xf numFmtId="0" fontId="88" fillId="49" borderId="24" xfId="729" applyFont="1" applyFill="1" applyBorder="1"/>
    <xf numFmtId="0" fontId="88" fillId="0" borderId="0" xfId="729" applyFont="1"/>
    <xf numFmtId="0" fontId="90" fillId="50" borderId="0" xfId="1853" applyFont="1" applyFill="1"/>
    <xf numFmtId="0" fontId="90" fillId="51" borderId="0" xfId="1853" applyFont="1" applyFill="1"/>
    <xf numFmtId="0" fontId="90" fillId="52" borderId="0" xfId="1853" applyFont="1" applyFill="1"/>
    <xf numFmtId="0" fontId="90" fillId="53" borderId="0" xfId="729" applyFont="1" applyFill="1" applyAlignment="1">
      <alignment horizontal="center"/>
    </xf>
    <xf numFmtId="0" fontId="90" fillId="54" borderId="0" xfId="729" applyFont="1" applyFill="1" applyAlignment="1">
      <alignment horizontal="center"/>
    </xf>
    <xf numFmtId="14" fontId="88" fillId="0" borderId="0" xfId="729" applyNumberFormat="1" applyFont="1"/>
    <xf numFmtId="167" fontId="43" fillId="0" borderId="0" xfId="729" applyNumberFormat="1"/>
    <xf numFmtId="2" fontId="43" fillId="0" borderId="0" xfId="729" applyNumberFormat="1"/>
    <xf numFmtId="0" fontId="88" fillId="0" borderId="0" xfId="2354" applyFont="1" applyAlignment="1"/>
    <xf numFmtId="0" fontId="24" fillId="0" borderId="0" xfId="2354" applyAlignment="1"/>
    <xf numFmtId="0" fontId="91" fillId="0" borderId="0" xfId="2354" applyFont="1" applyAlignment="1"/>
    <xf numFmtId="0" fontId="92" fillId="0" borderId="0" xfId="2354" applyFont="1" applyAlignment="1"/>
    <xf numFmtId="0" fontId="24" fillId="0" borderId="51" xfId="2354" applyBorder="1" applyAlignment="1"/>
    <xf numFmtId="0" fontId="24" fillId="0" borderId="29" xfId="2354" applyBorder="1" applyAlignment="1"/>
    <xf numFmtId="0" fontId="24" fillId="0" borderId="52" xfId="2354" applyBorder="1" applyAlignment="1"/>
    <xf numFmtId="0" fontId="24" fillId="0" borderId="54" xfId="2354" applyBorder="1" applyAlignment="1"/>
    <xf numFmtId="0" fontId="24" fillId="0" borderId="0" xfId="2354" applyAlignment="1">
      <alignment horizontal="right"/>
    </xf>
    <xf numFmtId="0" fontId="88" fillId="0" borderId="0" xfId="2354" applyFont="1" applyAlignment="1">
      <alignment horizontal="center"/>
    </xf>
    <xf numFmtId="0" fontId="24" fillId="0" borderId="53" xfId="2354" applyBorder="1" applyAlignment="1"/>
    <xf numFmtId="14" fontId="88" fillId="0" borderId="0" xfId="729" applyNumberFormat="1" applyFont="1" applyAlignment="1">
      <alignment horizontal="center"/>
    </xf>
    <xf numFmtId="0" fontId="93" fillId="0" borderId="53" xfId="2354" applyFont="1" applyBorder="1" applyAlignment="1">
      <alignment horizontal="center"/>
    </xf>
    <xf numFmtId="175" fontId="43" fillId="0" borderId="0" xfId="729" applyNumberFormat="1"/>
    <xf numFmtId="167" fontId="43" fillId="0" borderId="32" xfId="729" applyNumberFormat="1" applyBorder="1"/>
    <xf numFmtId="167" fontId="24" fillId="0" borderId="53" xfId="2354" applyNumberFormat="1" applyBorder="1" applyAlignment="1">
      <alignment horizontal="center"/>
    </xf>
    <xf numFmtId="0" fontId="24" fillId="0" borderId="53" xfId="2354" applyBorder="1" applyAlignment="1">
      <alignment horizontal="center"/>
    </xf>
    <xf numFmtId="0" fontId="24" fillId="0" borderId="54" xfId="2354" applyBorder="1" applyAlignment="1">
      <alignment horizontal="right"/>
    </xf>
    <xf numFmtId="0" fontId="74" fillId="0" borderId="0" xfId="2354" applyFont="1" applyAlignment="1">
      <alignment horizontal="right"/>
    </xf>
    <xf numFmtId="0" fontId="88" fillId="4" borderId="0" xfId="2354" applyFont="1" applyFill="1" applyAlignment="1">
      <alignment horizontal="right"/>
    </xf>
    <xf numFmtId="10" fontId="88" fillId="4" borderId="53" xfId="2198" applyNumberFormat="1" applyFont="1" applyFill="1" applyBorder="1" applyAlignment="1">
      <alignment horizontal="center"/>
    </xf>
    <xf numFmtId="0" fontId="24" fillId="0" borderId="55" xfId="2354" applyBorder="1" applyAlignment="1"/>
    <xf numFmtId="0" fontId="24" fillId="0" borderId="15" xfId="2354" applyBorder="1" applyAlignment="1"/>
    <xf numFmtId="0" fontId="24" fillId="0" borderId="56" xfId="2354" applyBorder="1" applyAlignment="1"/>
    <xf numFmtId="0" fontId="94" fillId="0" borderId="0" xfId="0" applyFont="1"/>
    <xf numFmtId="0" fontId="94" fillId="0" borderId="0" xfId="0" applyFont="1" applyAlignment="1">
      <alignment horizontal="right"/>
    </xf>
    <xf numFmtId="44" fontId="0" fillId="0" borderId="0" xfId="0" applyNumberFormat="1"/>
    <xf numFmtId="44" fontId="0" fillId="0" borderId="63" xfId="0" applyNumberFormat="1" applyBorder="1"/>
    <xf numFmtId="44" fontId="0" fillId="0" borderId="30" xfId="0" applyNumberFormat="1" applyBorder="1"/>
    <xf numFmtId="44" fontId="0" fillId="0" borderId="27" xfId="0" applyNumberFormat="1" applyBorder="1"/>
    <xf numFmtId="0" fontId="0" fillId="47" borderId="0" xfId="0" applyFill="1"/>
    <xf numFmtId="0" fontId="0" fillId="0" borderId="0" xfId="0" applyAlignment="1">
      <alignment wrapText="1"/>
    </xf>
    <xf numFmtId="0" fontId="0" fillId="47" borderId="0" xfId="0" applyFill="1" applyAlignment="1">
      <alignment wrapText="1"/>
    </xf>
    <xf numFmtId="43" fontId="0" fillId="0" borderId="0" xfId="2351" applyFont="1"/>
    <xf numFmtId="43" fontId="0" fillId="47" borderId="30" xfId="2351" applyFont="1" applyFill="1" applyBorder="1"/>
    <xf numFmtId="0" fontId="0" fillId="47" borderId="30" xfId="0" applyFill="1" applyBorder="1"/>
    <xf numFmtId="0" fontId="5" fillId="6" borderId="14" xfId="8" applyFont="1" applyFill="1" applyBorder="1" applyAlignment="1">
      <alignment horizontal="left"/>
    </xf>
    <xf numFmtId="165" fontId="15" fillId="0" borderId="0" xfId="2" applyNumberFormat="1" applyFont="1" applyAlignment="1">
      <alignment horizontal="center"/>
    </xf>
    <xf numFmtId="0" fontId="0" fillId="0" borderId="72" xfId="0" applyBorder="1"/>
    <xf numFmtId="0" fontId="0" fillId="47" borderId="72" xfId="0" applyFill="1" applyBorder="1"/>
    <xf numFmtId="0" fontId="0" fillId="0" borderId="72" xfId="0" applyBorder="1" applyAlignment="1">
      <alignment wrapText="1"/>
    </xf>
    <xf numFmtId="0" fontId="0" fillId="47" borderId="72" xfId="0" applyFill="1" applyBorder="1" applyAlignment="1">
      <alignment wrapText="1"/>
    </xf>
    <xf numFmtId="0" fontId="0" fillId="0" borderId="73" xfId="0" applyBorder="1"/>
    <xf numFmtId="44" fontId="0" fillId="0" borderId="72" xfId="0" applyNumberFormat="1" applyBorder="1"/>
    <xf numFmtId="44" fontId="0" fillId="0" borderId="73" xfId="0" applyNumberFormat="1" applyBorder="1"/>
    <xf numFmtId="44" fontId="7" fillId="8" borderId="0" xfId="712" applyNumberFormat="1" applyFill="1" applyAlignment="1">
      <alignment horizontal="center"/>
    </xf>
    <xf numFmtId="0" fontId="84" fillId="0" borderId="0" xfId="2345" applyFont="1"/>
    <xf numFmtId="9" fontId="84" fillId="0" borderId="0" xfId="1" applyFont="1"/>
    <xf numFmtId="10" fontId="7" fillId="8" borderId="0" xfId="1" applyNumberFormat="1" applyFont="1" applyFill="1"/>
    <xf numFmtId="0" fontId="4" fillId="8" borderId="0" xfId="712" applyFont="1" applyFill="1" applyAlignment="1">
      <alignment horizontal="right"/>
    </xf>
    <xf numFmtId="44" fontId="7" fillId="8" borderId="0" xfId="2348" applyFont="1" applyFill="1" applyAlignment="1">
      <alignment horizontal="left"/>
    </xf>
    <xf numFmtId="10" fontId="7" fillId="8" borderId="0" xfId="1" applyNumberFormat="1" applyFont="1" applyFill="1" applyAlignment="1">
      <alignment horizontal="right"/>
    </xf>
    <xf numFmtId="172" fontId="15" fillId="6" borderId="29" xfId="8" applyNumberFormat="1" applyFont="1" applyFill="1" applyBorder="1"/>
    <xf numFmtId="44" fontId="0" fillId="0" borderId="74" xfId="0" applyNumberFormat="1" applyBorder="1"/>
    <xf numFmtId="0" fontId="4" fillId="0" borderId="54" xfId="712" applyFont="1" applyBorder="1" applyAlignment="1">
      <alignment vertical="center"/>
    </xf>
    <xf numFmtId="177" fontId="43" fillId="0" borderId="0" xfId="712" applyNumberFormat="1" applyFont="1"/>
    <xf numFmtId="175" fontId="7" fillId="0" borderId="0" xfId="712" applyNumberFormat="1" applyAlignment="1">
      <alignment horizontal="right"/>
    </xf>
    <xf numFmtId="0" fontId="4" fillId="0" borderId="0" xfId="712" applyFont="1"/>
    <xf numFmtId="165" fontId="78" fillId="43" borderId="0" xfId="211" applyNumberFormat="1" applyFont="1" applyFill="1"/>
    <xf numFmtId="44" fontId="17" fillId="0" borderId="0" xfId="2348" applyFont="1"/>
    <xf numFmtId="165" fontId="17" fillId="0" borderId="0" xfId="0" applyNumberFormat="1" applyFont="1" applyAlignment="1">
      <alignment horizontal="left" indent="1"/>
    </xf>
    <xf numFmtId="9" fontId="81" fillId="0" borderId="0" xfId="2349" applyNumberFormat="1" applyFont="1" applyAlignment="1">
      <alignment horizontal="center" wrapText="1"/>
    </xf>
    <xf numFmtId="6" fontId="17" fillId="0" borderId="0" xfId="1" applyNumberFormat="1" applyFont="1" applyFill="1"/>
    <xf numFmtId="10" fontId="17" fillId="0" borderId="0" xfId="1" applyNumberFormat="1" applyFont="1" applyFill="1"/>
    <xf numFmtId="0" fontId="20" fillId="0" borderId="12" xfId="2" applyFont="1" applyBorder="1"/>
    <xf numFmtId="0" fontId="15" fillId="0" borderId="28" xfId="2" applyFont="1" applyBorder="1" applyAlignment="1">
      <alignment horizontal="center"/>
    </xf>
    <xf numFmtId="165" fontId="7" fillId="0" borderId="16" xfId="3" applyNumberFormat="1" applyFont="1" applyFill="1" applyBorder="1"/>
    <xf numFmtId="165" fontId="20" fillId="0" borderId="50" xfId="3" applyNumberFormat="1" applyFont="1" applyFill="1" applyBorder="1"/>
    <xf numFmtId="165" fontId="7" fillId="0" borderId="16" xfId="2" applyNumberFormat="1" applyBorder="1"/>
    <xf numFmtId="165" fontId="20" fillId="0" borderId="50" xfId="2" applyNumberFormat="1" applyFont="1" applyBorder="1"/>
    <xf numFmtId="165" fontId="22" fillId="0" borderId="16" xfId="3" applyNumberFormat="1" applyFont="1" applyFill="1" applyBorder="1"/>
    <xf numFmtId="165" fontId="7" fillId="0" borderId="50" xfId="2" applyNumberFormat="1" applyBorder="1"/>
    <xf numFmtId="165" fontId="7" fillId="0" borderId="75" xfId="2" applyNumberFormat="1" applyBorder="1"/>
    <xf numFmtId="165" fontId="22" fillId="0" borderId="16" xfId="2" applyNumberFormat="1" applyFont="1" applyBorder="1"/>
    <xf numFmtId="0" fontId="33" fillId="0" borderId="0" xfId="0" applyFont="1"/>
    <xf numFmtId="0" fontId="12" fillId="38" borderId="0" xfId="712" applyFont="1" applyFill="1" applyAlignment="1">
      <alignment horizontal="left"/>
    </xf>
    <xf numFmtId="0" fontId="12" fillId="38" borderId="10" xfId="712" applyFont="1" applyFill="1" applyBorder="1" applyAlignment="1">
      <alignment wrapText="1"/>
    </xf>
    <xf numFmtId="0" fontId="12" fillId="38" borderId="11" xfId="712" applyFont="1" applyFill="1" applyBorder="1"/>
    <xf numFmtId="0" fontId="12" fillId="38" borderId="25" xfId="712" applyFont="1" applyFill="1" applyBorder="1" applyAlignment="1">
      <alignment horizontal="left"/>
    </xf>
    <xf numFmtId="0" fontId="7" fillId="0" borderId="17" xfId="712" applyBorder="1" applyAlignment="1">
      <alignment vertical="center" wrapText="1"/>
    </xf>
    <xf numFmtId="0" fontId="2" fillId="0" borderId="76" xfId="712" applyFont="1" applyBorder="1"/>
    <xf numFmtId="0" fontId="7" fillId="0" borderId="77" xfId="712" applyBorder="1"/>
    <xf numFmtId="0" fontId="7" fillId="0" borderId="78" xfId="712" applyBorder="1"/>
    <xf numFmtId="0" fontId="43" fillId="0" borderId="17" xfId="712" applyFont="1" applyBorder="1" applyAlignment="1">
      <alignment vertical="center"/>
    </xf>
    <xf numFmtId="0" fontId="7" fillId="0" borderId="16" xfId="712" applyBorder="1" applyAlignment="1">
      <alignment vertical="center"/>
    </xf>
    <xf numFmtId="164" fontId="7" fillId="0" borderId="31" xfId="712" applyNumberFormat="1" applyBorder="1" applyAlignment="1">
      <alignment horizontal="center" vertical="center"/>
    </xf>
    <xf numFmtId="0" fontId="7" fillId="0" borderId="49" xfId="712" applyBorder="1" applyAlignment="1">
      <alignment vertical="center" wrapText="1"/>
    </xf>
    <xf numFmtId="0" fontId="4" fillId="0" borderId="19" xfId="712" applyFont="1" applyBorder="1" applyAlignment="1">
      <alignment vertical="center" wrapText="1"/>
    </xf>
    <xf numFmtId="10" fontId="7" fillId="0" borderId="79" xfId="712" applyNumberFormat="1" applyBorder="1" applyAlignment="1">
      <alignment horizontal="center" vertical="center"/>
    </xf>
    <xf numFmtId="0" fontId="7" fillId="0" borderId="80" xfId="712" applyBorder="1"/>
    <xf numFmtId="0" fontId="7" fillId="0" borderId="65" xfId="712" applyBorder="1" applyAlignment="1">
      <alignment horizontal="left" vertical="center" wrapText="1"/>
    </xf>
    <xf numFmtId="0" fontId="7" fillId="0" borderId="24" xfId="712" applyBorder="1"/>
    <xf numFmtId="0" fontId="66" fillId="0" borderId="0" xfId="712" applyFont="1" applyAlignment="1">
      <alignment horizontal="center"/>
    </xf>
    <xf numFmtId="0" fontId="1" fillId="6" borderId="16" xfId="8" applyFont="1" applyFill="1" applyBorder="1"/>
    <xf numFmtId="0" fontId="1" fillId="6" borderId="31" xfId="8" applyFont="1" applyFill="1" applyBorder="1"/>
    <xf numFmtId="0" fontId="1" fillId="6" borderId="33" xfId="8" applyFont="1" applyFill="1" applyBorder="1"/>
    <xf numFmtId="0" fontId="79" fillId="0" borderId="12" xfId="2349" applyFont="1" applyBorder="1" applyAlignment="1">
      <alignment horizontal="left" vertical="center" wrapText="1"/>
    </xf>
    <xf numFmtId="0" fontId="79" fillId="0" borderId="24" xfId="2349" applyFont="1" applyBorder="1" applyAlignment="1">
      <alignment horizontal="left" vertical="center" wrapText="1"/>
    </xf>
    <xf numFmtId="0" fontId="79" fillId="0" borderId="11" xfId="2349" applyFont="1" applyBorder="1" applyAlignment="1">
      <alignment horizontal="left" vertical="top" wrapText="1"/>
    </xf>
    <xf numFmtId="0" fontId="79" fillId="0" borderId="22" xfId="2349" applyFont="1" applyBorder="1" applyAlignment="1">
      <alignment horizontal="left" vertical="top" wrapText="1"/>
    </xf>
    <xf numFmtId="0" fontId="79" fillId="0" borderId="16" xfId="2349" applyFont="1" applyBorder="1" applyAlignment="1">
      <alignment horizontal="left" vertical="center" wrapText="1"/>
    </xf>
    <xf numFmtId="49" fontId="79" fillId="0" borderId="12" xfId="2349" applyNumberFormat="1" applyFont="1" applyBorder="1" applyAlignment="1">
      <alignment horizontal="left" vertical="center" wrapText="1"/>
    </xf>
    <xf numFmtId="49" fontId="79" fillId="0" borderId="24" xfId="2349" applyNumberFormat="1" applyFont="1" applyBorder="1" applyAlignment="1">
      <alignment horizontal="left" vertical="center" wrapText="1"/>
    </xf>
    <xf numFmtId="0" fontId="79" fillId="0" borderId="11" xfId="2349" applyFont="1" applyBorder="1" applyAlignment="1">
      <alignment vertical="top" wrapText="1"/>
    </xf>
    <xf numFmtId="0" fontId="79" fillId="0" borderId="22" xfId="2349" applyFont="1" applyBorder="1" applyAlignment="1">
      <alignment vertical="top" wrapText="1"/>
    </xf>
    <xf numFmtId="0" fontId="79" fillId="0" borderId="0" xfId="2349" applyFont="1" applyAlignment="1">
      <alignment horizontal="left" vertical="top" wrapText="1"/>
    </xf>
    <xf numFmtId="0" fontId="79" fillId="0" borderId="0" xfId="2349" applyFont="1" applyAlignment="1">
      <alignment horizontal="center"/>
    </xf>
    <xf numFmtId="0" fontId="13" fillId="0" borderId="0" xfId="0" applyFont="1" applyAlignment="1">
      <alignment wrapText="1"/>
    </xf>
    <xf numFmtId="0" fontId="18" fillId="5" borderId="6" xfId="2" applyFont="1" applyFill="1" applyBorder="1" applyAlignment="1">
      <alignment horizontal="center"/>
    </xf>
    <xf numFmtId="0" fontId="18" fillId="5" borderId="7" xfId="2" applyFont="1" applyFill="1" applyBorder="1" applyAlignment="1">
      <alignment horizontal="center"/>
    </xf>
    <xf numFmtId="0" fontId="18" fillId="5" borderId="8" xfId="2" applyFont="1" applyFill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2" fillId="0" borderId="0" xfId="2" applyFont="1" applyAlignment="1">
      <alignment horizontal="left" wrapText="1"/>
    </xf>
    <xf numFmtId="0" fontId="15" fillId="0" borderId="0" xfId="6" applyFont="1" applyAlignment="1">
      <alignment horizontal="center"/>
    </xf>
    <xf numFmtId="0" fontId="18" fillId="5" borderId="6" xfId="6" applyFont="1" applyFill="1" applyBorder="1" applyAlignment="1">
      <alignment horizontal="center"/>
    </xf>
    <xf numFmtId="0" fontId="18" fillId="5" borderId="7" xfId="6" applyFont="1" applyFill="1" applyBorder="1" applyAlignment="1">
      <alignment horizontal="center"/>
    </xf>
    <xf numFmtId="0" fontId="18" fillId="5" borderId="8" xfId="6" applyFont="1" applyFill="1" applyBorder="1" applyAlignment="1">
      <alignment horizontal="center"/>
    </xf>
    <xf numFmtId="0" fontId="20" fillId="0" borderId="11" xfId="6" applyFont="1" applyBorder="1" applyAlignment="1">
      <alignment horizontal="center"/>
    </xf>
    <xf numFmtId="0" fontId="22" fillId="0" borderId="0" xfId="6" applyFont="1" applyAlignment="1">
      <alignment horizontal="left" wrapText="1"/>
    </xf>
    <xf numFmtId="0" fontId="15" fillId="0" borderId="0" xfId="6" applyFont="1" applyAlignment="1">
      <alignment horizontal="center" vertical="center"/>
    </xf>
    <xf numFmtId="0" fontId="20" fillId="11" borderId="25" xfId="8" applyFont="1" applyFill="1" applyBorder="1" applyAlignment="1">
      <alignment horizontal="center"/>
    </xf>
    <xf numFmtId="0" fontId="27" fillId="12" borderId="6" xfId="8" applyFont="1" applyFill="1" applyBorder="1" applyAlignment="1">
      <alignment horizontal="center" vertical="center"/>
    </xf>
    <xf numFmtId="0" fontId="27" fillId="12" borderId="7" xfId="8" applyFont="1" applyFill="1" applyBorder="1" applyAlignment="1">
      <alignment horizontal="center" vertical="center"/>
    </xf>
    <xf numFmtId="0" fontId="27" fillId="12" borderId="8" xfId="8" applyFont="1" applyFill="1" applyBorder="1" applyAlignment="1">
      <alignment horizontal="center" vertical="center"/>
    </xf>
    <xf numFmtId="0" fontId="71" fillId="39" borderId="6" xfId="712" applyFont="1" applyFill="1" applyBorder="1" applyAlignment="1">
      <alignment horizontal="center"/>
    </xf>
    <xf numFmtId="0" fontId="71" fillId="39" borderId="7" xfId="712" applyFont="1" applyFill="1" applyBorder="1" applyAlignment="1">
      <alignment horizontal="center"/>
    </xf>
    <xf numFmtId="0" fontId="71" fillId="39" borderId="8" xfId="712" applyFont="1" applyFill="1" applyBorder="1" applyAlignment="1">
      <alignment horizontal="center"/>
    </xf>
    <xf numFmtId="0" fontId="15" fillId="40" borderId="6" xfId="712" applyFont="1" applyFill="1" applyBorder="1" applyAlignment="1">
      <alignment horizontal="center"/>
    </xf>
    <xf numFmtId="0" fontId="15" fillId="40" borderId="7" xfId="712" applyFont="1" applyFill="1" applyBorder="1" applyAlignment="1">
      <alignment horizontal="center"/>
    </xf>
    <xf numFmtId="0" fontId="15" fillId="40" borderId="8" xfId="712" applyFont="1" applyFill="1" applyBorder="1" applyAlignment="1">
      <alignment horizontal="center"/>
    </xf>
    <xf numFmtId="0" fontId="15" fillId="0" borderId="32" xfId="712" applyFont="1" applyBorder="1" applyAlignment="1">
      <alignment horizontal="center" vertical="center" wrapText="1"/>
    </xf>
    <xf numFmtId="0" fontId="12" fillId="37" borderId="6" xfId="712" applyFont="1" applyFill="1" applyBorder="1" applyAlignment="1">
      <alignment horizontal="center" vertical="center"/>
    </xf>
    <xf numFmtId="0" fontId="12" fillId="37" borderId="8" xfId="712" applyFont="1" applyFill="1" applyBorder="1" applyAlignment="1">
      <alignment horizontal="center" vertical="center"/>
    </xf>
    <xf numFmtId="0" fontId="19" fillId="37" borderId="6" xfId="712" applyFont="1" applyFill="1" applyBorder="1" applyAlignment="1">
      <alignment horizontal="center"/>
    </xf>
    <xf numFmtId="0" fontId="19" fillId="37" borderId="7" xfId="712" applyFont="1" applyFill="1" applyBorder="1" applyAlignment="1">
      <alignment horizontal="center"/>
    </xf>
    <xf numFmtId="0" fontId="19" fillId="37" borderId="8" xfId="712" applyFont="1" applyFill="1" applyBorder="1" applyAlignment="1">
      <alignment horizontal="center"/>
    </xf>
    <xf numFmtId="0" fontId="12" fillId="37" borderId="7" xfId="712" applyFont="1" applyFill="1" applyBorder="1" applyAlignment="1">
      <alignment horizontal="center" vertical="center"/>
    </xf>
    <xf numFmtId="0" fontId="7" fillId="0" borderId="15" xfId="712" applyBorder="1" applyAlignment="1">
      <alignment horizontal="center"/>
    </xf>
    <xf numFmtId="0" fontId="7" fillId="0" borderId="28" xfId="712" applyBorder="1" applyAlignment="1">
      <alignment horizontal="center"/>
    </xf>
    <xf numFmtId="0" fontId="7" fillId="0" borderId="0" xfId="712" applyAlignment="1">
      <alignment wrapText="1"/>
    </xf>
    <xf numFmtId="0" fontId="7" fillId="0" borderId="0" xfId="712"/>
    <xf numFmtId="0" fontId="32" fillId="0" borderId="22" xfId="712" applyFont="1" applyBorder="1" applyAlignment="1">
      <alignment horizontal="center"/>
    </xf>
    <xf numFmtId="0" fontId="66" fillId="0" borderId="6" xfId="712" applyFont="1" applyBorder="1" applyAlignment="1">
      <alignment horizontal="center" wrapText="1"/>
    </xf>
    <xf numFmtId="0" fontId="66" fillId="0" borderId="7" xfId="712" applyFont="1" applyBorder="1" applyAlignment="1">
      <alignment horizontal="center" wrapText="1"/>
    </xf>
    <xf numFmtId="0" fontId="66" fillId="0" borderId="8" xfId="712" applyFont="1" applyBorder="1" applyAlignment="1">
      <alignment horizontal="center" wrapText="1"/>
    </xf>
    <xf numFmtId="0" fontId="12" fillId="37" borderId="25" xfId="712" applyFont="1" applyFill="1" applyBorder="1" applyAlignment="1">
      <alignment horizontal="center" wrapText="1"/>
    </xf>
    <xf numFmtId="0" fontId="12" fillId="37" borderId="47" xfId="712" applyFont="1" applyFill="1" applyBorder="1" applyAlignment="1">
      <alignment horizontal="center" wrapText="1"/>
    </xf>
    <xf numFmtId="0" fontId="7" fillId="0" borderId="29" xfId="712" applyBorder="1" applyAlignment="1">
      <alignment horizontal="center"/>
    </xf>
    <xf numFmtId="0" fontId="7" fillId="0" borderId="48" xfId="712" applyBorder="1" applyAlignment="1">
      <alignment horizontal="center"/>
    </xf>
    <xf numFmtId="0" fontId="7" fillId="0" borderId="0" xfId="712" applyAlignment="1">
      <alignment horizontal="center"/>
    </xf>
    <xf numFmtId="0" fontId="7" fillId="0" borderId="16" xfId="712" applyBorder="1" applyAlignment="1">
      <alignment horizontal="center"/>
    </xf>
    <xf numFmtId="0" fontId="4" fillId="0" borderId="64" xfId="712" applyFont="1" applyBorder="1" applyAlignment="1">
      <alignment horizontal="left" vertical="center" wrapText="1"/>
    </xf>
    <xf numFmtId="0" fontId="7" fillId="0" borderId="22" xfId="712" applyBorder="1" applyAlignment="1">
      <alignment horizontal="left" vertical="center" wrapText="1"/>
    </xf>
    <xf numFmtId="0" fontId="7" fillId="0" borderId="24" xfId="712" applyBorder="1" applyAlignment="1">
      <alignment horizontal="left" vertical="center" wrapText="1"/>
    </xf>
    <xf numFmtId="0" fontId="7" fillId="9" borderId="18" xfId="712" applyFill="1" applyBorder="1" applyAlignment="1">
      <alignment horizontal="center"/>
    </xf>
    <xf numFmtId="0" fontId="7" fillId="9" borderId="50" xfId="712" applyFill="1" applyBorder="1" applyAlignment="1">
      <alignment horizontal="center"/>
    </xf>
    <xf numFmtId="0" fontId="12" fillId="38" borderId="11" xfId="712" applyFont="1" applyFill="1" applyBorder="1" applyAlignment="1">
      <alignment horizontal="left"/>
    </xf>
    <xf numFmtId="0" fontId="12" fillId="38" borderId="12" xfId="712" applyFont="1" applyFill="1" applyBorder="1" applyAlignment="1">
      <alignment horizontal="left"/>
    </xf>
    <xf numFmtId="0" fontId="85" fillId="49" borderId="11" xfId="729" applyFont="1" applyFill="1" applyBorder="1" applyAlignment="1">
      <alignment horizontal="left"/>
    </xf>
    <xf numFmtId="0" fontId="85" fillId="49" borderId="12" xfId="729" applyFont="1" applyFill="1" applyBorder="1" applyAlignment="1">
      <alignment horizontal="left"/>
    </xf>
    <xf numFmtId="0" fontId="24" fillId="0" borderId="54" xfId="2354" applyBorder="1" applyAlignment="1">
      <alignment horizontal="right"/>
    </xf>
    <xf numFmtId="0" fontId="24" fillId="0" borderId="0" xfId="2354" applyAlignment="1">
      <alignment horizontal="right"/>
    </xf>
  </cellXfs>
  <cellStyles count="2357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Bad 3" xfId="36" xr:uid="{00000000-0005-0000-0000-000019000000}"/>
    <cellStyle name="Body: normal cell" xfId="37" xr:uid="{00000000-0005-0000-0000-00001A000000}"/>
    <cellStyle name="Calculation 2" xfId="38" xr:uid="{00000000-0005-0000-0000-00001B000000}"/>
    <cellStyle name="Calculation 2 2" xfId="39" xr:uid="{00000000-0005-0000-0000-00001C000000}"/>
    <cellStyle name="Calculation 2 3" xfId="40" xr:uid="{00000000-0005-0000-0000-00001D000000}"/>
    <cellStyle name="Calculation 3" xfId="41" xr:uid="{00000000-0005-0000-0000-00001E000000}"/>
    <cellStyle name="Check Cell 2" xfId="42" xr:uid="{00000000-0005-0000-0000-00001F000000}"/>
    <cellStyle name="Comma" xfId="2351" builtinId="3"/>
    <cellStyle name="Comma [0] 2" xfId="43" xr:uid="{00000000-0005-0000-0000-000020000000}"/>
    <cellStyle name="Comma 10" xfId="44" xr:uid="{00000000-0005-0000-0000-000021000000}"/>
    <cellStyle name="Comma 10 2" xfId="45" xr:uid="{00000000-0005-0000-0000-000022000000}"/>
    <cellStyle name="Comma 10 2 2" xfId="46" xr:uid="{00000000-0005-0000-0000-000023000000}"/>
    <cellStyle name="Comma 10 2 2 2" xfId="47" xr:uid="{00000000-0005-0000-0000-000024000000}"/>
    <cellStyle name="Comma 10 2 3" xfId="48" xr:uid="{00000000-0005-0000-0000-000025000000}"/>
    <cellStyle name="Comma 10 3" xfId="49" xr:uid="{00000000-0005-0000-0000-000026000000}"/>
    <cellStyle name="Comma 10 3 2" xfId="50" xr:uid="{00000000-0005-0000-0000-000027000000}"/>
    <cellStyle name="Comma 10 4" xfId="51" xr:uid="{00000000-0005-0000-0000-000028000000}"/>
    <cellStyle name="Comma 11" xfId="5" xr:uid="{00000000-0005-0000-0000-000029000000}"/>
    <cellStyle name="Comma 2" xfId="52" xr:uid="{00000000-0005-0000-0000-00002A000000}"/>
    <cellStyle name="Comma 2 2" xfId="53" xr:uid="{00000000-0005-0000-0000-00002B000000}"/>
    <cellStyle name="Comma 2 2 2" xfId="54" xr:uid="{00000000-0005-0000-0000-00002C000000}"/>
    <cellStyle name="Comma 2 3" xfId="55" xr:uid="{00000000-0005-0000-0000-00002D000000}"/>
    <cellStyle name="Comma 3" xfId="56" xr:uid="{00000000-0005-0000-0000-00002E000000}"/>
    <cellStyle name="Comma 3 2" xfId="57" xr:uid="{00000000-0005-0000-0000-00002F000000}"/>
    <cellStyle name="Comma 3 2 2" xfId="58" xr:uid="{00000000-0005-0000-0000-000030000000}"/>
    <cellStyle name="Comma 3 2 2 2" xfId="59" xr:uid="{00000000-0005-0000-0000-000031000000}"/>
    <cellStyle name="Comma 3 2 2 2 2" xfId="60" xr:uid="{00000000-0005-0000-0000-000032000000}"/>
    <cellStyle name="Comma 3 2 2 2 2 2" xfId="61" xr:uid="{00000000-0005-0000-0000-000033000000}"/>
    <cellStyle name="Comma 3 2 2 2 2 2 2" xfId="62" xr:uid="{00000000-0005-0000-0000-000034000000}"/>
    <cellStyle name="Comma 3 2 2 2 2 3" xfId="63" xr:uid="{00000000-0005-0000-0000-000035000000}"/>
    <cellStyle name="Comma 3 2 2 2 3" xfId="64" xr:uid="{00000000-0005-0000-0000-000036000000}"/>
    <cellStyle name="Comma 3 2 2 2 3 2" xfId="65" xr:uid="{00000000-0005-0000-0000-000037000000}"/>
    <cellStyle name="Comma 3 2 2 2 4" xfId="66" xr:uid="{00000000-0005-0000-0000-000038000000}"/>
    <cellStyle name="Comma 3 2 2 3" xfId="67" xr:uid="{00000000-0005-0000-0000-000039000000}"/>
    <cellStyle name="Comma 3 2 2 3 2" xfId="68" xr:uid="{00000000-0005-0000-0000-00003A000000}"/>
    <cellStyle name="Comma 3 2 2 3 2 2" xfId="69" xr:uid="{00000000-0005-0000-0000-00003B000000}"/>
    <cellStyle name="Comma 3 2 2 3 3" xfId="70" xr:uid="{00000000-0005-0000-0000-00003C000000}"/>
    <cellStyle name="Comma 3 2 2 4" xfId="71" xr:uid="{00000000-0005-0000-0000-00003D000000}"/>
    <cellStyle name="Comma 3 2 2 4 2" xfId="72" xr:uid="{00000000-0005-0000-0000-00003E000000}"/>
    <cellStyle name="Comma 3 2 2 5" xfId="73" xr:uid="{00000000-0005-0000-0000-00003F000000}"/>
    <cellStyle name="Comma 3 2 3" xfId="74" xr:uid="{00000000-0005-0000-0000-000040000000}"/>
    <cellStyle name="Comma 3 2 4" xfId="75" xr:uid="{00000000-0005-0000-0000-000041000000}"/>
    <cellStyle name="Comma 3 2 4 2" xfId="76" xr:uid="{00000000-0005-0000-0000-000042000000}"/>
    <cellStyle name="Comma 3 2 4 2 2" xfId="77" xr:uid="{00000000-0005-0000-0000-000043000000}"/>
    <cellStyle name="Comma 3 2 4 2 2 2" xfId="78" xr:uid="{00000000-0005-0000-0000-000044000000}"/>
    <cellStyle name="Comma 3 2 4 2 3" xfId="79" xr:uid="{00000000-0005-0000-0000-000045000000}"/>
    <cellStyle name="Comma 3 2 4 3" xfId="80" xr:uid="{00000000-0005-0000-0000-000046000000}"/>
    <cellStyle name="Comma 3 2 4 3 2" xfId="81" xr:uid="{00000000-0005-0000-0000-000047000000}"/>
    <cellStyle name="Comma 3 2 4 4" xfId="82" xr:uid="{00000000-0005-0000-0000-000048000000}"/>
    <cellStyle name="Comma 3 2 5" xfId="83" xr:uid="{00000000-0005-0000-0000-000049000000}"/>
    <cellStyle name="Comma 3 2 5 2" xfId="84" xr:uid="{00000000-0005-0000-0000-00004A000000}"/>
    <cellStyle name="Comma 3 2 5 2 2" xfId="85" xr:uid="{00000000-0005-0000-0000-00004B000000}"/>
    <cellStyle name="Comma 3 2 5 3" xfId="86" xr:uid="{00000000-0005-0000-0000-00004C000000}"/>
    <cellStyle name="Comma 3 2 6" xfId="87" xr:uid="{00000000-0005-0000-0000-00004D000000}"/>
    <cellStyle name="Comma 3 2 6 2" xfId="88" xr:uid="{00000000-0005-0000-0000-00004E000000}"/>
    <cellStyle name="Comma 3 2 7" xfId="89" xr:uid="{00000000-0005-0000-0000-00004F000000}"/>
    <cellStyle name="Comma 3 3" xfId="90" xr:uid="{00000000-0005-0000-0000-000050000000}"/>
    <cellStyle name="Comma 3 3 2" xfId="91" xr:uid="{00000000-0005-0000-0000-000051000000}"/>
    <cellStyle name="Comma 3 3 2 2" xfId="92" xr:uid="{00000000-0005-0000-0000-000052000000}"/>
    <cellStyle name="Comma 3 3 2 2 2" xfId="93" xr:uid="{00000000-0005-0000-0000-000053000000}"/>
    <cellStyle name="Comma 3 3 2 2 2 2" xfId="94" xr:uid="{00000000-0005-0000-0000-000054000000}"/>
    <cellStyle name="Comma 3 3 2 2 3" xfId="95" xr:uid="{00000000-0005-0000-0000-000055000000}"/>
    <cellStyle name="Comma 3 3 2 3" xfId="96" xr:uid="{00000000-0005-0000-0000-000056000000}"/>
    <cellStyle name="Comma 3 3 2 3 2" xfId="97" xr:uid="{00000000-0005-0000-0000-000057000000}"/>
    <cellStyle name="Comma 3 3 2 4" xfId="98" xr:uid="{00000000-0005-0000-0000-000058000000}"/>
    <cellStyle name="Comma 3 3 3" xfId="99" xr:uid="{00000000-0005-0000-0000-000059000000}"/>
    <cellStyle name="Comma 3 3 3 2" xfId="100" xr:uid="{00000000-0005-0000-0000-00005A000000}"/>
    <cellStyle name="Comma 3 3 3 2 2" xfId="101" xr:uid="{00000000-0005-0000-0000-00005B000000}"/>
    <cellStyle name="Comma 3 3 3 3" xfId="102" xr:uid="{00000000-0005-0000-0000-00005C000000}"/>
    <cellStyle name="Comma 3 3 4" xfId="103" xr:uid="{00000000-0005-0000-0000-00005D000000}"/>
    <cellStyle name="Comma 3 3 4 2" xfId="104" xr:uid="{00000000-0005-0000-0000-00005E000000}"/>
    <cellStyle name="Comma 3 3 5" xfId="105" xr:uid="{00000000-0005-0000-0000-00005F000000}"/>
    <cellStyle name="Comma 3 4" xfId="106" xr:uid="{00000000-0005-0000-0000-000060000000}"/>
    <cellStyle name="Comma 3 4 2" xfId="107" xr:uid="{00000000-0005-0000-0000-000061000000}"/>
    <cellStyle name="Comma 3 4 2 2" xfId="108" xr:uid="{00000000-0005-0000-0000-000062000000}"/>
    <cellStyle name="Comma 3 4 2 2 2" xfId="109" xr:uid="{00000000-0005-0000-0000-000063000000}"/>
    <cellStyle name="Comma 3 4 2 2 2 2" xfId="110" xr:uid="{00000000-0005-0000-0000-000064000000}"/>
    <cellStyle name="Comma 3 4 2 2 3" xfId="111" xr:uid="{00000000-0005-0000-0000-000065000000}"/>
    <cellStyle name="Comma 3 4 2 3" xfId="112" xr:uid="{00000000-0005-0000-0000-000066000000}"/>
    <cellStyle name="Comma 3 4 2 3 2" xfId="113" xr:uid="{00000000-0005-0000-0000-000067000000}"/>
    <cellStyle name="Comma 3 4 2 4" xfId="114" xr:uid="{00000000-0005-0000-0000-000068000000}"/>
    <cellStyle name="Comma 3 4 3" xfId="115" xr:uid="{00000000-0005-0000-0000-000069000000}"/>
    <cellStyle name="Comma 3 4 3 2" xfId="116" xr:uid="{00000000-0005-0000-0000-00006A000000}"/>
    <cellStyle name="Comma 3 4 3 2 2" xfId="117" xr:uid="{00000000-0005-0000-0000-00006B000000}"/>
    <cellStyle name="Comma 3 4 3 3" xfId="118" xr:uid="{00000000-0005-0000-0000-00006C000000}"/>
    <cellStyle name="Comma 3 4 4" xfId="119" xr:uid="{00000000-0005-0000-0000-00006D000000}"/>
    <cellStyle name="Comma 3 4 4 2" xfId="120" xr:uid="{00000000-0005-0000-0000-00006E000000}"/>
    <cellStyle name="Comma 3 4 5" xfId="121" xr:uid="{00000000-0005-0000-0000-00006F000000}"/>
    <cellStyle name="Comma 3 5" xfId="122" xr:uid="{00000000-0005-0000-0000-000070000000}"/>
    <cellStyle name="Comma 3 5 2" xfId="123" xr:uid="{00000000-0005-0000-0000-000071000000}"/>
    <cellStyle name="Comma 3 5 2 2" xfId="124" xr:uid="{00000000-0005-0000-0000-000072000000}"/>
    <cellStyle name="Comma 3 5 2 2 2" xfId="125" xr:uid="{00000000-0005-0000-0000-000073000000}"/>
    <cellStyle name="Comma 3 5 2 2 2 2" xfId="126" xr:uid="{00000000-0005-0000-0000-000074000000}"/>
    <cellStyle name="Comma 3 5 2 2 3" xfId="127" xr:uid="{00000000-0005-0000-0000-000075000000}"/>
    <cellStyle name="Comma 3 5 2 3" xfId="128" xr:uid="{00000000-0005-0000-0000-000076000000}"/>
    <cellStyle name="Comma 3 5 2 3 2" xfId="129" xr:uid="{00000000-0005-0000-0000-000077000000}"/>
    <cellStyle name="Comma 3 5 2 4" xfId="130" xr:uid="{00000000-0005-0000-0000-000078000000}"/>
    <cellStyle name="Comma 3 5 3" xfId="131" xr:uid="{00000000-0005-0000-0000-000079000000}"/>
    <cellStyle name="Comma 3 5 3 2" xfId="132" xr:uid="{00000000-0005-0000-0000-00007A000000}"/>
    <cellStyle name="Comma 3 5 3 2 2" xfId="133" xr:uid="{00000000-0005-0000-0000-00007B000000}"/>
    <cellStyle name="Comma 3 5 3 3" xfId="134" xr:uid="{00000000-0005-0000-0000-00007C000000}"/>
    <cellStyle name="Comma 3 5 4" xfId="135" xr:uid="{00000000-0005-0000-0000-00007D000000}"/>
    <cellStyle name="Comma 3 5 4 2" xfId="136" xr:uid="{00000000-0005-0000-0000-00007E000000}"/>
    <cellStyle name="Comma 3 5 5" xfId="137" xr:uid="{00000000-0005-0000-0000-00007F000000}"/>
    <cellStyle name="Comma 4" xfId="138" xr:uid="{00000000-0005-0000-0000-000080000000}"/>
    <cellStyle name="Comma 4 2" xfId="139" xr:uid="{00000000-0005-0000-0000-000081000000}"/>
    <cellStyle name="Comma 5" xfId="140" xr:uid="{00000000-0005-0000-0000-000082000000}"/>
    <cellStyle name="Comma 5 2" xfId="141" xr:uid="{00000000-0005-0000-0000-000083000000}"/>
    <cellStyle name="Comma 5 3" xfId="142" xr:uid="{00000000-0005-0000-0000-000084000000}"/>
    <cellStyle name="Comma 6" xfId="143" xr:uid="{00000000-0005-0000-0000-000085000000}"/>
    <cellStyle name="Comma 6 2" xfId="144" xr:uid="{00000000-0005-0000-0000-000086000000}"/>
    <cellStyle name="Comma 6 3" xfId="145" xr:uid="{00000000-0005-0000-0000-000087000000}"/>
    <cellStyle name="Comma 6 3 2" xfId="146" xr:uid="{00000000-0005-0000-0000-000088000000}"/>
    <cellStyle name="Comma 6 3 2 2" xfId="147" xr:uid="{00000000-0005-0000-0000-000089000000}"/>
    <cellStyle name="Comma 6 3 2 2 2" xfId="148" xr:uid="{00000000-0005-0000-0000-00008A000000}"/>
    <cellStyle name="Comma 6 3 2 2 2 2" xfId="149" xr:uid="{00000000-0005-0000-0000-00008B000000}"/>
    <cellStyle name="Comma 6 3 2 2 3" xfId="150" xr:uid="{00000000-0005-0000-0000-00008C000000}"/>
    <cellStyle name="Comma 6 3 2 3" xfId="151" xr:uid="{00000000-0005-0000-0000-00008D000000}"/>
    <cellStyle name="Comma 6 3 2 3 2" xfId="152" xr:uid="{00000000-0005-0000-0000-00008E000000}"/>
    <cellStyle name="Comma 6 3 2 4" xfId="153" xr:uid="{00000000-0005-0000-0000-00008F000000}"/>
    <cellStyle name="Comma 6 3 3" xfId="154" xr:uid="{00000000-0005-0000-0000-000090000000}"/>
    <cellStyle name="Comma 6 3 3 2" xfId="155" xr:uid="{00000000-0005-0000-0000-000091000000}"/>
    <cellStyle name="Comma 6 3 3 2 2" xfId="156" xr:uid="{00000000-0005-0000-0000-000092000000}"/>
    <cellStyle name="Comma 6 3 3 3" xfId="157" xr:uid="{00000000-0005-0000-0000-000093000000}"/>
    <cellStyle name="Comma 6 3 4" xfId="158" xr:uid="{00000000-0005-0000-0000-000094000000}"/>
    <cellStyle name="Comma 6 3 4 2" xfId="159" xr:uid="{00000000-0005-0000-0000-000095000000}"/>
    <cellStyle name="Comma 6 3 5" xfId="160" xr:uid="{00000000-0005-0000-0000-000096000000}"/>
    <cellStyle name="Comma 7" xfId="161" xr:uid="{00000000-0005-0000-0000-000097000000}"/>
    <cellStyle name="Comma 7 2" xfId="162" xr:uid="{00000000-0005-0000-0000-000098000000}"/>
    <cellStyle name="Comma 7 3" xfId="163" xr:uid="{00000000-0005-0000-0000-000099000000}"/>
    <cellStyle name="Comma 7 3 2" xfId="164" xr:uid="{00000000-0005-0000-0000-00009A000000}"/>
    <cellStyle name="Comma 7 3 2 2" xfId="165" xr:uid="{00000000-0005-0000-0000-00009B000000}"/>
    <cellStyle name="Comma 7 3 2 2 2" xfId="166" xr:uid="{00000000-0005-0000-0000-00009C000000}"/>
    <cellStyle name="Comma 7 3 2 3" xfId="167" xr:uid="{00000000-0005-0000-0000-00009D000000}"/>
    <cellStyle name="Comma 7 3 3" xfId="168" xr:uid="{00000000-0005-0000-0000-00009E000000}"/>
    <cellStyle name="Comma 7 3 3 2" xfId="169" xr:uid="{00000000-0005-0000-0000-00009F000000}"/>
    <cellStyle name="Comma 7 3 4" xfId="170" xr:uid="{00000000-0005-0000-0000-0000A0000000}"/>
    <cellStyle name="Comma 7 4" xfId="171" xr:uid="{00000000-0005-0000-0000-0000A1000000}"/>
    <cellStyle name="Comma 7 4 2" xfId="172" xr:uid="{00000000-0005-0000-0000-0000A2000000}"/>
    <cellStyle name="Comma 7 4 2 2" xfId="173" xr:uid="{00000000-0005-0000-0000-0000A3000000}"/>
    <cellStyle name="Comma 7 4 3" xfId="174" xr:uid="{00000000-0005-0000-0000-0000A4000000}"/>
    <cellStyle name="Comma 7 5" xfId="175" xr:uid="{00000000-0005-0000-0000-0000A5000000}"/>
    <cellStyle name="Comma 7 5 2" xfId="176" xr:uid="{00000000-0005-0000-0000-0000A6000000}"/>
    <cellStyle name="Comma 7 6" xfId="177" xr:uid="{00000000-0005-0000-0000-0000A7000000}"/>
    <cellStyle name="Comma 8" xfId="178" xr:uid="{00000000-0005-0000-0000-0000A8000000}"/>
    <cellStyle name="Comma 8 2" xfId="179" xr:uid="{00000000-0005-0000-0000-0000A9000000}"/>
    <cellStyle name="Comma 8 2 2" xfId="180" xr:uid="{00000000-0005-0000-0000-0000AA000000}"/>
    <cellStyle name="Comma 8 2 2 2" xfId="181" xr:uid="{00000000-0005-0000-0000-0000AB000000}"/>
    <cellStyle name="Comma 8 2 2 2 2" xfId="182" xr:uid="{00000000-0005-0000-0000-0000AC000000}"/>
    <cellStyle name="Comma 8 2 2 3" xfId="183" xr:uid="{00000000-0005-0000-0000-0000AD000000}"/>
    <cellStyle name="Comma 8 2 3" xfId="184" xr:uid="{00000000-0005-0000-0000-0000AE000000}"/>
    <cellStyle name="Comma 8 2 3 2" xfId="185" xr:uid="{00000000-0005-0000-0000-0000AF000000}"/>
    <cellStyle name="Comma 8 2 4" xfId="186" xr:uid="{00000000-0005-0000-0000-0000B0000000}"/>
    <cellStyle name="Comma 8 3" xfId="187" xr:uid="{00000000-0005-0000-0000-0000B1000000}"/>
    <cellStyle name="Comma 8 3 2" xfId="188" xr:uid="{00000000-0005-0000-0000-0000B2000000}"/>
    <cellStyle name="Comma 8 3 2 2" xfId="189" xr:uid="{00000000-0005-0000-0000-0000B3000000}"/>
    <cellStyle name="Comma 8 3 3" xfId="190" xr:uid="{00000000-0005-0000-0000-0000B4000000}"/>
    <cellStyle name="Comma 8 4" xfId="191" xr:uid="{00000000-0005-0000-0000-0000B5000000}"/>
    <cellStyle name="Comma 8 4 2" xfId="192" xr:uid="{00000000-0005-0000-0000-0000B6000000}"/>
    <cellStyle name="Comma 8 5" xfId="193" xr:uid="{00000000-0005-0000-0000-0000B7000000}"/>
    <cellStyle name="Comma 9" xfId="194" xr:uid="{00000000-0005-0000-0000-0000B8000000}"/>
    <cellStyle name="Comma 9 2" xfId="195" xr:uid="{00000000-0005-0000-0000-0000B9000000}"/>
    <cellStyle name="Comma 9 2 2" xfId="196" xr:uid="{00000000-0005-0000-0000-0000BA000000}"/>
    <cellStyle name="Comma 9 2 2 2" xfId="197" xr:uid="{00000000-0005-0000-0000-0000BB000000}"/>
    <cellStyle name="Comma 9 2 2 2 2" xfId="198" xr:uid="{00000000-0005-0000-0000-0000BC000000}"/>
    <cellStyle name="Comma 9 2 2 3" xfId="199" xr:uid="{00000000-0005-0000-0000-0000BD000000}"/>
    <cellStyle name="Comma 9 2 3" xfId="200" xr:uid="{00000000-0005-0000-0000-0000BE000000}"/>
    <cellStyle name="Comma 9 2 3 2" xfId="201" xr:uid="{00000000-0005-0000-0000-0000BF000000}"/>
    <cellStyle name="Comma 9 2 4" xfId="202" xr:uid="{00000000-0005-0000-0000-0000C0000000}"/>
    <cellStyle name="Comma 9 3" xfId="203" xr:uid="{00000000-0005-0000-0000-0000C1000000}"/>
    <cellStyle name="Comma 9 3 2" xfId="204" xr:uid="{00000000-0005-0000-0000-0000C2000000}"/>
    <cellStyle name="Comma 9 3 2 2" xfId="205" xr:uid="{00000000-0005-0000-0000-0000C3000000}"/>
    <cellStyle name="Comma 9 3 3" xfId="206" xr:uid="{00000000-0005-0000-0000-0000C4000000}"/>
    <cellStyle name="Comma 9 4" xfId="207" xr:uid="{00000000-0005-0000-0000-0000C5000000}"/>
    <cellStyle name="Comma 9 4 2" xfId="208" xr:uid="{00000000-0005-0000-0000-0000C6000000}"/>
    <cellStyle name="Comma 9 5" xfId="209" xr:uid="{00000000-0005-0000-0000-0000C7000000}"/>
    <cellStyle name="Currency" xfId="2348" builtinId="4"/>
    <cellStyle name="Currency [0] 2" xfId="210" xr:uid="{00000000-0005-0000-0000-0000C8000000}"/>
    <cellStyle name="Currency 10" xfId="211" xr:uid="{00000000-0005-0000-0000-0000C9000000}"/>
    <cellStyle name="Currency 10 2" xfId="212" xr:uid="{00000000-0005-0000-0000-0000CA000000}"/>
    <cellStyle name="Currency 10 2 2" xfId="213" xr:uid="{00000000-0005-0000-0000-0000CB000000}"/>
    <cellStyle name="Currency 10 2 2 2" xfId="214" xr:uid="{00000000-0005-0000-0000-0000CC000000}"/>
    <cellStyle name="Currency 10 2 3" xfId="215" xr:uid="{00000000-0005-0000-0000-0000CD000000}"/>
    <cellStyle name="Currency 10 3" xfId="216" xr:uid="{00000000-0005-0000-0000-0000CE000000}"/>
    <cellStyle name="Currency 10 3 2" xfId="217" xr:uid="{00000000-0005-0000-0000-0000CF000000}"/>
    <cellStyle name="Currency 10 4" xfId="218" xr:uid="{00000000-0005-0000-0000-0000D0000000}"/>
    <cellStyle name="Currency 11" xfId="219" xr:uid="{00000000-0005-0000-0000-0000D1000000}"/>
    <cellStyle name="Currency 11 2" xfId="220" xr:uid="{00000000-0005-0000-0000-0000D2000000}"/>
    <cellStyle name="Currency 11 2 2" xfId="221" xr:uid="{00000000-0005-0000-0000-0000D3000000}"/>
    <cellStyle name="Currency 11 2 2 2" xfId="222" xr:uid="{00000000-0005-0000-0000-0000D4000000}"/>
    <cellStyle name="Currency 11 2 3" xfId="223" xr:uid="{00000000-0005-0000-0000-0000D5000000}"/>
    <cellStyle name="Currency 11 3" xfId="224" xr:uid="{00000000-0005-0000-0000-0000D6000000}"/>
    <cellStyle name="Currency 11 3 2" xfId="225" xr:uid="{00000000-0005-0000-0000-0000D7000000}"/>
    <cellStyle name="Currency 11 4" xfId="226" xr:uid="{00000000-0005-0000-0000-0000D8000000}"/>
    <cellStyle name="Currency 12" xfId="227" xr:uid="{00000000-0005-0000-0000-0000D9000000}"/>
    <cellStyle name="Currency 12 2" xfId="228" xr:uid="{00000000-0005-0000-0000-0000DA000000}"/>
    <cellStyle name="Currency 12 2 2" xfId="229" xr:uid="{00000000-0005-0000-0000-0000DB000000}"/>
    <cellStyle name="Currency 12 3" xfId="230" xr:uid="{00000000-0005-0000-0000-0000DC000000}"/>
    <cellStyle name="Currency 13" xfId="231" xr:uid="{00000000-0005-0000-0000-0000DD000000}"/>
    <cellStyle name="Currency 14" xfId="232" xr:uid="{00000000-0005-0000-0000-0000DE000000}"/>
    <cellStyle name="Currency 14 2" xfId="233" xr:uid="{00000000-0005-0000-0000-0000DF000000}"/>
    <cellStyle name="Currency 15" xfId="234" xr:uid="{00000000-0005-0000-0000-0000E0000000}"/>
    <cellStyle name="Currency 16" xfId="4" xr:uid="{00000000-0005-0000-0000-0000E1000000}"/>
    <cellStyle name="Currency 17" xfId="235" xr:uid="{00000000-0005-0000-0000-0000E2000000}"/>
    <cellStyle name="Currency 18" xfId="236" xr:uid="{00000000-0005-0000-0000-0000E3000000}"/>
    <cellStyle name="Currency 19" xfId="237" xr:uid="{00000000-0005-0000-0000-0000E4000000}"/>
    <cellStyle name="Currency 2" xfId="238" xr:uid="{00000000-0005-0000-0000-0000E5000000}"/>
    <cellStyle name="Currency 2 2" xfId="239" xr:uid="{00000000-0005-0000-0000-0000E6000000}"/>
    <cellStyle name="Currency 2 2 2" xfId="240" xr:uid="{00000000-0005-0000-0000-0000E7000000}"/>
    <cellStyle name="Currency 2 2 2 2" xfId="241" xr:uid="{00000000-0005-0000-0000-0000E8000000}"/>
    <cellStyle name="Currency 2 2 2 3" xfId="242" xr:uid="{00000000-0005-0000-0000-0000E9000000}"/>
    <cellStyle name="Currency 2 2 2 3 2" xfId="243" xr:uid="{00000000-0005-0000-0000-0000EA000000}"/>
    <cellStyle name="Currency 2 3" xfId="244" xr:uid="{00000000-0005-0000-0000-0000EB000000}"/>
    <cellStyle name="Currency 2 3 2" xfId="245" xr:uid="{00000000-0005-0000-0000-0000EC000000}"/>
    <cellStyle name="Currency 2 3 2 2" xfId="246" xr:uid="{00000000-0005-0000-0000-0000ED000000}"/>
    <cellStyle name="Currency 2 3 2 2 2" xfId="247" xr:uid="{00000000-0005-0000-0000-0000EE000000}"/>
    <cellStyle name="Currency 2 3 2 2 2 2" xfId="248" xr:uid="{00000000-0005-0000-0000-0000EF000000}"/>
    <cellStyle name="Currency 2 3 2 2 2 2 2" xfId="249" xr:uid="{00000000-0005-0000-0000-0000F0000000}"/>
    <cellStyle name="Currency 2 3 2 2 2 3" xfId="250" xr:uid="{00000000-0005-0000-0000-0000F1000000}"/>
    <cellStyle name="Currency 2 3 2 2 3" xfId="251" xr:uid="{00000000-0005-0000-0000-0000F2000000}"/>
    <cellStyle name="Currency 2 3 2 2 3 2" xfId="252" xr:uid="{00000000-0005-0000-0000-0000F3000000}"/>
    <cellStyle name="Currency 2 3 2 2 4" xfId="253" xr:uid="{00000000-0005-0000-0000-0000F4000000}"/>
    <cellStyle name="Currency 2 3 2 3" xfId="254" xr:uid="{00000000-0005-0000-0000-0000F5000000}"/>
    <cellStyle name="Currency 2 3 2 3 2" xfId="255" xr:uid="{00000000-0005-0000-0000-0000F6000000}"/>
    <cellStyle name="Currency 2 3 2 3 2 2" xfId="256" xr:uid="{00000000-0005-0000-0000-0000F7000000}"/>
    <cellStyle name="Currency 2 3 2 3 3" xfId="257" xr:uid="{00000000-0005-0000-0000-0000F8000000}"/>
    <cellStyle name="Currency 2 3 2 4" xfId="258" xr:uid="{00000000-0005-0000-0000-0000F9000000}"/>
    <cellStyle name="Currency 2 3 2 4 2" xfId="259" xr:uid="{00000000-0005-0000-0000-0000FA000000}"/>
    <cellStyle name="Currency 2 3 2 5" xfId="260" xr:uid="{00000000-0005-0000-0000-0000FB000000}"/>
    <cellStyle name="Currency 2 3 3" xfId="261" xr:uid="{00000000-0005-0000-0000-0000FC000000}"/>
    <cellStyle name="Currency 2 3 4" xfId="262" xr:uid="{00000000-0005-0000-0000-0000FD000000}"/>
    <cellStyle name="Currency 2 3 4 2" xfId="263" xr:uid="{00000000-0005-0000-0000-0000FE000000}"/>
    <cellStyle name="Currency 2 3 4 2 2" xfId="264" xr:uid="{00000000-0005-0000-0000-0000FF000000}"/>
    <cellStyle name="Currency 2 3 4 2 2 2" xfId="265" xr:uid="{00000000-0005-0000-0000-000000010000}"/>
    <cellStyle name="Currency 2 3 4 2 3" xfId="266" xr:uid="{00000000-0005-0000-0000-000001010000}"/>
    <cellStyle name="Currency 2 3 4 3" xfId="267" xr:uid="{00000000-0005-0000-0000-000002010000}"/>
    <cellStyle name="Currency 2 3 4 3 2" xfId="268" xr:uid="{00000000-0005-0000-0000-000003010000}"/>
    <cellStyle name="Currency 2 3 4 4" xfId="269" xr:uid="{00000000-0005-0000-0000-000004010000}"/>
    <cellStyle name="Currency 2 3 5" xfId="270" xr:uid="{00000000-0005-0000-0000-000005010000}"/>
    <cellStyle name="Currency 2 3 5 2" xfId="271" xr:uid="{00000000-0005-0000-0000-000006010000}"/>
    <cellStyle name="Currency 2 3 5 2 2" xfId="272" xr:uid="{00000000-0005-0000-0000-000007010000}"/>
    <cellStyle name="Currency 2 3 5 3" xfId="273" xr:uid="{00000000-0005-0000-0000-000008010000}"/>
    <cellStyle name="Currency 2 3 6" xfId="274" xr:uid="{00000000-0005-0000-0000-000009010000}"/>
    <cellStyle name="Currency 2 3 6 2" xfId="275" xr:uid="{00000000-0005-0000-0000-00000A010000}"/>
    <cellStyle name="Currency 2 3 7" xfId="276" xr:uid="{00000000-0005-0000-0000-00000B010000}"/>
    <cellStyle name="Currency 2 4" xfId="277" xr:uid="{00000000-0005-0000-0000-00000C010000}"/>
    <cellStyle name="Currency 2 4 2" xfId="278" xr:uid="{00000000-0005-0000-0000-00000D010000}"/>
    <cellStyle name="Currency 2 4 2 2" xfId="279" xr:uid="{00000000-0005-0000-0000-00000E010000}"/>
    <cellStyle name="Currency 2 4 2 2 2" xfId="280" xr:uid="{00000000-0005-0000-0000-00000F010000}"/>
    <cellStyle name="Currency 2 4 2 2 2 2" xfId="281" xr:uid="{00000000-0005-0000-0000-000010010000}"/>
    <cellStyle name="Currency 2 4 2 2 3" xfId="282" xr:uid="{00000000-0005-0000-0000-000011010000}"/>
    <cellStyle name="Currency 2 4 2 3" xfId="283" xr:uid="{00000000-0005-0000-0000-000012010000}"/>
    <cellStyle name="Currency 2 4 2 3 2" xfId="284" xr:uid="{00000000-0005-0000-0000-000013010000}"/>
    <cellStyle name="Currency 2 4 2 4" xfId="285" xr:uid="{00000000-0005-0000-0000-000014010000}"/>
    <cellStyle name="Currency 2 4 3" xfId="286" xr:uid="{00000000-0005-0000-0000-000015010000}"/>
    <cellStyle name="Currency 2 4 3 2" xfId="287" xr:uid="{00000000-0005-0000-0000-000016010000}"/>
    <cellStyle name="Currency 2 4 3 2 2" xfId="288" xr:uid="{00000000-0005-0000-0000-000017010000}"/>
    <cellStyle name="Currency 2 4 3 3" xfId="289" xr:uid="{00000000-0005-0000-0000-000018010000}"/>
    <cellStyle name="Currency 2 4 4" xfId="290" xr:uid="{00000000-0005-0000-0000-000019010000}"/>
    <cellStyle name="Currency 2 4 4 2" xfId="291" xr:uid="{00000000-0005-0000-0000-00001A010000}"/>
    <cellStyle name="Currency 2 4 5" xfId="292" xr:uid="{00000000-0005-0000-0000-00001B010000}"/>
    <cellStyle name="Currency 2 5" xfId="293" xr:uid="{00000000-0005-0000-0000-00001C010000}"/>
    <cellStyle name="Currency 2 5 2" xfId="294" xr:uid="{00000000-0005-0000-0000-00001D010000}"/>
    <cellStyle name="Currency 2 5 2 2" xfId="295" xr:uid="{00000000-0005-0000-0000-00001E010000}"/>
    <cellStyle name="Currency 2 5 2 2 2" xfId="296" xr:uid="{00000000-0005-0000-0000-00001F010000}"/>
    <cellStyle name="Currency 2 5 2 2 2 2" xfId="297" xr:uid="{00000000-0005-0000-0000-000020010000}"/>
    <cellStyle name="Currency 2 5 2 2 3" xfId="298" xr:uid="{00000000-0005-0000-0000-000021010000}"/>
    <cellStyle name="Currency 2 5 2 3" xfId="299" xr:uid="{00000000-0005-0000-0000-000022010000}"/>
    <cellStyle name="Currency 2 5 2 3 2" xfId="300" xr:uid="{00000000-0005-0000-0000-000023010000}"/>
    <cellStyle name="Currency 2 5 2 4" xfId="301" xr:uid="{00000000-0005-0000-0000-000024010000}"/>
    <cellStyle name="Currency 2 5 3" xfId="302" xr:uid="{00000000-0005-0000-0000-000025010000}"/>
    <cellStyle name="Currency 2 5 3 2" xfId="303" xr:uid="{00000000-0005-0000-0000-000026010000}"/>
    <cellStyle name="Currency 2 5 3 2 2" xfId="304" xr:uid="{00000000-0005-0000-0000-000027010000}"/>
    <cellStyle name="Currency 2 5 3 3" xfId="305" xr:uid="{00000000-0005-0000-0000-000028010000}"/>
    <cellStyle name="Currency 2 5 4" xfId="306" xr:uid="{00000000-0005-0000-0000-000029010000}"/>
    <cellStyle name="Currency 2 5 4 2" xfId="307" xr:uid="{00000000-0005-0000-0000-00002A010000}"/>
    <cellStyle name="Currency 2 5 5" xfId="308" xr:uid="{00000000-0005-0000-0000-00002B010000}"/>
    <cellStyle name="Currency 2 6" xfId="309" xr:uid="{00000000-0005-0000-0000-00002C010000}"/>
    <cellStyle name="Currency 2 6 2" xfId="310" xr:uid="{00000000-0005-0000-0000-00002D010000}"/>
    <cellStyle name="Currency 2 6 2 2" xfId="311" xr:uid="{00000000-0005-0000-0000-00002E010000}"/>
    <cellStyle name="Currency 2 6 2 2 2" xfId="312" xr:uid="{00000000-0005-0000-0000-00002F010000}"/>
    <cellStyle name="Currency 2 6 2 2 2 2" xfId="313" xr:uid="{00000000-0005-0000-0000-000030010000}"/>
    <cellStyle name="Currency 2 6 2 2 3" xfId="314" xr:uid="{00000000-0005-0000-0000-000031010000}"/>
    <cellStyle name="Currency 2 6 2 3" xfId="315" xr:uid="{00000000-0005-0000-0000-000032010000}"/>
    <cellStyle name="Currency 2 6 2 3 2" xfId="316" xr:uid="{00000000-0005-0000-0000-000033010000}"/>
    <cellStyle name="Currency 2 6 2 4" xfId="317" xr:uid="{00000000-0005-0000-0000-000034010000}"/>
    <cellStyle name="Currency 2 6 3" xfId="318" xr:uid="{00000000-0005-0000-0000-000035010000}"/>
    <cellStyle name="Currency 2 6 3 2" xfId="319" xr:uid="{00000000-0005-0000-0000-000036010000}"/>
    <cellStyle name="Currency 2 6 3 2 2" xfId="320" xr:uid="{00000000-0005-0000-0000-000037010000}"/>
    <cellStyle name="Currency 2 6 3 3" xfId="321" xr:uid="{00000000-0005-0000-0000-000038010000}"/>
    <cellStyle name="Currency 2 6 4" xfId="322" xr:uid="{00000000-0005-0000-0000-000039010000}"/>
    <cellStyle name="Currency 2 6 4 2" xfId="323" xr:uid="{00000000-0005-0000-0000-00003A010000}"/>
    <cellStyle name="Currency 2 6 5" xfId="324" xr:uid="{00000000-0005-0000-0000-00003B010000}"/>
    <cellStyle name="Currency 20" xfId="325" xr:uid="{00000000-0005-0000-0000-00003C010000}"/>
    <cellStyle name="Currency 21" xfId="326" xr:uid="{00000000-0005-0000-0000-00003D010000}"/>
    <cellStyle name="Currency 22" xfId="327" xr:uid="{00000000-0005-0000-0000-00003E010000}"/>
    <cellStyle name="Currency 23" xfId="328" xr:uid="{00000000-0005-0000-0000-00003F010000}"/>
    <cellStyle name="Currency 24" xfId="329" xr:uid="{00000000-0005-0000-0000-000040010000}"/>
    <cellStyle name="Currency 25" xfId="330" xr:uid="{00000000-0005-0000-0000-000041010000}"/>
    <cellStyle name="Currency 26" xfId="331" xr:uid="{00000000-0005-0000-0000-000042010000}"/>
    <cellStyle name="Currency 27" xfId="332" xr:uid="{00000000-0005-0000-0000-000043010000}"/>
    <cellStyle name="Currency 28" xfId="333" xr:uid="{00000000-0005-0000-0000-000044010000}"/>
    <cellStyle name="Currency 29" xfId="334" xr:uid="{00000000-0005-0000-0000-000045010000}"/>
    <cellStyle name="Currency 3" xfId="335" xr:uid="{00000000-0005-0000-0000-000046010000}"/>
    <cellStyle name="Currency 3 2" xfId="336" xr:uid="{00000000-0005-0000-0000-000047010000}"/>
    <cellStyle name="Currency 3 2 2" xfId="337" xr:uid="{00000000-0005-0000-0000-000048010000}"/>
    <cellStyle name="Currency 3 2 2 2" xfId="338" xr:uid="{00000000-0005-0000-0000-000049010000}"/>
    <cellStyle name="Currency 3 2 2 2 2" xfId="339" xr:uid="{00000000-0005-0000-0000-00004A010000}"/>
    <cellStyle name="Currency 3 2 2 2 2 2" xfId="340" xr:uid="{00000000-0005-0000-0000-00004B010000}"/>
    <cellStyle name="Currency 3 2 2 2 2 2 2" xfId="341" xr:uid="{00000000-0005-0000-0000-00004C010000}"/>
    <cellStyle name="Currency 3 2 2 2 2 3" xfId="342" xr:uid="{00000000-0005-0000-0000-00004D010000}"/>
    <cellStyle name="Currency 3 2 2 2 3" xfId="343" xr:uid="{00000000-0005-0000-0000-00004E010000}"/>
    <cellStyle name="Currency 3 2 2 2 3 2" xfId="344" xr:uid="{00000000-0005-0000-0000-00004F010000}"/>
    <cellStyle name="Currency 3 2 2 2 4" xfId="345" xr:uid="{00000000-0005-0000-0000-000050010000}"/>
    <cellStyle name="Currency 3 2 2 3" xfId="346" xr:uid="{00000000-0005-0000-0000-000051010000}"/>
    <cellStyle name="Currency 3 2 2 3 2" xfId="347" xr:uid="{00000000-0005-0000-0000-000052010000}"/>
    <cellStyle name="Currency 3 2 2 3 2 2" xfId="348" xr:uid="{00000000-0005-0000-0000-000053010000}"/>
    <cellStyle name="Currency 3 2 2 3 3" xfId="349" xr:uid="{00000000-0005-0000-0000-000054010000}"/>
    <cellStyle name="Currency 3 2 2 4" xfId="350" xr:uid="{00000000-0005-0000-0000-000055010000}"/>
    <cellStyle name="Currency 3 2 2 4 2" xfId="351" xr:uid="{00000000-0005-0000-0000-000056010000}"/>
    <cellStyle name="Currency 3 2 2 5" xfId="352" xr:uid="{00000000-0005-0000-0000-000057010000}"/>
    <cellStyle name="Currency 3 2 3" xfId="353" xr:uid="{00000000-0005-0000-0000-000058010000}"/>
    <cellStyle name="Currency 3 2 4" xfId="354" xr:uid="{00000000-0005-0000-0000-000059010000}"/>
    <cellStyle name="Currency 3 2 4 2" xfId="355" xr:uid="{00000000-0005-0000-0000-00005A010000}"/>
    <cellStyle name="Currency 3 2 4 2 2" xfId="356" xr:uid="{00000000-0005-0000-0000-00005B010000}"/>
    <cellStyle name="Currency 3 2 4 2 2 2" xfId="357" xr:uid="{00000000-0005-0000-0000-00005C010000}"/>
    <cellStyle name="Currency 3 2 4 2 3" xfId="358" xr:uid="{00000000-0005-0000-0000-00005D010000}"/>
    <cellStyle name="Currency 3 2 4 3" xfId="359" xr:uid="{00000000-0005-0000-0000-00005E010000}"/>
    <cellStyle name="Currency 3 2 4 3 2" xfId="360" xr:uid="{00000000-0005-0000-0000-00005F010000}"/>
    <cellStyle name="Currency 3 2 4 4" xfId="361" xr:uid="{00000000-0005-0000-0000-000060010000}"/>
    <cellStyle name="Currency 3 2 5" xfId="362" xr:uid="{00000000-0005-0000-0000-000061010000}"/>
    <cellStyle name="Currency 3 2 5 2" xfId="363" xr:uid="{00000000-0005-0000-0000-000062010000}"/>
    <cellStyle name="Currency 3 2 5 2 2" xfId="364" xr:uid="{00000000-0005-0000-0000-000063010000}"/>
    <cellStyle name="Currency 3 2 5 3" xfId="365" xr:uid="{00000000-0005-0000-0000-000064010000}"/>
    <cellStyle name="Currency 3 2 6" xfId="366" xr:uid="{00000000-0005-0000-0000-000065010000}"/>
    <cellStyle name="Currency 3 2 6 2" xfId="367" xr:uid="{00000000-0005-0000-0000-000066010000}"/>
    <cellStyle name="Currency 3 2 7" xfId="368" xr:uid="{00000000-0005-0000-0000-000067010000}"/>
    <cellStyle name="Currency 3 3" xfId="369" xr:uid="{00000000-0005-0000-0000-000068010000}"/>
    <cellStyle name="Currency 3 3 2" xfId="370" xr:uid="{00000000-0005-0000-0000-000069010000}"/>
    <cellStyle name="Currency 3 3 2 2" xfId="371" xr:uid="{00000000-0005-0000-0000-00006A010000}"/>
    <cellStyle name="Currency 3 3 2 2 2" xfId="372" xr:uid="{00000000-0005-0000-0000-00006B010000}"/>
    <cellStyle name="Currency 3 3 2 2 2 2" xfId="373" xr:uid="{00000000-0005-0000-0000-00006C010000}"/>
    <cellStyle name="Currency 3 3 2 2 3" xfId="374" xr:uid="{00000000-0005-0000-0000-00006D010000}"/>
    <cellStyle name="Currency 3 3 2 3" xfId="375" xr:uid="{00000000-0005-0000-0000-00006E010000}"/>
    <cellStyle name="Currency 3 3 2 3 2" xfId="376" xr:uid="{00000000-0005-0000-0000-00006F010000}"/>
    <cellStyle name="Currency 3 3 2 4" xfId="377" xr:uid="{00000000-0005-0000-0000-000070010000}"/>
    <cellStyle name="Currency 3 3 3" xfId="378" xr:uid="{00000000-0005-0000-0000-000071010000}"/>
    <cellStyle name="Currency 3 3 3 2" xfId="379" xr:uid="{00000000-0005-0000-0000-000072010000}"/>
    <cellStyle name="Currency 3 3 3 2 2" xfId="380" xr:uid="{00000000-0005-0000-0000-000073010000}"/>
    <cellStyle name="Currency 3 3 3 3" xfId="381" xr:uid="{00000000-0005-0000-0000-000074010000}"/>
    <cellStyle name="Currency 3 3 4" xfId="382" xr:uid="{00000000-0005-0000-0000-000075010000}"/>
    <cellStyle name="Currency 3 3 4 2" xfId="383" xr:uid="{00000000-0005-0000-0000-000076010000}"/>
    <cellStyle name="Currency 3 3 5" xfId="384" xr:uid="{00000000-0005-0000-0000-000077010000}"/>
    <cellStyle name="Currency 3 4" xfId="385" xr:uid="{00000000-0005-0000-0000-000078010000}"/>
    <cellStyle name="Currency 3 4 2" xfId="386" xr:uid="{00000000-0005-0000-0000-000079010000}"/>
    <cellStyle name="Currency 3 4 2 2" xfId="387" xr:uid="{00000000-0005-0000-0000-00007A010000}"/>
    <cellStyle name="Currency 3 4 2 2 2" xfId="388" xr:uid="{00000000-0005-0000-0000-00007B010000}"/>
    <cellStyle name="Currency 3 4 2 2 2 2" xfId="389" xr:uid="{00000000-0005-0000-0000-00007C010000}"/>
    <cellStyle name="Currency 3 4 2 2 3" xfId="390" xr:uid="{00000000-0005-0000-0000-00007D010000}"/>
    <cellStyle name="Currency 3 4 2 3" xfId="391" xr:uid="{00000000-0005-0000-0000-00007E010000}"/>
    <cellStyle name="Currency 3 4 2 3 2" xfId="392" xr:uid="{00000000-0005-0000-0000-00007F010000}"/>
    <cellStyle name="Currency 3 4 2 4" xfId="393" xr:uid="{00000000-0005-0000-0000-000080010000}"/>
    <cellStyle name="Currency 3 4 3" xfId="394" xr:uid="{00000000-0005-0000-0000-000081010000}"/>
    <cellStyle name="Currency 3 4 3 2" xfId="395" xr:uid="{00000000-0005-0000-0000-000082010000}"/>
    <cellStyle name="Currency 3 4 3 2 2" xfId="396" xr:uid="{00000000-0005-0000-0000-000083010000}"/>
    <cellStyle name="Currency 3 4 3 3" xfId="397" xr:uid="{00000000-0005-0000-0000-000084010000}"/>
    <cellStyle name="Currency 3 4 4" xfId="398" xr:uid="{00000000-0005-0000-0000-000085010000}"/>
    <cellStyle name="Currency 3 4 4 2" xfId="399" xr:uid="{00000000-0005-0000-0000-000086010000}"/>
    <cellStyle name="Currency 3 4 5" xfId="400" xr:uid="{00000000-0005-0000-0000-000087010000}"/>
    <cellStyle name="Currency 3 5" xfId="401" xr:uid="{00000000-0005-0000-0000-000088010000}"/>
    <cellStyle name="Currency 3 5 2" xfId="402" xr:uid="{00000000-0005-0000-0000-000089010000}"/>
    <cellStyle name="Currency 3 5 2 2" xfId="403" xr:uid="{00000000-0005-0000-0000-00008A010000}"/>
    <cellStyle name="Currency 3 5 2 2 2" xfId="404" xr:uid="{00000000-0005-0000-0000-00008B010000}"/>
    <cellStyle name="Currency 3 5 2 2 2 2" xfId="405" xr:uid="{00000000-0005-0000-0000-00008C010000}"/>
    <cellStyle name="Currency 3 5 2 2 3" xfId="406" xr:uid="{00000000-0005-0000-0000-00008D010000}"/>
    <cellStyle name="Currency 3 5 2 3" xfId="407" xr:uid="{00000000-0005-0000-0000-00008E010000}"/>
    <cellStyle name="Currency 3 5 2 3 2" xfId="408" xr:uid="{00000000-0005-0000-0000-00008F010000}"/>
    <cellStyle name="Currency 3 5 2 4" xfId="409" xr:uid="{00000000-0005-0000-0000-000090010000}"/>
    <cellStyle name="Currency 3 5 3" xfId="410" xr:uid="{00000000-0005-0000-0000-000091010000}"/>
    <cellStyle name="Currency 3 5 3 2" xfId="411" xr:uid="{00000000-0005-0000-0000-000092010000}"/>
    <cellStyle name="Currency 3 5 3 2 2" xfId="412" xr:uid="{00000000-0005-0000-0000-000093010000}"/>
    <cellStyle name="Currency 3 5 3 3" xfId="413" xr:uid="{00000000-0005-0000-0000-000094010000}"/>
    <cellStyle name="Currency 3 5 4" xfId="414" xr:uid="{00000000-0005-0000-0000-000095010000}"/>
    <cellStyle name="Currency 3 5 4 2" xfId="415" xr:uid="{00000000-0005-0000-0000-000096010000}"/>
    <cellStyle name="Currency 3 5 5" xfId="416" xr:uid="{00000000-0005-0000-0000-000097010000}"/>
    <cellStyle name="Currency 3 6" xfId="3" xr:uid="{00000000-0005-0000-0000-000098010000}"/>
    <cellStyle name="Currency 3 6 2" xfId="417" xr:uid="{00000000-0005-0000-0000-000099010000}"/>
    <cellStyle name="Currency 3 6 2 2" xfId="418" xr:uid="{00000000-0005-0000-0000-00009A010000}"/>
    <cellStyle name="Currency 3 6 3" xfId="7" xr:uid="{00000000-0005-0000-0000-00009B010000}"/>
    <cellStyle name="Currency 3 6 4" xfId="419" xr:uid="{00000000-0005-0000-0000-00009C010000}"/>
    <cellStyle name="Currency 3 7" xfId="420" xr:uid="{00000000-0005-0000-0000-00009D010000}"/>
    <cellStyle name="Currency 3 7 2" xfId="421" xr:uid="{00000000-0005-0000-0000-00009E010000}"/>
    <cellStyle name="Currency 3 8" xfId="422" xr:uid="{00000000-0005-0000-0000-00009F010000}"/>
    <cellStyle name="Currency 3 8 2" xfId="423" xr:uid="{00000000-0005-0000-0000-0000A0010000}"/>
    <cellStyle name="Currency 3 9" xfId="424" xr:uid="{00000000-0005-0000-0000-0000A1010000}"/>
    <cellStyle name="Currency 30" xfId="425" xr:uid="{00000000-0005-0000-0000-0000A2010000}"/>
    <cellStyle name="Currency 31" xfId="426" xr:uid="{00000000-0005-0000-0000-0000A3010000}"/>
    <cellStyle name="Currency 32" xfId="427" xr:uid="{00000000-0005-0000-0000-0000A4010000}"/>
    <cellStyle name="Currency 33" xfId="428" xr:uid="{00000000-0005-0000-0000-0000A5010000}"/>
    <cellStyle name="Currency 34" xfId="429" xr:uid="{00000000-0005-0000-0000-0000A6010000}"/>
    <cellStyle name="Currency 35" xfId="430" xr:uid="{00000000-0005-0000-0000-0000A7010000}"/>
    <cellStyle name="Currency 36" xfId="431" xr:uid="{00000000-0005-0000-0000-0000A8010000}"/>
    <cellStyle name="Currency 37" xfId="432" xr:uid="{00000000-0005-0000-0000-0000A9010000}"/>
    <cellStyle name="Currency 38" xfId="433" xr:uid="{00000000-0005-0000-0000-0000AA010000}"/>
    <cellStyle name="Currency 39" xfId="434" xr:uid="{00000000-0005-0000-0000-0000AB010000}"/>
    <cellStyle name="Currency 4" xfId="435" xr:uid="{00000000-0005-0000-0000-0000AC010000}"/>
    <cellStyle name="Currency 4 10" xfId="436" xr:uid="{00000000-0005-0000-0000-0000AD010000}"/>
    <cellStyle name="Currency 4 10 2" xfId="437" xr:uid="{00000000-0005-0000-0000-0000AE010000}"/>
    <cellStyle name="Currency 4 11" xfId="438" xr:uid="{00000000-0005-0000-0000-0000AF010000}"/>
    <cellStyle name="Currency 4 11 2" xfId="439" xr:uid="{00000000-0005-0000-0000-0000B0010000}"/>
    <cellStyle name="Currency 4 12" xfId="440" xr:uid="{00000000-0005-0000-0000-0000B1010000}"/>
    <cellStyle name="Currency 4 13" xfId="2343" xr:uid="{00000000-0005-0000-0000-0000B2010000}"/>
    <cellStyle name="Currency 4 2" xfId="441" xr:uid="{00000000-0005-0000-0000-0000B3010000}"/>
    <cellStyle name="Currency 4 2 2" xfId="442" xr:uid="{00000000-0005-0000-0000-0000B4010000}"/>
    <cellStyle name="Currency 4 2 2 2" xfId="443" xr:uid="{00000000-0005-0000-0000-0000B5010000}"/>
    <cellStyle name="Currency 4 2 2 2 2" xfId="444" xr:uid="{00000000-0005-0000-0000-0000B6010000}"/>
    <cellStyle name="Currency 4 2 2 2 2 2" xfId="445" xr:uid="{00000000-0005-0000-0000-0000B7010000}"/>
    <cellStyle name="Currency 4 2 2 2 2 2 2" xfId="446" xr:uid="{00000000-0005-0000-0000-0000B8010000}"/>
    <cellStyle name="Currency 4 2 2 2 2 3" xfId="447" xr:uid="{00000000-0005-0000-0000-0000B9010000}"/>
    <cellStyle name="Currency 4 2 2 2 3" xfId="448" xr:uid="{00000000-0005-0000-0000-0000BA010000}"/>
    <cellStyle name="Currency 4 2 2 2 3 2" xfId="449" xr:uid="{00000000-0005-0000-0000-0000BB010000}"/>
    <cellStyle name="Currency 4 2 2 2 4" xfId="450" xr:uid="{00000000-0005-0000-0000-0000BC010000}"/>
    <cellStyle name="Currency 4 2 2 3" xfId="451" xr:uid="{00000000-0005-0000-0000-0000BD010000}"/>
    <cellStyle name="Currency 4 2 2 3 2" xfId="452" xr:uid="{00000000-0005-0000-0000-0000BE010000}"/>
    <cellStyle name="Currency 4 2 2 3 2 2" xfId="453" xr:uid="{00000000-0005-0000-0000-0000BF010000}"/>
    <cellStyle name="Currency 4 2 2 3 3" xfId="454" xr:uid="{00000000-0005-0000-0000-0000C0010000}"/>
    <cellStyle name="Currency 4 2 2 4" xfId="455" xr:uid="{00000000-0005-0000-0000-0000C1010000}"/>
    <cellStyle name="Currency 4 2 2 4 2" xfId="456" xr:uid="{00000000-0005-0000-0000-0000C2010000}"/>
    <cellStyle name="Currency 4 2 2 5" xfId="457" xr:uid="{00000000-0005-0000-0000-0000C3010000}"/>
    <cellStyle name="Currency 4 2 3" xfId="458" xr:uid="{00000000-0005-0000-0000-0000C4010000}"/>
    <cellStyle name="Currency 4 2 4" xfId="459" xr:uid="{00000000-0005-0000-0000-0000C5010000}"/>
    <cellStyle name="Currency 4 2 4 2" xfId="460" xr:uid="{00000000-0005-0000-0000-0000C6010000}"/>
    <cellStyle name="Currency 4 2 4 2 2" xfId="461" xr:uid="{00000000-0005-0000-0000-0000C7010000}"/>
    <cellStyle name="Currency 4 2 4 2 2 2" xfId="462" xr:uid="{00000000-0005-0000-0000-0000C8010000}"/>
    <cellStyle name="Currency 4 2 4 2 2 2 2" xfId="463" xr:uid="{00000000-0005-0000-0000-0000C9010000}"/>
    <cellStyle name="Currency 4 2 4 2 2 3" xfId="464" xr:uid="{00000000-0005-0000-0000-0000CA010000}"/>
    <cellStyle name="Currency 4 2 4 2 3" xfId="465" xr:uid="{00000000-0005-0000-0000-0000CB010000}"/>
    <cellStyle name="Currency 4 2 4 2 3 2" xfId="466" xr:uid="{00000000-0005-0000-0000-0000CC010000}"/>
    <cellStyle name="Currency 4 2 4 2 4" xfId="467" xr:uid="{00000000-0005-0000-0000-0000CD010000}"/>
    <cellStyle name="Currency 4 2 4 3" xfId="468" xr:uid="{00000000-0005-0000-0000-0000CE010000}"/>
    <cellStyle name="Currency 4 2 4 3 2" xfId="469" xr:uid="{00000000-0005-0000-0000-0000CF010000}"/>
    <cellStyle name="Currency 4 2 4 3 2 2" xfId="470" xr:uid="{00000000-0005-0000-0000-0000D0010000}"/>
    <cellStyle name="Currency 4 2 4 3 3" xfId="471" xr:uid="{00000000-0005-0000-0000-0000D1010000}"/>
    <cellStyle name="Currency 4 2 4 4" xfId="472" xr:uid="{00000000-0005-0000-0000-0000D2010000}"/>
    <cellStyle name="Currency 4 2 4 4 2" xfId="473" xr:uid="{00000000-0005-0000-0000-0000D3010000}"/>
    <cellStyle name="Currency 4 2 4 5" xfId="474" xr:uid="{00000000-0005-0000-0000-0000D4010000}"/>
    <cellStyle name="Currency 4 2 5" xfId="475" xr:uid="{00000000-0005-0000-0000-0000D5010000}"/>
    <cellStyle name="Currency 4 2 5 2" xfId="476" xr:uid="{00000000-0005-0000-0000-0000D6010000}"/>
    <cellStyle name="Currency 4 2 5 2 2" xfId="477" xr:uid="{00000000-0005-0000-0000-0000D7010000}"/>
    <cellStyle name="Currency 4 2 5 2 2 2" xfId="478" xr:uid="{00000000-0005-0000-0000-0000D8010000}"/>
    <cellStyle name="Currency 4 2 5 2 3" xfId="479" xr:uid="{00000000-0005-0000-0000-0000D9010000}"/>
    <cellStyle name="Currency 4 2 5 3" xfId="480" xr:uid="{00000000-0005-0000-0000-0000DA010000}"/>
    <cellStyle name="Currency 4 2 5 3 2" xfId="481" xr:uid="{00000000-0005-0000-0000-0000DB010000}"/>
    <cellStyle name="Currency 4 2 5 4" xfId="482" xr:uid="{00000000-0005-0000-0000-0000DC010000}"/>
    <cellStyle name="Currency 4 2 6" xfId="483" xr:uid="{00000000-0005-0000-0000-0000DD010000}"/>
    <cellStyle name="Currency 4 2 6 2" xfId="484" xr:uid="{00000000-0005-0000-0000-0000DE010000}"/>
    <cellStyle name="Currency 4 2 6 2 2" xfId="485" xr:uid="{00000000-0005-0000-0000-0000DF010000}"/>
    <cellStyle name="Currency 4 2 6 3" xfId="486" xr:uid="{00000000-0005-0000-0000-0000E0010000}"/>
    <cellStyle name="Currency 4 2 7" xfId="487" xr:uid="{00000000-0005-0000-0000-0000E1010000}"/>
    <cellStyle name="Currency 4 2 7 2" xfId="488" xr:uid="{00000000-0005-0000-0000-0000E2010000}"/>
    <cellStyle name="Currency 4 2 8" xfId="489" xr:uid="{00000000-0005-0000-0000-0000E3010000}"/>
    <cellStyle name="Currency 4 3" xfId="490" xr:uid="{00000000-0005-0000-0000-0000E4010000}"/>
    <cellStyle name="Currency 4 3 2" xfId="491" xr:uid="{00000000-0005-0000-0000-0000E5010000}"/>
    <cellStyle name="Currency 4 3 2 2" xfId="492" xr:uid="{00000000-0005-0000-0000-0000E6010000}"/>
    <cellStyle name="Currency 4 3 2 2 2" xfId="493" xr:uid="{00000000-0005-0000-0000-0000E7010000}"/>
    <cellStyle name="Currency 4 3 2 2 2 2" xfId="494" xr:uid="{00000000-0005-0000-0000-0000E8010000}"/>
    <cellStyle name="Currency 4 3 2 2 2 2 2" xfId="495" xr:uid="{00000000-0005-0000-0000-0000E9010000}"/>
    <cellStyle name="Currency 4 3 2 2 2 3" xfId="496" xr:uid="{00000000-0005-0000-0000-0000EA010000}"/>
    <cellStyle name="Currency 4 3 2 2 3" xfId="497" xr:uid="{00000000-0005-0000-0000-0000EB010000}"/>
    <cellStyle name="Currency 4 3 2 2 3 2" xfId="498" xr:uid="{00000000-0005-0000-0000-0000EC010000}"/>
    <cellStyle name="Currency 4 3 2 2 4" xfId="499" xr:uid="{00000000-0005-0000-0000-0000ED010000}"/>
    <cellStyle name="Currency 4 3 2 3" xfId="500" xr:uid="{00000000-0005-0000-0000-0000EE010000}"/>
    <cellStyle name="Currency 4 3 2 3 2" xfId="501" xr:uid="{00000000-0005-0000-0000-0000EF010000}"/>
    <cellStyle name="Currency 4 3 2 3 2 2" xfId="502" xr:uid="{00000000-0005-0000-0000-0000F0010000}"/>
    <cellStyle name="Currency 4 3 2 3 3" xfId="503" xr:uid="{00000000-0005-0000-0000-0000F1010000}"/>
    <cellStyle name="Currency 4 3 2 4" xfId="504" xr:uid="{00000000-0005-0000-0000-0000F2010000}"/>
    <cellStyle name="Currency 4 3 2 4 2" xfId="505" xr:uid="{00000000-0005-0000-0000-0000F3010000}"/>
    <cellStyle name="Currency 4 3 2 5" xfId="506" xr:uid="{00000000-0005-0000-0000-0000F4010000}"/>
    <cellStyle name="Currency 4 3 3" xfId="507" xr:uid="{00000000-0005-0000-0000-0000F5010000}"/>
    <cellStyle name="Currency 4 3 3 2" xfId="508" xr:uid="{00000000-0005-0000-0000-0000F6010000}"/>
    <cellStyle name="Currency 4 3 3 2 2" xfId="509" xr:uid="{00000000-0005-0000-0000-0000F7010000}"/>
    <cellStyle name="Currency 4 3 3 2 2 2" xfId="510" xr:uid="{00000000-0005-0000-0000-0000F8010000}"/>
    <cellStyle name="Currency 4 3 3 2 3" xfId="511" xr:uid="{00000000-0005-0000-0000-0000F9010000}"/>
    <cellStyle name="Currency 4 3 3 3" xfId="512" xr:uid="{00000000-0005-0000-0000-0000FA010000}"/>
    <cellStyle name="Currency 4 3 3 3 2" xfId="513" xr:uid="{00000000-0005-0000-0000-0000FB010000}"/>
    <cellStyle name="Currency 4 3 3 4" xfId="514" xr:uid="{00000000-0005-0000-0000-0000FC010000}"/>
    <cellStyle name="Currency 4 3 4" xfId="515" xr:uid="{00000000-0005-0000-0000-0000FD010000}"/>
    <cellStyle name="Currency 4 3 4 2" xfId="516" xr:uid="{00000000-0005-0000-0000-0000FE010000}"/>
    <cellStyle name="Currency 4 3 4 2 2" xfId="517" xr:uid="{00000000-0005-0000-0000-0000FF010000}"/>
    <cellStyle name="Currency 4 3 4 3" xfId="518" xr:uid="{00000000-0005-0000-0000-000000020000}"/>
    <cellStyle name="Currency 4 3 5" xfId="519" xr:uid="{00000000-0005-0000-0000-000001020000}"/>
    <cellStyle name="Currency 4 3 5 2" xfId="520" xr:uid="{00000000-0005-0000-0000-000002020000}"/>
    <cellStyle name="Currency 4 3 6" xfId="521" xr:uid="{00000000-0005-0000-0000-000003020000}"/>
    <cellStyle name="Currency 4 4" xfId="522" xr:uid="{00000000-0005-0000-0000-000004020000}"/>
    <cellStyle name="Currency 4 4 2" xfId="523" xr:uid="{00000000-0005-0000-0000-000005020000}"/>
    <cellStyle name="Currency 4 4 2 2" xfId="524" xr:uid="{00000000-0005-0000-0000-000006020000}"/>
    <cellStyle name="Currency 4 4 2 2 2" xfId="525" xr:uid="{00000000-0005-0000-0000-000007020000}"/>
    <cellStyle name="Currency 4 4 2 2 2 2" xfId="526" xr:uid="{00000000-0005-0000-0000-000008020000}"/>
    <cellStyle name="Currency 4 4 2 2 2 2 2" xfId="527" xr:uid="{00000000-0005-0000-0000-000009020000}"/>
    <cellStyle name="Currency 4 4 2 2 2 3" xfId="528" xr:uid="{00000000-0005-0000-0000-00000A020000}"/>
    <cellStyle name="Currency 4 4 2 2 3" xfId="529" xr:uid="{00000000-0005-0000-0000-00000B020000}"/>
    <cellStyle name="Currency 4 4 2 2 3 2" xfId="530" xr:uid="{00000000-0005-0000-0000-00000C020000}"/>
    <cellStyle name="Currency 4 4 2 2 4" xfId="531" xr:uid="{00000000-0005-0000-0000-00000D020000}"/>
    <cellStyle name="Currency 4 4 2 3" xfId="532" xr:uid="{00000000-0005-0000-0000-00000E020000}"/>
    <cellStyle name="Currency 4 4 2 3 2" xfId="533" xr:uid="{00000000-0005-0000-0000-00000F020000}"/>
    <cellStyle name="Currency 4 4 2 3 2 2" xfId="534" xr:uid="{00000000-0005-0000-0000-000010020000}"/>
    <cellStyle name="Currency 4 4 2 3 3" xfId="535" xr:uid="{00000000-0005-0000-0000-000011020000}"/>
    <cellStyle name="Currency 4 4 2 4" xfId="536" xr:uid="{00000000-0005-0000-0000-000012020000}"/>
    <cellStyle name="Currency 4 4 2 4 2" xfId="537" xr:uid="{00000000-0005-0000-0000-000013020000}"/>
    <cellStyle name="Currency 4 4 2 5" xfId="538" xr:uid="{00000000-0005-0000-0000-000014020000}"/>
    <cellStyle name="Currency 4 4 3" xfId="539" xr:uid="{00000000-0005-0000-0000-000015020000}"/>
    <cellStyle name="Currency 4 4 3 2" xfId="540" xr:uid="{00000000-0005-0000-0000-000016020000}"/>
    <cellStyle name="Currency 4 4 3 2 2" xfId="541" xr:uid="{00000000-0005-0000-0000-000017020000}"/>
    <cellStyle name="Currency 4 4 3 2 2 2" xfId="542" xr:uid="{00000000-0005-0000-0000-000018020000}"/>
    <cellStyle name="Currency 4 4 3 2 3" xfId="543" xr:uid="{00000000-0005-0000-0000-000019020000}"/>
    <cellStyle name="Currency 4 4 3 3" xfId="544" xr:uid="{00000000-0005-0000-0000-00001A020000}"/>
    <cellStyle name="Currency 4 4 3 3 2" xfId="545" xr:uid="{00000000-0005-0000-0000-00001B020000}"/>
    <cellStyle name="Currency 4 4 3 4" xfId="546" xr:uid="{00000000-0005-0000-0000-00001C020000}"/>
    <cellStyle name="Currency 4 4 4" xfId="547" xr:uid="{00000000-0005-0000-0000-00001D020000}"/>
    <cellStyle name="Currency 4 4 4 2" xfId="548" xr:uid="{00000000-0005-0000-0000-00001E020000}"/>
    <cellStyle name="Currency 4 4 4 2 2" xfId="549" xr:uid="{00000000-0005-0000-0000-00001F020000}"/>
    <cellStyle name="Currency 4 4 4 3" xfId="550" xr:uid="{00000000-0005-0000-0000-000020020000}"/>
    <cellStyle name="Currency 4 4 5" xfId="551" xr:uid="{00000000-0005-0000-0000-000021020000}"/>
    <cellStyle name="Currency 4 4 5 2" xfId="552" xr:uid="{00000000-0005-0000-0000-000022020000}"/>
    <cellStyle name="Currency 4 4 6" xfId="553" xr:uid="{00000000-0005-0000-0000-000023020000}"/>
    <cellStyle name="Currency 4 5" xfId="554" xr:uid="{00000000-0005-0000-0000-000024020000}"/>
    <cellStyle name="Currency 4 5 2" xfId="555" xr:uid="{00000000-0005-0000-0000-000025020000}"/>
    <cellStyle name="Currency 4 5 2 2" xfId="556" xr:uid="{00000000-0005-0000-0000-000026020000}"/>
    <cellStyle name="Currency 4 5 2 2 2" xfId="557" xr:uid="{00000000-0005-0000-0000-000027020000}"/>
    <cellStyle name="Currency 4 5 2 2 2 2" xfId="558" xr:uid="{00000000-0005-0000-0000-000028020000}"/>
    <cellStyle name="Currency 4 5 2 2 3" xfId="559" xr:uid="{00000000-0005-0000-0000-000029020000}"/>
    <cellStyle name="Currency 4 5 2 3" xfId="560" xr:uid="{00000000-0005-0000-0000-00002A020000}"/>
    <cellStyle name="Currency 4 5 2 3 2" xfId="561" xr:uid="{00000000-0005-0000-0000-00002B020000}"/>
    <cellStyle name="Currency 4 5 2 4" xfId="562" xr:uid="{00000000-0005-0000-0000-00002C020000}"/>
    <cellStyle name="Currency 4 5 3" xfId="563" xr:uid="{00000000-0005-0000-0000-00002D020000}"/>
    <cellStyle name="Currency 4 5 3 2" xfId="564" xr:uid="{00000000-0005-0000-0000-00002E020000}"/>
    <cellStyle name="Currency 4 5 3 2 2" xfId="565" xr:uid="{00000000-0005-0000-0000-00002F020000}"/>
    <cellStyle name="Currency 4 5 3 3" xfId="566" xr:uid="{00000000-0005-0000-0000-000030020000}"/>
    <cellStyle name="Currency 4 5 4" xfId="567" xr:uid="{00000000-0005-0000-0000-000031020000}"/>
    <cellStyle name="Currency 4 5 4 2" xfId="568" xr:uid="{00000000-0005-0000-0000-000032020000}"/>
    <cellStyle name="Currency 4 5 5" xfId="569" xr:uid="{00000000-0005-0000-0000-000033020000}"/>
    <cellStyle name="Currency 4 6" xfId="570" xr:uid="{00000000-0005-0000-0000-000034020000}"/>
    <cellStyle name="Currency 4 6 2" xfId="571" xr:uid="{00000000-0005-0000-0000-000035020000}"/>
    <cellStyle name="Currency 4 6 2 2" xfId="572" xr:uid="{00000000-0005-0000-0000-000036020000}"/>
    <cellStyle name="Currency 4 6 2 2 2" xfId="573" xr:uid="{00000000-0005-0000-0000-000037020000}"/>
    <cellStyle name="Currency 4 6 2 2 2 2" xfId="574" xr:uid="{00000000-0005-0000-0000-000038020000}"/>
    <cellStyle name="Currency 4 6 2 2 3" xfId="575" xr:uid="{00000000-0005-0000-0000-000039020000}"/>
    <cellStyle name="Currency 4 6 2 3" xfId="576" xr:uid="{00000000-0005-0000-0000-00003A020000}"/>
    <cellStyle name="Currency 4 6 2 3 2" xfId="577" xr:uid="{00000000-0005-0000-0000-00003B020000}"/>
    <cellStyle name="Currency 4 6 2 4" xfId="578" xr:uid="{00000000-0005-0000-0000-00003C020000}"/>
    <cellStyle name="Currency 4 6 3" xfId="579" xr:uid="{00000000-0005-0000-0000-00003D020000}"/>
    <cellStyle name="Currency 4 6 3 2" xfId="580" xr:uid="{00000000-0005-0000-0000-00003E020000}"/>
    <cellStyle name="Currency 4 6 3 2 2" xfId="581" xr:uid="{00000000-0005-0000-0000-00003F020000}"/>
    <cellStyle name="Currency 4 6 3 3" xfId="582" xr:uid="{00000000-0005-0000-0000-000040020000}"/>
    <cellStyle name="Currency 4 6 4" xfId="583" xr:uid="{00000000-0005-0000-0000-000041020000}"/>
    <cellStyle name="Currency 4 6 4 2" xfId="584" xr:uid="{00000000-0005-0000-0000-000042020000}"/>
    <cellStyle name="Currency 4 6 5" xfId="585" xr:uid="{00000000-0005-0000-0000-000043020000}"/>
    <cellStyle name="Currency 4 7" xfId="586" xr:uid="{00000000-0005-0000-0000-000044020000}"/>
    <cellStyle name="Currency 4 7 2" xfId="587" xr:uid="{00000000-0005-0000-0000-000045020000}"/>
    <cellStyle name="Currency 4 7 2 2" xfId="588" xr:uid="{00000000-0005-0000-0000-000046020000}"/>
    <cellStyle name="Currency 4 7 2 2 2" xfId="589" xr:uid="{00000000-0005-0000-0000-000047020000}"/>
    <cellStyle name="Currency 4 7 2 2 2 2" xfId="590" xr:uid="{00000000-0005-0000-0000-000048020000}"/>
    <cellStyle name="Currency 4 7 2 2 3" xfId="591" xr:uid="{00000000-0005-0000-0000-000049020000}"/>
    <cellStyle name="Currency 4 7 2 3" xfId="592" xr:uid="{00000000-0005-0000-0000-00004A020000}"/>
    <cellStyle name="Currency 4 7 2 3 2" xfId="593" xr:uid="{00000000-0005-0000-0000-00004B020000}"/>
    <cellStyle name="Currency 4 7 2 4" xfId="594" xr:uid="{00000000-0005-0000-0000-00004C020000}"/>
    <cellStyle name="Currency 4 7 3" xfId="595" xr:uid="{00000000-0005-0000-0000-00004D020000}"/>
    <cellStyle name="Currency 4 7 3 2" xfId="596" xr:uid="{00000000-0005-0000-0000-00004E020000}"/>
    <cellStyle name="Currency 4 7 3 2 2" xfId="597" xr:uid="{00000000-0005-0000-0000-00004F020000}"/>
    <cellStyle name="Currency 4 7 3 3" xfId="598" xr:uid="{00000000-0005-0000-0000-000050020000}"/>
    <cellStyle name="Currency 4 7 4" xfId="599" xr:uid="{00000000-0005-0000-0000-000051020000}"/>
    <cellStyle name="Currency 4 7 4 2" xfId="600" xr:uid="{00000000-0005-0000-0000-000052020000}"/>
    <cellStyle name="Currency 4 7 5" xfId="601" xr:uid="{00000000-0005-0000-0000-000053020000}"/>
    <cellStyle name="Currency 4 8" xfId="602" xr:uid="{00000000-0005-0000-0000-000054020000}"/>
    <cellStyle name="Currency 4 8 2" xfId="603" xr:uid="{00000000-0005-0000-0000-000055020000}"/>
    <cellStyle name="Currency 4 8 2 2" xfId="604" xr:uid="{00000000-0005-0000-0000-000056020000}"/>
    <cellStyle name="Currency 4 8 2 2 2" xfId="605" xr:uid="{00000000-0005-0000-0000-000057020000}"/>
    <cellStyle name="Currency 4 8 2 3" xfId="606" xr:uid="{00000000-0005-0000-0000-000058020000}"/>
    <cellStyle name="Currency 4 8 3" xfId="607" xr:uid="{00000000-0005-0000-0000-000059020000}"/>
    <cellStyle name="Currency 4 8 3 2" xfId="608" xr:uid="{00000000-0005-0000-0000-00005A020000}"/>
    <cellStyle name="Currency 4 8 4" xfId="609" xr:uid="{00000000-0005-0000-0000-00005B020000}"/>
    <cellStyle name="Currency 4 9" xfId="610" xr:uid="{00000000-0005-0000-0000-00005C020000}"/>
    <cellStyle name="Currency 4 9 2" xfId="611" xr:uid="{00000000-0005-0000-0000-00005D020000}"/>
    <cellStyle name="Currency 4 9 2 2" xfId="612" xr:uid="{00000000-0005-0000-0000-00005E020000}"/>
    <cellStyle name="Currency 4 9 3" xfId="613" xr:uid="{00000000-0005-0000-0000-00005F020000}"/>
    <cellStyle name="Currency 40" xfId="614" xr:uid="{00000000-0005-0000-0000-000060020000}"/>
    <cellStyle name="Currency 41" xfId="615" xr:uid="{00000000-0005-0000-0000-000061020000}"/>
    <cellStyle name="Currency 42" xfId="616" xr:uid="{00000000-0005-0000-0000-000062020000}"/>
    <cellStyle name="Currency 43" xfId="617" xr:uid="{00000000-0005-0000-0000-000063020000}"/>
    <cellStyle name="Currency 44" xfId="618" xr:uid="{00000000-0005-0000-0000-000064020000}"/>
    <cellStyle name="Currency 45" xfId="619" xr:uid="{00000000-0005-0000-0000-000065020000}"/>
    <cellStyle name="Currency 46" xfId="620" xr:uid="{00000000-0005-0000-0000-000066020000}"/>
    <cellStyle name="Currency 47" xfId="621" xr:uid="{00000000-0005-0000-0000-000067020000}"/>
    <cellStyle name="Currency 48" xfId="9" xr:uid="{00000000-0005-0000-0000-000068020000}"/>
    <cellStyle name="Currency 49" xfId="622" xr:uid="{00000000-0005-0000-0000-000069020000}"/>
    <cellStyle name="Currency 5" xfId="623" xr:uid="{00000000-0005-0000-0000-00006A020000}"/>
    <cellStyle name="Currency 5 2" xfId="624" xr:uid="{00000000-0005-0000-0000-00006B020000}"/>
    <cellStyle name="Currency 5 2 2" xfId="625" xr:uid="{00000000-0005-0000-0000-00006C020000}"/>
    <cellStyle name="Currency 5 3" xfId="626" xr:uid="{00000000-0005-0000-0000-00006D020000}"/>
    <cellStyle name="Currency 5 3 2" xfId="627" xr:uid="{00000000-0005-0000-0000-00006E020000}"/>
    <cellStyle name="Currency 5 3 2 2" xfId="628" xr:uid="{00000000-0005-0000-0000-00006F020000}"/>
    <cellStyle name="Currency 5 3 3" xfId="629" xr:uid="{00000000-0005-0000-0000-000070020000}"/>
    <cellStyle name="Currency 5 3 3 2" xfId="630" xr:uid="{00000000-0005-0000-0000-000071020000}"/>
    <cellStyle name="Currency 5 3 4" xfId="631" xr:uid="{00000000-0005-0000-0000-000072020000}"/>
    <cellStyle name="Currency 5 4" xfId="632" xr:uid="{00000000-0005-0000-0000-000073020000}"/>
    <cellStyle name="Currency 5 5" xfId="633" xr:uid="{00000000-0005-0000-0000-000074020000}"/>
    <cellStyle name="Currency 5 5 2" xfId="634" xr:uid="{00000000-0005-0000-0000-000075020000}"/>
    <cellStyle name="Currency 5 6" xfId="635" xr:uid="{00000000-0005-0000-0000-000076020000}"/>
    <cellStyle name="Currency 5 6 2" xfId="636" xr:uid="{00000000-0005-0000-0000-000077020000}"/>
    <cellStyle name="Currency 50" xfId="2356" xr:uid="{515E6906-908D-4512-82F2-94C956E7720E}"/>
    <cellStyle name="Currency 6" xfId="637" xr:uid="{00000000-0005-0000-0000-000078020000}"/>
    <cellStyle name="Currency 6 2" xfId="638" xr:uid="{00000000-0005-0000-0000-000079020000}"/>
    <cellStyle name="Currency 6 2 2" xfId="639" xr:uid="{00000000-0005-0000-0000-00007A020000}"/>
    <cellStyle name="Currency 6 2 2 2" xfId="640" xr:uid="{00000000-0005-0000-0000-00007B020000}"/>
    <cellStyle name="Currency 6 2 2 2 2" xfId="641" xr:uid="{00000000-0005-0000-0000-00007C020000}"/>
    <cellStyle name="Currency 6 2 2 3" xfId="642" xr:uid="{00000000-0005-0000-0000-00007D020000}"/>
    <cellStyle name="Currency 6 2 3" xfId="643" xr:uid="{00000000-0005-0000-0000-00007E020000}"/>
    <cellStyle name="Currency 6 2 3 2" xfId="644" xr:uid="{00000000-0005-0000-0000-00007F020000}"/>
    <cellStyle name="Currency 6 2 4" xfId="645" xr:uid="{00000000-0005-0000-0000-000080020000}"/>
    <cellStyle name="Currency 6 3" xfId="646" xr:uid="{00000000-0005-0000-0000-000081020000}"/>
    <cellStyle name="Currency 6 3 2" xfId="647" xr:uid="{00000000-0005-0000-0000-000082020000}"/>
    <cellStyle name="Currency 6 3 2 2" xfId="648" xr:uid="{00000000-0005-0000-0000-000083020000}"/>
    <cellStyle name="Currency 6 3 3" xfId="649" xr:uid="{00000000-0005-0000-0000-000084020000}"/>
    <cellStyle name="Currency 6 4" xfId="650" xr:uid="{00000000-0005-0000-0000-000085020000}"/>
    <cellStyle name="Currency 6 4 2" xfId="651" xr:uid="{00000000-0005-0000-0000-000086020000}"/>
    <cellStyle name="Currency 6 5" xfId="652" xr:uid="{00000000-0005-0000-0000-000087020000}"/>
    <cellStyle name="Currency 7" xfId="653" xr:uid="{00000000-0005-0000-0000-000088020000}"/>
    <cellStyle name="Currency 7 2" xfId="654" xr:uid="{00000000-0005-0000-0000-000089020000}"/>
    <cellStyle name="Currency 7 2 2" xfId="655" xr:uid="{00000000-0005-0000-0000-00008A020000}"/>
    <cellStyle name="Currency 7 2 2 2" xfId="656" xr:uid="{00000000-0005-0000-0000-00008B020000}"/>
    <cellStyle name="Currency 7 2 2 2 2" xfId="657" xr:uid="{00000000-0005-0000-0000-00008C020000}"/>
    <cellStyle name="Currency 7 2 2 3" xfId="658" xr:uid="{00000000-0005-0000-0000-00008D020000}"/>
    <cellStyle name="Currency 7 2 3" xfId="659" xr:uid="{00000000-0005-0000-0000-00008E020000}"/>
    <cellStyle name="Currency 7 2 3 2" xfId="660" xr:uid="{00000000-0005-0000-0000-00008F020000}"/>
    <cellStyle name="Currency 7 2 4" xfId="661" xr:uid="{00000000-0005-0000-0000-000090020000}"/>
    <cellStyle name="Currency 7 3" xfId="662" xr:uid="{00000000-0005-0000-0000-000091020000}"/>
    <cellStyle name="Currency 7 3 2" xfId="663" xr:uid="{00000000-0005-0000-0000-000092020000}"/>
    <cellStyle name="Currency 7 3 2 2" xfId="664" xr:uid="{00000000-0005-0000-0000-000093020000}"/>
    <cellStyle name="Currency 7 3 3" xfId="665" xr:uid="{00000000-0005-0000-0000-000094020000}"/>
    <cellStyle name="Currency 7 4" xfId="666" xr:uid="{00000000-0005-0000-0000-000095020000}"/>
    <cellStyle name="Currency 7 4 2" xfId="667" xr:uid="{00000000-0005-0000-0000-000096020000}"/>
    <cellStyle name="Currency 7 5" xfId="668" xr:uid="{00000000-0005-0000-0000-000097020000}"/>
    <cellStyle name="Currency 8" xfId="669" xr:uid="{00000000-0005-0000-0000-000098020000}"/>
    <cellStyle name="Currency 8 2" xfId="670" xr:uid="{00000000-0005-0000-0000-000099020000}"/>
    <cellStyle name="Currency 8 2 2" xfId="671" xr:uid="{00000000-0005-0000-0000-00009A020000}"/>
    <cellStyle name="Currency 8 2 2 2" xfId="672" xr:uid="{00000000-0005-0000-0000-00009B020000}"/>
    <cellStyle name="Currency 8 2 3" xfId="673" xr:uid="{00000000-0005-0000-0000-00009C020000}"/>
    <cellStyle name="Currency 8 3" xfId="674" xr:uid="{00000000-0005-0000-0000-00009D020000}"/>
    <cellStyle name="Currency 8 3 2" xfId="675" xr:uid="{00000000-0005-0000-0000-00009E020000}"/>
    <cellStyle name="Currency 8 4" xfId="676" xr:uid="{00000000-0005-0000-0000-00009F020000}"/>
    <cellStyle name="Currency 9" xfId="677" xr:uid="{00000000-0005-0000-0000-0000A0020000}"/>
    <cellStyle name="Currency 9 2" xfId="678" xr:uid="{00000000-0005-0000-0000-0000A1020000}"/>
    <cellStyle name="Currency 9 2 2" xfId="679" xr:uid="{00000000-0005-0000-0000-0000A2020000}"/>
    <cellStyle name="Currency 9 2 2 2" xfId="680" xr:uid="{00000000-0005-0000-0000-0000A3020000}"/>
    <cellStyle name="Currency 9 2 3" xfId="681" xr:uid="{00000000-0005-0000-0000-0000A4020000}"/>
    <cellStyle name="Currency 9 3" xfId="682" xr:uid="{00000000-0005-0000-0000-0000A5020000}"/>
    <cellStyle name="Currency 9 3 2" xfId="683" xr:uid="{00000000-0005-0000-0000-0000A6020000}"/>
    <cellStyle name="Currency 9 4" xfId="684" xr:uid="{00000000-0005-0000-0000-0000A7020000}"/>
    <cellStyle name="Explanatory Text 2" xfId="685" xr:uid="{00000000-0005-0000-0000-0000A8020000}"/>
    <cellStyle name="Explanatory Text 2 2" xfId="686" xr:uid="{00000000-0005-0000-0000-0000A9020000}"/>
    <cellStyle name="Explanatory Text 2 3" xfId="687" xr:uid="{00000000-0005-0000-0000-0000AA020000}"/>
    <cellStyle name="Font: Calibri, 9pt regular" xfId="688" xr:uid="{00000000-0005-0000-0000-0000AB020000}"/>
    <cellStyle name="Footnotes: top row" xfId="689" xr:uid="{00000000-0005-0000-0000-0000AC020000}"/>
    <cellStyle name="Good 2" xfId="690" xr:uid="{00000000-0005-0000-0000-0000AD020000}"/>
    <cellStyle name="Header: bottom row" xfId="691" xr:uid="{00000000-0005-0000-0000-0000AE020000}"/>
    <cellStyle name="Heading 1 2" xfId="692" xr:uid="{00000000-0005-0000-0000-0000AF020000}"/>
    <cellStyle name="Heading 1 2 2" xfId="693" xr:uid="{00000000-0005-0000-0000-0000B0020000}"/>
    <cellStyle name="Heading 1 2 3" xfId="694" xr:uid="{00000000-0005-0000-0000-0000B1020000}"/>
    <cellStyle name="Heading 2 2" xfId="695" xr:uid="{00000000-0005-0000-0000-0000B2020000}"/>
    <cellStyle name="Heading 2 2 2" xfId="696" xr:uid="{00000000-0005-0000-0000-0000B3020000}"/>
    <cellStyle name="Heading 2 2 3" xfId="697" xr:uid="{00000000-0005-0000-0000-0000B4020000}"/>
    <cellStyle name="Heading 3 2" xfId="698" xr:uid="{00000000-0005-0000-0000-0000B5020000}"/>
    <cellStyle name="Heading 3 2 2" xfId="699" xr:uid="{00000000-0005-0000-0000-0000B6020000}"/>
    <cellStyle name="Heading 3 2 3" xfId="700" xr:uid="{00000000-0005-0000-0000-0000B7020000}"/>
    <cellStyle name="Heading 4 2" xfId="701" xr:uid="{00000000-0005-0000-0000-0000B8020000}"/>
    <cellStyle name="Heading 4 2 2" xfId="702" xr:uid="{00000000-0005-0000-0000-0000B9020000}"/>
    <cellStyle name="Heading 4 2 3" xfId="703" xr:uid="{00000000-0005-0000-0000-0000BA020000}"/>
    <cellStyle name="Hyperlink 2" xfId="704" xr:uid="{00000000-0005-0000-0000-0000BB020000}"/>
    <cellStyle name="Input 2" xfId="705" xr:uid="{00000000-0005-0000-0000-0000BC020000}"/>
    <cellStyle name="Input 2 2" xfId="706" xr:uid="{00000000-0005-0000-0000-0000BD020000}"/>
    <cellStyle name="Input 2 3" xfId="707" xr:uid="{00000000-0005-0000-0000-0000BE020000}"/>
    <cellStyle name="Linked Cell 2" xfId="708" xr:uid="{00000000-0005-0000-0000-0000BF020000}"/>
    <cellStyle name="Linked Cell 2 2" xfId="709" xr:uid="{00000000-0005-0000-0000-0000C0020000}"/>
    <cellStyle name="Linked Cell 2 3" xfId="710" xr:uid="{00000000-0005-0000-0000-0000C1020000}"/>
    <cellStyle name="Neutral 2" xfId="711" xr:uid="{00000000-0005-0000-0000-0000C2020000}"/>
    <cellStyle name="Normal" xfId="0" builtinId="0"/>
    <cellStyle name="Normal 10" xfId="712" xr:uid="{00000000-0005-0000-0000-0000C4020000}"/>
    <cellStyle name="Normal 10 2" xfId="713" xr:uid="{00000000-0005-0000-0000-0000C5020000}"/>
    <cellStyle name="Normal 10 2 2" xfId="714" xr:uid="{00000000-0005-0000-0000-0000C6020000}"/>
    <cellStyle name="Normal 10 2 2 2" xfId="715" xr:uid="{00000000-0005-0000-0000-0000C7020000}"/>
    <cellStyle name="Normal 10 2 2 2 2" xfId="716" xr:uid="{00000000-0005-0000-0000-0000C8020000}"/>
    <cellStyle name="Normal 10 2 2 2 2 2" xfId="717" xr:uid="{00000000-0005-0000-0000-0000C9020000}"/>
    <cellStyle name="Normal 10 2 2 2 3" xfId="718" xr:uid="{00000000-0005-0000-0000-0000CA020000}"/>
    <cellStyle name="Normal 10 2 2 3" xfId="719" xr:uid="{00000000-0005-0000-0000-0000CB020000}"/>
    <cellStyle name="Normal 10 2 2 3 2" xfId="720" xr:uid="{00000000-0005-0000-0000-0000CC020000}"/>
    <cellStyle name="Normal 10 2 2 4" xfId="721" xr:uid="{00000000-0005-0000-0000-0000CD020000}"/>
    <cellStyle name="Normal 10 2 3" xfId="722" xr:uid="{00000000-0005-0000-0000-0000CE020000}"/>
    <cellStyle name="Normal 10 2 3 2" xfId="723" xr:uid="{00000000-0005-0000-0000-0000CF020000}"/>
    <cellStyle name="Normal 10 2 3 2 2" xfId="724" xr:uid="{00000000-0005-0000-0000-0000D0020000}"/>
    <cellStyle name="Normal 10 2 3 3" xfId="725" xr:uid="{00000000-0005-0000-0000-0000D1020000}"/>
    <cellStyle name="Normal 10 2 4" xfId="726" xr:uid="{00000000-0005-0000-0000-0000D2020000}"/>
    <cellStyle name="Normal 10 2 4 2" xfId="727" xr:uid="{00000000-0005-0000-0000-0000D3020000}"/>
    <cellStyle name="Normal 10 2 5" xfId="728" xr:uid="{00000000-0005-0000-0000-0000D4020000}"/>
    <cellStyle name="Normal 10 3" xfId="729" xr:uid="{00000000-0005-0000-0000-0000D5020000}"/>
    <cellStyle name="Normal 10 3 2" xfId="730" xr:uid="{00000000-0005-0000-0000-0000D6020000}"/>
    <cellStyle name="Normal 10 3 2 2" xfId="731" xr:uid="{00000000-0005-0000-0000-0000D7020000}"/>
    <cellStyle name="Normal 10 4" xfId="732" xr:uid="{00000000-0005-0000-0000-0000D8020000}"/>
    <cellStyle name="Normal 10 4 2" xfId="733" xr:uid="{00000000-0005-0000-0000-0000D9020000}"/>
    <cellStyle name="Normal 10 4 2 2" xfId="734" xr:uid="{00000000-0005-0000-0000-0000DA020000}"/>
    <cellStyle name="Normal 10 4 2 2 2" xfId="735" xr:uid="{00000000-0005-0000-0000-0000DB020000}"/>
    <cellStyle name="Normal 10 4 2 3" xfId="736" xr:uid="{00000000-0005-0000-0000-0000DC020000}"/>
    <cellStyle name="Normal 10 4 3" xfId="737" xr:uid="{00000000-0005-0000-0000-0000DD020000}"/>
    <cellStyle name="Normal 10 4 3 2" xfId="738" xr:uid="{00000000-0005-0000-0000-0000DE020000}"/>
    <cellStyle name="Normal 10 4 4" xfId="739" xr:uid="{00000000-0005-0000-0000-0000DF020000}"/>
    <cellStyle name="Normal 10 5" xfId="740" xr:uid="{00000000-0005-0000-0000-0000E0020000}"/>
    <cellStyle name="Normal 10 5 2" xfId="741" xr:uid="{00000000-0005-0000-0000-0000E1020000}"/>
    <cellStyle name="Normal 10 5 2 2" xfId="742" xr:uid="{00000000-0005-0000-0000-0000E2020000}"/>
    <cellStyle name="Normal 10 5 3" xfId="743" xr:uid="{00000000-0005-0000-0000-0000E3020000}"/>
    <cellStyle name="Normal 10 6" xfId="744" xr:uid="{00000000-0005-0000-0000-0000E4020000}"/>
    <cellStyle name="Normal 10 6 2" xfId="745" xr:uid="{00000000-0005-0000-0000-0000E5020000}"/>
    <cellStyle name="Normal 10 7" xfId="746" xr:uid="{00000000-0005-0000-0000-0000E6020000}"/>
    <cellStyle name="Normal 11" xfId="747" xr:uid="{00000000-0005-0000-0000-0000E7020000}"/>
    <cellStyle name="Normal 11 2" xfId="748" xr:uid="{00000000-0005-0000-0000-0000E8020000}"/>
    <cellStyle name="Normal 11 2 2" xfId="749" xr:uid="{00000000-0005-0000-0000-0000E9020000}"/>
    <cellStyle name="Normal 11 2 2 2" xfId="750" xr:uid="{00000000-0005-0000-0000-0000EA020000}"/>
    <cellStyle name="Normal 11 2 3" xfId="751" xr:uid="{00000000-0005-0000-0000-0000EB020000}"/>
    <cellStyle name="Normal 11 3" xfId="2346" xr:uid="{00000000-0005-0000-0000-0000EC020000}"/>
    <cellStyle name="Normal 12" xfId="752" xr:uid="{00000000-0005-0000-0000-0000ED020000}"/>
    <cellStyle name="Normal 12 2" xfId="753" xr:uid="{00000000-0005-0000-0000-0000EE020000}"/>
    <cellStyle name="Normal 12 2 2" xfId="754" xr:uid="{00000000-0005-0000-0000-0000EF020000}"/>
    <cellStyle name="Normal 12 2 2 2" xfId="755" xr:uid="{00000000-0005-0000-0000-0000F0020000}"/>
    <cellStyle name="Normal 12 2 2 2 2" xfId="756" xr:uid="{00000000-0005-0000-0000-0000F1020000}"/>
    <cellStyle name="Normal 12 2 2 3" xfId="757" xr:uid="{00000000-0005-0000-0000-0000F2020000}"/>
    <cellStyle name="Normal 12 2 3" xfId="758" xr:uid="{00000000-0005-0000-0000-0000F3020000}"/>
    <cellStyle name="Normal 12 2 3 2" xfId="759" xr:uid="{00000000-0005-0000-0000-0000F4020000}"/>
    <cellStyle name="Normal 12 2 4" xfId="760" xr:uid="{00000000-0005-0000-0000-0000F5020000}"/>
    <cellStyle name="Normal 12 3" xfId="761" xr:uid="{00000000-0005-0000-0000-0000F6020000}"/>
    <cellStyle name="Normal 12 3 2" xfId="762" xr:uid="{00000000-0005-0000-0000-0000F7020000}"/>
    <cellStyle name="Normal 12 3 2 2" xfId="763" xr:uid="{00000000-0005-0000-0000-0000F8020000}"/>
    <cellStyle name="Normal 12 3 3" xfId="764" xr:uid="{00000000-0005-0000-0000-0000F9020000}"/>
    <cellStyle name="Normal 12 4" xfId="765" xr:uid="{00000000-0005-0000-0000-0000FA020000}"/>
    <cellStyle name="Normal 12 4 2" xfId="766" xr:uid="{00000000-0005-0000-0000-0000FB020000}"/>
    <cellStyle name="Normal 12 5" xfId="767" xr:uid="{00000000-0005-0000-0000-0000FC020000}"/>
    <cellStyle name="Normal 13" xfId="768" xr:uid="{00000000-0005-0000-0000-0000FD020000}"/>
    <cellStyle name="Normal 13 2" xfId="769" xr:uid="{00000000-0005-0000-0000-0000FE020000}"/>
    <cellStyle name="Normal 13 2 2" xfId="770" xr:uid="{00000000-0005-0000-0000-0000FF020000}"/>
    <cellStyle name="Normal 13 2 2 2" xfId="771" xr:uid="{00000000-0005-0000-0000-000000030000}"/>
    <cellStyle name="Normal 13 2 2 2 2" xfId="772" xr:uid="{00000000-0005-0000-0000-000001030000}"/>
    <cellStyle name="Normal 13 2 2 3" xfId="773" xr:uid="{00000000-0005-0000-0000-000002030000}"/>
    <cellStyle name="Normal 13 2 3" xfId="774" xr:uid="{00000000-0005-0000-0000-000003030000}"/>
    <cellStyle name="Normal 13 2 3 2" xfId="775" xr:uid="{00000000-0005-0000-0000-000004030000}"/>
    <cellStyle name="Normal 13 2 4" xfId="776" xr:uid="{00000000-0005-0000-0000-000005030000}"/>
    <cellStyle name="Normal 13 3" xfId="777" xr:uid="{00000000-0005-0000-0000-000006030000}"/>
    <cellStyle name="Normal 13 3 2" xfId="778" xr:uid="{00000000-0005-0000-0000-000007030000}"/>
    <cellStyle name="Normal 13 3 2 2" xfId="779" xr:uid="{00000000-0005-0000-0000-000008030000}"/>
    <cellStyle name="Normal 13 3 3" xfId="780" xr:uid="{00000000-0005-0000-0000-000009030000}"/>
    <cellStyle name="Normal 13 4" xfId="781" xr:uid="{00000000-0005-0000-0000-00000A030000}"/>
    <cellStyle name="Normal 13 4 2" xfId="782" xr:uid="{00000000-0005-0000-0000-00000B030000}"/>
    <cellStyle name="Normal 13 5" xfId="783" xr:uid="{00000000-0005-0000-0000-00000C030000}"/>
    <cellStyle name="Normal 14" xfId="784" xr:uid="{00000000-0005-0000-0000-00000D030000}"/>
    <cellStyle name="Normal 14 2" xfId="785" xr:uid="{00000000-0005-0000-0000-00000E030000}"/>
    <cellStyle name="Normal 15" xfId="786" xr:uid="{00000000-0005-0000-0000-00000F030000}"/>
    <cellStyle name="Normal 15 2" xfId="787" xr:uid="{00000000-0005-0000-0000-000010030000}"/>
    <cellStyle name="Normal 15 2 2" xfId="788" xr:uid="{00000000-0005-0000-0000-000011030000}"/>
    <cellStyle name="Normal 15 2 2 2" xfId="789" xr:uid="{00000000-0005-0000-0000-000012030000}"/>
    <cellStyle name="Normal 15 2 2 2 2" xfId="790" xr:uid="{00000000-0005-0000-0000-000013030000}"/>
    <cellStyle name="Normal 15 2 2 3" xfId="791" xr:uid="{00000000-0005-0000-0000-000014030000}"/>
    <cellStyle name="Normal 15 2 3" xfId="792" xr:uid="{00000000-0005-0000-0000-000015030000}"/>
    <cellStyle name="Normal 15 2 3 2" xfId="793" xr:uid="{00000000-0005-0000-0000-000016030000}"/>
    <cellStyle name="Normal 15 2 4" xfId="794" xr:uid="{00000000-0005-0000-0000-000017030000}"/>
    <cellStyle name="Normal 15 3" xfId="795" xr:uid="{00000000-0005-0000-0000-000018030000}"/>
    <cellStyle name="Normal 15 3 2" xfId="796" xr:uid="{00000000-0005-0000-0000-000019030000}"/>
    <cellStyle name="Normal 15 3 2 2" xfId="797" xr:uid="{00000000-0005-0000-0000-00001A030000}"/>
    <cellStyle name="Normal 15 3 3" xfId="798" xr:uid="{00000000-0005-0000-0000-00001B030000}"/>
    <cellStyle name="Normal 15 4" xfId="799" xr:uid="{00000000-0005-0000-0000-00001C030000}"/>
    <cellStyle name="Normal 15 4 2" xfId="800" xr:uid="{00000000-0005-0000-0000-00001D030000}"/>
    <cellStyle name="Normal 15 5" xfId="801" xr:uid="{00000000-0005-0000-0000-00001E030000}"/>
    <cellStyle name="Normal 16" xfId="802" xr:uid="{00000000-0005-0000-0000-00001F030000}"/>
    <cellStyle name="Normal 16 2" xfId="803" xr:uid="{00000000-0005-0000-0000-000020030000}"/>
    <cellStyle name="Normal 16 2 2" xfId="804" xr:uid="{00000000-0005-0000-0000-000021030000}"/>
    <cellStyle name="Normal 16 2 2 2" xfId="805" xr:uid="{00000000-0005-0000-0000-000022030000}"/>
    <cellStyle name="Normal 16 2 3" xfId="806" xr:uid="{00000000-0005-0000-0000-000023030000}"/>
    <cellStyle name="Normal 16 3" xfId="807" xr:uid="{00000000-0005-0000-0000-000024030000}"/>
    <cellStyle name="Normal 16 3 2" xfId="808" xr:uid="{00000000-0005-0000-0000-000025030000}"/>
    <cellStyle name="Normal 16 4" xfId="809" xr:uid="{00000000-0005-0000-0000-000026030000}"/>
    <cellStyle name="Normal 17" xfId="810" xr:uid="{00000000-0005-0000-0000-000027030000}"/>
    <cellStyle name="Normal 17 2" xfId="811" xr:uid="{00000000-0005-0000-0000-000028030000}"/>
    <cellStyle name="Normal 17 2 2" xfId="812" xr:uid="{00000000-0005-0000-0000-000029030000}"/>
    <cellStyle name="Normal 17 2 2 2" xfId="813" xr:uid="{00000000-0005-0000-0000-00002A030000}"/>
    <cellStyle name="Normal 17 2 3" xfId="814" xr:uid="{00000000-0005-0000-0000-00002B030000}"/>
    <cellStyle name="Normal 17 3" xfId="815" xr:uid="{00000000-0005-0000-0000-00002C030000}"/>
    <cellStyle name="Normal 17 3 2" xfId="816" xr:uid="{00000000-0005-0000-0000-00002D030000}"/>
    <cellStyle name="Normal 17 4" xfId="817" xr:uid="{00000000-0005-0000-0000-00002E030000}"/>
    <cellStyle name="Normal 18" xfId="818" xr:uid="{00000000-0005-0000-0000-00002F030000}"/>
    <cellStyle name="Normal 18 2" xfId="819" xr:uid="{00000000-0005-0000-0000-000030030000}"/>
    <cellStyle name="Normal 18 2 2" xfId="820" xr:uid="{00000000-0005-0000-0000-000031030000}"/>
    <cellStyle name="Normal 18 2 2 2" xfId="821" xr:uid="{00000000-0005-0000-0000-000032030000}"/>
    <cellStyle name="Normal 18 2 3" xfId="822" xr:uid="{00000000-0005-0000-0000-000033030000}"/>
    <cellStyle name="Normal 18 3" xfId="823" xr:uid="{00000000-0005-0000-0000-000034030000}"/>
    <cellStyle name="Normal 18 3 2" xfId="824" xr:uid="{00000000-0005-0000-0000-000035030000}"/>
    <cellStyle name="Normal 18 4" xfId="825" xr:uid="{00000000-0005-0000-0000-000036030000}"/>
    <cellStyle name="Normal 19" xfId="826" xr:uid="{00000000-0005-0000-0000-000037030000}"/>
    <cellStyle name="Normal 19 2" xfId="827" xr:uid="{00000000-0005-0000-0000-000038030000}"/>
    <cellStyle name="Normal 19 2 2" xfId="828" xr:uid="{00000000-0005-0000-0000-000039030000}"/>
    <cellStyle name="Normal 19 2 2 2" xfId="829" xr:uid="{00000000-0005-0000-0000-00003A030000}"/>
    <cellStyle name="Normal 19 2 3" xfId="830" xr:uid="{00000000-0005-0000-0000-00003B030000}"/>
    <cellStyle name="Normal 19 3" xfId="831" xr:uid="{00000000-0005-0000-0000-00003C030000}"/>
    <cellStyle name="Normal 19 3 2" xfId="832" xr:uid="{00000000-0005-0000-0000-00003D030000}"/>
    <cellStyle name="Normal 19 4" xfId="833" xr:uid="{00000000-0005-0000-0000-00003E030000}"/>
    <cellStyle name="Normal 2" xfId="834" xr:uid="{00000000-0005-0000-0000-00003F030000}"/>
    <cellStyle name="Normal 2 2" xfId="835" xr:uid="{00000000-0005-0000-0000-000040030000}"/>
    <cellStyle name="Normal 2 2 2" xfId="836" xr:uid="{00000000-0005-0000-0000-000041030000}"/>
    <cellStyle name="Normal 2 2 2 2" xfId="837" xr:uid="{00000000-0005-0000-0000-000042030000}"/>
    <cellStyle name="Normal 2 2 3" xfId="838" xr:uid="{00000000-0005-0000-0000-000043030000}"/>
    <cellStyle name="Normal 2 3" xfId="839" xr:uid="{00000000-0005-0000-0000-000044030000}"/>
    <cellStyle name="Normal 2 3 2" xfId="840" xr:uid="{00000000-0005-0000-0000-000045030000}"/>
    <cellStyle name="Normal 2 3 2 2" xfId="841" xr:uid="{00000000-0005-0000-0000-000046030000}"/>
    <cellStyle name="Normal 2 3 2 2 2" xfId="842" xr:uid="{00000000-0005-0000-0000-000047030000}"/>
    <cellStyle name="Normal 2 3 2 2 2 2" xfId="843" xr:uid="{00000000-0005-0000-0000-000048030000}"/>
    <cellStyle name="Normal 2 3 2 2 2 2 2" xfId="844" xr:uid="{00000000-0005-0000-0000-000049030000}"/>
    <cellStyle name="Normal 2 3 2 2 2 2 2 2" xfId="845" xr:uid="{00000000-0005-0000-0000-00004A030000}"/>
    <cellStyle name="Normal 2 3 2 2 2 2 3" xfId="846" xr:uid="{00000000-0005-0000-0000-00004B030000}"/>
    <cellStyle name="Normal 2 3 2 2 2 3" xfId="847" xr:uid="{00000000-0005-0000-0000-00004C030000}"/>
    <cellStyle name="Normal 2 3 2 2 2 3 2" xfId="848" xr:uid="{00000000-0005-0000-0000-00004D030000}"/>
    <cellStyle name="Normal 2 3 2 2 2 4" xfId="849" xr:uid="{00000000-0005-0000-0000-00004E030000}"/>
    <cellStyle name="Normal 2 3 2 2 3" xfId="850" xr:uid="{00000000-0005-0000-0000-00004F030000}"/>
    <cellStyle name="Normal 2 3 2 2 3 2" xfId="851" xr:uid="{00000000-0005-0000-0000-000050030000}"/>
    <cellStyle name="Normal 2 3 2 2 3 2 2" xfId="852" xr:uid="{00000000-0005-0000-0000-000051030000}"/>
    <cellStyle name="Normal 2 3 2 2 3 3" xfId="853" xr:uid="{00000000-0005-0000-0000-000052030000}"/>
    <cellStyle name="Normal 2 3 2 2 4" xfId="854" xr:uid="{00000000-0005-0000-0000-000053030000}"/>
    <cellStyle name="Normal 2 3 2 2 4 2" xfId="855" xr:uid="{00000000-0005-0000-0000-000054030000}"/>
    <cellStyle name="Normal 2 3 2 2 5" xfId="856" xr:uid="{00000000-0005-0000-0000-000055030000}"/>
    <cellStyle name="Normal 2 3 2 3" xfId="857" xr:uid="{00000000-0005-0000-0000-000056030000}"/>
    <cellStyle name="Normal 2 3 2 3 2" xfId="858" xr:uid="{00000000-0005-0000-0000-000057030000}"/>
    <cellStyle name="Normal 2 3 2 3 2 2" xfId="859" xr:uid="{00000000-0005-0000-0000-000058030000}"/>
    <cellStyle name="Normal 2 3 2 3 2 2 2" xfId="860" xr:uid="{00000000-0005-0000-0000-000059030000}"/>
    <cellStyle name="Normal 2 3 2 3 2 3" xfId="861" xr:uid="{00000000-0005-0000-0000-00005A030000}"/>
    <cellStyle name="Normal 2 3 2 3 3" xfId="862" xr:uid="{00000000-0005-0000-0000-00005B030000}"/>
    <cellStyle name="Normal 2 3 2 3 3 2" xfId="863" xr:uid="{00000000-0005-0000-0000-00005C030000}"/>
    <cellStyle name="Normal 2 3 2 3 4" xfId="864" xr:uid="{00000000-0005-0000-0000-00005D030000}"/>
    <cellStyle name="Normal 2 3 2 4" xfId="865" xr:uid="{00000000-0005-0000-0000-00005E030000}"/>
    <cellStyle name="Normal 2 3 2 4 2" xfId="866" xr:uid="{00000000-0005-0000-0000-00005F030000}"/>
    <cellStyle name="Normal 2 3 2 4 2 2" xfId="867" xr:uid="{00000000-0005-0000-0000-000060030000}"/>
    <cellStyle name="Normal 2 3 2 4 3" xfId="868" xr:uid="{00000000-0005-0000-0000-000061030000}"/>
    <cellStyle name="Normal 2 3 2 5" xfId="869" xr:uid="{00000000-0005-0000-0000-000062030000}"/>
    <cellStyle name="Normal 2 3 2 5 2" xfId="870" xr:uid="{00000000-0005-0000-0000-000063030000}"/>
    <cellStyle name="Normal 2 3 2 6" xfId="871" xr:uid="{00000000-0005-0000-0000-000064030000}"/>
    <cellStyle name="Normal 2 3 3" xfId="872" xr:uid="{00000000-0005-0000-0000-000065030000}"/>
    <cellStyle name="Normal 2 3 3 2" xfId="873" xr:uid="{00000000-0005-0000-0000-000066030000}"/>
    <cellStyle name="Normal 2 3 3 2 2" xfId="874" xr:uid="{00000000-0005-0000-0000-000067030000}"/>
    <cellStyle name="Normal 2 3 3 2 2 2" xfId="875" xr:uid="{00000000-0005-0000-0000-000068030000}"/>
    <cellStyle name="Normal 2 3 3 2 2 2 2" xfId="876" xr:uid="{00000000-0005-0000-0000-000069030000}"/>
    <cellStyle name="Normal 2 3 3 2 2 3" xfId="877" xr:uid="{00000000-0005-0000-0000-00006A030000}"/>
    <cellStyle name="Normal 2 3 3 2 3" xfId="878" xr:uid="{00000000-0005-0000-0000-00006B030000}"/>
    <cellStyle name="Normal 2 3 3 2 3 2" xfId="879" xr:uid="{00000000-0005-0000-0000-00006C030000}"/>
    <cellStyle name="Normal 2 3 3 2 4" xfId="880" xr:uid="{00000000-0005-0000-0000-00006D030000}"/>
    <cellStyle name="Normal 2 3 3 3" xfId="881" xr:uid="{00000000-0005-0000-0000-00006E030000}"/>
    <cellStyle name="Normal 2 3 3 3 2" xfId="882" xr:uid="{00000000-0005-0000-0000-00006F030000}"/>
    <cellStyle name="Normal 2 3 3 3 2 2" xfId="883" xr:uid="{00000000-0005-0000-0000-000070030000}"/>
    <cellStyle name="Normal 2 3 3 3 3" xfId="884" xr:uid="{00000000-0005-0000-0000-000071030000}"/>
    <cellStyle name="Normal 2 3 3 4" xfId="885" xr:uid="{00000000-0005-0000-0000-000072030000}"/>
    <cellStyle name="Normal 2 3 3 4 2" xfId="886" xr:uid="{00000000-0005-0000-0000-000073030000}"/>
    <cellStyle name="Normal 2 3 3 5" xfId="887" xr:uid="{00000000-0005-0000-0000-000074030000}"/>
    <cellStyle name="Normal 2 3 4" xfId="888" xr:uid="{00000000-0005-0000-0000-000075030000}"/>
    <cellStyle name="Normal 2 3 4 2" xfId="889" xr:uid="{00000000-0005-0000-0000-000076030000}"/>
    <cellStyle name="Normal 2 3 4 2 2" xfId="890" xr:uid="{00000000-0005-0000-0000-000077030000}"/>
    <cellStyle name="Normal 2 3 4 2 2 2" xfId="891" xr:uid="{00000000-0005-0000-0000-000078030000}"/>
    <cellStyle name="Normal 2 3 4 2 2 2 2" xfId="892" xr:uid="{00000000-0005-0000-0000-000079030000}"/>
    <cellStyle name="Normal 2 3 4 2 2 3" xfId="893" xr:uid="{00000000-0005-0000-0000-00007A030000}"/>
    <cellStyle name="Normal 2 3 4 2 3" xfId="894" xr:uid="{00000000-0005-0000-0000-00007B030000}"/>
    <cellStyle name="Normal 2 3 4 2 3 2" xfId="895" xr:uid="{00000000-0005-0000-0000-00007C030000}"/>
    <cellStyle name="Normal 2 3 4 2 4" xfId="896" xr:uid="{00000000-0005-0000-0000-00007D030000}"/>
    <cellStyle name="Normal 2 3 4 3" xfId="897" xr:uid="{00000000-0005-0000-0000-00007E030000}"/>
    <cellStyle name="Normal 2 3 4 3 2" xfId="898" xr:uid="{00000000-0005-0000-0000-00007F030000}"/>
    <cellStyle name="Normal 2 3 4 3 2 2" xfId="899" xr:uid="{00000000-0005-0000-0000-000080030000}"/>
    <cellStyle name="Normal 2 3 4 3 3" xfId="900" xr:uid="{00000000-0005-0000-0000-000081030000}"/>
    <cellStyle name="Normal 2 3 4 4" xfId="901" xr:uid="{00000000-0005-0000-0000-000082030000}"/>
    <cellStyle name="Normal 2 3 4 4 2" xfId="902" xr:uid="{00000000-0005-0000-0000-000083030000}"/>
    <cellStyle name="Normal 2 3 4 5" xfId="903" xr:uid="{00000000-0005-0000-0000-000084030000}"/>
    <cellStyle name="Normal 2 3 5" xfId="904" xr:uid="{00000000-0005-0000-0000-000085030000}"/>
    <cellStyle name="Normal 2 3 5 2" xfId="905" xr:uid="{00000000-0005-0000-0000-000086030000}"/>
    <cellStyle name="Normal 2 3 5 2 2" xfId="906" xr:uid="{00000000-0005-0000-0000-000087030000}"/>
    <cellStyle name="Normal 2 3 5 2 2 2" xfId="907" xr:uid="{00000000-0005-0000-0000-000088030000}"/>
    <cellStyle name="Normal 2 3 5 2 3" xfId="908" xr:uid="{00000000-0005-0000-0000-000089030000}"/>
    <cellStyle name="Normal 2 3 5 3" xfId="909" xr:uid="{00000000-0005-0000-0000-00008A030000}"/>
    <cellStyle name="Normal 2 3 5 3 2" xfId="910" xr:uid="{00000000-0005-0000-0000-00008B030000}"/>
    <cellStyle name="Normal 2 3 5 4" xfId="911" xr:uid="{00000000-0005-0000-0000-00008C030000}"/>
    <cellStyle name="Normal 2 3 6" xfId="912" xr:uid="{00000000-0005-0000-0000-00008D030000}"/>
    <cellStyle name="Normal 2 3 6 2" xfId="913" xr:uid="{00000000-0005-0000-0000-00008E030000}"/>
    <cellStyle name="Normal 2 3 6 2 2" xfId="914" xr:uid="{00000000-0005-0000-0000-00008F030000}"/>
    <cellStyle name="Normal 2 3 6 3" xfId="915" xr:uid="{00000000-0005-0000-0000-000090030000}"/>
    <cellStyle name="Normal 2 3 7" xfId="916" xr:uid="{00000000-0005-0000-0000-000091030000}"/>
    <cellStyle name="Normal 2 3 7 2" xfId="917" xr:uid="{00000000-0005-0000-0000-000092030000}"/>
    <cellStyle name="Normal 2 3 8" xfId="918" xr:uid="{00000000-0005-0000-0000-000093030000}"/>
    <cellStyle name="Normal 2 4" xfId="919" xr:uid="{00000000-0005-0000-0000-000094030000}"/>
    <cellStyle name="Normal 2 4 2" xfId="920" xr:uid="{00000000-0005-0000-0000-000095030000}"/>
    <cellStyle name="Normal 2 4 3" xfId="921" xr:uid="{00000000-0005-0000-0000-000096030000}"/>
    <cellStyle name="Normal 2 5" xfId="922" xr:uid="{00000000-0005-0000-0000-000097030000}"/>
    <cellStyle name="Normal 2 5 2" xfId="923" xr:uid="{00000000-0005-0000-0000-000098030000}"/>
    <cellStyle name="Normal 2 5 2 2" xfId="924" xr:uid="{00000000-0005-0000-0000-000099030000}"/>
    <cellStyle name="Normal 2 5 2 2 2" xfId="925" xr:uid="{00000000-0005-0000-0000-00009A030000}"/>
    <cellStyle name="Normal 2 5 2 2 2 2" xfId="926" xr:uid="{00000000-0005-0000-0000-00009B030000}"/>
    <cellStyle name="Normal 2 5 2 2 3" xfId="927" xr:uid="{00000000-0005-0000-0000-00009C030000}"/>
    <cellStyle name="Normal 2 5 2 3" xfId="928" xr:uid="{00000000-0005-0000-0000-00009D030000}"/>
    <cellStyle name="Normal 2 5 2 3 2" xfId="929" xr:uid="{00000000-0005-0000-0000-00009E030000}"/>
    <cellStyle name="Normal 2 5 2 4" xfId="930" xr:uid="{00000000-0005-0000-0000-00009F030000}"/>
    <cellStyle name="Normal 2 5 3" xfId="931" xr:uid="{00000000-0005-0000-0000-0000A0030000}"/>
    <cellStyle name="Normal 2 5 3 2" xfId="932" xr:uid="{00000000-0005-0000-0000-0000A1030000}"/>
    <cellStyle name="Normal 2 5 3 2 2" xfId="933" xr:uid="{00000000-0005-0000-0000-0000A2030000}"/>
    <cellStyle name="Normal 2 5 3 3" xfId="934" xr:uid="{00000000-0005-0000-0000-0000A3030000}"/>
    <cellStyle name="Normal 2 5 4" xfId="935" xr:uid="{00000000-0005-0000-0000-0000A4030000}"/>
    <cellStyle name="Normal 2 5 4 2" xfId="936" xr:uid="{00000000-0005-0000-0000-0000A5030000}"/>
    <cellStyle name="Normal 2 5 5" xfId="937" xr:uid="{00000000-0005-0000-0000-0000A6030000}"/>
    <cellStyle name="Normal 2 6" xfId="938" xr:uid="{00000000-0005-0000-0000-0000A7030000}"/>
    <cellStyle name="Normal 2_Current Payroll" xfId="939" xr:uid="{00000000-0005-0000-0000-0000A8030000}"/>
    <cellStyle name="Normal 20" xfId="940" xr:uid="{00000000-0005-0000-0000-0000A9030000}"/>
    <cellStyle name="Normal 20 2" xfId="941" xr:uid="{00000000-0005-0000-0000-0000AA030000}"/>
    <cellStyle name="Normal 20 2 2" xfId="942" xr:uid="{00000000-0005-0000-0000-0000AB030000}"/>
    <cellStyle name="Normal 20 2 2 2" xfId="943" xr:uid="{00000000-0005-0000-0000-0000AC030000}"/>
    <cellStyle name="Normal 20 2 3" xfId="944" xr:uid="{00000000-0005-0000-0000-0000AD030000}"/>
    <cellStyle name="Normal 20 3" xfId="945" xr:uid="{00000000-0005-0000-0000-0000AE030000}"/>
    <cellStyle name="Normal 20 3 2" xfId="946" xr:uid="{00000000-0005-0000-0000-0000AF030000}"/>
    <cellStyle name="Normal 20 4" xfId="947" xr:uid="{00000000-0005-0000-0000-0000B0030000}"/>
    <cellStyle name="Normal 21" xfId="948" xr:uid="{00000000-0005-0000-0000-0000B1030000}"/>
    <cellStyle name="Normal 21 2" xfId="949" xr:uid="{00000000-0005-0000-0000-0000B2030000}"/>
    <cellStyle name="Normal 21 2 2" xfId="950" xr:uid="{00000000-0005-0000-0000-0000B3030000}"/>
    <cellStyle name="Normal 21 2 2 2" xfId="951" xr:uid="{00000000-0005-0000-0000-0000B4030000}"/>
    <cellStyle name="Normal 21 2 3" xfId="952" xr:uid="{00000000-0005-0000-0000-0000B5030000}"/>
    <cellStyle name="Normal 21 3" xfId="953" xr:uid="{00000000-0005-0000-0000-0000B6030000}"/>
    <cellStyle name="Normal 21 3 2" xfId="954" xr:uid="{00000000-0005-0000-0000-0000B7030000}"/>
    <cellStyle name="Normal 21 4" xfId="955" xr:uid="{00000000-0005-0000-0000-0000B8030000}"/>
    <cellStyle name="Normal 21 5" xfId="956" xr:uid="{00000000-0005-0000-0000-0000B9030000}"/>
    <cellStyle name="Normal 22" xfId="957" xr:uid="{00000000-0005-0000-0000-0000BA030000}"/>
    <cellStyle name="Normal 22 2" xfId="958" xr:uid="{00000000-0005-0000-0000-0000BB030000}"/>
    <cellStyle name="Normal 22 2 2" xfId="959" xr:uid="{00000000-0005-0000-0000-0000BC030000}"/>
    <cellStyle name="Normal 22 2 2 2" xfId="960" xr:uid="{00000000-0005-0000-0000-0000BD030000}"/>
    <cellStyle name="Normal 22 2 3" xfId="961" xr:uid="{00000000-0005-0000-0000-0000BE030000}"/>
    <cellStyle name="Normal 22 3" xfId="962" xr:uid="{00000000-0005-0000-0000-0000BF030000}"/>
    <cellStyle name="Normal 22 3 2" xfId="963" xr:uid="{00000000-0005-0000-0000-0000C0030000}"/>
    <cellStyle name="Normal 22 4" xfId="964" xr:uid="{00000000-0005-0000-0000-0000C1030000}"/>
    <cellStyle name="Normal 23" xfId="965" xr:uid="{00000000-0005-0000-0000-0000C2030000}"/>
    <cellStyle name="Normal 23 2" xfId="966" xr:uid="{00000000-0005-0000-0000-0000C3030000}"/>
    <cellStyle name="Normal 23 2 2" xfId="967" xr:uid="{00000000-0005-0000-0000-0000C4030000}"/>
    <cellStyle name="Normal 23 2 2 2" xfId="968" xr:uid="{00000000-0005-0000-0000-0000C5030000}"/>
    <cellStyle name="Normal 23 2 3" xfId="969" xr:uid="{00000000-0005-0000-0000-0000C6030000}"/>
    <cellStyle name="Normal 23 3" xfId="970" xr:uid="{00000000-0005-0000-0000-0000C7030000}"/>
    <cellStyle name="Normal 23 3 2" xfId="971" xr:uid="{00000000-0005-0000-0000-0000C8030000}"/>
    <cellStyle name="Normal 23 4" xfId="972" xr:uid="{00000000-0005-0000-0000-0000C9030000}"/>
    <cellStyle name="Normal 24" xfId="973" xr:uid="{00000000-0005-0000-0000-0000CA030000}"/>
    <cellStyle name="Normal 24 2" xfId="974" xr:uid="{00000000-0005-0000-0000-0000CB030000}"/>
    <cellStyle name="Normal 24 2 2" xfId="975" xr:uid="{00000000-0005-0000-0000-0000CC030000}"/>
    <cellStyle name="Normal 24 2 2 2" xfId="976" xr:uid="{00000000-0005-0000-0000-0000CD030000}"/>
    <cellStyle name="Normal 24 2 3" xfId="977" xr:uid="{00000000-0005-0000-0000-0000CE030000}"/>
    <cellStyle name="Normal 24 3" xfId="978" xr:uid="{00000000-0005-0000-0000-0000CF030000}"/>
    <cellStyle name="Normal 24 3 2" xfId="979" xr:uid="{00000000-0005-0000-0000-0000D0030000}"/>
    <cellStyle name="Normal 24 4" xfId="980" xr:uid="{00000000-0005-0000-0000-0000D1030000}"/>
    <cellStyle name="Normal 25" xfId="981" xr:uid="{00000000-0005-0000-0000-0000D2030000}"/>
    <cellStyle name="Normal 25 2" xfId="982" xr:uid="{00000000-0005-0000-0000-0000D3030000}"/>
    <cellStyle name="Normal 25 2 2" xfId="983" xr:uid="{00000000-0005-0000-0000-0000D4030000}"/>
    <cellStyle name="Normal 25 2 2 2" xfId="984" xr:uid="{00000000-0005-0000-0000-0000D5030000}"/>
    <cellStyle name="Normal 25 2 3" xfId="985" xr:uid="{00000000-0005-0000-0000-0000D6030000}"/>
    <cellStyle name="Normal 25 3" xfId="986" xr:uid="{00000000-0005-0000-0000-0000D7030000}"/>
    <cellStyle name="Normal 25 3 2" xfId="987" xr:uid="{00000000-0005-0000-0000-0000D8030000}"/>
    <cellStyle name="Normal 25 4" xfId="988" xr:uid="{00000000-0005-0000-0000-0000D9030000}"/>
    <cellStyle name="Normal 26" xfId="989" xr:uid="{00000000-0005-0000-0000-0000DA030000}"/>
    <cellStyle name="Normal 26 2" xfId="990" xr:uid="{00000000-0005-0000-0000-0000DB030000}"/>
    <cellStyle name="Normal 26 2 2" xfId="991" xr:uid="{00000000-0005-0000-0000-0000DC030000}"/>
    <cellStyle name="Normal 26 2 2 2" xfId="992" xr:uid="{00000000-0005-0000-0000-0000DD030000}"/>
    <cellStyle name="Normal 26 2 3" xfId="993" xr:uid="{00000000-0005-0000-0000-0000DE030000}"/>
    <cellStyle name="Normal 26 3" xfId="994" xr:uid="{00000000-0005-0000-0000-0000DF030000}"/>
    <cellStyle name="Normal 26 3 2" xfId="995" xr:uid="{00000000-0005-0000-0000-0000E0030000}"/>
    <cellStyle name="Normal 26 4" xfId="996" xr:uid="{00000000-0005-0000-0000-0000E1030000}"/>
    <cellStyle name="Normal 27" xfId="997" xr:uid="{00000000-0005-0000-0000-0000E2030000}"/>
    <cellStyle name="Normal 27 2" xfId="998" xr:uid="{00000000-0005-0000-0000-0000E3030000}"/>
    <cellStyle name="Normal 27 2 2" xfId="999" xr:uid="{00000000-0005-0000-0000-0000E4030000}"/>
    <cellStyle name="Normal 27 2 2 2" xfId="1000" xr:uid="{00000000-0005-0000-0000-0000E5030000}"/>
    <cellStyle name="Normal 27 2 3" xfId="1001" xr:uid="{00000000-0005-0000-0000-0000E6030000}"/>
    <cellStyle name="Normal 27 3" xfId="1002" xr:uid="{00000000-0005-0000-0000-0000E7030000}"/>
    <cellStyle name="Normal 27 3 2" xfId="1003" xr:uid="{00000000-0005-0000-0000-0000E8030000}"/>
    <cellStyle name="Normal 27 4" xfId="1004" xr:uid="{00000000-0005-0000-0000-0000E9030000}"/>
    <cellStyle name="Normal 28" xfId="1005" xr:uid="{00000000-0005-0000-0000-0000EA030000}"/>
    <cellStyle name="Normal 28 2" xfId="1006" xr:uid="{00000000-0005-0000-0000-0000EB030000}"/>
    <cellStyle name="Normal 28 2 2" xfId="1007" xr:uid="{00000000-0005-0000-0000-0000EC030000}"/>
    <cellStyle name="Normal 28 2 2 2" xfId="1008" xr:uid="{00000000-0005-0000-0000-0000ED030000}"/>
    <cellStyle name="Normal 28 2 3" xfId="1009" xr:uid="{00000000-0005-0000-0000-0000EE030000}"/>
    <cellStyle name="Normal 28 3" xfId="1010" xr:uid="{00000000-0005-0000-0000-0000EF030000}"/>
    <cellStyle name="Normal 28 3 2" xfId="1011" xr:uid="{00000000-0005-0000-0000-0000F0030000}"/>
    <cellStyle name="Normal 28 4" xfId="1012" xr:uid="{00000000-0005-0000-0000-0000F1030000}"/>
    <cellStyle name="Normal 29" xfId="1013" xr:uid="{00000000-0005-0000-0000-0000F2030000}"/>
    <cellStyle name="Normal 29 2" xfId="1014" xr:uid="{00000000-0005-0000-0000-0000F3030000}"/>
    <cellStyle name="Normal 29 2 2" xfId="1015" xr:uid="{00000000-0005-0000-0000-0000F4030000}"/>
    <cellStyle name="Normal 29 2 2 2" xfId="1016" xr:uid="{00000000-0005-0000-0000-0000F5030000}"/>
    <cellStyle name="Normal 29 2 3" xfId="1017" xr:uid="{00000000-0005-0000-0000-0000F6030000}"/>
    <cellStyle name="Normal 29 3" xfId="1018" xr:uid="{00000000-0005-0000-0000-0000F7030000}"/>
    <cellStyle name="Normal 29 3 2" xfId="1019" xr:uid="{00000000-0005-0000-0000-0000F8030000}"/>
    <cellStyle name="Normal 29 4" xfId="1020" xr:uid="{00000000-0005-0000-0000-0000F9030000}"/>
    <cellStyle name="Normal 3" xfId="1021" xr:uid="{00000000-0005-0000-0000-0000FA030000}"/>
    <cellStyle name="Normal 3 10" xfId="1022" xr:uid="{00000000-0005-0000-0000-0000FB030000}"/>
    <cellStyle name="Normal 3 10 2" xfId="1023" xr:uid="{00000000-0005-0000-0000-0000FC030000}"/>
    <cellStyle name="Normal 3 11" xfId="1024" xr:uid="{00000000-0005-0000-0000-0000FD030000}"/>
    <cellStyle name="Normal 3 11 2" xfId="1025" xr:uid="{00000000-0005-0000-0000-0000FE030000}"/>
    <cellStyle name="Normal 3 12" xfId="1026" xr:uid="{00000000-0005-0000-0000-0000FF030000}"/>
    <cellStyle name="Normal 3 12 2" xfId="1027" xr:uid="{00000000-0005-0000-0000-000000040000}"/>
    <cellStyle name="Normal 3 13" xfId="1028" xr:uid="{00000000-0005-0000-0000-000001040000}"/>
    <cellStyle name="Normal 3 2" xfId="1029" xr:uid="{00000000-0005-0000-0000-000002040000}"/>
    <cellStyle name="Normal 3 2 2" xfId="1030" xr:uid="{00000000-0005-0000-0000-000003040000}"/>
    <cellStyle name="Normal 3 2 2 2" xfId="1031" xr:uid="{00000000-0005-0000-0000-000004040000}"/>
    <cellStyle name="Normal 3 2 2 2 2" xfId="1032" xr:uid="{00000000-0005-0000-0000-000005040000}"/>
    <cellStyle name="Normal 3 2 2 2 2 2" xfId="1033" xr:uid="{00000000-0005-0000-0000-000006040000}"/>
    <cellStyle name="Normal 3 2 2 2 2 2 2" xfId="1034" xr:uid="{00000000-0005-0000-0000-000007040000}"/>
    <cellStyle name="Normal 3 2 2 2 2 2 2 2" xfId="1035" xr:uid="{00000000-0005-0000-0000-000008040000}"/>
    <cellStyle name="Normal 3 2 2 2 2 2 3" xfId="1036" xr:uid="{00000000-0005-0000-0000-000009040000}"/>
    <cellStyle name="Normal 3 2 2 2 2 3" xfId="1037" xr:uid="{00000000-0005-0000-0000-00000A040000}"/>
    <cellStyle name="Normal 3 2 2 2 2 3 2" xfId="1038" xr:uid="{00000000-0005-0000-0000-00000B040000}"/>
    <cellStyle name="Normal 3 2 2 2 2 4" xfId="1039" xr:uid="{00000000-0005-0000-0000-00000C040000}"/>
    <cellStyle name="Normal 3 2 2 2 3" xfId="1040" xr:uid="{00000000-0005-0000-0000-00000D040000}"/>
    <cellStyle name="Normal 3 2 2 2 3 2" xfId="1041" xr:uid="{00000000-0005-0000-0000-00000E040000}"/>
    <cellStyle name="Normal 3 2 2 2 3 2 2" xfId="1042" xr:uid="{00000000-0005-0000-0000-00000F040000}"/>
    <cellStyle name="Normal 3 2 2 2 3 3" xfId="1043" xr:uid="{00000000-0005-0000-0000-000010040000}"/>
    <cellStyle name="Normal 3 2 2 2 4" xfId="1044" xr:uid="{00000000-0005-0000-0000-000011040000}"/>
    <cellStyle name="Normal 3 2 2 2 4 2" xfId="1045" xr:uid="{00000000-0005-0000-0000-000012040000}"/>
    <cellStyle name="Normal 3 2 2 2 5" xfId="1046" xr:uid="{00000000-0005-0000-0000-000013040000}"/>
    <cellStyle name="Normal 3 2 2 3" xfId="1047" xr:uid="{00000000-0005-0000-0000-000014040000}"/>
    <cellStyle name="Normal 3 2 2 3 2" xfId="1048" xr:uid="{00000000-0005-0000-0000-000015040000}"/>
    <cellStyle name="Normal 3 2 2 3 2 2" xfId="1049" xr:uid="{00000000-0005-0000-0000-000016040000}"/>
    <cellStyle name="Normal 3 2 2 3 2 2 2" xfId="1050" xr:uid="{00000000-0005-0000-0000-000017040000}"/>
    <cellStyle name="Normal 3 2 2 3 2 3" xfId="1051" xr:uid="{00000000-0005-0000-0000-000018040000}"/>
    <cellStyle name="Normal 3 2 2 3 3" xfId="1052" xr:uid="{00000000-0005-0000-0000-000019040000}"/>
    <cellStyle name="Normal 3 2 2 3 3 2" xfId="1053" xr:uid="{00000000-0005-0000-0000-00001A040000}"/>
    <cellStyle name="Normal 3 2 2 3 4" xfId="1054" xr:uid="{00000000-0005-0000-0000-00001B040000}"/>
    <cellStyle name="Normal 3 2 2 4" xfId="1055" xr:uid="{00000000-0005-0000-0000-00001C040000}"/>
    <cellStyle name="Normal 3 2 2 4 2" xfId="1056" xr:uid="{00000000-0005-0000-0000-00001D040000}"/>
    <cellStyle name="Normal 3 2 2 4 2 2" xfId="1057" xr:uid="{00000000-0005-0000-0000-00001E040000}"/>
    <cellStyle name="Normal 3 2 2 4 3" xfId="1058" xr:uid="{00000000-0005-0000-0000-00001F040000}"/>
    <cellStyle name="Normal 3 2 2 5" xfId="1059" xr:uid="{00000000-0005-0000-0000-000020040000}"/>
    <cellStyle name="Normal 3 2 2 5 2" xfId="1060" xr:uid="{00000000-0005-0000-0000-000021040000}"/>
    <cellStyle name="Normal 3 2 2 6" xfId="1061" xr:uid="{00000000-0005-0000-0000-000022040000}"/>
    <cellStyle name="Normal 3 2 3" xfId="1062" xr:uid="{00000000-0005-0000-0000-000023040000}"/>
    <cellStyle name="Normal 3 2 3 2" xfId="1063" xr:uid="{00000000-0005-0000-0000-000024040000}"/>
    <cellStyle name="Normal 3 2 3 2 2" xfId="1064" xr:uid="{00000000-0005-0000-0000-000025040000}"/>
    <cellStyle name="Normal 3 2 3 2 2 2" xfId="1065" xr:uid="{00000000-0005-0000-0000-000026040000}"/>
    <cellStyle name="Normal 3 2 3 2 2 2 2" xfId="1066" xr:uid="{00000000-0005-0000-0000-000027040000}"/>
    <cellStyle name="Normal 3 2 3 2 2 3" xfId="1067" xr:uid="{00000000-0005-0000-0000-000028040000}"/>
    <cellStyle name="Normal 3 2 3 2 3" xfId="1068" xr:uid="{00000000-0005-0000-0000-000029040000}"/>
    <cellStyle name="Normal 3 2 3 2 3 2" xfId="1069" xr:uid="{00000000-0005-0000-0000-00002A040000}"/>
    <cellStyle name="Normal 3 2 3 2 4" xfId="1070" xr:uid="{00000000-0005-0000-0000-00002B040000}"/>
    <cellStyle name="Normal 3 2 3 3" xfId="1071" xr:uid="{00000000-0005-0000-0000-00002C040000}"/>
    <cellStyle name="Normal 3 2 3 3 2" xfId="1072" xr:uid="{00000000-0005-0000-0000-00002D040000}"/>
    <cellStyle name="Normal 3 2 3 3 2 2" xfId="1073" xr:uid="{00000000-0005-0000-0000-00002E040000}"/>
    <cellStyle name="Normal 3 2 3 3 3" xfId="1074" xr:uid="{00000000-0005-0000-0000-00002F040000}"/>
    <cellStyle name="Normal 3 2 3 4" xfId="1075" xr:uid="{00000000-0005-0000-0000-000030040000}"/>
    <cellStyle name="Normal 3 2 3 4 2" xfId="1076" xr:uid="{00000000-0005-0000-0000-000031040000}"/>
    <cellStyle name="Normal 3 2 3 5" xfId="1077" xr:uid="{00000000-0005-0000-0000-000032040000}"/>
    <cellStyle name="Normal 3 2 4" xfId="1078" xr:uid="{00000000-0005-0000-0000-000033040000}"/>
    <cellStyle name="Normal 3 2 4 2" xfId="1079" xr:uid="{00000000-0005-0000-0000-000034040000}"/>
    <cellStyle name="Normal 3 2 4 2 2" xfId="1080" xr:uid="{00000000-0005-0000-0000-000035040000}"/>
    <cellStyle name="Normal 3 2 4 2 2 2" xfId="1081" xr:uid="{00000000-0005-0000-0000-000036040000}"/>
    <cellStyle name="Normal 3 2 4 2 2 2 2" xfId="1082" xr:uid="{00000000-0005-0000-0000-000037040000}"/>
    <cellStyle name="Normal 3 2 4 2 2 3" xfId="1083" xr:uid="{00000000-0005-0000-0000-000038040000}"/>
    <cellStyle name="Normal 3 2 4 2 3" xfId="1084" xr:uid="{00000000-0005-0000-0000-000039040000}"/>
    <cellStyle name="Normal 3 2 4 2 3 2" xfId="1085" xr:uid="{00000000-0005-0000-0000-00003A040000}"/>
    <cellStyle name="Normal 3 2 4 2 4" xfId="1086" xr:uid="{00000000-0005-0000-0000-00003B040000}"/>
    <cellStyle name="Normal 3 2 4 3" xfId="1087" xr:uid="{00000000-0005-0000-0000-00003C040000}"/>
    <cellStyle name="Normal 3 2 4 3 2" xfId="1088" xr:uid="{00000000-0005-0000-0000-00003D040000}"/>
    <cellStyle name="Normal 3 2 4 3 2 2" xfId="1089" xr:uid="{00000000-0005-0000-0000-00003E040000}"/>
    <cellStyle name="Normal 3 2 4 3 3" xfId="1090" xr:uid="{00000000-0005-0000-0000-00003F040000}"/>
    <cellStyle name="Normal 3 2 4 4" xfId="1091" xr:uid="{00000000-0005-0000-0000-000040040000}"/>
    <cellStyle name="Normal 3 2 4 4 2" xfId="1092" xr:uid="{00000000-0005-0000-0000-000041040000}"/>
    <cellStyle name="Normal 3 2 4 5" xfId="1093" xr:uid="{00000000-0005-0000-0000-000042040000}"/>
    <cellStyle name="Normal 3 2 5" xfId="1094" xr:uid="{00000000-0005-0000-0000-000043040000}"/>
    <cellStyle name="Normal 3 2 5 2" xfId="1095" xr:uid="{00000000-0005-0000-0000-000044040000}"/>
    <cellStyle name="Normal 3 2 5 2 2" xfId="1096" xr:uid="{00000000-0005-0000-0000-000045040000}"/>
    <cellStyle name="Normal 3 2 5 2 2 2" xfId="1097" xr:uid="{00000000-0005-0000-0000-000046040000}"/>
    <cellStyle name="Normal 3 2 5 2 2 2 2" xfId="1098" xr:uid="{00000000-0005-0000-0000-000047040000}"/>
    <cellStyle name="Normal 3 2 5 2 2 3" xfId="1099" xr:uid="{00000000-0005-0000-0000-000048040000}"/>
    <cellStyle name="Normal 3 2 5 2 3" xfId="1100" xr:uid="{00000000-0005-0000-0000-000049040000}"/>
    <cellStyle name="Normal 3 2 5 2 3 2" xfId="1101" xr:uid="{00000000-0005-0000-0000-00004A040000}"/>
    <cellStyle name="Normal 3 2 5 2 4" xfId="1102" xr:uid="{00000000-0005-0000-0000-00004B040000}"/>
    <cellStyle name="Normal 3 2 5 3" xfId="1103" xr:uid="{00000000-0005-0000-0000-00004C040000}"/>
    <cellStyle name="Normal 3 2 5 3 2" xfId="1104" xr:uid="{00000000-0005-0000-0000-00004D040000}"/>
    <cellStyle name="Normal 3 2 5 3 2 2" xfId="1105" xr:uid="{00000000-0005-0000-0000-00004E040000}"/>
    <cellStyle name="Normal 3 2 5 3 3" xfId="1106" xr:uid="{00000000-0005-0000-0000-00004F040000}"/>
    <cellStyle name="Normal 3 2 5 4" xfId="1107" xr:uid="{00000000-0005-0000-0000-000050040000}"/>
    <cellStyle name="Normal 3 2 5 4 2" xfId="1108" xr:uid="{00000000-0005-0000-0000-000051040000}"/>
    <cellStyle name="Normal 3 2 5 5" xfId="1109" xr:uid="{00000000-0005-0000-0000-000052040000}"/>
    <cellStyle name="Normal 3 3" xfId="1110" xr:uid="{00000000-0005-0000-0000-000053040000}"/>
    <cellStyle name="Normal 3 3 2" xfId="1111" xr:uid="{00000000-0005-0000-0000-000054040000}"/>
    <cellStyle name="Normal 3 3 2 2" xfId="1112" xr:uid="{00000000-0005-0000-0000-000055040000}"/>
    <cellStyle name="Normal 3 3 2 2 2" xfId="1113" xr:uid="{00000000-0005-0000-0000-000056040000}"/>
    <cellStyle name="Normal 3 3 2 2 2 2" xfId="1114" xr:uid="{00000000-0005-0000-0000-000057040000}"/>
    <cellStyle name="Normal 3 3 2 2 2 2 2" xfId="1115" xr:uid="{00000000-0005-0000-0000-000058040000}"/>
    <cellStyle name="Normal 3 3 2 2 2 3" xfId="1116" xr:uid="{00000000-0005-0000-0000-000059040000}"/>
    <cellStyle name="Normal 3 3 2 2 3" xfId="1117" xr:uid="{00000000-0005-0000-0000-00005A040000}"/>
    <cellStyle name="Normal 3 3 2 2 3 2" xfId="1118" xr:uid="{00000000-0005-0000-0000-00005B040000}"/>
    <cellStyle name="Normal 3 3 2 2 4" xfId="1119" xr:uid="{00000000-0005-0000-0000-00005C040000}"/>
    <cellStyle name="Normal 3 3 2 3" xfId="1120" xr:uid="{00000000-0005-0000-0000-00005D040000}"/>
    <cellStyle name="Normal 3 3 2 3 2" xfId="1121" xr:uid="{00000000-0005-0000-0000-00005E040000}"/>
    <cellStyle name="Normal 3 3 2 3 2 2" xfId="1122" xr:uid="{00000000-0005-0000-0000-00005F040000}"/>
    <cellStyle name="Normal 3 3 2 3 3" xfId="1123" xr:uid="{00000000-0005-0000-0000-000060040000}"/>
    <cellStyle name="Normal 3 3 2 4" xfId="1124" xr:uid="{00000000-0005-0000-0000-000061040000}"/>
    <cellStyle name="Normal 3 3 2 4 2" xfId="1125" xr:uid="{00000000-0005-0000-0000-000062040000}"/>
    <cellStyle name="Normal 3 3 2 5" xfId="1126" xr:uid="{00000000-0005-0000-0000-000063040000}"/>
    <cellStyle name="Normal 3 3 3" xfId="1127" xr:uid="{00000000-0005-0000-0000-000064040000}"/>
    <cellStyle name="Normal 3 3 3 2" xfId="1128" xr:uid="{00000000-0005-0000-0000-000065040000}"/>
    <cellStyle name="Normal 3 3 3 2 2" xfId="1129" xr:uid="{00000000-0005-0000-0000-000066040000}"/>
    <cellStyle name="Normal 3 3 3 2 2 2" xfId="1130" xr:uid="{00000000-0005-0000-0000-000067040000}"/>
    <cellStyle name="Normal 3 3 3 2 3" xfId="1131" xr:uid="{00000000-0005-0000-0000-000068040000}"/>
    <cellStyle name="Normal 3 3 3 3" xfId="1132" xr:uid="{00000000-0005-0000-0000-000069040000}"/>
    <cellStyle name="Normal 3 3 3 3 2" xfId="1133" xr:uid="{00000000-0005-0000-0000-00006A040000}"/>
    <cellStyle name="Normal 3 3 3 4" xfId="1134" xr:uid="{00000000-0005-0000-0000-00006B040000}"/>
    <cellStyle name="Normal 3 3 4" xfId="1135" xr:uid="{00000000-0005-0000-0000-00006C040000}"/>
    <cellStyle name="Normal 3 3 4 2" xfId="1136" xr:uid="{00000000-0005-0000-0000-00006D040000}"/>
    <cellStyle name="Normal 3 3 4 2 2" xfId="1137" xr:uid="{00000000-0005-0000-0000-00006E040000}"/>
    <cellStyle name="Normal 3 3 4 3" xfId="1138" xr:uid="{00000000-0005-0000-0000-00006F040000}"/>
    <cellStyle name="Normal 3 3 5" xfId="1139" xr:uid="{00000000-0005-0000-0000-000070040000}"/>
    <cellStyle name="Normal 3 3 5 2" xfId="1140" xr:uid="{00000000-0005-0000-0000-000071040000}"/>
    <cellStyle name="Normal 3 3 6" xfId="1141" xr:uid="{00000000-0005-0000-0000-000072040000}"/>
    <cellStyle name="Normal 3 4" xfId="1142" xr:uid="{00000000-0005-0000-0000-000073040000}"/>
    <cellStyle name="Normal 3 4 2" xfId="1143" xr:uid="{00000000-0005-0000-0000-000074040000}"/>
    <cellStyle name="Normal 3 4 2 2" xfId="1144" xr:uid="{00000000-0005-0000-0000-000075040000}"/>
    <cellStyle name="Normal 3 4 2 2 2" xfId="1145" xr:uid="{00000000-0005-0000-0000-000076040000}"/>
    <cellStyle name="Normal 3 4 2 2 2 2" xfId="1146" xr:uid="{00000000-0005-0000-0000-000077040000}"/>
    <cellStyle name="Normal 3 4 2 2 3" xfId="1147" xr:uid="{00000000-0005-0000-0000-000078040000}"/>
    <cellStyle name="Normal 3 4 2 3" xfId="1148" xr:uid="{00000000-0005-0000-0000-000079040000}"/>
    <cellStyle name="Normal 3 4 2 3 2" xfId="1149" xr:uid="{00000000-0005-0000-0000-00007A040000}"/>
    <cellStyle name="Normal 3 4 2 4" xfId="1150" xr:uid="{00000000-0005-0000-0000-00007B040000}"/>
    <cellStyle name="Normal 3 4 3" xfId="1151" xr:uid="{00000000-0005-0000-0000-00007C040000}"/>
    <cellStyle name="Normal 3 4 3 2" xfId="1152" xr:uid="{00000000-0005-0000-0000-00007D040000}"/>
    <cellStyle name="Normal 3 4 3 2 2" xfId="1153" xr:uid="{00000000-0005-0000-0000-00007E040000}"/>
    <cellStyle name="Normal 3 4 3 3" xfId="1154" xr:uid="{00000000-0005-0000-0000-00007F040000}"/>
    <cellStyle name="Normal 3 4 4" xfId="1155" xr:uid="{00000000-0005-0000-0000-000080040000}"/>
    <cellStyle name="Normal 3 4 4 2" xfId="1156" xr:uid="{00000000-0005-0000-0000-000081040000}"/>
    <cellStyle name="Normal 3 4 5" xfId="1157" xr:uid="{00000000-0005-0000-0000-000082040000}"/>
    <cellStyle name="Normal 3 5" xfId="1158" xr:uid="{00000000-0005-0000-0000-000083040000}"/>
    <cellStyle name="Normal 3 5 2" xfId="1159" xr:uid="{00000000-0005-0000-0000-000084040000}"/>
    <cellStyle name="Normal 3 5 2 2" xfId="1160" xr:uid="{00000000-0005-0000-0000-000085040000}"/>
    <cellStyle name="Normal 3 5 2 2 2" xfId="1161" xr:uid="{00000000-0005-0000-0000-000086040000}"/>
    <cellStyle name="Normal 3 5 2 2 2 2" xfId="1162" xr:uid="{00000000-0005-0000-0000-000087040000}"/>
    <cellStyle name="Normal 3 5 2 2 3" xfId="1163" xr:uid="{00000000-0005-0000-0000-000088040000}"/>
    <cellStyle name="Normal 3 5 2 3" xfId="1164" xr:uid="{00000000-0005-0000-0000-000089040000}"/>
    <cellStyle name="Normal 3 5 2 3 2" xfId="1165" xr:uid="{00000000-0005-0000-0000-00008A040000}"/>
    <cellStyle name="Normal 3 5 2 4" xfId="1166" xr:uid="{00000000-0005-0000-0000-00008B040000}"/>
    <cellStyle name="Normal 3 5 3" xfId="1167" xr:uid="{00000000-0005-0000-0000-00008C040000}"/>
    <cellStyle name="Normal 3 5 3 2" xfId="1168" xr:uid="{00000000-0005-0000-0000-00008D040000}"/>
    <cellStyle name="Normal 3 5 3 2 2" xfId="1169" xr:uid="{00000000-0005-0000-0000-00008E040000}"/>
    <cellStyle name="Normal 3 5 3 3" xfId="1170" xr:uid="{00000000-0005-0000-0000-00008F040000}"/>
    <cellStyle name="Normal 3 5 4" xfId="1171" xr:uid="{00000000-0005-0000-0000-000090040000}"/>
    <cellStyle name="Normal 3 5 4 2" xfId="1172" xr:uid="{00000000-0005-0000-0000-000091040000}"/>
    <cellStyle name="Normal 3 5 5" xfId="1173" xr:uid="{00000000-0005-0000-0000-000092040000}"/>
    <cellStyle name="Normal 3 6" xfId="1174" xr:uid="{00000000-0005-0000-0000-000093040000}"/>
    <cellStyle name="Normal 3 6 2" xfId="1175" xr:uid="{00000000-0005-0000-0000-000094040000}"/>
    <cellStyle name="Normal 3 6 2 2" xfId="1176" xr:uid="{00000000-0005-0000-0000-000095040000}"/>
    <cellStyle name="Normal 3 6 2 2 2" xfId="1177" xr:uid="{00000000-0005-0000-0000-000096040000}"/>
    <cellStyle name="Normal 3 6 2 2 2 2" xfId="1178" xr:uid="{00000000-0005-0000-0000-000097040000}"/>
    <cellStyle name="Normal 3 6 2 2 3" xfId="1179" xr:uid="{00000000-0005-0000-0000-000098040000}"/>
    <cellStyle name="Normal 3 6 2 3" xfId="1180" xr:uid="{00000000-0005-0000-0000-000099040000}"/>
    <cellStyle name="Normal 3 6 2 3 2" xfId="1181" xr:uid="{00000000-0005-0000-0000-00009A040000}"/>
    <cellStyle name="Normal 3 6 2 4" xfId="1182" xr:uid="{00000000-0005-0000-0000-00009B040000}"/>
    <cellStyle name="Normal 3 6 3" xfId="1183" xr:uid="{00000000-0005-0000-0000-00009C040000}"/>
    <cellStyle name="Normal 3 6 3 2" xfId="1184" xr:uid="{00000000-0005-0000-0000-00009D040000}"/>
    <cellStyle name="Normal 3 6 3 2 2" xfId="1185" xr:uid="{00000000-0005-0000-0000-00009E040000}"/>
    <cellStyle name="Normal 3 6 3 3" xfId="1186" xr:uid="{00000000-0005-0000-0000-00009F040000}"/>
    <cellStyle name="Normal 3 6 4" xfId="1187" xr:uid="{00000000-0005-0000-0000-0000A0040000}"/>
    <cellStyle name="Normal 3 6 4 2" xfId="1188" xr:uid="{00000000-0005-0000-0000-0000A1040000}"/>
    <cellStyle name="Normal 3 6 5" xfId="1189" xr:uid="{00000000-0005-0000-0000-0000A2040000}"/>
    <cellStyle name="Normal 3 6 6" xfId="1190" xr:uid="{00000000-0005-0000-0000-0000A3040000}"/>
    <cellStyle name="Normal 3 7" xfId="1191" xr:uid="{00000000-0005-0000-0000-0000A4040000}"/>
    <cellStyle name="Normal 3 8" xfId="1192" xr:uid="{00000000-0005-0000-0000-0000A5040000}"/>
    <cellStyle name="Normal 3 8 2" xfId="1193" xr:uid="{00000000-0005-0000-0000-0000A6040000}"/>
    <cellStyle name="Normal 3 9" xfId="2" xr:uid="{00000000-0005-0000-0000-0000A7040000}"/>
    <cellStyle name="Normal 3 9 2" xfId="1194" xr:uid="{00000000-0005-0000-0000-0000A8040000}"/>
    <cellStyle name="Normal 3 9 2 2" xfId="1195" xr:uid="{00000000-0005-0000-0000-0000A9040000}"/>
    <cellStyle name="Normal 3 9 3" xfId="6" xr:uid="{00000000-0005-0000-0000-0000AA040000}"/>
    <cellStyle name="Normal 3 9 4" xfId="1196" xr:uid="{00000000-0005-0000-0000-0000AB040000}"/>
    <cellStyle name="Normal 3_Current Payroll" xfId="1197" xr:uid="{00000000-0005-0000-0000-0000AC040000}"/>
    <cellStyle name="Normal 30" xfId="1198" xr:uid="{00000000-0005-0000-0000-0000AD040000}"/>
    <cellStyle name="Normal 30 2" xfId="1199" xr:uid="{00000000-0005-0000-0000-0000AE040000}"/>
    <cellStyle name="Normal 30 2 2" xfId="1200" xr:uid="{00000000-0005-0000-0000-0000AF040000}"/>
    <cellStyle name="Normal 30 2 2 2" xfId="1201" xr:uid="{00000000-0005-0000-0000-0000B0040000}"/>
    <cellStyle name="Normal 30 2 3" xfId="1202" xr:uid="{00000000-0005-0000-0000-0000B1040000}"/>
    <cellStyle name="Normal 30 3" xfId="1203" xr:uid="{00000000-0005-0000-0000-0000B2040000}"/>
    <cellStyle name="Normal 30 3 2" xfId="1204" xr:uid="{00000000-0005-0000-0000-0000B3040000}"/>
    <cellStyle name="Normal 30 4" xfId="1205" xr:uid="{00000000-0005-0000-0000-0000B4040000}"/>
    <cellStyle name="Normal 31" xfId="1206" xr:uid="{00000000-0005-0000-0000-0000B5040000}"/>
    <cellStyle name="Normal 31 2" xfId="1207" xr:uid="{00000000-0005-0000-0000-0000B6040000}"/>
    <cellStyle name="Normal 31 2 2" xfId="1208" xr:uid="{00000000-0005-0000-0000-0000B7040000}"/>
    <cellStyle name="Normal 31 2 2 2" xfId="1209" xr:uid="{00000000-0005-0000-0000-0000B8040000}"/>
    <cellStyle name="Normal 31 2 3" xfId="1210" xr:uid="{00000000-0005-0000-0000-0000B9040000}"/>
    <cellStyle name="Normal 31 3" xfId="1211" xr:uid="{00000000-0005-0000-0000-0000BA040000}"/>
    <cellStyle name="Normal 31 3 2" xfId="1212" xr:uid="{00000000-0005-0000-0000-0000BB040000}"/>
    <cellStyle name="Normal 31 4" xfId="1213" xr:uid="{00000000-0005-0000-0000-0000BC040000}"/>
    <cellStyle name="Normal 32" xfId="1214" xr:uid="{00000000-0005-0000-0000-0000BD040000}"/>
    <cellStyle name="Normal 32 2" xfId="1215" xr:uid="{00000000-0005-0000-0000-0000BE040000}"/>
    <cellStyle name="Normal 32 2 2" xfId="1216" xr:uid="{00000000-0005-0000-0000-0000BF040000}"/>
    <cellStyle name="Normal 32 2 2 2" xfId="1217" xr:uid="{00000000-0005-0000-0000-0000C0040000}"/>
    <cellStyle name="Normal 32 2 3" xfId="1218" xr:uid="{00000000-0005-0000-0000-0000C1040000}"/>
    <cellStyle name="Normal 32 3" xfId="1219" xr:uid="{00000000-0005-0000-0000-0000C2040000}"/>
    <cellStyle name="Normal 32 3 2" xfId="1220" xr:uid="{00000000-0005-0000-0000-0000C3040000}"/>
    <cellStyle name="Normal 32 4" xfId="1221" xr:uid="{00000000-0005-0000-0000-0000C4040000}"/>
    <cellStyle name="Normal 33" xfId="1222" xr:uid="{00000000-0005-0000-0000-0000C5040000}"/>
    <cellStyle name="Normal 33 2" xfId="1223" xr:uid="{00000000-0005-0000-0000-0000C6040000}"/>
    <cellStyle name="Normal 33 2 2" xfId="1224" xr:uid="{00000000-0005-0000-0000-0000C7040000}"/>
    <cellStyle name="Normal 33 2 2 2" xfId="1225" xr:uid="{00000000-0005-0000-0000-0000C8040000}"/>
    <cellStyle name="Normal 33 2 3" xfId="1226" xr:uid="{00000000-0005-0000-0000-0000C9040000}"/>
    <cellStyle name="Normal 33 3" xfId="1227" xr:uid="{00000000-0005-0000-0000-0000CA040000}"/>
    <cellStyle name="Normal 33 3 2" xfId="1228" xr:uid="{00000000-0005-0000-0000-0000CB040000}"/>
    <cellStyle name="Normal 33 4" xfId="1229" xr:uid="{00000000-0005-0000-0000-0000CC040000}"/>
    <cellStyle name="Normal 34" xfId="1230" xr:uid="{00000000-0005-0000-0000-0000CD040000}"/>
    <cellStyle name="Normal 34 2" xfId="1231" xr:uid="{00000000-0005-0000-0000-0000CE040000}"/>
    <cellStyle name="Normal 34 2 2" xfId="1232" xr:uid="{00000000-0005-0000-0000-0000CF040000}"/>
    <cellStyle name="Normal 34 3" xfId="1233" xr:uid="{00000000-0005-0000-0000-0000D0040000}"/>
    <cellStyle name="Normal 35" xfId="1234" xr:uid="{00000000-0005-0000-0000-0000D1040000}"/>
    <cellStyle name="Normal 36" xfId="1235" xr:uid="{00000000-0005-0000-0000-0000D2040000}"/>
    <cellStyle name="Normal 36 2" xfId="1236" xr:uid="{00000000-0005-0000-0000-0000D3040000}"/>
    <cellStyle name="Normal 37" xfId="1237" xr:uid="{00000000-0005-0000-0000-0000D4040000}"/>
    <cellStyle name="Normal 38" xfId="1238" xr:uid="{00000000-0005-0000-0000-0000D5040000}"/>
    <cellStyle name="Normal 38 2" xfId="1239" xr:uid="{00000000-0005-0000-0000-0000D6040000}"/>
    <cellStyle name="Normal 39" xfId="1240" xr:uid="{00000000-0005-0000-0000-0000D7040000}"/>
    <cellStyle name="Normal 39 2" xfId="2347" xr:uid="{00000000-0005-0000-0000-0000D8040000}"/>
    <cellStyle name="Normal 4" xfId="1241" xr:uid="{00000000-0005-0000-0000-0000D9040000}"/>
    <cellStyle name="Normal 4 10" xfId="1242" xr:uid="{00000000-0005-0000-0000-0000DA040000}"/>
    <cellStyle name="Normal 4 10 2" xfId="1243" xr:uid="{00000000-0005-0000-0000-0000DB040000}"/>
    <cellStyle name="Normal 4 11" xfId="1244" xr:uid="{00000000-0005-0000-0000-0000DC040000}"/>
    <cellStyle name="Normal 4 11 2" xfId="1245" xr:uid="{00000000-0005-0000-0000-0000DD040000}"/>
    <cellStyle name="Normal 4 12" xfId="1246" xr:uid="{00000000-0005-0000-0000-0000DE040000}"/>
    <cellStyle name="Normal 4 13" xfId="2354" xr:uid="{DC01098C-1192-46D1-BB6C-5A274B512C5D}"/>
    <cellStyle name="Normal 4 2" xfId="1247" xr:uid="{00000000-0005-0000-0000-0000DF040000}"/>
    <cellStyle name="Normal 4 2 2" xfId="1248" xr:uid="{00000000-0005-0000-0000-0000E0040000}"/>
    <cellStyle name="Normal 4 2 2 2" xfId="1249" xr:uid="{00000000-0005-0000-0000-0000E1040000}"/>
    <cellStyle name="Normal 4 2 2 2 2" xfId="1250" xr:uid="{00000000-0005-0000-0000-0000E2040000}"/>
    <cellStyle name="Normal 4 2 2 2 2 2" xfId="1251" xr:uid="{00000000-0005-0000-0000-0000E3040000}"/>
    <cellStyle name="Normal 4 2 2 2 2 2 2" xfId="1252" xr:uid="{00000000-0005-0000-0000-0000E4040000}"/>
    <cellStyle name="Normal 4 2 2 2 2 2 2 2" xfId="1253" xr:uid="{00000000-0005-0000-0000-0000E5040000}"/>
    <cellStyle name="Normal 4 2 2 2 2 2 3" xfId="1254" xr:uid="{00000000-0005-0000-0000-0000E6040000}"/>
    <cellStyle name="Normal 4 2 2 2 2 3" xfId="1255" xr:uid="{00000000-0005-0000-0000-0000E7040000}"/>
    <cellStyle name="Normal 4 2 2 2 2 3 2" xfId="1256" xr:uid="{00000000-0005-0000-0000-0000E8040000}"/>
    <cellStyle name="Normal 4 2 2 2 2 4" xfId="1257" xr:uid="{00000000-0005-0000-0000-0000E9040000}"/>
    <cellStyle name="Normal 4 2 2 2 3" xfId="1258" xr:uid="{00000000-0005-0000-0000-0000EA040000}"/>
    <cellStyle name="Normal 4 2 2 2 3 2" xfId="1259" xr:uid="{00000000-0005-0000-0000-0000EB040000}"/>
    <cellStyle name="Normal 4 2 2 2 3 2 2" xfId="1260" xr:uid="{00000000-0005-0000-0000-0000EC040000}"/>
    <cellStyle name="Normal 4 2 2 2 3 3" xfId="1261" xr:uid="{00000000-0005-0000-0000-0000ED040000}"/>
    <cellStyle name="Normal 4 2 2 2 4" xfId="1262" xr:uid="{00000000-0005-0000-0000-0000EE040000}"/>
    <cellStyle name="Normal 4 2 2 2 4 2" xfId="1263" xr:uid="{00000000-0005-0000-0000-0000EF040000}"/>
    <cellStyle name="Normal 4 2 2 2 5" xfId="1264" xr:uid="{00000000-0005-0000-0000-0000F0040000}"/>
    <cellStyle name="Normal 4 2 2 3" xfId="1265" xr:uid="{00000000-0005-0000-0000-0000F1040000}"/>
    <cellStyle name="Normal 4 2 2 3 2" xfId="1266" xr:uid="{00000000-0005-0000-0000-0000F2040000}"/>
    <cellStyle name="Normal 4 2 2 3 2 2" xfId="1267" xr:uid="{00000000-0005-0000-0000-0000F3040000}"/>
    <cellStyle name="Normal 4 2 2 3 2 2 2" xfId="1268" xr:uid="{00000000-0005-0000-0000-0000F4040000}"/>
    <cellStyle name="Normal 4 2 2 3 2 3" xfId="1269" xr:uid="{00000000-0005-0000-0000-0000F5040000}"/>
    <cellStyle name="Normal 4 2 2 3 3" xfId="1270" xr:uid="{00000000-0005-0000-0000-0000F6040000}"/>
    <cellStyle name="Normal 4 2 2 3 3 2" xfId="1271" xr:uid="{00000000-0005-0000-0000-0000F7040000}"/>
    <cellStyle name="Normal 4 2 2 3 4" xfId="1272" xr:uid="{00000000-0005-0000-0000-0000F8040000}"/>
    <cellStyle name="Normal 4 2 2 4" xfId="1273" xr:uid="{00000000-0005-0000-0000-0000F9040000}"/>
    <cellStyle name="Normal 4 2 2 4 2" xfId="1274" xr:uid="{00000000-0005-0000-0000-0000FA040000}"/>
    <cellStyle name="Normal 4 2 2 4 2 2" xfId="1275" xr:uid="{00000000-0005-0000-0000-0000FB040000}"/>
    <cellStyle name="Normal 4 2 2 4 3" xfId="1276" xr:uid="{00000000-0005-0000-0000-0000FC040000}"/>
    <cellStyle name="Normal 4 2 2 5" xfId="1277" xr:uid="{00000000-0005-0000-0000-0000FD040000}"/>
    <cellStyle name="Normal 4 2 2 5 2" xfId="1278" xr:uid="{00000000-0005-0000-0000-0000FE040000}"/>
    <cellStyle name="Normal 4 2 2 6" xfId="1279" xr:uid="{00000000-0005-0000-0000-0000FF040000}"/>
    <cellStyle name="Normal 4 2 3" xfId="1280" xr:uid="{00000000-0005-0000-0000-000000050000}"/>
    <cellStyle name="Normal 4 2 3 2" xfId="1281" xr:uid="{00000000-0005-0000-0000-000001050000}"/>
    <cellStyle name="Normal 4 2 3 2 2" xfId="1282" xr:uid="{00000000-0005-0000-0000-000002050000}"/>
    <cellStyle name="Normal 4 2 3 2 2 2" xfId="1283" xr:uid="{00000000-0005-0000-0000-000003050000}"/>
    <cellStyle name="Normal 4 2 3 2 2 2 2" xfId="1284" xr:uid="{00000000-0005-0000-0000-000004050000}"/>
    <cellStyle name="Normal 4 2 3 2 2 3" xfId="1285" xr:uid="{00000000-0005-0000-0000-000005050000}"/>
    <cellStyle name="Normal 4 2 3 2 3" xfId="1286" xr:uid="{00000000-0005-0000-0000-000006050000}"/>
    <cellStyle name="Normal 4 2 3 2 3 2" xfId="1287" xr:uid="{00000000-0005-0000-0000-000007050000}"/>
    <cellStyle name="Normal 4 2 3 2 4" xfId="1288" xr:uid="{00000000-0005-0000-0000-000008050000}"/>
    <cellStyle name="Normal 4 2 3 3" xfId="1289" xr:uid="{00000000-0005-0000-0000-000009050000}"/>
    <cellStyle name="Normal 4 2 3 3 2" xfId="1290" xr:uid="{00000000-0005-0000-0000-00000A050000}"/>
    <cellStyle name="Normal 4 2 3 3 2 2" xfId="1291" xr:uid="{00000000-0005-0000-0000-00000B050000}"/>
    <cellStyle name="Normal 4 2 3 3 3" xfId="1292" xr:uid="{00000000-0005-0000-0000-00000C050000}"/>
    <cellStyle name="Normal 4 2 3 4" xfId="1293" xr:uid="{00000000-0005-0000-0000-00000D050000}"/>
    <cellStyle name="Normal 4 2 3 4 2" xfId="1294" xr:uid="{00000000-0005-0000-0000-00000E050000}"/>
    <cellStyle name="Normal 4 2 3 5" xfId="1295" xr:uid="{00000000-0005-0000-0000-00000F050000}"/>
    <cellStyle name="Normal 4 2 4" xfId="1296" xr:uid="{00000000-0005-0000-0000-000010050000}"/>
    <cellStyle name="Normal 4 2 4 2" xfId="1297" xr:uid="{00000000-0005-0000-0000-000011050000}"/>
    <cellStyle name="Normal 4 2 4 2 2" xfId="1298" xr:uid="{00000000-0005-0000-0000-000012050000}"/>
    <cellStyle name="Normal 4 2 4 2 2 2" xfId="1299" xr:uid="{00000000-0005-0000-0000-000013050000}"/>
    <cellStyle name="Normal 4 2 4 2 2 2 2" xfId="1300" xr:uid="{00000000-0005-0000-0000-000014050000}"/>
    <cellStyle name="Normal 4 2 4 2 2 3" xfId="1301" xr:uid="{00000000-0005-0000-0000-000015050000}"/>
    <cellStyle name="Normal 4 2 4 2 3" xfId="1302" xr:uid="{00000000-0005-0000-0000-000016050000}"/>
    <cellStyle name="Normal 4 2 4 2 3 2" xfId="1303" xr:uid="{00000000-0005-0000-0000-000017050000}"/>
    <cellStyle name="Normal 4 2 4 2 4" xfId="1304" xr:uid="{00000000-0005-0000-0000-000018050000}"/>
    <cellStyle name="Normal 4 2 4 3" xfId="1305" xr:uid="{00000000-0005-0000-0000-000019050000}"/>
    <cellStyle name="Normal 4 2 4 3 2" xfId="1306" xr:uid="{00000000-0005-0000-0000-00001A050000}"/>
    <cellStyle name="Normal 4 2 4 3 2 2" xfId="1307" xr:uid="{00000000-0005-0000-0000-00001B050000}"/>
    <cellStyle name="Normal 4 2 4 3 3" xfId="1308" xr:uid="{00000000-0005-0000-0000-00001C050000}"/>
    <cellStyle name="Normal 4 2 4 4" xfId="1309" xr:uid="{00000000-0005-0000-0000-00001D050000}"/>
    <cellStyle name="Normal 4 2 4 4 2" xfId="1310" xr:uid="{00000000-0005-0000-0000-00001E050000}"/>
    <cellStyle name="Normal 4 2 4 5" xfId="1311" xr:uid="{00000000-0005-0000-0000-00001F050000}"/>
    <cellStyle name="Normal 4 2 5" xfId="1312" xr:uid="{00000000-0005-0000-0000-000020050000}"/>
    <cellStyle name="Normal 4 2 5 2" xfId="1313" xr:uid="{00000000-0005-0000-0000-000021050000}"/>
    <cellStyle name="Normal 4 2 5 2 2" xfId="1314" xr:uid="{00000000-0005-0000-0000-000022050000}"/>
    <cellStyle name="Normal 4 2 5 2 2 2" xfId="1315" xr:uid="{00000000-0005-0000-0000-000023050000}"/>
    <cellStyle name="Normal 4 2 5 2 2 2 2" xfId="1316" xr:uid="{00000000-0005-0000-0000-000024050000}"/>
    <cellStyle name="Normal 4 2 5 2 2 3" xfId="1317" xr:uid="{00000000-0005-0000-0000-000025050000}"/>
    <cellStyle name="Normal 4 2 5 2 3" xfId="1318" xr:uid="{00000000-0005-0000-0000-000026050000}"/>
    <cellStyle name="Normal 4 2 5 2 3 2" xfId="1319" xr:uid="{00000000-0005-0000-0000-000027050000}"/>
    <cellStyle name="Normal 4 2 5 2 4" xfId="1320" xr:uid="{00000000-0005-0000-0000-000028050000}"/>
    <cellStyle name="Normal 4 2 5 3" xfId="1321" xr:uid="{00000000-0005-0000-0000-000029050000}"/>
    <cellStyle name="Normal 4 2 5 3 2" xfId="1322" xr:uid="{00000000-0005-0000-0000-00002A050000}"/>
    <cellStyle name="Normal 4 2 5 3 2 2" xfId="1323" xr:uid="{00000000-0005-0000-0000-00002B050000}"/>
    <cellStyle name="Normal 4 2 5 3 3" xfId="1324" xr:uid="{00000000-0005-0000-0000-00002C050000}"/>
    <cellStyle name="Normal 4 2 5 4" xfId="1325" xr:uid="{00000000-0005-0000-0000-00002D050000}"/>
    <cellStyle name="Normal 4 2 5 4 2" xfId="1326" xr:uid="{00000000-0005-0000-0000-00002E050000}"/>
    <cellStyle name="Normal 4 2 5 5" xfId="1327" xr:uid="{00000000-0005-0000-0000-00002F050000}"/>
    <cellStyle name="Normal 4 2 6" xfId="1328" xr:uid="{00000000-0005-0000-0000-000030050000}"/>
    <cellStyle name="Normal 4 2 6 2" xfId="1329" xr:uid="{00000000-0005-0000-0000-000031050000}"/>
    <cellStyle name="Normal 4 2 6 2 2" xfId="1330" xr:uid="{00000000-0005-0000-0000-000032050000}"/>
    <cellStyle name="Normal 4 2 6 2 2 2" xfId="1331" xr:uid="{00000000-0005-0000-0000-000033050000}"/>
    <cellStyle name="Normal 4 2 6 2 3" xfId="1332" xr:uid="{00000000-0005-0000-0000-000034050000}"/>
    <cellStyle name="Normal 4 2 6 3" xfId="1333" xr:uid="{00000000-0005-0000-0000-000035050000}"/>
    <cellStyle name="Normal 4 2 6 3 2" xfId="1334" xr:uid="{00000000-0005-0000-0000-000036050000}"/>
    <cellStyle name="Normal 4 2 6 4" xfId="1335" xr:uid="{00000000-0005-0000-0000-000037050000}"/>
    <cellStyle name="Normal 4 2 7" xfId="1336" xr:uid="{00000000-0005-0000-0000-000038050000}"/>
    <cellStyle name="Normal 4 2 7 2" xfId="1337" xr:uid="{00000000-0005-0000-0000-000039050000}"/>
    <cellStyle name="Normal 4 2 7 2 2" xfId="1338" xr:uid="{00000000-0005-0000-0000-00003A050000}"/>
    <cellStyle name="Normal 4 2 7 3" xfId="1339" xr:uid="{00000000-0005-0000-0000-00003B050000}"/>
    <cellStyle name="Normal 4 2 8" xfId="1340" xr:uid="{00000000-0005-0000-0000-00003C050000}"/>
    <cellStyle name="Normal 4 2 8 2" xfId="1341" xr:uid="{00000000-0005-0000-0000-00003D050000}"/>
    <cellStyle name="Normal 4 3" xfId="1342" xr:uid="{00000000-0005-0000-0000-00003E050000}"/>
    <cellStyle name="Normal 4 3 2" xfId="1343" xr:uid="{00000000-0005-0000-0000-00003F050000}"/>
    <cellStyle name="Normal 4 3 2 2" xfId="1344" xr:uid="{00000000-0005-0000-0000-000040050000}"/>
    <cellStyle name="Normal 4 3 2 2 2" xfId="1345" xr:uid="{00000000-0005-0000-0000-000041050000}"/>
    <cellStyle name="Normal 4 3 2 2 2 2" xfId="1346" xr:uid="{00000000-0005-0000-0000-000042050000}"/>
    <cellStyle name="Normal 4 3 2 2 2 2 2" xfId="1347" xr:uid="{00000000-0005-0000-0000-000043050000}"/>
    <cellStyle name="Normal 4 3 2 2 2 3" xfId="1348" xr:uid="{00000000-0005-0000-0000-000044050000}"/>
    <cellStyle name="Normal 4 3 2 2 3" xfId="1349" xr:uid="{00000000-0005-0000-0000-000045050000}"/>
    <cellStyle name="Normal 4 3 2 2 3 2" xfId="1350" xr:uid="{00000000-0005-0000-0000-000046050000}"/>
    <cellStyle name="Normal 4 3 2 2 4" xfId="1351" xr:uid="{00000000-0005-0000-0000-000047050000}"/>
    <cellStyle name="Normal 4 3 2 3" xfId="1352" xr:uid="{00000000-0005-0000-0000-000048050000}"/>
    <cellStyle name="Normal 4 3 2 3 2" xfId="1353" xr:uid="{00000000-0005-0000-0000-000049050000}"/>
    <cellStyle name="Normal 4 3 2 3 2 2" xfId="1354" xr:uid="{00000000-0005-0000-0000-00004A050000}"/>
    <cellStyle name="Normal 4 3 2 3 3" xfId="1355" xr:uid="{00000000-0005-0000-0000-00004B050000}"/>
    <cellStyle name="Normal 4 3 2 4" xfId="1356" xr:uid="{00000000-0005-0000-0000-00004C050000}"/>
    <cellStyle name="Normal 4 3 2 4 2" xfId="1357" xr:uid="{00000000-0005-0000-0000-00004D050000}"/>
    <cellStyle name="Normal 4 3 2 5" xfId="1358" xr:uid="{00000000-0005-0000-0000-00004E050000}"/>
    <cellStyle name="Normal 4 3 3" xfId="1359" xr:uid="{00000000-0005-0000-0000-00004F050000}"/>
    <cellStyle name="Normal 4 3 3 2" xfId="1360" xr:uid="{00000000-0005-0000-0000-000050050000}"/>
    <cellStyle name="Normal 4 3 3 2 2" xfId="1361" xr:uid="{00000000-0005-0000-0000-000051050000}"/>
    <cellStyle name="Normal 4 3 3 2 2 2" xfId="1362" xr:uid="{00000000-0005-0000-0000-000052050000}"/>
    <cellStyle name="Normal 4 3 3 2 2 2 2" xfId="1363" xr:uid="{00000000-0005-0000-0000-000053050000}"/>
    <cellStyle name="Normal 4 3 3 2 2 3" xfId="1364" xr:uid="{00000000-0005-0000-0000-000054050000}"/>
    <cellStyle name="Normal 4 3 3 2 3" xfId="1365" xr:uid="{00000000-0005-0000-0000-000055050000}"/>
    <cellStyle name="Normal 4 3 3 2 3 2" xfId="1366" xr:uid="{00000000-0005-0000-0000-000056050000}"/>
    <cellStyle name="Normal 4 3 3 2 4" xfId="1367" xr:uid="{00000000-0005-0000-0000-000057050000}"/>
    <cellStyle name="Normal 4 3 3 3" xfId="1368" xr:uid="{00000000-0005-0000-0000-000058050000}"/>
    <cellStyle name="Normal 4 3 3 3 2" xfId="1369" xr:uid="{00000000-0005-0000-0000-000059050000}"/>
    <cellStyle name="Normal 4 3 3 3 2 2" xfId="1370" xr:uid="{00000000-0005-0000-0000-00005A050000}"/>
    <cellStyle name="Normal 4 3 3 3 3" xfId="1371" xr:uid="{00000000-0005-0000-0000-00005B050000}"/>
    <cellStyle name="Normal 4 3 3 4" xfId="1372" xr:uid="{00000000-0005-0000-0000-00005C050000}"/>
    <cellStyle name="Normal 4 3 3 4 2" xfId="1373" xr:uid="{00000000-0005-0000-0000-00005D050000}"/>
    <cellStyle name="Normal 4 3 3 5" xfId="1374" xr:uid="{00000000-0005-0000-0000-00005E050000}"/>
    <cellStyle name="Normal 4 3 4" xfId="1375" xr:uid="{00000000-0005-0000-0000-00005F050000}"/>
    <cellStyle name="Normal 4 3 4 2" xfId="1376" xr:uid="{00000000-0005-0000-0000-000060050000}"/>
    <cellStyle name="Normal 4 3 4 2 2" xfId="1377" xr:uid="{00000000-0005-0000-0000-000061050000}"/>
    <cellStyle name="Normal 4 3 4 2 2 2" xfId="1378" xr:uid="{00000000-0005-0000-0000-000062050000}"/>
    <cellStyle name="Normal 4 3 4 2 3" xfId="1379" xr:uid="{00000000-0005-0000-0000-000063050000}"/>
    <cellStyle name="Normal 4 3 4 3" xfId="1380" xr:uid="{00000000-0005-0000-0000-000064050000}"/>
    <cellStyle name="Normal 4 3 4 3 2" xfId="1381" xr:uid="{00000000-0005-0000-0000-000065050000}"/>
    <cellStyle name="Normal 4 3 4 4" xfId="1382" xr:uid="{00000000-0005-0000-0000-000066050000}"/>
    <cellStyle name="Normal 4 3 5" xfId="1383" xr:uid="{00000000-0005-0000-0000-000067050000}"/>
    <cellStyle name="Normal 4 3 5 2" xfId="1384" xr:uid="{00000000-0005-0000-0000-000068050000}"/>
    <cellStyle name="Normal 4 3 5 2 2" xfId="1385" xr:uid="{00000000-0005-0000-0000-000069050000}"/>
    <cellStyle name="Normal 4 3 5 3" xfId="1386" xr:uid="{00000000-0005-0000-0000-00006A050000}"/>
    <cellStyle name="Normal 4 3 6" xfId="1387" xr:uid="{00000000-0005-0000-0000-00006B050000}"/>
    <cellStyle name="Normal 4 3 6 2" xfId="1388" xr:uid="{00000000-0005-0000-0000-00006C050000}"/>
    <cellStyle name="Normal 4 3 7" xfId="1389" xr:uid="{00000000-0005-0000-0000-00006D050000}"/>
    <cellStyle name="Normal 4 4" xfId="1390" xr:uid="{00000000-0005-0000-0000-00006E050000}"/>
    <cellStyle name="Normal 4 4 2" xfId="1391" xr:uid="{00000000-0005-0000-0000-00006F050000}"/>
    <cellStyle name="Normal 4 4 2 2" xfId="1392" xr:uid="{00000000-0005-0000-0000-000070050000}"/>
    <cellStyle name="Normal 4 4 2 2 2" xfId="1393" xr:uid="{00000000-0005-0000-0000-000071050000}"/>
    <cellStyle name="Normal 4 4 2 2 2 2" xfId="1394" xr:uid="{00000000-0005-0000-0000-000072050000}"/>
    <cellStyle name="Normal 4 4 2 2 2 2 2" xfId="1395" xr:uid="{00000000-0005-0000-0000-000073050000}"/>
    <cellStyle name="Normal 4 4 2 2 2 3" xfId="1396" xr:uid="{00000000-0005-0000-0000-000074050000}"/>
    <cellStyle name="Normal 4 4 2 2 3" xfId="1397" xr:uid="{00000000-0005-0000-0000-000075050000}"/>
    <cellStyle name="Normal 4 4 2 2 3 2" xfId="1398" xr:uid="{00000000-0005-0000-0000-000076050000}"/>
    <cellStyle name="Normal 4 4 2 2 4" xfId="1399" xr:uid="{00000000-0005-0000-0000-000077050000}"/>
    <cellStyle name="Normal 4 4 2 3" xfId="1400" xr:uid="{00000000-0005-0000-0000-000078050000}"/>
    <cellStyle name="Normal 4 4 2 3 2" xfId="1401" xr:uid="{00000000-0005-0000-0000-000079050000}"/>
    <cellStyle name="Normal 4 4 2 3 2 2" xfId="1402" xr:uid="{00000000-0005-0000-0000-00007A050000}"/>
    <cellStyle name="Normal 4 4 2 3 3" xfId="1403" xr:uid="{00000000-0005-0000-0000-00007B050000}"/>
    <cellStyle name="Normal 4 4 2 4" xfId="1404" xr:uid="{00000000-0005-0000-0000-00007C050000}"/>
    <cellStyle name="Normal 4 4 2 4 2" xfId="1405" xr:uid="{00000000-0005-0000-0000-00007D050000}"/>
    <cellStyle name="Normal 4 4 2 5" xfId="1406" xr:uid="{00000000-0005-0000-0000-00007E050000}"/>
    <cellStyle name="Normal 4 4 3" xfId="1407" xr:uid="{00000000-0005-0000-0000-00007F050000}"/>
    <cellStyle name="Normal 4 4 3 2" xfId="1408" xr:uid="{00000000-0005-0000-0000-000080050000}"/>
    <cellStyle name="Normal 4 4 3 2 2" xfId="1409" xr:uid="{00000000-0005-0000-0000-000081050000}"/>
    <cellStyle name="Normal 4 4 3 2 2 2" xfId="1410" xr:uid="{00000000-0005-0000-0000-000082050000}"/>
    <cellStyle name="Normal 4 4 3 2 3" xfId="1411" xr:uid="{00000000-0005-0000-0000-000083050000}"/>
    <cellStyle name="Normal 4 4 3 3" xfId="1412" xr:uid="{00000000-0005-0000-0000-000084050000}"/>
    <cellStyle name="Normal 4 4 3 3 2" xfId="1413" xr:uid="{00000000-0005-0000-0000-000085050000}"/>
    <cellStyle name="Normal 4 4 3 4" xfId="1414" xr:uid="{00000000-0005-0000-0000-000086050000}"/>
    <cellStyle name="Normal 4 4 4" xfId="1415" xr:uid="{00000000-0005-0000-0000-000087050000}"/>
    <cellStyle name="Normal 4 4 4 2" xfId="1416" xr:uid="{00000000-0005-0000-0000-000088050000}"/>
    <cellStyle name="Normal 4 4 4 2 2" xfId="1417" xr:uid="{00000000-0005-0000-0000-000089050000}"/>
    <cellStyle name="Normal 4 4 4 3" xfId="1418" xr:uid="{00000000-0005-0000-0000-00008A050000}"/>
    <cellStyle name="Normal 4 4 5" xfId="1419" xr:uid="{00000000-0005-0000-0000-00008B050000}"/>
    <cellStyle name="Normal 4 4 5 2" xfId="1420" xr:uid="{00000000-0005-0000-0000-00008C050000}"/>
    <cellStyle name="Normal 4 4 6" xfId="1421" xr:uid="{00000000-0005-0000-0000-00008D050000}"/>
    <cellStyle name="Normal 4 5" xfId="1422" xr:uid="{00000000-0005-0000-0000-00008E050000}"/>
    <cellStyle name="Normal 4 5 2" xfId="1423" xr:uid="{00000000-0005-0000-0000-00008F050000}"/>
    <cellStyle name="Normal 4 5 2 2" xfId="1424" xr:uid="{00000000-0005-0000-0000-000090050000}"/>
    <cellStyle name="Normal 4 5 2 2 2" xfId="1425" xr:uid="{00000000-0005-0000-0000-000091050000}"/>
    <cellStyle name="Normal 4 5 2 2 2 2" xfId="1426" xr:uid="{00000000-0005-0000-0000-000092050000}"/>
    <cellStyle name="Normal 4 5 2 2 2 2 2" xfId="1427" xr:uid="{00000000-0005-0000-0000-000093050000}"/>
    <cellStyle name="Normal 4 5 2 2 2 3" xfId="1428" xr:uid="{00000000-0005-0000-0000-000094050000}"/>
    <cellStyle name="Normal 4 5 2 2 3" xfId="1429" xr:uid="{00000000-0005-0000-0000-000095050000}"/>
    <cellStyle name="Normal 4 5 2 2 3 2" xfId="1430" xr:uid="{00000000-0005-0000-0000-000096050000}"/>
    <cellStyle name="Normal 4 5 2 2 4" xfId="1431" xr:uid="{00000000-0005-0000-0000-000097050000}"/>
    <cellStyle name="Normal 4 5 2 3" xfId="1432" xr:uid="{00000000-0005-0000-0000-000098050000}"/>
    <cellStyle name="Normal 4 5 2 3 2" xfId="1433" xr:uid="{00000000-0005-0000-0000-000099050000}"/>
    <cellStyle name="Normal 4 5 2 3 2 2" xfId="1434" xr:uid="{00000000-0005-0000-0000-00009A050000}"/>
    <cellStyle name="Normal 4 5 2 3 3" xfId="1435" xr:uid="{00000000-0005-0000-0000-00009B050000}"/>
    <cellStyle name="Normal 4 5 2 4" xfId="1436" xr:uid="{00000000-0005-0000-0000-00009C050000}"/>
    <cellStyle name="Normal 4 5 2 4 2" xfId="1437" xr:uid="{00000000-0005-0000-0000-00009D050000}"/>
    <cellStyle name="Normal 4 5 2 5" xfId="1438" xr:uid="{00000000-0005-0000-0000-00009E050000}"/>
    <cellStyle name="Normal 4 5 3" xfId="1439" xr:uid="{00000000-0005-0000-0000-00009F050000}"/>
    <cellStyle name="Normal 4 5 3 2" xfId="1440" xr:uid="{00000000-0005-0000-0000-0000A0050000}"/>
    <cellStyle name="Normal 4 5 3 2 2" xfId="1441" xr:uid="{00000000-0005-0000-0000-0000A1050000}"/>
    <cellStyle name="Normal 4 5 3 2 2 2" xfId="1442" xr:uid="{00000000-0005-0000-0000-0000A2050000}"/>
    <cellStyle name="Normal 4 5 3 2 3" xfId="1443" xr:uid="{00000000-0005-0000-0000-0000A3050000}"/>
    <cellStyle name="Normal 4 5 3 3" xfId="1444" xr:uid="{00000000-0005-0000-0000-0000A4050000}"/>
    <cellStyle name="Normal 4 5 3 3 2" xfId="1445" xr:uid="{00000000-0005-0000-0000-0000A5050000}"/>
    <cellStyle name="Normal 4 5 3 4" xfId="1446" xr:uid="{00000000-0005-0000-0000-0000A6050000}"/>
    <cellStyle name="Normal 4 5 4" xfId="1447" xr:uid="{00000000-0005-0000-0000-0000A7050000}"/>
    <cellStyle name="Normal 4 5 4 2" xfId="1448" xr:uid="{00000000-0005-0000-0000-0000A8050000}"/>
    <cellStyle name="Normal 4 5 4 2 2" xfId="1449" xr:uid="{00000000-0005-0000-0000-0000A9050000}"/>
    <cellStyle name="Normal 4 5 4 3" xfId="1450" xr:uid="{00000000-0005-0000-0000-0000AA050000}"/>
    <cellStyle name="Normal 4 5 5" xfId="1451" xr:uid="{00000000-0005-0000-0000-0000AB050000}"/>
    <cellStyle name="Normal 4 5 5 2" xfId="1452" xr:uid="{00000000-0005-0000-0000-0000AC050000}"/>
    <cellStyle name="Normal 4 5 6" xfId="1453" xr:uid="{00000000-0005-0000-0000-0000AD050000}"/>
    <cellStyle name="Normal 4 6" xfId="1454" xr:uid="{00000000-0005-0000-0000-0000AE050000}"/>
    <cellStyle name="Normal 4 7" xfId="1455" xr:uid="{00000000-0005-0000-0000-0000AF050000}"/>
    <cellStyle name="Normal 4 7 2" xfId="1456" xr:uid="{00000000-0005-0000-0000-0000B0050000}"/>
    <cellStyle name="Normal 4 7 2 2" xfId="1457" xr:uid="{00000000-0005-0000-0000-0000B1050000}"/>
    <cellStyle name="Normal 4 7 2 2 2" xfId="1458" xr:uid="{00000000-0005-0000-0000-0000B2050000}"/>
    <cellStyle name="Normal 4 7 2 2 2 2" xfId="1459" xr:uid="{00000000-0005-0000-0000-0000B3050000}"/>
    <cellStyle name="Normal 4 7 2 2 3" xfId="1460" xr:uid="{00000000-0005-0000-0000-0000B4050000}"/>
    <cellStyle name="Normal 4 7 2 3" xfId="1461" xr:uid="{00000000-0005-0000-0000-0000B5050000}"/>
    <cellStyle name="Normal 4 7 2 3 2" xfId="1462" xr:uid="{00000000-0005-0000-0000-0000B6050000}"/>
    <cellStyle name="Normal 4 7 2 4" xfId="1463" xr:uid="{00000000-0005-0000-0000-0000B7050000}"/>
    <cellStyle name="Normal 4 7 3" xfId="1464" xr:uid="{00000000-0005-0000-0000-0000B8050000}"/>
    <cellStyle name="Normal 4 7 3 2" xfId="1465" xr:uid="{00000000-0005-0000-0000-0000B9050000}"/>
    <cellStyle name="Normal 4 7 3 2 2" xfId="1466" xr:uid="{00000000-0005-0000-0000-0000BA050000}"/>
    <cellStyle name="Normal 4 7 3 3" xfId="1467" xr:uid="{00000000-0005-0000-0000-0000BB050000}"/>
    <cellStyle name="Normal 4 7 4" xfId="1468" xr:uid="{00000000-0005-0000-0000-0000BC050000}"/>
    <cellStyle name="Normal 4 7 4 2" xfId="1469" xr:uid="{00000000-0005-0000-0000-0000BD050000}"/>
    <cellStyle name="Normal 4 7 5" xfId="1470" xr:uid="{00000000-0005-0000-0000-0000BE050000}"/>
    <cellStyle name="Normal 4 8" xfId="1471" xr:uid="{00000000-0005-0000-0000-0000BF050000}"/>
    <cellStyle name="Normal 4 8 2" xfId="1472" xr:uid="{00000000-0005-0000-0000-0000C0050000}"/>
    <cellStyle name="Normal 4 8 2 2" xfId="1473" xr:uid="{00000000-0005-0000-0000-0000C1050000}"/>
    <cellStyle name="Normal 4 8 2 2 2" xfId="1474" xr:uid="{00000000-0005-0000-0000-0000C2050000}"/>
    <cellStyle name="Normal 4 8 2 3" xfId="1475" xr:uid="{00000000-0005-0000-0000-0000C3050000}"/>
    <cellStyle name="Normal 4 8 3" xfId="1476" xr:uid="{00000000-0005-0000-0000-0000C4050000}"/>
    <cellStyle name="Normal 4 8 3 2" xfId="1477" xr:uid="{00000000-0005-0000-0000-0000C5050000}"/>
    <cellStyle name="Normal 4 8 4" xfId="1478" xr:uid="{00000000-0005-0000-0000-0000C6050000}"/>
    <cellStyle name="Normal 4 9" xfId="1479" xr:uid="{00000000-0005-0000-0000-0000C7050000}"/>
    <cellStyle name="Normal 4 9 2" xfId="1480" xr:uid="{00000000-0005-0000-0000-0000C8050000}"/>
    <cellStyle name="Normal 4 9 2 2" xfId="1481" xr:uid="{00000000-0005-0000-0000-0000C9050000}"/>
    <cellStyle name="Normal 4 9 3" xfId="1482" xr:uid="{00000000-0005-0000-0000-0000CA050000}"/>
    <cellStyle name="Normal 4_Current Payroll" xfId="1483" xr:uid="{00000000-0005-0000-0000-0000CB050000}"/>
    <cellStyle name="Normal 40" xfId="1484" xr:uid="{00000000-0005-0000-0000-0000CC050000}"/>
    <cellStyle name="Normal 40 2" xfId="1485" xr:uid="{00000000-0005-0000-0000-0000CD050000}"/>
    <cellStyle name="Normal 41" xfId="1486" xr:uid="{00000000-0005-0000-0000-0000CE050000}"/>
    <cellStyle name="Normal 41 2" xfId="1487" xr:uid="{00000000-0005-0000-0000-0000CF050000}"/>
    <cellStyle name="Normal 42" xfId="1488" xr:uid="{00000000-0005-0000-0000-0000D0050000}"/>
    <cellStyle name="Normal 43" xfId="1489" xr:uid="{00000000-0005-0000-0000-0000D1050000}"/>
    <cellStyle name="Normal 44" xfId="8" xr:uid="{00000000-0005-0000-0000-0000D2050000}"/>
    <cellStyle name="Normal 45" xfId="2355" xr:uid="{E865501D-B1B9-48A7-AC4E-6B8A2F4DF291}"/>
    <cellStyle name="Normal 5" xfId="1490" xr:uid="{00000000-0005-0000-0000-0000D3050000}"/>
    <cellStyle name="Normal 5 10" xfId="1491" xr:uid="{00000000-0005-0000-0000-0000D4050000}"/>
    <cellStyle name="Normal 5 10 2" xfId="1492" xr:uid="{00000000-0005-0000-0000-0000D5050000}"/>
    <cellStyle name="Normal 5 10 2 2" xfId="1493" xr:uid="{00000000-0005-0000-0000-0000D6050000}"/>
    <cellStyle name="Normal 5 10 3" xfId="1494" xr:uid="{00000000-0005-0000-0000-0000D7050000}"/>
    <cellStyle name="Normal 5 11" xfId="1495" xr:uid="{00000000-0005-0000-0000-0000D8050000}"/>
    <cellStyle name="Normal 5 11 2" xfId="1496" xr:uid="{00000000-0005-0000-0000-0000D9050000}"/>
    <cellStyle name="Normal 5 12" xfId="1497" xr:uid="{00000000-0005-0000-0000-0000DA050000}"/>
    <cellStyle name="Normal 5 12 2" xfId="1498" xr:uid="{00000000-0005-0000-0000-0000DB050000}"/>
    <cellStyle name="Normal 5 13" xfId="1499" xr:uid="{00000000-0005-0000-0000-0000DC050000}"/>
    <cellStyle name="Normal 5 13 2" xfId="1500" xr:uid="{00000000-0005-0000-0000-0000DD050000}"/>
    <cellStyle name="Normal 5 14" xfId="1501" xr:uid="{00000000-0005-0000-0000-0000DE050000}"/>
    <cellStyle name="Normal 5 15" xfId="1502" xr:uid="{00000000-0005-0000-0000-0000DF050000}"/>
    <cellStyle name="Normal 5 16" xfId="2349" xr:uid="{8EB74EF8-1F86-4073-8446-9D272DAA45EF}"/>
    <cellStyle name="Normal 5 17" xfId="2352" xr:uid="{5833EECE-7B93-4116-AB5B-0843D058BD04}"/>
    <cellStyle name="Normal 5 2" xfId="1503" xr:uid="{00000000-0005-0000-0000-0000E0050000}"/>
    <cellStyle name="Normal 5 2 2" xfId="1504" xr:uid="{00000000-0005-0000-0000-0000E1050000}"/>
    <cellStyle name="Normal 5 2 2 2" xfId="1505" xr:uid="{00000000-0005-0000-0000-0000E2050000}"/>
    <cellStyle name="Normal 5 2 2 2 2" xfId="1506" xr:uid="{00000000-0005-0000-0000-0000E3050000}"/>
    <cellStyle name="Normal 5 2 2 2 2 2" xfId="1507" xr:uid="{00000000-0005-0000-0000-0000E4050000}"/>
    <cellStyle name="Normal 5 2 2 2 2 2 2" xfId="1508" xr:uid="{00000000-0005-0000-0000-0000E5050000}"/>
    <cellStyle name="Normal 5 2 2 2 2 2 2 2" xfId="1509" xr:uid="{00000000-0005-0000-0000-0000E6050000}"/>
    <cellStyle name="Normal 5 2 2 2 2 2 3" xfId="1510" xr:uid="{00000000-0005-0000-0000-0000E7050000}"/>
    <cellStyle name="Normal 5 2 2 2 2 3" xfId="1511" xr:uid="{00000000-0005-0000-0000-0000E8050000}"/>
    <cellStyle name="Normal 5 2 2 2 2 3 2" xfId="1512" xr:uid="{00000000-0005-0000-0000-0000E9050000}"/>
    <cellStyle name="Normal 5 2 2 2 2 4" xfId="1513" xr:uid="{00000000-0005-0000-0000-0000EA050000}"/>
    <cellStyle name="Normal 5 2 2 2 3" xfId="1514" xr:uid="{00000000-0005-0000-0000-0000EB050000}"/>
    <cellStyle name="Normal 5 2 2 2 3 2" xfId="1515" xr:uid="{00000000-0005-0000-0000-0000EC050000}"/>
    <cellStyle name="Normal 5 2 2 2 3 2 2" xfId="1516" xr:uid="{00000000-0005-0000-0000-0000ED050000}"/>
    <cellStyle name="Normal 5 2 2 2 3 3" xfId="1517" xr:uid="{00000000-0005-0000-0000-0000EE050000}"/>
    <cellStyle name="Normal 5 2 2 2 4" xfId="1518" xr:uid="{00000000-0005-0000-0000-0000EF050000}"/>
    <cellStyle name="Normal 5 2 2 2 4 2" xfId="1519" xr:uid="{00000000-0005-0000-0000-0000F0050000}"/>
    <cellStyle name="Normal 5 2 2 2 5" xfId="1520" xr:uid="{00000000-0005-0000-0000-0000F1050000}"/>
    <cellStyle name="Normal 5 2 2 3" xfId="1521" xr:uid="{00000000-0005-0000-0000-0000F2050000}"/>
    <cellStyle name="Normal 5 2 2 3 2" xfId="1522" xr:uid="{00000000-0005-0000-0000-0000F3050000}"/>
    <cellStyle name="Normal 5 2 2 3 2 2" xfId="1523" xr:uid="{00000000-0005-0000-0000-0000F4050000}"/>
    <cellStyle name="Normal 5 2 2 3 2 2 2" xfId="1524" xr:uid="{00000000-0005-0000-0000-0000F5050000}"/>
    <cellStyle name="Normal 5 2 2 3 2 3" xfId="1525" xr:uid="{00000000-0005-0000-0000-0000F6050000}"/>
    <cellStyle name="Normal 5 2 2 3 3" xfId="1526" xr:uid="{00000000-0005-0000-0000-0000F7050000}"/>
    <cellStyle name="Normal 5 2 2 3 3 2" xfId="1527" xr:uid="{00000000-0005-0000-0000-0000F8050000}"/>
    <cellStyle name="Normal 5 2 2 3 4" xfId="1528" xr:uid="{00000000-0005-0000-0000-0000F9050000}"/>
    <cellStyle name="Normal 5 2 2 4" xfId="1529" xr:uid="{00000000-0005-0000-0000-0000FA050000}"/>
    <cellStyle name="Normal 5 2 2 4 2" xfId="1530" xr:uid="{00000000-0005-0000-0000-0000FB050000}"/>
    <cellStyle name="Normal 5 2 2 4 2 2" xfId="1531" xr:uid="{00000000-0005-0000-0000-0000FC050000}"/>
    <cellStyle name="Normal 5 2 2 4 3" xfId="1532" xr:uid="{00000000-0005-0000-0000-0000FD050000}"/>
    <cellStyle name="Normal 5 2 2 5" xfId="1533" xr:uid="{00000000-0005-0000-0000-0000FE050000}"/>
    <cellStyle name="Normal 5 2 2 5 2" xfId="1534" xr:uid="{00000000-0005-0000-0000-0000FF050000}"/>
    <cellStyle name="Normal 5 2 2 6" xfId="1535" xr:uid="{00000000-0005-0000-0000-000000060000}"/>
    <cellStyle name="Normal 5 2 3" xfId="1536" xr:uid="{00000000-0005-0000-0000-000001060000}"/>
    <cellStyle name="Normal 5 2 3 2" xfId="1537" xr:uid="{00000000-0005-0000-0000-000002060000}"/>
    <cellStyle name="Normal 5 2 3 2 2" xfId="1538" xr:uid="{00000000-0005-0000-0000-000003060000}"/>
    <cellStyle name="Normal 5 2 3 2 2 2" xfId="1539" xr:uid="{00000000-0005-0000-0000-000004060000}"/>
    <cellStyle name="Normal 5 2 3 2 2 2 2" xfId="1540" xr:uid="{00000000-0005-0000-0000-000005060000}"/>
    <cellStyle name="Normal 5 2 3 2 2 3" xfId="1541" xr:uid="{00000000-0005-0000-0000-000006060000}"/>
    <cellStyle name="Normal 5 2 3 2 3" xfId="1542" xr:uid="{00000000-0005-0000-0000-000007060000}"/>
    <cellStyle name="Normal 5 2 3 2 3 2" xfId="1543" xr:uid="{00000000-0005-0000-0000-000008060000}"/>
    <cellStyle name="Normal 5 2 3 2 4" xfId="1544" xr:uid="{00000000-0005-0000-0000-000009060000}"/>
    <cellStyle name="Normal 5 2 3 3" xfId="1545" xr:uid="{00000000-0005-0000-0000-00000A060000}"/>
    <cellStyle name="Normal 5 2 3 3 2" xfId="1546" xr:uid="{00000000-0005-0000-0000-00000B060000}"/>
    <cellStyle name="Normal 5 2 3 3 2 2" xfId="1547" xr:uid="{00000000-0005-0000-0000-00000C060000}"/>
    <cellStyle name="Normal 5 2 3 3 3" xfId="1548" xr:uid="{00000000-0005-0000-0000-00000D060000}"/>
    <cellStyle name="Normal 5 2 3 4" xfId="1549" xr:uid="{00000000-0005-0000-0000-00000E060000}"/>
    <cellStyle name="Normal 5 2 3 4 2" xfId="1550" xr:uid="{00000000-0005-0000-0000-00000F060000}"/>
    <cellStyle name="Normal 5 2 3 5" xfId="1551" xr:uid="{00000000-0005-0000-0000-000010060000}"/>
    <cellStyle name="Normal 5 2 4" xfId="1552" xr:uid="{00000000-0005-0000-0000-000011060000}"/>
    <cellStyle name="Normal 5 2 4 2" xfId="1553" xr:uid="{00000000-0005-0000-0000-000012060000}"/>
    <cellStyle name="Normal 5 2 4 2 2" xfId="1554" xr:uid="{00000000-0005-0000-0000-000013060000}"/>
    <cellStyle name="Normal 5 2 4 2 2 2" xfId="1555" xr:uid="{00000000-0005-0000-0000-000014060000}"/>
    <cellStyle name="Normal 5 2 4 2 2 2 2" xfId="1556" xr:uid="{00000000-0005-0000-0000-000015060000}"/>
    <cellStyle name="Normal 5 2 4 2 2 3" xfId="1557" xr:uid="{00000000-0005-0000-0000-000016060000}"/>
    <cellStyle name="Normal 5 2 4 2 3" xfId="1558" xr:uid="{00000000-0005-0000-0000-000017060000}"/>
    <cellStyle name="Normal 5 2 4 2 3 2" xfId="1559" xr:uid="{00000000-0005-0000-0000-000018060000}"/>
    <cellStyle name="Normal 5 2 4 2 4" xfId="1560" xr:uid="{00000000-0005-0000-0000-000019060000}"/>
    <cellStyle name="Normal 5 2 4 3" xfId="1561" xr:uid="{00000000-0005-0000-0000-00001A060000}"/>
    <cellStyle name="Normal 5 2 4 3 2" xfId="1562" xr:uid="{00000000-0005-0000-0000-00001B060000}"/>
    <cellStyle name="Normal 5 2 4 3 2 2" xfId="1563" xr:uid="{00000000-0005-0000-0000-00001C060000}"/>
    <cellStyle name="Normal 5 2 4 3 3" xfId="1564" xr:uid="{00000000-0005-0000-0000-00001D060000}"/>
    <cellStyle name="Normal 5 2 4 4" xfId="1565" xr:uid="{00000000-0005-0000-0000-00001E060000}"/>
    <cellStyle name="Normal 5 2 4 4 2" xfId="1566" xr:uid="{00000000-0005-0000-0000-00001F060000}"/>
    <cellStyle name="Normal 5 2 4 5" xfId="1567" xr:uid="{00000000-0005-0000-0000-000020060000}"/>
    <cellStyle name="Normal 5 2 5" xfId="1568" xr:uid="{00000000-0005-0000-0000-000021060000}"/>
    <cellStyle name="Normal 5 2 5 2" xfId="1569" xr:uid="{00000000-0005-0000-0000-000022060000}"/>
    <cellStyle name="Normal 5 2 5 2 2" xfId="1570" xr:uid="{00000000-0005-0000-0000-000023060000}"/>
    <cellStyle name="Normal 5 2 5 2 2 2" xfId="1571" xr:uid="{00000000-0005-0000-0000-000024060000}"/>
    <cellStyle name="Normal 5 2 5 2 2 2 2" xfId="1572" xr:uid="{00000000-0005-0000-0000-000025060000}"/>
    <cellStyle name="Normal 5 2 5 2 2 3" xfId="1573" xr:uid="{00000000-0005-0000-0000-000026060000}"/>
    <cellStyle name="Normal 5 2 5 2 3" xfId="1574" xr:uid="{00000000-0005-0000-0000-000027060000}"/>
    <cellStyle name="Normal 5 2 5 2 3 2" xfId="1575" xr:uid="{00000000-0005-0000-0000-000028060000}"/>
    <cellStyle name="Normal 5 2 5 2 4" xfId="1576" xr:uid="{00000000-0005-0000-0000-000029060000}"/>
    <cellStyle name="Normal 5 2 5 3" xfId="1577" xr:uid="{00000000-0005-0000-0000-00002A060000}"/>
    <cellStyle name="Normal 5 2 5 3 2" xfId="1578" xr:uid="{00000000-0005-0000-0000-00002B060000}"/>
    <cellStyle name="Normal 5 2 5 3 2 2" xfId="1579" xr:uid="{00000000-0005-0000-0000-00002C060000}"/>
    <cellStyle name="Normal 5 2 5 3 3" xfId="1580" xr:uid="{00000000-0005-0000-0000-00002D060000}"/>
    <cellStyle name="Normal 5 2 5 4" xfId="1581" xr:uid="{00000000-0005-0000-0000-00002E060000}"/>
    <cellStyle name="Normal 5 2 5 4 2" xfId="1582" xr:uid="{00000000-0005-0000-0000-00002F060000}"/>
    <cellStyle name="Normal 5 2 5 5" xfId="1583" xr:uid="{00000000-0005-0000-0000-000030060000}"/>
    <cellStyle name="Normal 5 2 6" xfId="1584" xr:uid="{00000000-0005-0000-0000-000031060000}"/>
    <cellStyle name="Normal 5 2 6 2" xfId="1585" xr:uid="{00000000-0005-0000-0000-000032060000}"/>
    <cellStyle name="Normal 5 2 6 2 2" xfId="1586" xr:uid="{00000000-0005-0000-0000-000033060000}"/>
    <cellStyle name="Normal 5 2 6 2 2 2" xfId="1587" xr:uid="{00000000-0005-0000-0000-000034060000}"/>
    <cellStyle name="Normal 5 2 6 2 3" xfId="1588" xr:uid="{00000000-0005-0000-0000-000035060000}"/>
    <cellStyle name="Normal 5 2 6 3" xfId="1589" xr:uid="{00000000-0005-0000-0000-000036060000}"/>
    <cellStyle name="Normal 5 2 6 3 2" xfId="1590" xr:uid="{00000000-0005-0000-0000-000037060000}"/>
    <cellStyle name="Normal 5 2 6 4" xfId="1591" xr:uid="{00000000-0005-0000-0000-000038060000}"/>
    <cellStyle name="Normal 5 2 7" xfId="1592" xr:uid="{00000000-0005-0000-0000-000039060000}"/>
    <cellStyle name="Normal 5 2 7 2" xfId="1593" xr:uid="{00000000-0005-0000-0000-00003A060000}"/>
    <cellStyle name="Normal 5 2 7 2 2" xfId="1594" xr:uid="{00000000-0005-0000-0000-00003B060000}"/>
    <cellStyle name="Normal 5 2 7 3" xfId="1595" xr:uid="{00000000-0005-0000-0000-00003C060000}"/>
    <cellStyle name="Normal 5 2 8" xfId="1596" xr:uid="{00000000-0005-0000-0000-00003D060000}"/>
    <cellStyle name="Normal 5 2 8 2" xfId="1597" xr:uid="{00000000-0005-0000-0000-00003E060000}"/>
    <cellStyle name="Normal 5 2 9" xfId="1598" xr:uid="{00000000-0005-0000-0000-00003F060000}"/>
    <cellStyle name="Normal 5 3" xfId="1599" xr:uid="{00000000-0005-0000-0000-000040060000}"/>
    <cellStyle name="Normal 5 3 2" xfId="1600" xr:uid="{00000000-0005-0000-0000-000041060000}"/>
    <cellStyle name="Normal 5 3 2 2" xfId="1601" xr:uid="{00000000-0005-0000-0000-000042060000}"/>
    <cellStyle name="Normal 5 3 2 2 2" xfId="1602" xr:uid="{00000000-0005-0000-0000-000043060000}"/>
    <cellStyle name="Normal 5 3 2 2 2 2" xfId="1603" xr:uid="{00000000-0005-0000-0000-000044060000}"/>
    <cellStyle name="Normal 5 3 2 2 2 2 2" xfId="1604" xr:uid="{00000000-0005-0000-0000-000045060000}"/>
    <cellStyle name="Normal 5 3 2 2 2 3" xfId="1605" xr:uid="{00000000-0005-0000-0000-000046060000}"/>
    <cellStyle name="Normal 5 3 2 2 3" xfId="1606" xr:uid="{00000000-0005-0000-0000-000047060000}"/>
    <cellStyle name="Normal 5 3 2 2 3 2" xfId="1607" xr:uid="{00000000-0005-0000-0000-000048060000}"/>
    <cellStyle name="Normal 5 3 2 2 4" xfId="1608" xr:uid="{00000000-0005-0000-0000-000049060000}"/>
    <cellStyle name="Normal 5 3 2 3" xfId="1609" xr:uid="{00000000-0005-0000-0000-00004A060000}"/>
    <cellStyle name="Normal 5 3 2 3 2" xfId="1610" xr:uid="{00000000-0005-0000-0000-00004B060000}"/>
    <cellStyle name="Normal 5 3 2 3 2 2" xfId="1611" xr:uid="{00000000-0005-0000-0000-00004C060000}"/>
    <cellStyle name="Normal 5 3 2 3 3" xfId="1612" xr:uid="{00000000-0005-0000-0000-00004D060000}"/>
    <cellStyle name="Normal 5 3 2 4" xfId="1613" xr:uid="{00000000-0005-0000-0000-00004E060000}"/>
    <cellStyle name="Normal 5 3 2 4 2" xfId="1614" xr:uid="{00000000-0005-0000-0000-00004F060000}"/>
    <cellStyle name="Normal 5 3 2 5" xfId="1615" xr:uid="{00000000-0005-0000-0000-000050060000}"/>
    <cellStyle name="Normal 5 3 3" xfId="1616" xr:uid="{00000000-0005-0000-0000-000051060000}"/>
    <cellStyle name="Normal 5 3 3 2" xfId="1617" xr:uid="{00000000-0005-0000-0000-000052060000}"/>
    <cellStyle name="Normal 5 3 3 2 2" xfId="1618" xr:uid="{00000000-0005-0000-0000-000053060000}"/>
    <cellStyle name="Normal 5 3 3 2 2 2" xfId="1619" xr:uid="{00000000-0005-0000-0000-000054060000}"/>
    <cellStyle name="Normal 5 3 3 2 2 2 2" xfId="1620" xr:uid="{00000000-0005-0000-0000-000055060000}"/>
    <cellStyle name="Normal 5 3 3 2 2 3" xfId="1621" xr:uid="{00000000-0005-0000-0000-000056060000}"/>
    <cellStyle name="Normal 5 3 3 2 3" xfId="1622" xr:uid="{00000000-0005-0000-0000-000057060000}"/>
    <cellStyle name="Normal 5 3 3 2 3 2" xfId="1623" xr:uid="{00000000-0005-0000-0000-000058060000}"/>
    <cellStyle name="Normal 5 3 3 2 4" xfId="1624" xr:uid="{00000000-0005-0000-0000-000059060000}"/>
    <cellStyle name="Normal 5 3 3 3" xfId="1625" xr:uid="{00000000-0005-0000-0000-00005A060000}"/>
    <cellStyle name="Normal 5 3 3 3 2" xfId="1626" xr:uid="{00000000-0005-0000-0000-00005B060000}"/>
    <cellStyle name="Normal 5 3 3 3 2 2" xfId="1627" xr:uid="{00000000-0005-0000-0000-00005C060000}"/>
    <cellStyle name="Normal 5 3 3 3 3" xfId="1628" xr:uid="{00000000-0005-0000-0000-00005D060000}"/>
    <cellStyle name="Normal 5 3 3 4" xfId="1629" xr:uid="{00000000-0005-0000-0000-00005E060000}"/>
    <cellStyle name="Normal 5 3 3 4 2" xfId="1630" xr:uid="{00000000-0005-0000-0000-00005F060000}"/>
    <cellStyle name="Normal 5 3 3 5" xfId="1631" xr:uid="{00000000-0005-0000-0000-000060060000}"/>
    <cellStyle name="Normal 5 3 4" xfId="1632" xr:uid="{00000000-0005-0000-0000-000061060000}"/>
    <cellStyle name="Normal 5 3 4 2" xfId="1633" xr:uid="{00000000-0005-0000-0000-000062060000}"/>
    <cellStyle name="Normal 5 3 4 2 2" xfId="1634" xr:uid="{00000000-0005-0000-0000-000063060000}"/>
    <cellStyle name="Normal 5 3 4 2 2 2" xfId="1635" xr:uid="{00000000-0005-0000-0000-000064060000}"/>
    <cellStyle name="Normal 5 3 4 2 3" xfId="1636" xr:uid="{00000000-0005-0000-0000-000065060000}"/>
    <cellStyle name="Normal 5 3 4 3" xfId="1637" xr:uid="{00000000-0005-0000-0000-000066060000}"/>
    <cellStyle name="Normal 5 3 4 3 2" xfId="1638" xr:uid="{00000000-0005-0000-0000-000067060000}"/>
    <cellStyle name="Normal 5 3 4 4" xfId="1639" xr:uid="{00000000-0005-0000-0000-000068060000}"/>
    <cellStyle name="Normal 5 3 5" xfId="1640" xr:uid="{00000000-0005-0000-0000-000069060000}"/>
    <cellStyle name="Normal 5 3 5 2" xfId="1641" xr:uid="{00000000-0005-0000-0000-00006A060000}"/>
    <cellStyle name="Normal 5 3 5 2 2" xfId="1642" xr:uid="{00000000-0005-0000-0000-00006B060000}"/>
    <cellStyle name="Normal 5 3 5 3" xfId="1643" xr:uid="{00000000-0005-0000-0000-00006C060000}"/>
    <cellStyle name="Normal 5 3 6" xfId="1644" xr:uid="{00000000-0005-0000-0000-00006D060000}"/>
    <cellStyle name="Normal 5 3 6 2" xfId="1645" xr:uid="{00000000-0005-0000-0000-00006E060000}"/>
    <cellStyle name="Normal 5 3 7" xfId="1646" xr:uid="{00000000-0005-0000-0000-00006F060000}"/>
    <cellStyle name="Normal 5 4" xfId="1647" xr:uid="{00000000-0005-0000-0000-000070060000}"/>
    <cellStyle name="Normal 5 4 2" xfId="1648" xr:uid="{00000000-0005-0000-0000-000071060000}"/>
    <cellStyle name="Normal 5 4 2 2" xfId="1649" xr:uid="{00000000-0005-0000-0000-000072060000}"/>
    <cellStyle name="Normal 5 4 2 2 2" xfId="1650" xr:uid="{00000000-0005-0000-0000-000073060000}"/>
    <cellStyle name="Normal 5 4 2 2 2 2" xfId="1651" xr:uid="{00000000-0005-0000-0000-000074060000}"/>
    <cellStyle name="Normal 5 4 2 2 2 2 2" xfId="1652" xr:uid="{00000000-0005-0000-0000-000075060000}"/>
    <cellStyle name="Normal 5 4 2 2 2 3" xfId="1653" xr:uid="{00000000-0005-0000-0000-000076060000}"/>
    <cellStyle name="Normal 5 4 2 2 3" xfId="1654" xr:uid="{00000000-0005-0000-0000-000077060000}"/>
    <cellStyle name="Normal 5 4 2 2 3 2" xfId="1655" xr:uid="{00000000-0005-0000-0000-000078060000}"/>
    <cellStyle name="Normal 5 4 2 2 4" xfId="1656" xr:uid="{00000000-0005-0000-0000-000079060000}"/>
    <cellStyle name="Normal 5 4 2 3" xfId="1657" xr:uid="{00000000-0005-0000-0000-00007A060000}"/>
    <cellStyle name="Normal 5 4 2 3 2" xfId="1658" xr:uid="{00000000-0005-0000-0000-00007B060000}"/>
    <cellStyle name="Normal 5 4 2 3 2 2" xfId="1659" xr:uid="{00000000-0005-0000-0000-00007C060000}"/>
    <cellStyle name="Normal 5 4 2 3 3" xfId="1660" xr:uid="{00000000-0005-0000-0000-00007D060000}"/>
    <cellStyle name="Normal 5 4 2 4" xfId="1661" xr:uid="{00000000-0005-0000-0000-00007E060000}"/>
    <cellStyle name="Normal 5 4 2 4 2" xfId="1662" xr:uid="{00000000-0005-0000-0000-00007F060000}"/>
    <cellStyle name="Normal 5 4 2 5" xfId="1663" xr:uid="{00000000-0005-0000-0000-000080060000}"/>
    <cellStyle name="Normal 5 4 3" xfId="1664" xr:uid="{00000000-0005-0000-0000-000081060000}"/>
    <cellStyle name="Normal 5 4 3 2" xfId="1665" xr:uid="{00000000-0005-0000-0000-000082060000}"/>
    <cellStyle name="Normal 5 4 3 2 2" xfId="1666" xr:uid="{00000000-0005-0000-0000-000083060000}"/>
    <cellStyle name="Normal 5 4 3 2 2 2" xfId="1667" xr:uid="{00000000-0005-0000-0000-000084060000}"/>
    <cellStyle name="Normal 5 4 3 2 3" xfId="1668" xr:uid="{00000000-0005-0000-0000-000085060000}"/>
    <cellStyle name="Normal 5 4 3 3" xfId="1669" xr:uid="{00000000-0005-0000-0000-000086060000}"/>
    <cellStyle name="Normal 5 4 3 3 2" xfId="1670" xr:uid="{00000000-0005-0000-0000-000087060000}"/>
    <cellStyle name="Normal 5 4 3 4" xfId="1671" xr:uid="{00000000-0005-0000-0000-000088060000}"/>
    <cellStyle name="Normal 5 4 4" xfId="1672" xr:uid="{00000000-0005-0000-0000-000089060000}"/>
    <cellStyle name="Normal 5 4 4 2" xfId="1673" xr:uid="{00000000-0005-0000-0000-00008A060000}"/>
    <cellStyle name="Normal 5 4 4 2 2" xfId="1674" xr:uid="{00000000-0005-0000-0000-00008B060000}"/>
    <cellStyle name="Normal 5 4 4 3" xfId="1675" xr:uid="{00000000-0005-0000-0000-00008C060000}"/>
    <cellStyle name="Normal 5 4 5" xfId="1676" xr:uid="{00000000-0005-0000-0000-00008D060000}"/>
    <cellStyle name="Normal 5 4 5 2" xfId="1677" xr:uid="{00000000-0005-0000-0000-00008E060000}"/>
    <cellStyle name="Normal 5 4 6" xfId="1678" xr:uid="{00000000-0005-0000-0000-00008F060000}"/>
    <cellStyle name="Normal 5 5" xfId="1679" xr:uid="{00000000-0005-0000-0000-000090060000}"/>
    <cellStyle name="Normal 5 5 2" xfId="1680" xr:uid="{00000000-0005-0000-0000-000091060000}"/>
    <cellStyle name="Normal 5 5 2 2" xfId="1681" xr:uid="{00000000-0005-0000-0000-000092060000}"/>
    <cellStyle name="Normal 5 5 2 2 2" xfId="1682" xr:uid="{00000000-0005-0000-0000-000093060000}"/>
    <cellStyle name="Normal 5 5 2 2 2 2" xfId="1683" xr:uid="{00000000-0005-0000-0000-000094060000}"/>
    <cellStyle name="Normal 5 5 2 2 2 2 2" xfId="1684" xr:uid="{00000000-0005-0000-0000-000095060000}"/>
    <cellStyle name="Normal 5 5 2 2 2 3" xfId="1685" xr:uid="{00000000-0005-0000-0000-000096060000}"/>
    <cellStyle name="Normal 5 5 2 2 3" xfId="1686" xr:uid="{00000000-0005-0000-0000-000097060000}"/>
    <cellStyle name="Normal 5 5 2 2 3 2" xfId="1687" xr:uid="{00000000-0005-0000-0000-000098060000}"/>
    <cellStyle name="Normal 5 5 2 2 4" xfId="1688" xr:uid="{00000000-0005-0000-0000-000099060000}"/>
    <cellStyle name="Normal 5 5 2 3" xfId="1689" xr:uid="{00000000-0005-0000-0000-00009A060000}"/>
    <cellStyle name="Normal 5 5 2 3 2" xfId="1690" xr:uid="{00000000-0005-0000-0000-00009B060000}"/>
    <cellStyle name="Normal 5 5 2 3 2 2" xfId="1691" xr:uid="{00000000-0005-0000-0000-00009C060000}"/>
    <cellStyle name="Normal 5 5 2 3 3" xfId="1692" xr:uid="{00000000-0005-0000-0000-00009D060000}"/>
    <cellStyle name="Normal 5 5 2 4" xfId="1693" xr:uid="{00000000-0005-0000-0000-00009E060000}"/>
    <cellStyle name="Normal 5 5 2 4 2" xfId="1694" xr:uid="{00000000-0005-0000-0000-00009F060000}"/>
    <cellStyle name="Normal 5 5 2 5" xfId="1695" xr:uid="{00000000-0005-0000-0000-0000A0060000}"/>
    <cellStyle name="Normal 5 5 3" xfId="1696" xr:uid="{00000000-0005-0000-0000-0000A1060000}"/>
    <cellStyle name="Normal 5 5 3 2" xfId="1697" xr:uid="{00000000-0005-0000-0000-0000A2060000}"/>
    <cellStyle name="Normal 5 5 3 2 2" xfId="1698" xr:uid="{00000000-0005-0000-0000-0000A3060000}"/>
    <cellStyle name="Normal 5 5 3 2 2 2" xfId="1699" xr:uid="{00000000-0005-0000-0000-0000A4060000}"/>
    <cellStyle name="Normal 5 5 3 2 3" xfId="1700" xr:uid="{00000000-0005-0000-0000-0000A5060000}"/>
    <cellStyle name="Normal 5 5 3 3" xfId="1701" xr:uid="{00000000-0005-0000-0000-0000A6060000}"/>
    <cellStyle name="Normal 5 5 3 3 2" xfId="1702" xr:uid="{00000000-0005-0000-0000-0000A7060000}"/>
    <cellStyle name="Normal 5 5 3 4" xfId="1703" xr:uid="{00000000-0005-0000-0000-0000A8060000}"/>
    <cellStyle name="Normal 5 5 4" xfId="1704" xr:uid="{00000000-0005-0000-0000-0000A9060000}"/>
    <cellStyle name="Normal 5 5 4 2" xfId="1705" xr:uid="{00000000-0005-0000-0000-0000AA060000}"/>
    <cellStyle name="Normal 5 5 4 2 2" xfId="1706" xr:uid="{00000000-0005-0000-0000-0000AB060000}"/>
    <cellStyle name="Normal 5 5 4 3" xfId="1707" xr:uid="{00000000-0005-0000-0000-0000AC060000}"/>
    <cellStyle name="Normal 5 5 5" xfId="1708" xr:uid="{00000000-0005-0000-0000-0000AD060000}"/>
    <cellStyle name="Normal 5 5 5 2" xfId="1709" xr:uid="{00000000-0005-0000-0000-0000AE060000}"/>
    <cellStyle name="Normal 5 5 6" xfId="1710" xr:uid="{00000000-0005-0000-0000-0000AF060000}"/>
    <cellStyle name="Normal 5 6" xfId="1711" xr:uid="{00000000-0005-0000-0000-0000B0060000}"/>
    <cellStyle name="Normal 5 6 2" xfId="1712" xr:uid="{00000000-0005-0000-0000-0000B1060000}"/>
    <cellStyle name="Normal 5 6 2 2" xfId="1713" xr:uid="{00000000-0005-0000-0000-0000B2060000}"/>
    <cellStyle name="Normal 5 6 2 2 2" xfId="1714" xr:uid="{00000000-0005-0000-0000-0000B3060000}"/>
    <cellStyle name="Normal 5 6 2 2 2 2" xfId="1715" xr:uid="{00000000-0005-0000-0000-0000B4060000}"/>
    <cellStyle name="Normal 5 6 2 2 3" xfId="1716" xr:uid="{00000000-0005-0000-0000-0000B5060000}"/>
    <cellStyle name="Normal 5 6 2 3" xfId="1717" xr:uid="{00000000-0005-0000-0000-0000B6060000}"/>
    <cellStyle name="Normal 5 6 2 3 2" xfId="1718" xr:uid="{00000000-0005-0000-0000-0000B7060000}"/>
    <cellStyle name="Normal 5 6 2 4" xfId="1719" xr:uid="{00000000-0005-0000-0000-0000B8060000}"/>
    <cellStyle name="Normal 5 6 3" xfId="1720" xr:uid="{00000000-0005-0000-0000-0000B9060000}"/>
    <cellStyle name="Normal 5 6 3 2" xfId="1721" xr:uid="{00000000-0005-0000-0000-0000BA060000}"/>
    <cellStyle name="Normal 5 6 3 2 2" xfId="1722" xr:uid="{00000000-0005-0000-0000-0000BB060000}"/>
    <cellStyle name="Normal 5 6 3 3" xfId="1723" xr:uid="{00000000-0005-0000-0000-0000BC060000}"/>
    <cellStyle name="Normal 5 6 4" xfId="1724" xr:uid="{00000000-0005-0000-0000-0000BD060000}"/>
    <cellStyle name="Normal 5 6 4 2" xfId="1725" xr:uid="{00000000-0005-0000-0000-0000BE060000}"/>
    <cellStyle name="Normal 5 6 5" xfId="1726" xr:uid="{00000000-0005-0000-0000-0000BF060000}"/>
    <cellStyle name="Normal 5 7" xfId="1727" xr:uid="{00000000-0005-0000-0000-0000C0060000}"/>
    <cellStyle name="Normal 5 8" xfId="1728" xr:uid="{00000000-0005-0000-0000-0000C1060000}"/>
    <cellStyle name="Normal 5 8 2" xfId="1729" xr:uid="{00000000-0005-0000-0000-0000C2060000}"/>
    <cellStyle name="Normal 5 8 2 2" xfId="1730" xr:uid="{00000000-0005-0000-0000-0000C3060000}"/>
    <cellStyle name="Normal 5 8 2 2 2" xfId="1731" xr:uid="{00000000-0005-0000-0000-0000C4060000}"/>
    <cellStyle name="Normal 5 8 2 2 2 2" xfId="1732" xr:uid="{00000000-0005-0000-0000-0000C5060000}"/>
    <cellStyle name="Normal 5 8 2 2 3" xfId="1733" xr:uid="{00000000-0005-0000-0000-0000C6060000}"/>
    <cellStyle name="Normal 5 8 2 3" xfId="1734" xr:uid="{00000000-0005-0000-0000-0000C7060000}"/>
    <cellStyle name="Normal 5 8 2 3 2" xfId="1735" xr:uid="{00000000-0005-0000-0000-0000C8060000}"/>
    <cellStyle name="Normal 5 8 2 4" xfId="1736" xr:uid="{00000000-0005-0000-0000-0000C9060000}"/>
    <cellStyle name="Normal 5 8 3" xfId="1737" xr:uid="{00000000-0005-0000-0000-0000CA060000}"/>
    <cellStyle name="Normal 5 8 3 2" xfId="1738" xr:uid="{00000000-0005-0000-0000-0000CB060000}"/>
    <cellStyle name="Normal 5 8 3 2 2" xfId="1739" xr:uid="{00000000-0005-0000-0000-0000CC060000}"/>
    <cellStyle name="Normal 5 8 3 3" xfId="1740" xr:uid="{00000000-0005-0000-0000-0000CD060000}"/>
    <cellStyle name="Normal 5 8 4" xfId="1741" xr:uid="{00000000-0005-0000-0000-0000CE060000}"/>
    <cellStyle name="Normal 5 8 4 2" xfId="1742" xr:uid="{00000000-0005-0000-0000-0000CF060000}"/>
    <cellStyle name="Normal 5 8 5" xfId="1743" xr:uid="{00000000-0005-0000-0000-0000D0060000}"/>
    <cellStyle name="Normal 5 9" xfId="1744" xr:uid="{00000000-0005-0000-0000-0000D1060000}"/>
    <cellStyle name="Normal 5 9 2" xfId="1745" xr:uid="{00000000-0005-0000-0000-0000D2060000}"/>
    <cellStyle name="Normal 5 9 2 2" xfId="1746" xr:uid="{00000000-0005-0000-0000-0000D3060000}"/>
    <cellStyle name="Normal 5 9 2 2 2" xfId="1747" xr:uid="{00000000-0005-0000-0000-0000D4060000}"/>
    <cellStyle name="Normal 5 9 2 3" xfId="1748" xr:uid="{00000000-0005-0000-0000-0000D5060000}"/>
    <cellStyle name="Normal 5 9 3" xfId="1749" xr:uid="{00000000-0005-0000-0000-0000D6060000}"/>
    <cellStyle name="Normal 5 9 3 2" xfId="1750" xr:uid="{00000000-0005-0000-0000-0000D7060000}"/>
    <cellStyle name="Normal 5 9 4" xfId="1751" xr:uid="{00000000-0005-0000-0000-0000D8060000}"/>
    <cellStyle name="Normal 5_Current Payroll" xfId="1752" xr:uid="{00000000-0005-0000-0000-0000D9060000}"/>
    <cellStyle name="Normal 6" xfId="1753" xr:uid="{00000000-0005-0000-0000-0000DA060000}"/>
    <cellStyle name="Normal 6 10" xfId="1754" xr:uid="{00000000-0005-0000-0000-0000DB060000}"/>
    <cellStyle name="Normal 6 10 2" xfId="1755" xr:uid="{00000000-0005-0000-0000-0000DC060000}"/>
    <cellStyle name="Normal 6 11" xfId="1756" xr:uid="{00000000-0005-0000-0000-0000DD060000}"/>
    <cellStyle name="Normal 6 2" xfId="1757" xr:uid="{00000000-0005-0000-0000-0000DE060000}"/>
    <cellStyle name="Normal 6 2 10" xfId="1758" xr:uid="{00000000-0005-0000-0000-0000DF060000}"/>
    <cellStyle name="Normal 6 2 2" xfId="1759" xr:uid="{00000000-0005-0000-0000-0000E0060000}"/>
    <cellStyle name="Normal 6 2 2 2" xfId="1760" xr:uid="{00000000-0005-0000-0000-0000E1060000}"/>
    <cellStyle name="Normal 6 2 2 2 2" xfId="1761" xr:uid="{00000000-0005-0000-0000-0000E2060000}"/>
    <cellStyle name="Normal 6 2 2 2 2 2" xfId="1762" xr:uid="{00000000-0005-0000-0000-0000E3060000}"/>
    <cellStyle name="Normal 6 2 2 2 2 2 2" xfId="1763" xr:uid="{00000000-0005-0000-0000-0000E4060000}"/>
    <cellStyle name="Normal 6 2 2 2 2 2 2 2" xfId="1764" xr:uid="{00000000-0005-0000-0000-0000E5060000}"/>
    <cellStyle name="Normal 6 2 2 2 2 2 3" xfId="1765" xr:uid="{00000000-0005-0000-0000-0000E6060000}"/>
    <cellStyle name="Normal 6 2 2 2 2 3" xfId="1766" xr:uid="{00000000-0005-0000-0000-0000E7060000}"/>
    <cellStyle name="Normal 6 2 2 2 2 3 2" xfId="1767" xr:uid="{00000000-0005-0000-0000-0000E8060000}"/>
    <cellStyle name="Normal 6 2 2 2 2 4" xfId="1768" xr:uid="{00000000-0005-0000-0000-0000E9060000}"/>
    <cellStyle name="Normal 6 2 2 2 3" xfId="1769" xr:uid="{00000000-0005-0000-0000-0000EA060000}"/>
    <cellStyle name="Normal 6 2 2 2 3 2" xfId="1770" xr:uid="{00000000-0005-0000-0000-0000EB060000}"/>
    <cellStyle name="Normal 6 2 2 2 3 2 2" xfId="1771" xr:uid="{00000000-0005-0000-0000-0000EC060000}"/>
    <cellStyle name="Normal 6 2 2 2 3 3" xfId="1772" xr:uid="{00000000-0005-0000-0000-0000ED060000}"/>
    <cellStyle name="Normal 6 2 2 2 4" xfId="1773" xr:uid="{00000000-0005-0000-0000-0000EE060000}"/>
    <cellStyle name="Normal 6 2 2 2 4 2" xfId="1774" xr:uid="{00000000-0005-0000-0000-0000EF060000}"/>
    <cellStyle name="Normal 6 2 2 2 5" xfId="1775" xr:uid="{00000000-0005-0000-0000-0000F0060000}"/>
    <cellStyle name="Normal 6 2 2 3" xfId="1776" xr:uid="{00000000-0005-0000-0000-0000F1060000}"/>
    <cellStyle name="Normal 6 2 2 3 2" xfId="1777" xr:uid="{00000000-0005-0000-0000-0000F2060000}"/>
    <cellStyle name="Normal 6 2 2 3 2 2" xfId="1778" xr:uid="{00000000-0005-0000-0000-0000F3060000}"/>
    <cellStyle name="Normal 6 2 2 3 2 2 2" xfId="1779" xr:uid="{00000000-0005-0000-0000-0000F4060000}"/>
    <cellStyle name="Normal 6 2 2 3 2 3" xfId="1780" xr:uid="{00000000-0005-0000-0000-0000F5060000}"/>
    <cellStyle name="Normal 6 2 2 3 3" xfId="1781" xr:uid="{00000000-0005-0000-0000-0000F6060000}"/>
    <cellStyle name="Normal 6 2 2 3 3 2" xfId="1782" xr:uid="{00000000-0005-0000-0000-0000F7060000}"/>
    <cellStyle name="Normal 6 2 2 3 4" xfId="1783" xr:uid="{00000000-0005-0000-0000-0000F8060000}"/>
    <cellStyle name="Normal 6 2 2 4" xfId="1784" xr:uid="{00000000-0005-0000-0000-0000F9060000}"/>
    <cellStyle name="Normal 6 2 2 4 2" xfId="1785" xr:uid="{00000000-0005-0000-0000-0000FA060000}"/>
    <cellStyle name="Normal 6 2 2 4 2 2" xfId="1786" xr:uid="{00000000-0005-0000-0000-0000FB060000}"/>
    <cellStyle name="Normal 6 2 2 4 3" xfId="1787" xr:uid="{00000000-0005-0000-0000-0000FC060000}"/>
    <cellStyle name="Normal 6 2 2 5" xfId="1788" xr:uid="{00000000-0005-0000-0000-0000FD060000}"/>
    <cellStyle name="Normal 6 2 2 5 2" xfId="1789" xr:uid="{00000000-0005-0000-0000-0000FE060000}"/>
    <cellStyle name="Normal 6 2 2 6" xfId="1790" xr:uid="{00000000-0005-0000-0000-0000FF060000}"/>
    <cellStyle name="Normal 6 2 3" xfId="1791" xr:uid="{00000000-0005-0000-0000-000000070000}"/>
    <cellStyle name="Normal 6 2 3 2" xfId="1792" xr:uid="{00000000-0005-0000-0000-000001070000}"/>
    <cellStyle name="Normal 6 2 3 2 2" xfId="1793" xr:uid="{00000000-0005-0000-0000-000002070000}"/>
    <cellStyle name="Normal 6 2 3 2 2 2" xfId="1794" xr:uid="{00000000-0005-0000-0000-000003070000}"/>
    <cellStyle name="Normal 6 2 3 2 2 2 2" xfId="1795" xr:uid="{00000000-0005-0000-0000-000004070000}"/>
    <cellStyle name="Normal 6 2 3 2 2 3" xfId="1796" xr:uid="{00000000-0005-0000-0000-000005070000}"/>
    <cellStyle name="Normal 6 2 3 2 3" xfId="1797" xr:uid="{00000000-0005-0000-0000-000006070000}"/>
    <cellStyle name="Normal 6 2 3 2 3 2" xfId="1798" xr:uid="{00000000-0005-0000-0000-000007070000}"/>
    <cellStyle name="Normal 6 2 3 2 4" xfId="1799" xr:uid="{00000000-0005-0000-0000-000008070000}"/>
    <cellStyle name="Normal 6 2 3 3" xfId="1800" xr:uid="{00000000-0005-0000-0000-000009070000}"/>
    <cellStyle name="Normal 6 2 3 3 2" xfId="1801" xr:uid="{00000000-0005-0000-0000-00000A070000}"/>
    <cellStyle name="Normal 6 2 3 3 2 2" xfId="1802" xr:uid="{00000000-0005-0000-0000-00000B070000}"/>
    <cellStyle name="Normal 6 2 3 3 3" xfId="1803" xr:uid="{00000000-0005-0000-0000-00000C070000}"/>
    <cellStyle name="Normal 6 2 3 4" xfId="1804" xr:uid="{00000000-0005-0000-0000-00000D070000}"/>
    <cellStyle name="Normal 6 2 3 4 2" xfId="1805" xr:uid="{00000000-0005-0000-0000-00000E070000}"/>
    <cellStyle name="Normal 6 2 3 5" xfId="1806" xr:uid="{00000000-0005-0000-0000-00000F070000}"/>
    <cellStyle name="Normal 6 2 4" xfId="1807" xr:uid="{00000000-0005-0000-0000-000010070000}"/>
    <cellStyle name="Normal 6 2 4 2" xfId="1808" xr:uid="{00000000-0005-0000-0000-000011070000}"/>
    <cellStyle name="Normal 6 2 4 2 2" xfId="1809" xr:uid="{00000000-0005-0000-0000-000012070000}"/>
    <cellStyle name="Normal 6 2 4 2 2 2" xfId="1810" xr:uid="{00000000-0005-0000-0000-000013070000}"/>
    <cellStyle name="Normal 6 2 4 2 2 2 2" xfId="1811" xr:uid="{00000000-0005-0000-0000-000014070000}"/>
    <cellStyle name="Normal 6 2 4 2 2 3" xfId="1812" xr:uid="{00000000-0005-0000-0000-000015070000}"/>
    <cellStyle name="Normal 6 2 4 2 3" xfId="1813" xr:uid="{00000000-0005-0000-0000-000016070000}"/>
    <cellStyle name="Normal 6 2 4 2 3 2" xfId="1814" xr:uid="{00000000-0005-0000-0000-000017070000}"/>
    <cellStyle name="Normal 6 2 4 2 4" xfId="1815" xr:uid="{00000000-0005-0000-0000-000018070000}"/>
    <cellStyle name="Normal 6 2 4 3" xfId="1816" xr:uid="{00000000-0005-0000-0000-000019070000}"/>
    <cellStyle name="Normal 6 2 4 3 2" xfId="1817" xr:uid="{00000000-0005-0000-0000-00001A070000}"/>
    <cellStyle name="Normal 6 2 4 3 2 2" xfId="1818" xr:uid="{00000000-0005-0000-0000-00001B070000}"/>
    <cellStyle name="Normal 6 2 4 3 3" xfId="1819" xr:uid="{00000000-0005-0000-0000-00001C070000}"/>
    <cellStyle name="Normal 6 2 4 4" xfId="1820" xr:uid="{00000000-0005-0000-0000-00001D070000}"/>
    <cellStyle name="Normal 6 2 4 4 2" xfId="1821" xr:uid="{00000000-0005-0000-0000-00001E070000}"/>
    <cellStyle name="Normal 6 2 4 5" xfId="1822" xr:uid="{00000000-0005-0000-0000-00001F070000}"/>
    <cellStyle name="Normal 6 2 5" xfId="1823" xr:uid="{00000000-0005-0000-0000-000020070000}"/>
    <cellStyle name="Normal 6 2 5 2" xfId="1824" xr:uid="{00000000-0005-0000-0000-000021070000}"/>
    <cellStyle name="Normal 6 2 5 2 2" xfId="1825" xr:uid="{00000000-0005-0000-0000-000022070000}"/>
    <cellStyle name="Normal 6 2 5 2 2 2" xfId="1826" xr:uid="{00000000-0005-0000-0000-000023070000}"/>
    <cellStyle name="Normal 6 2 5 2 2 2 2" xfId="1827" xr:uid="{00000000-0005-0000-0000-000024070000}"/>
    <cellStyle name="Normal 6 2 5 2 2 3" xfId="1828" xr:uid="{00000000-0005-0000-0000-000025070000}"/>
    <cellStyle name="Normal 6 2 5 2 3" xfId="1829" xr:uid="{00000000-0005-0000-0000-000026070000}"/>
    <cellStyle name="Normal 6 2 5 2 3 2" xfId="1830" xr:uid="{00000000-0005-0000-0000-000027070000}"/>
    <cellStyle name="Normal 6 2 5 2 4" xfId="1831" xr:uid="{00000000-0005-0000-0000-000028070000}"/>
    <cellStyle name="Normal 6 2 5 3" xfId="1832" xr:uid="{00000000-0005-0000-0000-000029070000}"/>
    <cellStyle name="Normal 6 2 5 3 2" xfId="1833" xr:uid="{00000000-0005-0000-0000-00002A070000}"/>
    <cellStyle name="Normal 6 2 5 3 2 2" xfId="1834" xr:uid="{00000000-0005-0000-0000-00002B070000}"/>
    <cellStyle name="Normal 6 2 5 3 3" xfId="1835" xr:uid="{00000000-0005-0000-0000-00002C070000}"/>
    <cellStyle name="Normal 6 2 5 4" xfId="1836" xr:uid="{00000000-0005-0000-0000-00002D070000}"/>
    <cellStyle name="Normal 6 2 5 4 2" xfId="1837" xr:uid="{00000000-0005-0000-0000-00002E070000}"/>
    <cellStyle name="Normal 6 2 5 5" xfId="1838" xr:uid="{00000000-0005-0000-0000-00002F070000}"/>
    <cellStyle name="Normal 6 2 6" xfId="1839" xr:uid="{00000000-0005-0000-0000-000030070000}"/>
    <cellStyle name="Normal 6 2 6 2" xfId="1840" xr:uid="{00000000-0005-0000-0000-000031070000}"/>
    <cellStyle name="Normal 6 2 6 2 2" xfId="1841" xr:uid="{00000000-0005-0000-0000-000032070000}"/>
    <cellStyle name="Normal 6 2 6 2 2 2" xfId="1842" xr:uid="{00000000-0005-0000-0000-000033070000}"/>
    <cellStyle name="Normal 6 2 6 2 3" xfId="1843" xr:uid="{00000000-0005-0000-0000-000034070000}"/>
    <cellStyle name="Normal 6 2 6 3" xfId="1844" xr:uid="{00000000-0005-0000-0000-000035070000}"/>
    <cellStyle name="Normal 6 2 6 3 2" xfId="1845" xr:uid="{00000000-0005-0000-0000-000036070000}"/>
    <cellStyle name="Normal 6 2 6 4" xfId="1846" xr:uid="{00000000-0005-0000-0000-000037070000}"/>
    <cellStyle name="Normal 6 2 7" xfId="1847" xr:uid="{00000000-0005-0000-0000-000038070000}"/>
    <cellStyle name="Normal 6 2 7 2" xfId="1848" xr:uid="{00000000-0005-0000-0000-000039070000}"/>
    <cellStyle name="Normal 6 2 7 2 2" xfId="1849" xr:uid="{00000000-0005-0000-0000-00003A070000}"/>
    <cellStyle name="Normal 6 2 7 3" xfId="1850" xr:uid="{00000000-0005-0000-0000-00003B070000}"/>
    <cellStyle name="Normal 6 2 8" xfId="1851" xr:uid="{00000000-0005-0000-0000-00003C070000}"/>
    <cellStyle name="Normal 6 2 8 2" xfId="1852" xr:uid="{00000000-0005-0000-0000-00003D070000}"/>
    <cellStyle name="Normal 6 2 9" xfId="1853" xr:uid="{00000000-0005-0000-0000-00003E070000}"/>
    <cellStyle name="Normal 6 3" xfId="1854" xr:uid="{00000000-0005-0000-0000-00003F070000}"/>
    <cellStyle name="Normal 6 3 2" xfId="1855" xr:uid="{00000000-0005-0000-0000-000040070000}"/>
    <cellStyle name="Normal 6 3 2 2" xfId="1856" xr:uid="{00000000-0005-0000-0000-000041070000}"/>
    <cellStyle name="Normal 6 3 2 2 2" xfId="1857" xr:uid="{00000000-0005-0000-0000-000042070000}"/>
    <cellStyle name="Normal 6 3 2 2 2 2" xfId="1858" xr:uid="{00000000-0005-0000-0000-000043070000}"/>
    <cellStyle name="Normal 6 3 2 2 2 2 2" xfId="1859" xr:uid="{00000000-0005-0000-0000-000044070000}"/>
    <cellStyle name="Normal 6 3 2 2 2 3" xfId="1860" xr:uid="{00000000-0005-0000-0000-000045070000}"/>
    <cellStyle name="Normal 6 3 2 2 3" xfId="1861" xr:uid="{00000000-0005-0000-0000-000046070000}"/>
    <cellStyle name="Normal 6 3 2 2 3 2" xfId="1862" xr:uid="{00000000-0005-0000-0000-000047070000}"/>
    <cellStyle name="Normal 6 3 2 2 4" xfId="1863" xr:uid="{00000000-0005-0000-0000-000048070000}"/>
    <cellStyle name="Normal 6 3 2 3" xfId="1864" xr:uid="{00000000-0005-0000-0000-000049070000}"/>
    <cellStyle name="Normal 6 3 2 3 2" xfId="1865" xr:uid="{00000000-0005-0000-0000-00004A070000}"/>
    <cellStyle name="Normal 6 3 2 3 2 2" xfId="1866" xr:uid="{00000000-0005-0000-0000-00004B070000}"/>
    <cellStyle name="Normal 6 3 2 3 3" xfId="1867" xr:uid="{00000000-0005-0000-0000-00004C070000}"/>
    <cellStyle name="Normal 6 3 2 4" xfId="1868" xr:uid="{00000000-0005-0000-0000-00004D070000}"/>
    <cellStyle name="Normal 6 3 2 4 2" xfId="1869" xr:uid="{00000000-0005-0000-0000-00004E070000}"/>
    <cellStyle name="Normal 6 3 2 5" xfId="1870" xr:uid="{00000000-0005-0000-0000-00004F070000}"/>
    <cellStyle name="Normal 6 3 3" xfId="1871" xr:uid="{00000000-0005-0000-0000-000050070000}"/>
    <cellStyle name="Normal 6 3 3 2" xfId="1872" xr:uid="{00000000-0005-0000-0000-000051070000}"/>
    <cellStyle name="Normal 6 3 3 2 2" xfId="1873" xr:uid="{00000000-0005-0000-0000-000052070000}"/>
    <cellStyle name="Normal 6 3 3 2 2 2" xfId="1874" xr:uid="{00000000-0005-0000-0000-000053070000}"/>
    <cellStyle name="Normal 6 3 3 2 2 2 2" xfId="1875" xr:uid="{00000000-0005-0000-0000-000054070000}"/>
    <cellStyle name="Normal 6 3 3 2 2 3" xfId="1876" xr:uid="{00000000-0005-0000-0000-000055070000}"/>
    <cellStyle name="Normal 6 3 3 2 3" xfId="1877" xr:uid="{00000000-0005-0000-0000-000056070000}"/>
    <cellStyle name="Normal 6 3 3 2 3 2" xfId="1878" xr:uid="{00000000-0005-0000-0000-000057070000}"/>
    <cellStyle name="Normal 6 3 3 2 4" xfId="1879" xr:uid="{00000000-0005-0000-0000-000058070000}"/>
    <cellStyle name="Normal 6 3 3 3" xfId="1880" xr:uid="{00000000-0005-0000-0000-000059070000}"/>
    <cellStyle name="Normal 6 3 3 3 2" xfId="1881" xr:uid="{00000000-0005-0000-0000-00005A070000}"/>
    <cellStyle name="Normal 6 3 3 3 2 2" xfId="1882" xr:uid="{00000000-0005-0000-0000-00005B070000}"/>
    <cellStyle name="Normal 6 3 3 3 3" xfId="1883" xr:uid="{00000000-0005-0000-0000-00005C070000}"/>
    <cellStyle name="Normal 6 3 3 4" xfId="1884" xr:uid="{00000000-0005-0000-0000-00005D070000}"/>
    <cellStyle name="Normal 6 3 3 4 2" xfId="1885" xr:uid="{00000000-0005-0000-0000-00005E070000}"/>
    <cellStyle name="Normal 6 3 3 5" xfId="1886" xr:uid="{00000000-0005-0000-0000-00005F070000}"/>
    <cellStyle name="Normal 6 4" xfId="1887" xr:uid="{00000000-0005-0000-0000-000060070000}"/>
    <cellStyle name="Normal 6 4 2" xfId="1888" xr:uid="{00000000-0005-0000-0000-000061070000}"/>
    <cellStyle name="Normal 6 4 2 2" xfId="1889" xr:uid="{00000000-0005-0000-0000-000062070000}"/>
    <cellStyle name="Normal 6 4 2 2 2" xfId="1890" xr:uid="{00000000-0005-0000-0000-000063070000}"/>
    <cellStyle name="Normal 6 4 2 2 2 2" xfId="1891" xr:uid="{00000000-0005-0000-0000-000064070000}"/>
    <cellStyle name="Normal 6 4 2 2 2 2 2" xfId="1892" xr:uid="{00000000-0005-0000-0000-000065070000}"/>
    <cellStyle name="Normal 6 4 2 2 2 3" xfId="1893" xr:uid="{00000000-0005-0000-0000-000066070000}"/>
    <cellStyle name="Normal 6 4 2 2 3" xfId="1894" xr:uid="{00000000-0005-0000-0000-000067070000}"/>
    <cellStyle name="Normal 6 4 2 2 3 2" xfId="1895" xr:uid="{00000000-0005-0000-0000-000068070000}"/>
    <cellStyle name="Normal 6 4 2 2 4" xfId="1896" xr:uid="{00000000-0005-0000-0000-000069070000}"/>
    <cellStyle name="Normal 6 4 2 3" xfId="1897" xr:uid="{00000000-0005-0000-0000-00006A070000}"/>
    <cellStyle name="Normal 6 4 2 3 2" xfId="1898" xr:uid="{00000000-0005-0000-0000-00006B070000}"/>
    <cellStyle name="Normal 6 4 2 3 2 2" xfId="1899" xr:uid="{00000000-0005-0000-0000-00006C070000}"/>
    <cellStyle name="Normal 6 4 2 3 3" xfId="1900" xr:uid="{00000000-0005-0000-0000-00006D070000}"/>
    <cellStyle name="Normal 6 4 2 4" xfId="1901" xr:uid="{00000000-0005-0000-0000-00006E070000}"/>
    <cellStyle name="Normal 6 4 2 4 2" xfId="1902" xr:uid="{00000000-0005-0000-0000-00006F070000}"/>
    <cellStyle name="Normal 6 4 2 5" xfId="1903" xr:uid="{00000000-0005-0000-0000-000070070000}"/>
    <cellStyle name="Normal 6 5" xfId="1904" xr:uid="{00000000-0005-0000-0000-000071070000}"/>
    <cellStyle name="Normal 6 5 2" xfId="1905" xr:uid="{00000000-0005-0000-0000-000072070000}"/>
    <cellStyle name="Normal 6 5 2 2" xfId="1906" xr:uid="{00000000-0005-0000-0000-000073070000}"/>
    <cellStyle name="Normal 6 5 2 2 2" xfId="1907" xr:uid="{00000000-0005-0000-0000-000074070000}"/>
    <cellStyle name="Normal 6 5 2 2 2 2" xfId="1908" xr:uid="{00000000-0005-0000-0000-000075070000}"/>
    <cellStyle name="Normal 6 5 2 2 3" xfId="1909" xr:uid="{00000000-0005-0000-0000-000076070000}"/>
    <cellStyle name="Normal 6 5 2 3" xfId="1910" xr:uid="{00000000-0005-0000-0000-000077070000}"/>
    <cellStyle name="Normal 6 5 2 3 2" xfId="1911" xr:uid="{00000000-0005-0000-0000-000078070000}"/>
    <cellStyle name="Normal 6 5 2 4" xfId="1912" xr:uid="{00000000-0005-0000-0000-000079070000}"/>
    <cellStyle name="Normal 6 5 3" xfId="1913" xr:uid="{00000000-0005-0000-0000-00007A070000}"/>
    <cellStyle name="Normal 6 5 3 2" xfId="1914" xr:uid="{00000000-0005-0000-0000-00007B070000}"/>
    <cellStyle name="Normal 6 5 3 2 2" xfId="1915" xr:uid="{00000000-0005-0000-0000-00007C070000}"/>
    <cellStyle name="Normal 6 5 3 3" xfId="1916" xr:uid="{00000000-0005-0000-0000-00007D070000}"/>
    <cellStyle name="Normal 6 5 4" xfId="1917" xr:uid="{00000000-0005-0000-0000-00007E070000}"/>
    <cellStyle name="Normal 6 5 4 2" xfId="1918" xr:uid="{00000000-0005-0000-0000-00007F070000}"/>
    <cellStyle name="Normal 6 5 5" xfId="1919" xr:uid="{00000000-0005-0000-0000-000080070000}"/>
    <cellStyle name="Normal 6 6" xfId="1920" xr:uid="{00000000-0005-0000-0000-000081070000}"/>
    <cellStyle name="Normal 6 6 2" xfId="1921" xr:uid="{00000000-0005-0000-0000-000082070000}"/>
    <cellStyle name="Normal 6 6 2 2" xfId="1922" xr:uid="{00000000-0005-0000-0000-000083070000}"/>
    <cellStyle name="Normal 6 6 2 2 2" xfId="1923" xr:uid="{00000000-0005-0000-0000-000084070000}"/>
    <cellStyle name="Normal 6 6 2 2 2 2" xfId="1924" xr:uid="{00000000-0005-0000-0000-000085070000}"/>
    <cellStyle name="Normal 6 6 2 2 3" xfId="1925" xr:uid="{00000000-0005-0000-0000-000086070000}"/>
    <cellStyle name="Normal 6 6 2 3" xfId="1926" xr:uid="{00000000-0005-0000-0000-000087070000}"/>
    <cellStyle name="Normal 6 6 2 3 2" xfId="1927" xr:uid="{00000000-0005-0000-0000-000088070000}"/>
    <cellStyle name="Normal 6 6 2 4" xfId="1928" xr:uid="{00000000-0005-0000-0000-000089070000}"/>
    <cellStyle name="Normal 6 6 3" xfId="1929" xr:uid="{00000000-0005-0000-0000-00008A070000}"/>
    <cellStyle name="Normal 6 6 3 2" xfId="1930" xr:uid="{00000000-0005-0000-0000-00008B070000}"/>
    <cellStyle name="Normal 6 6 3 2 2" xfId="1931" xr:uid="{00000000-0005-0000-0000-00008C070000}"/>
    <cellStyle name="Normal 6 6 3 3" xfId="1932" xr:uid="{00000000-0005-0000-0000-00008D070000}"/>
    <cellStyle name="Normal 6 6 4" xfId="1933" xr:uid="{00000000-0005-0000-0000-00008E070000}"/>
    <cellStyle name="Normal 6 6 4 2" xfId="1934" xr:uid="{00000000-0005-0000-0000-00008F070000}"/>
    <cellStyle name="Normal 6 6 5" xfId="1935" xr:uid="{00000000-0005-0000-0000-000090070000}"/>
    <cellStyle name="Normal 6 7" xfId="1936" xr:uid="{00000000-0005-0000-0000-000091070000}"/>
    <cellStyle name="Normal 6 7 2" xfId="1937" xr:uid="{00000000-0005-0000-0000-000092070000}"/>
    <cellStyle name="Normal 6 7 2 2" xfId="1938" xr:uid="{00000000-0005-0000-0000-000093070000}"/>
    <cellStyle name="Normal 6 7 2 2 2" xfId="1939" xr:uid="{00000000-0005-0000-0000-000094070000}"/>
    <cellStyle name="Normal 6 7 2 3" xfId="1940" xr:uid="{00000000-0005-0000-0000-000095070000}"/>
    <cellStyle name="Normal 6 7 3" xfId="1941" xr:uid="{00000000-0005-0000-0000-000096070000}"/>
    <cellStyle name="Normal 6 7 3 2" xfId="1942" xr:uid="{00000000-0005-0000-0000-000097070000}"/>
    <cellStyle name="Normal 6 7 4" xfId="1943" xr:uid="{00000000-0005-0000-0000-000098070000}"/>
    <cellStyle name="Normal 6 8" xfId="1944" xr:uid="{00000000-0005-0000-0000-000099070000}"/>
    <cellStyle name="Normal 6 8 2" xfId="1945" xr:uid="{00000000-0005-0000-0000-00009A070000}"/>
    <cellStyle name="Normal 6 8 2 2" xfId="1946" xr:uid="{00000000-0005-0000-0000-00009B070000}"/>
    <cellStyle name="Normal 6 8 3" xfId="1947" xr:uid="{00000000-0005-0000-0000-00009C070000}"/>
    <cellStyle name="Normal 6 9" xfId="1948" xr:uid="{00000000-0005-0000-0000-00009D070000}"/>
    <cellStyle name="Normal 6 9 2" xfId="1949" xr:uid="{00000000-0005-0000-0000-00009E070000}"/>
    <cellStyle name="Normal 6_Current Payroll" xfId="1950" xr:uid="{00000000-0005-0000-0000-00009F070000}"/>
    <cellStyle name="Normal 7" xfId="1951" xr:uid="{00000000-0005-0000-0000-0000A0070000}"/>
    <cellStyle name="Normal 7 2" xfId="1952" xr:uid="{00000000-0005-0000-0000-0000A1070000}"/>
    <cellStyle name="Normal 7 2 2" xfId="1953" xr:uid="{00000000-0005-0000-0000-0000A2070000}"/>
    <cellStyle name="Normal 7 2 2 2" xfId="1954" xr:uid="{00000000-0005-0000-0000-0000A3070000}"/>
    <cellStyle name="Normal 7 2 2 2 2" xfId="1955" xr:uid="{00000000-0005-0000-0000-0000A4070000}"/>
    <cellStyle name="Normal 7 2 2 2 2 2" xfId="1956" xr:uid="{00000000-0005-0000-0000-0000A5070000}"/>
    <cellStyle name="Normal 7 2 2 2 2 2 2" xfId="1957" xr:uid="{00000000-0005-0000-0000-0000A6070000}"/>
    <cellStyle name="Normal 7 2 2 2 2 3" xfId="1958" xr:uid="{00000000-0005-0000-0000-0000A7070000}"/>
    <cellStyle name="Normal 7 2 2 2 3" xfId="1959" xr:uid="{00000000-0005-0000-0000-0000A8070000}"/>
    <cellStyle name="Normal 7 2 2 2 3 2" xfId="1960" xr:uid="{00000000-0005-0000-0000-0000A9070000}"/>
    <cellStyle name="Normal 7 2 2 2 4" xfId="1961" xr:uid="{00000000-0005-0000-0000-0000AA070000}"/>
    <cellStyle name="Normal 7 2 2 3" xfId="1962" xr:uid="{00000000-0005-0000-0000-0000AB070000}"/>
    <cellStyle name="Normal 7 2 2 3 2" xfId="1963" xr:uid="{00000000-0005-0000-0000-0000AC070000}"/>
    <cellStyle name="Normal 7 2 2 3 2 2" xfId="1964" xr:uid="{00000000-0005-0000-0000-0000AD070000}"/>
    <cellStyle name="Normal 7 2 2 3 3" xfId="1965" xr:uid="{00000000-0005-0000-0000-0000AE070000}"/>
    <cellStyle name="Normal 7 2 2 4" xfId="1966" xr:uid="{00000000-0005-0000-0000-0000AF070000}"/>
    <cellStyle name="Normal 7 2 2 4 2" xfId="1967" xr:uid="{00000000-0005-0000-0000-0000B0070000}"/>
    <cellStyle name="Normal 7 2 2 5" xfId="1968" xr:uid="{00000000-0005-0000-0000-0000B1070000}"/>
    <cellStyle name="Normal 7 2 3" xfId="1969" xr:uid="{00000000-0005-0000-0000-0000B2070000}"/>
    <cellStyle name="Normal 7 2 3 2" xfId="1970" xr:uid="{00000000-0005-0000-0000-0000B3070000}"/>
    <cellStyle name="Normal 7 2 3 2 2" xfId="1971" xr:uid="{00000000-0005-0000-0000-0000B4070000}"/>
    <cellStyle name="Normal 7 2 3 2 2 2" xfId="1972" xr:uid="{00000000-0005-0000-0000-0000B5070000}"/>
    <cellStyle name="Normal 7 2 3 2 2 2 2" xfId="1973" xr:uid="{00000000-0005-0000-0000-0000B6070000}"/>
    <cellStyle name="Normal 7 2 3 2 2 3" xfId="1974" xr:uid="{00000000-0005-0000-0000-0000B7070000}"/>
    <cellStyle name="Normal 7 2 3 2 3" xfId="1975" xr:uid="{00000000-0005-0000-0000-0000B8070000}"/>
    <cellStyle name="Normal 7 2 3 2 3 2" xfId="1976" xr:uid="{00000000-0005-0000-0000-0000B9070000}"/>
    <cellStyle name="Normal 7 2 3 2 4" xfId="1977" xr:uid="{00000000-0005-0000-0000-0000BA070000}"/>
    <cellStyle name="Normal 7 2 3 3" xfId="1978" xr:uid="{00000000-0005-0000-0000-0000BB070000}"/>
    <cellStyle name="Normal 7 2 3 3 2" xfId="1979" xr:uid="{00000000-0005-0000-0000-0000BC070000}"/>
    <cellStyle name="Normal 7 2 3 3 2 2" xfId="1980" xr:uid="{00000000-0005-0000-0000-0000BD070000}"/>
    <cellStyle name="Normal 7 2 3 3 3" xfId="1981" xr:uid="{00000000-0005-0000-0000-0000BE070000}"/>
    <cellStyle name="Normal 7 2 3 4" xfId="1982" xr:uid="{00000000-0005-0000-0000-0000BF070000}"/>
    <cellStyle name="Normal 7 2 3 4 2" xfId="1983" xr:uid="{00000000-0005-0000-0000-0000C0070000}"/>
    <cellStyle name="Normal 7 2 3 5" xfId="1984" xr:uid="{00000000-0005-0000-0000-0000C1070000}"/>
    <cellStyle name="Normal 7 3" xfId="1985" xr:uid="{00000000-0005-0000-0000-0000C2070000}"/>
    <cellStyle name="Normal 7 3 2" xfId="1986" xr:uid="{00000000-0005-0000-0000-0000C3070000}"/>
    <cellStyle name="Normal 7 3 2 2" xfId="1987" xr:uid="{00000000-0005-0000-0000-0000C4070000}"/>
    <cellStyle name="Normal 7 3 2 2 2" xfId="1988" xr:uid="{00000000-0005-0000-0000-0000C5070000}"/>
    <cellStyle name="Normal 7 3 2 2 2 2" xfId="1989" xr:uid="{00000000-0005-0000-0000-0000C6070000}"/>
    <cellStyle name="Normal 7 3 2 2 2 2 2" xfId="1990" xr:uid="{00000000-0005-0000-0000-0000C7070000}"/>
    <cellStyle name="Normal 7 3 2 2 2 3" xfId="1991" xr:uid="{00000000-0005-0000-0000-0000C8070000}"/>
    <cellStyle name="Normal 7 3 2 2 3" xfId="1992" xr:uid="{00000000-0005-0000-0000-0000C9070000}"/>
    <cellStyle name="Normal 7 3 2 2 3 2" xfId="1993" xr:uid="{00000000-0005-0000-0000-0000CA070000}"/>
    <cellStyle name="Normal 7 3 2 2 4" xfId="1994" xr:uid="{00000000-0005-0000-0000-0000CB070000}"/>
    <cellStyle name="Normal 7 3 2 3" xfId="1995" xr:uid="{00000000-0005-0000-0000-0000CC070000}"/>
    <cellStyle name="Normal 7 3 2 3 2" xfId="1996" xr:uid="{00000000-0005-0000-0000-0000CD070000}"/>
    <cellStyle name="Normal 7 3 2 3 2 2" xfId="1997" xr:uid="{00000000-0005-0000-0000-0000CE070000}"/>
    <cellStyle name="Normal 7 3 2 3 3" xfId="1998" xr:uid="{00000000-0005-0000-0000-0000CF070000}"/>
    <cellStyle name="Normal 7 3 2 4" xfId="1999" xr:uid="{00000000-0005-0000-0000-0000D0070000}"/>
    <cellStyle name="Normal 7 3 2 4 2" xfId="2000" xr:uid="{00000000-0005-0000-0000-0000D1070000}"/>
    <cellStyle name="Normal 7 3 2 5" xfId="2001" xr:uid="{00000000-0005-0000-0000-0000D2070000}"/>
    <cellStyle name="Normal 7 4" xfId="2002" xr:uid="{00000000-0005-0000-0000-0000D3070000}"/>
    <cellStyle name="Normal 7 4 2" xfId="2003" xr:uid="{00000000-0005-0000-0000-0000D4070000}"/>
    <cellStyle name="Normal 7 4 2 2" xfId="2004" xr:uid="{00000000-0005-0000-0000-0000D5070000}"/>
    <cellStyle name="Normal 7 4 2 2 2" xfId="2005" xr:uid="{00000000-0005-0000-0000-0000D6070000}"/>
    <cellStyle name="Normal 7 4 2 2 2 2" xfId="2006" xr:uid="{00000000-0005-0000-0000-0000D7070000}"/>
    <cellStyle name="Normal 7 4 2 2 3" xfId="2007" xr:uid="{00000000-0005-0000-0000-0000D8070000}"/>
    <cellStyle name="Normal 7 4 2 3" xfId="2008" xr:uid="{00000000-0005-0000-0000-0000D9070000}"/>
    <cellStyle name="Normal 7 4 2 3 2" xfId="2009" xr:uid="{00000000-0005-0000-0000-0000DA070000}"/>
    <cellStyle name="Normal 7 4 2 4" xfId="2010" xr:uid="{00000000-0005-0000-0000-0000DB070000}"/>
    <cellStyle name="Normal 7 4 3" xfId="2011" xr:uid="{00000000-0005-0000-0000-0000DC070000}"/>
    <cellStyle name="Normal 7 4 3 2" xfId="2012" xr:uid="{00000000-0005-0000-0000-0000DD070000}"/>
    <cellStyle name="Normal 7 4 3 2 2" xfId="2013" xr:uid="{00000000-0005-0000-0000-0000DE070000}"/>
    <cellStyle name="Normal 7 4 3 3" xfId="2014" xr:uid="{00000000-0005-0000-0000-0000DF070000}"/>
    <cellStyle name="Normal 7 4 4" xfId="2015" xr:uid="{00000000-0005-0000-0000-0000E0070000}"/>
    <cellStyle name="Normal 7 4 4 2" xfId="2016" xr:uid="{00000000-0005-0000-0000-0000E1070000}"/>
    <cellStyle name="Normal 7 4 5" xfId="2017" xr:uid="{00000000-0005-0000-0000-0000E2070000}"/>
    <cellStyle name="Normal 7 5" xfId="2018" xr:uid="{00000000-0005-0000-0000-0000E3070000}"/>
    <cellStyle name="Normal 7 5 2" xfId="2019" xr:uid="{00000000-0005-0000-0000-0000E4070000}"/>
    <cellStyle name="Normal 7 5 2 2" xfId="2020" xr:uid="{00000000-0005-0000-0000-0000E5070000}"/>
    <cellStyle name="Normal 7 5 2 2 2" xfId="2021" xr:uid="{00000000-0005-0000-0000-0000E6070000}"/>
    <cellStyle name="Normal 7 5 2 2 2 2" xfId="2022" xr:uid="{00000000-0005-0000-0000-0000E7070000}"/>
    <cellStyle name="Normal 7 5 2 2 3" xfId="2023" xr:uid="{00000000-0005-0000-0000-0000E8070000}"/>
    <cellStyle name="Normal 7 5 2 3" xfId="2024" xr:uid="{00000000-0005-0000-0000-0000E9070000}"/>
    <cellStyle name="Normal 7 5 2 3 2" xfId="2025" xr:uid="{00000000-0005-0000-0000-0000EA070000}"/>
    <cellStyle name="Normal 7 5 2 4" xfId="2026" xr:uid="{00000000-0005-0000-0000-0000EB070000}"/>
    <cellStyle name="Normal 7 5 3" xfId="2027" xr:uid="{00000000-0005-0000-0000-0000EC070000}"/>
    <cellStyle name="Normal 7 5 3 2" xfId="2028" xr:uid="{00000000-0005-0000-0000-0000ED070000}"/>
    <cellStyle name="Normal 7 5 3 2 2" xfId="2029" xr:uid="{00000000-0005-0000-0000-0000EE070000}"/>
    <cellStyle name="Normal 7 5 3 3" xfId="2030" xr:uid="{00000000-0005-0000-0000-0000EF070000}"/>
    <cellStyle name="Normal 7 5 4" xfId="2031" xr:uid="{00000000-0005-0000-0000-0000F0070000}"/>
    <cellStyle name="Normal 7 5 4 2" xfId="2032" xr:uid="{00000000-0005-0000-0000-0000F1070000}"/>
    <cellStyle name="Normal 7 5 5" xfId="2033" xr:uid="{00000000-0005-0000-0000-0000F2070000}"/>
    <cellStyle name="Normal 7 6" xfId="2034" xr:uid="{00000000-0005-0000-0000-0000F3070000}"/>
    <cellStyle name="Normal 8" xfId="2035" xr:uid="{00000000-0005-0000-0000-0000F4070000}"/>
    <cellStyle name="Normal 8 10" xfId="2345" xr:uid="{00000000-0005-0000-0000-0000F5070000}"/>
    <cellStyle name="Normal 8 2" xfId="2036" xr:uid="{00000000-0005-0000-0000-0000F6070000}"/>
    <cellStyle name="Normal 8 2 2" xfId="2037" xr:uid="{00000000-0005-0000-0000-0000F7070000}"/>
    <cellStyle name="Normal 8 2 2 2" xfId="2038" xr:uid="{00000000-0005-0000-0000-0000F8070000}"/>
    <cellStyle name="Normal 8 2 2 2 2" xfId="2039" xr:uid="{00000000-0005-0000-0000-0000F9070000}"/>
    <cellStyle name="Normal 8 2 2 2 2 2" xfId="2040" xr:uid="{00000000-0005-0000-0000-0000FA070000}"/>
    <cellStyle name="Normal 8 2 2 2 2 2 2" xfId="2041" xr:uid="{00000000-0005-0000-0000-0000FB070000}"/>
    <cellStyle name="Normal 8 2 2 2 2 3" xfId="2042" xr:uid="{00000000-0005-0000-0000-0000FC070000}"/>
    <cellStyle name="Normal 8 2 2 2 3" xfId="2043" xr:uid="{00000000-0005-0000-0000-0000FD070000}"/>
    <cellStyle name="Normal 8 2 2 2 3 2" xfId="2044" xr:uid="{00000000-0005-0000-0000-0000FE070000}"/>
    <cellStyle name="Normal 8 2 2 2 4" xfId="2045" xr:uid="{00000000-0005-0000-0000-0000FF070000}"/>
    <cellStyle name="Normal 8 2 2 3" xfId="2046" xr:uid="{00000000-0005-0000-0000-000000080000}"/>
    <cellStyle name="Normal 8 2 2 3 2" xfId="2047" xr:uid="{00000000-0005-0000-0000-000001080000}"/>
    <cellStyle name="Normal 8 2 2 3 2 2" xfId="2048" xr:uid="{00000000-0005-0000-0000-000002080000}"/>
    <cellStyle name="Normal 8 2 2 3 3" xfId="2049" xr:uid="{00000000-0005-0000-0000-000003080000}"/>
    <cellStyle name="Normal 8 2 2 4" xfId="2050" xr:uid="{00000000-0005-0000-0000-000004080000}"/>
    <cellStyle name="Normal 8 2 2 4 2" xfId="2051" xr:uid="{00000000-0005-0000-0000-000005080000}"/>
    <cellStyle name="Normal 8 2 2 5" xfId="2052" xr:uid="{00000000-0005-0000-0000-000006080000}"/>
    <cellStyle name="Normal 8 2 3" xfId="2053" xr:uid="{00000000-0005-0000-0000-000007080000}"/>
    <cellStyle name="Normal 8 2 3 2" xfId="2054" xr:uid="{00000000-0005-0000-0000-000008080000}"/>
    <cellStyle name="Normal 8 2 3 2 2" xfId="2055" xr:uid="{00000000-0005-0000-0000-000009080000}"/>
    <cellStyle name="Normal 8 2 3 2 2 2" xfId="2056" xr:uid="{00000000-0005-0000-0000-00000A080000}"/>
    <cellStyle name="Normal 8 2 3 2 2 2 2" xfId="2057" xr:uid="{00000000-0005-0000-0000-00000B080000}"/>
    <cellStyle name="Normal 8 2 3 2 2 3" xfId="2058" xr:uid="{00000000-0005-0000-0000-00000C080000}"/>
    <cellStyle name="Normal 8 2 3 2 3" xfId="2059" xr:uid="{00000000-0005-0000-0000-00000D080000}"/>
    <cellStyle name="Normal 8 2 3 2 3 2" xfId="2060" xr:uid="{00000000-0005-0000-0000-00000E080000}"/>
    <cellStyle name="Normal 8 2 3 2 4" xfId="2061" xr:uid="{00000000-0005-0000-0000-00000F080000}"/>
    <cellStyle name="Normal 8 2 3 3" xfId="2062" xr:uid="{00000000-0005-0000-0000-000010080000}"/>
    <cellStyle name="Normal 8 2 3 3 2" xfId="2063" xr:uid="{00000000-0005-0000-0000-000011080000}"/>
    <cellStyle name="Normal 8 2 3 3 2 2" xfId="2064" xr:uid="{00000000-0005-0000-0000-000012080000}"/>
    <cellStyle name="Normal 8 2 3 3 3" xfId="2065" xr:uid="{00000000-0005-0000-0000-000013080000}"/>
    <cellStyle name="Normal 8 2 3 4" xfId="2066" xr:uid="{00000000-0005-0000-0000-000014080000}"/>
    <cellStyle name="Normal 8 2 3 4 2" xfId="2067" xr:uid="{00000000-0005-0000-0000-000015080000}"/>
    <cellStyle name="Normal 8 2 3 5" xfId="2068" xr:uid="{00000000-0005-0000-0000-000016080000}"/>
    <cellStyle name="Normal 8 2 4" xfId="2069" xr:uid="{00000000-0005-0000-0000-000017080000}"/>
    <cellStyle name="Normal 8 2 4 2" xfId="2070" xr:uid="{00000000-0005-0000-0000-000018080000}"/>
    <cellStyle name="Normal 8 2 4 2 2" xfId="2071" xr:uid="{00000000-0005-0000-0000-000019080000}"/>
    <cellStyle name="Normal 8 2 4 2 2 2" xfId="2072" xr:uid="{00000000-0005-0000-0000-00001A080000}"/>
    <cellStyle name="Normal 8 2 4 2 3" xfId="2073" xr:uid="{00000000-0005-0000-0000-00001B080000}"/>
    <cellStyle name="Normal 8 2 4 3" xfId="2074" xr:uid="{00000000-0005-0000-0000-00001C080000}"/>
    <cellStyle name="Normal 8 2 4 3 2" xfId="2075" xr:uid="{00000000-0005-0000-0000-00001D080000}"/>
    <cellStyle name="Normal 8 2 4 4" xfId="2076" xr:uid="{00000000-0005-0000-0000-00001E080000}"/>
    <cellStyle name="Normal 8 2 5" xfId="2077" xr:uid="{00000000-0005-0000-0000-00001F080000}"/>
    <cellStyle name="Normal 8 2 5 2" xfId="2078" xr:uid="{00000000-0005-0000-0000-000020080000}"/>
    <cellStyle name="Normal 8 2 5 2 2" xfId="2079" xr:uid="{00000000-0005-0000-0000-000021080000}"/>
    <cellStyle name="Normal 8 2 5 3" xfId="2080" xr:uid="{00000000-0005-0000-0000-000022080000}"/>
    <cellStyle name="Normal 8 2 6" xfId="2081" xr:uid="{00000000-0005-0000-0000-000023080000}"/>
    <cellStyle name="Normal 8 2 6 2" xfId="2082" xr:uid="{00000000-0005-0000-0000-000024080000}"/>
    <cellStyle name="Normal 8 2 7" xfId="2083" xr:uid="{00000000-0005-0000-0000-000025080000}"/>
    <cellStyle name="Normal 8 3" xfId="2084" xr:uid="{00000000-0005-0000-0000-000026080000}"/>
    <cellStyle name="Normal 8 3 2" xfId="2085" xr:uid="{00000000-0005-0000-0000-000027080000}"/>
    <cellStyle name="Normal 8 3 2 2" xfId="2086" xr:uid="{00000000-0005-0000-0000-000028080000}"/>
    <cellStyle name="Normal 8 3 2 2 2" xfId="2087" xr:uid="{00000000-0005-0000-0000-000029080000}"/>
    <cellStyle name="Normal 8 3 2 2 2 2" xfId="2088" xr:uid="{00000000-0005-0000-0000-00002A080000}"/>
    <cellStyle name="Normal 8 3 2 2 2 2 2" xfId="2089" xr:uid="{00000000-0005-0000-0000-00002B080000}"/>
    <cellStyle name="Normal 8 3 2 2 2 3" xfId="2090" xr:uid="{00000000-0005-0000-0000-00002C080000}"/>
    <cellStyle name="Normal 8 3 2 2 3" xfId="2091" xr:uid="{00000000-0005-0000-0000-00002D080000}"/>
    <cellStyle name="Normal 8 3 2 2 3 2" xfId="2092" xr:uid="{00000000-0005-0000-0000-00002E080000}"/>
    <cellStyle name="Normal 8 3 2 2 4" xfId="2093" xr:uid="{00000000-0005-0000-0000-00002F080000}"/>
    <cellStyle name="Normal 8 3 2 3" xfId="2094" xr:uid="{00000000-0005-0000-0000-000030080000}"/>
    <cellStyle name="Normal 8 3 2 3 2" xfId="2095" xr:uid="{00000000-0005-0000-0000-000031080000}"/>
    <cellStyle name="Normal 8 3 2 3 2 2" xfId="2096" xr:uid="{00000000-0005-0000-0000-000032080000}"/>
    <cellStyle name="Normal 8 3 2 3 3" xfId="2097" xr:uid="{00000000-0005-0000-0000-000033080000}"/>
    <cellStyle name="Normal 8 3 2 4" xfId="2098" xr:uid="{00000000-0005-0000-0000-000034080000}"/>
    <cellStyle name="Normal 8 3 2 4 2" xfId="2099" xr:uid="{00000000-0005-0000-0000-000035080000}"/>
    <cellStyle name="Normal 8 3 2 5" xfId="2100" xr:uid="{00000000-0005-0000-0000-000036080000}"/>
    <cellStyle name="Normal 8 3 3" xfId="2101" xr:uid="{00000000-0005-0000-0000-000037080000}"/>
    <cellStyle name="Normal 8 3 3 2" xfId="2102" xr:uid="{00000000-0005-0000-0000-000038080000}"/>
    <cellStyle name="Normal 8 3 3 2 2" xfId="2103" xr:uid="{00000000-0005-0000-0000-000039080000}"/>
    <cellStyle name="Normal 8 3 3 2 2 2" xfId="2104" xr:uid="{00000000-0005-0000-0000-00003A080000}"/>
    <cellStyle name="Normal 8 3 3 2 3" xfId="2105" xr:uid="{00000000-0005-0000-0000-00003B080000}"/>
    <cellStyle name="Normal 8 3 3 3" xfId="2106" xr:uid="{00000000-0005-0000-0000-00003C080000}"/>
    <cellStyle name="Normal 8 3 3 3 2" xfId="2107" xr:uid="{00000000-0005-0000-0000-00003D080000}"/>
    <cellStyle name="Normal 8 3 3 4" xfId="2108" xr:uid="{00000000-0005-0000-0000-00003E080000}"/>
    <cellStyle name="Normal 8 3 4" xfId="2109" xr:uid="{00000000-0005-0000-0000-00003F080000}"/>
    <cellStyle name="Normal 8 3 4 2" xfId="2110" xr:uid="{00000000-0005-0000-0000-000040080000}"/>
    <cellStyle name="Normal 8 3 4 2 2" xfId="2111" xr:uid="{00000000-0005-0000-0000-000041080000}"/>
    <cellStyle name="Normal 8 3 4 3" xfId="2112" xr:uid="{00000000-0005-0000-0000-000042080000}"/>
    <cellStyle name="Normal 8 3 5" xfId="2113" xr:uid="{00000000-0005-0000-0000-000043080000}"/>
    <cellStyle name="Normal 8 3 5 2" xfId="2114" xr:uid="{00000000-0005-0000-0000-000044080000}"/>
    <cellStyle name="Normal 8 3 6" xfId="2115" xr:uid="{00000000-0005-0000-0000-000045080000}"/>
    <cellStyle name="Normal 8 4" xfId="2116" xr:uid="{00000000-0005-0000-0000-000046080000}"/>
    <cellStyle name="Normal 8 4 2" xfId="2117" xr:uid="{00000000-0005-0000-0000-000047080000}"/>
    <cellStyle name="Normal 8 4 2 2" xfId="2118" xr:uid="{00000000-0005-0000-0000-000048080000}"/>
    <cellStyle name="Normal 8 4 2 2 2" xfId="2119" xr:uid="{00000000-0005-0000-0000-000049080000}"/>
    <cellStyle name="Normal 8 4 2 2 2 2" xfId="2120" xr:uid="{00000000-0005-0000-0000-00004A080000}"/>
    <cellStyle name="Normal 8 4 2 2 3" xfId="2121" xr:uid="{00000000-0005-0000-0000-00004B080000}"/>
    <cellStyle name="Normal 8 4 2 3" xfId="2122" xr:uid="{00000000-0005-0000-0000-00004C080000}"/>
    <cellStyle name="Normal 8 4 2 3 2" xfId="2123" xr:uid="{00000000-0005-0000-0000-00004D080000}"/>
    <cellStyle name="Normal 8 4 2 4" xfId="2124" xr:uid="{00000000-0005-0000-0000-00004E080000}"/>
    <cellStyle name="Normal 8 4 3" xfId="2125" xr:uid="{00000000-0005-0000-0000-00004F080000}"/>
    <cellStyle name="Normal 8 4 3 2" xfId="2126" xr:uid="{00000000-0005-0000-0000-000050080000}"/>
    <cellStyle name="Normal 8 4 3 2 2" xfId="2127" xr:uid="{00000000-0005-0000-0000-000051080000}"/>
    <cellStyle name="Normal 8 4 3 3" xfId="2128" xr:uid="{00000000-0005-0000-0000-000052080000}"/>
    <cellStyle name="Normal 8 4 4" xfId="2129" xr:uid="{00000000-0005-0000-0000-000053080000}"/>
    <cellStyle name="Normal 8 4 4 2" xfId="2130" xr:uid="{00000000-0005-0000-0000-000054080000}"/>
    <cellStyle name="Normal 8 4 5" xfId="2131" xr:uid="{00000000-0005-0000-0000-000055080000}"/>
    <cellStyle name="Normal 8 5" xfId="2132" xr:uid="{00000000-0005-0000-0000-000056080000}"/>
    <cellStyle name="Normal 8 5 2" xfId="2133" xr:uid="{00000000-0005-0000-0000-000057080000}"/>
    <cellStyle name="Normal 8 5 2 2" xfId="2134" xr:uid="{00000000-0005-0000-0000-000058080000}"/>
    <cellStyle name="Normal 8 5 2 2 2" xfId="2135" xr:uid="{00000000-0005-0000-0000-000059080000}"/>
    <cellStyle name="Normal 8 5 2 2 2 2" xfId="2136" xr:uid="{00000000-0005-0000-0000-00005A080000}"/>
    <cellStyle name="Normal 8 5 2 2 3" xfId="2137" xr:uid="{00000000-0005-0000-0000-00005B080000}"/>
    <cellStyle name="Normal 8 5 2 3" xfId="2138" xr:uid="{00000000-0005-0000-0000-00005C080000}"/>
    <cellStyle name="Normal 8 5 2 3 2" xfId="2139" xr:uid="{00000000-0005-0000-0000-00005D080000}"/>
    <cellStyle name="Normal 8 5 2 4" xfId="2140" xr:uid="{00000000-0005-0000-0000-00005E080000}"/>
    <cellStyle name="Normal 8 5 3" xfId="2141" xr:uid="{00000000-0005-0000-0000-00005F080000}"/>
    <cellStyle name="Normal 8 5 3 2" xfId="2142" xr:uid="{00000000-0005-0000-0000-000060080000}"/>
    <cellStyle name="Normal 8 5 3 2 2" xfId="2143" xr:uid="{00000000-0005-0000-0000-000061080000}"/>
    <cellStyle name="Normal 8 5 3 3" xfId="2144" xr:uid="{00000000-0005-0000-0000-000062080000}"/>
    <cellStyle name="Normal 8 5 4" xfId="2145" xr:uid="{00000000-0005-0000-0000-000063080000}"/>
    <cellStyle name="Normal 8 5 4 2" xfId="2146" xr:uid="{00000000-0005-0000-0000-000064080000}"/>
    <cellStyle name="Normal 8 5 5" xfId="2147" xr:uid="{00000000-0005-0000-0000-000065080000}"/>
    <cellStyle name="Normal 8 6" xfId="2148" xr:uid="{00000000-0005-0000-0000-000066080000}"/>
    <cellStyle name="Normal 8 6 2" xfId="2149" xr:uid="{00000000-0005-0000-0000-000067080000}"/>
    <cellStyle name="Normal 8 6 2 2" xfId="2150" xr:uid="{00000000-0005-0000-0000-000068080000}"/>
    <cellStyle name="Normal 8 6 2 2 2" xfId="2151" xr:uid="{00000000-0005-0000-0000-000069080000}"/>
    <cellStyle name="Normal 8 6 2 3" xfId="2152" xr:uid="{00000000-0005-0000-0000-00006A080000}"/>
    <cellStyle name="Normal 8 6 3" xfId="2153" xr:uid="{00000000-0005-0000-0000-00006B080000}"/>
    <cellStyle name="Normal 8 6 3 2" xfId="2154" xr:uid="{00000000-0005-0000-0000-00006C080000}"/>
    <cellStyle name="Normal 8 6 4" xfId="2155" xr:uid="{00000000-0005-0000-0000-00006D080000}"/>
    <cellStyle name="Normal 8 7" xfId="2156" xr:uid="{00000000-0005-0000-0000-00006E080000}"/>
    <cellStyle name="Normal 8 7 2" xfId="2157" xr:uid="{00000000-0005-0000-0000-00006F080000}"/>
    <cellStyle name="Normal 8 7 2 2" xfId="2158" xr:uid="{00000000-0005-0000-0000-000070080000}"/>
    <cellStyle name="Normal 8 7 3" xfId="2159" xr:uid="{00000000-0005-0000-0000-000071080000}"/>
    <cellStyle name="Normal 8 8" xfId="2160" xr:uid="{00000000-0005-0000-0000-000072080000}"/>
    <cellStyle name="Normal 8 8 2" xfId="2161" xr:uid="{00000000-0005-0000-0000-000073080000}"/>
    <cellStyle name="Normal 8 9" xfId="2162" xr:uid="{00000000-0005-0000-0000-000074080000}"/>
    <cellStyle name="Normal 8_HH" xfId="2163" xr:uid="{00000000-0005-0000-0000-000075080000}"/>
    <cellStyle name="Normal 9" xfId="2164" xr:uid="{00000000-0005-0000-0000-000076080000}"/>
    <cellStyle name="Normal 9 2" xfId="2165" xr:uid="{00000000-0005-0000-0000-000077080000}"/>
    <cellStyle name="Normal 9 2 2" xfId="2166" xr:uid="{00000000-0005-0000-0000-000078080000}"/>
    <cellStyle name="Normal 9 2 2 2" xfId="2167" xr:uid="{00000000-0005-0000-0000-000079080000}"/>
    <cellStyle name="Normal 9 2 3" xfId="2168" xr:uid="{00000000-0005-0000-0000-00007A080000}"/>
    <cellStyle name="Normal 9 2 3 2" xfId="2169" xr:uid="{00000000-0005-0000-0000-00007B080000}"/>
    <cellStyle name="Normal 9 3" xfId="2170" xr:uid="{00000000-0005-0000-0000-00007C080000}"/>
    <cellStyle name="Normal 9 3 2" xfId="2171" xr:uid="{00000000-0005-0000-0000-00007D080000}"/>
    <cellStyle name="Normal 9 3 2 2" xfId="2172" xr:uid="{00000000-0005-0000-0000-00007E080000}"/>
    <cellStyle name="Normal 9 3 2 2 2" xfId="2173" xr:uid="{00000000-0005-0000-0000-00007F080000}"/>
    <cellStyle name="Normal 9 3 2 3" xfId="2174" xr:uid="{00000000-0005-0000-0000-000080080000}"/>
    <cellStyle name="Normal 9 3 3" xfId="2175" xr:uid="{00000000-0005-0000-0000-000081080000}"/>
    <cellStyle name="Normal 9 3 3 2" xfId="2176" xr:uid="{00000000-0005-0000-0000-000082080000}"/>
    <cellStyle name="Normal 9 3 4" xfId="2177" xr:uid="{00000000-0005-0000-0000-000083080000}"/>
    <cellStyle name="Normal 9 4" xfId="2178" xr:uid="{00000000-0005-0000-0000-000084080000}"/>
    <cellStyle name="Normal 9 4 2" xfId="2179" xr:uid="{00000000-0005-0000-0000-000085080000}"/>
    <cellStyle name="Normal 9 4 2 2" xfId="2180" xr:uid="{00000000-0005-0000-0000-000086080000}"/>
    <cellStyle name="Normal 9 4 3" xfId="2181" xr:uid="{00000000-0005-0000-0000-000087080000}"/>
    <cellStyle name="Normal 9 5" xfId="2182" xr:uid="{00000000-0005-0000-0000-000088080000}"/>
    <cellStyle name="Normal 9 5 2" xfId="2183" xr:uid="{00000000-0005-0000-0000-000089080000}"/>
    <cellStyle name="Normal 9 6" xfId="2184" xr:uid="{00000000-0005-0000-0000-00008A080000}"/>
    <cellStyle name="Note 2" xfId="2185" xr:uid="{00000000-0005-0000-0000-00008B080000}"/>
    <cellStyle name="Note 2 2" xfId="2186" xr:uid="{00000000-0005-0000-0000-00008C080000}"/>
    <cellStyle name="Note 2 3" xfId="2187" xr:uid="{00000000-0005-0000-0000-00008D080000}"/>
    <cellStyle name="Note 2 4" xfId="2188" xr:uid="{00000000-0005-0000-0000-00008E080000}"/>
    <cellStyle name="Output 2" xfId="2189" xr:uid="{00000000-0005-0000-0000-00008F080000}"/>
    <cellStyle name="Output 2 2" xfId="2190" xr:uid="{00000000-0005-0000-0000-000090080000}"/>
    <cellStyle name="Output 2 3" xfId="2191" xr:uid="{00000000-0005-0000-0000-000091080000}"/>
    <cellStyle name="Parent row" xfId="2192" xr:uid="{00000000-0005-0000-0000-000092080000}"/>
    <cellStyle name="Percent" xfId="1" builtinId="5"/>
    <cellStyle name="Percent 10" xfId="2193" xr:uid="{00000000-0005-0000-0000-000094080000}"/>
    <cellStyle name="Percent 10 2" xfId="2194" xr:uid="{00000000-0005-0000-0000-000095080000}"/>
    <cellStyle name="Percent 10 2 2" xfId="2195" xr:uid="{00000000-0005-0000-0000-000096080000}"/>
    <cellStyle name="Percent 11" xfId="2196" xr:uid="{00000000-0005-0000-0000-000097080000}"/>
    <cellStyle name="Percent 12" xfId="10" xr:uid="{00000000-0005-0000-0000-000098080000}"/>
    <cellStyle name="Percent 13" xfId="2350" xr:uid="{08194679-B5C0-4082-80AB-64A3B4DDB5FB}"/>
    <cellStyle name="Percent 14" xfId="2353" xr:uid="{AE0058C2-B76D-4E34-8DB3-C069F410FE35}"/>
    <cellStyle name="Percent 2" xfId="2197" xr:uid="{00000000-0005-0000-0000-000099080000}"/>
    <cellStyle name="Percent 2 2" xfId="2198" xr:uid="{00000000-0005-0000-0000-00009A080000}"/>
    <cellStyle name="Percent 2 2 2" xfId="2199" xr:uid="{00000000-0005-0000-0000-00009B080000}"/>
    <cellStyle name="Percent 2 2 3" xfId="2200" xr:uid="{00000000-0005-0000-0000-00009C080000}"/>
    <cellStyle name="Percent 2 3" xfId="2201" xr:uid="{00000000-0005-0000-0000-00009D080000}"/>
    <cellStyle name="Percent 2 4" xfId="2202" xr:uid="{00000000-0005-0000-0000-00009E080000}"/>
    <cellStyle name="Percent 2 5" xfId="2203" xr:uid="{00000000-0005-0000-0000-00009F080000}"/>
    <cellStyle name="Percent 2 5 2" xfId="2204" xr:uid="{00000000-0005-0000-0000-0000A0080000}"/>
    <cellStyle name="Percent 3" xfId="2205" xr:uid="{00000000-0005-0000-0000-0000A1080000}"/>
    <cellStyle name="Percent 3 2" xfId="2206" xr:uid="{00000000-0005-0000-0000-0000A2080000}"/>
    <cellStyle name="Percent 3 2 2" xfId="2207" xr:uid="{00000000-0005-0000-0000-0000A3080000}"/>
    <cellStyle name="Percent 3 2 3" xfId="2208" xr:uid="{00000000-0005-0000-0000-0000A4080000}"/>
    <cellStyle name="Percent 3 2 4" xfId="2209" xr:uid="{00000000-0005-0000-0000-0000A5080000}"/>
    <cellStyle name="Percent 3 3" xfId="2210" xr:uid="{00000000-0005-0000-0000-0000A6080000}"/>
    <cellStyle name="Percent 3 4" xfId="2211" xr:uid="{00000000-0005-0000-0000-0000A7080000}"/>
    <cellStyle name="Percent 4" xfId="2212" xr:uid="{00000000-0005-0000-0000-0000A8080000}"/>
    <cellStyle name="Percent 4 2" xfId="2213" xr:uid="{00000000-0005-0000-0000-0000A9080000}"/>
    <cellStyle name="Percent 4 2 2" xfId="2214" xr:uid="{00000000-0005-0000-0000-0000AA080000}"/>
    <cellStyle name="Percent 4 2 3" xfId="2215" xr:uid="{00000000-0005-0000-0000-0000AB080000}"/>
    <cellStyle name="Percent 4 2 3 2" xfId="2216" xr:uid="{00000000-0005-0000-0000-0000AC080000}"/>
    <cellStyle name="Percent 4 3" xfId="2217" xr:uid="{00000000-0005-0000-0000-0000AD080000}"/>
    <cellStyle name="Percent 4 3 2" xfId="2218" xr:uid="{00000000-0005-0000-0000-0000AE080000}"/>
    <cellStyle name="Percent 4 3 2 2" xfId="2219" xr:uid="{00000000-0005-0000-0000-0000AF080000}"/>
    <cellStyle name="Percent 4 3 2 2 2" xfId="2220" xr:uid="{00000000-0005-0000-0000-0000B0080000}"/>
    <cellStyle name="Percent 4 3 2 3" xfId="2221" xr:uid="{00000000-0005-0000-0000-0000B1080000}"/>
    <cellStyle name="Percent 4 3 3" xfId="2222" xr:uid="{00000000-0005-0000-0000-0000B2080000}"/>
    <cellStyle name="Percent 4 3 3 2" xfId="2223" xr:uid="{00000000-0005-0000-0000-0000B3080000}"/>
    <cellStyle name="Percent 4 3 4" xfId="2224" xr:uid="{00000000-0005-0000-0000-0000B4080000}"/>
    <cellStyle name="Percent 4 4" xfId="2225" xr:uid="{00000000-0005-0000-0000-0000B5080000}"/>
    <cellStyle name="Percent 4 4 2" xfId="2226" xr:uid="{00000000-0005-0000-0000-0000B6080000}"/>
    <cellStyle name="Percent 4 4 2 2" xfId="2227" xr:uid="{00000000-0005-0000-0000-0000B7080000}"/>
    <cellStyle name="Percent 4 4 3" xfId="2228" xr:uid="{00000000-0005-0000-0000-0000B8080000}"/>
    <cellStyle name="Percent 4 5" xfId="2229" xr:uid="{00000000-0005-0000-0000-0000B9080000}"/>
    <cellStyle name="Percent 4 5 2" xfId="2230" xr:uid="{00000000-0005-0000-0000-0000BA080000}"/>
    <cellStyle name="Percent 4 6" xfId="2231" xr:uid="{00000000-0005-0000-0000-0000BB080000}"/>
    <cellStyle name="Percent 4 7" xfId="2344" xr:uid="{00000000-0005-0000-0000-0000BC080000}"/>
    <cellStyle name="Percent 5" xfId="2232" xr:uid="{00000000-0005-0000-0000-0000BD080000}"/>
    <cellStyle name="Percent 5 2" xfId="2233" xr:uid="{00000000-0005-0000-0000-0000BE080000}"/>
    <cellStyle name="Percent 5 2 2" xfId="2234" xr:uid="{00000000-0005-0000-0000-0000BF080000}"/>
    <cellStyle name="Percent 5 2 2 2" xfId="2235" xr:uid="{00000000-0005-0000-0000-0000C0080000}"/>
    <cellStyle name="Percent 5 2 3" xfId="2236" xr:uid="{00000000-0005-0000-0000-0000C1080000}"/>
    <cellStyle name="Percent 5 3" xfId="2237" xr:uid="{00000000-0005-0000-0000-0000C2080000}"/>
    <cellStyle name="Percent 5 3 2" xfId="2238" xr:uid="{00000000-0005-0000-0000-0000C3080000}"/>
    <cellStyle name="Percent 5 4" xfId="2239" xr:uid="{00000000-0005-0000-0000-0000C4080000}"/>
    <cellStyle name="Percent 5 4 2" xfId="2240" xr:uid="{00000000-0005-0000-0000-0000C5080000}"/>
    <cellStyle name="Percent 5 5" xfId="2241" xr:uid="{00000000-0005-0000-0000-0000C6080000}"/>
    <cellStyle name="Percent 6" xfId="2242" xr:uid="{00000000-0005-0000-0000-0000C7080000}"/>
    <cellStyle name="Percent 6 2" xfId="2243" xr:uid="{00000000-0005-0000-0000-0000C8080000}"/>
    <cellStyle name="Percent 6 3" xfId="2244" xr:uid="{00000000-0005-0000-0000-0000C9080000}"/>
    <cellStyle name="Percent 6 4" xfId="2245" xr:uid="{00000000-0005-0000-0000-0000CA080000}"/>
    <cellStyle name="Percent 7" xfId="2246" xr:uid="{00000000-0005-0000-0000-0000CB080000}"/>
    <cellStyle name="Percent 7 2" xfId="2247" xr:uid="{00000000-0005-0000-0000-0000CC080000}"/>
    <cellStyle name="Percent 7 2 2" xfId="2248" xr:uid="{00000000-0005-0000-0000-0000CD080000}"/>
    <cellStyle name="Percent 7 3" xfId="2249" xr:uid="{00000000-0005-0000-0000-0000CE080000}"/>
    <cellStyle name="Percent 7 3 2" xfId="2250" xr:uid="{00000000-0005-0000-0000-0000CF080000}"/>
    <cellStyle name="Percent 7 4" xfId="2251" xr:uid="{00000000-0005-0000-0000-0000D0080000}"/>
    <cellStyle name="Percent 7 5" xfId="2252" xr:uid="{00000000-0005-0000-0000-0000D1080000}"/>
    <cellStyle name="Percent 8" xfId="2253" xr:uid="{00000000-0005-0000-0000-0000D2080000}"/>
    <cellStyle name="Percent 8 2" xfId="2254" xr:uid="{00000000-0005-0000-0000-0000D3080000}"/>
    <cellStyle name="Percent 8 2 2" xfId="2255" xr:uid="{00000000-0005-0000-0000-0000D4080000}"/>
    <cellStyle name="Percent 8 3" xfId="2256" xr:uid="{00000000-0005-0000-0000-0000D5080000}"/>
    <cellStyle name="Percent 9" xfId="2257" xr:uid="{00000000-0005-0000-0000-0000D6080000}"/>
    <cellStyle name="Percent 9 2" xfId="2258" xr:uid="{00000000-0005-0000-0000-0000D7080000}"/>
    <cellStyle name="style1412367521747" xfId="2259" xr:uid="{00000000-0005-0000-0000-0000D8080000}"/>
    <cellStyle name="style1412367521747 2" xfId="2260" xr:uid="{00000000-0005-0000-0000-0000D9080000}"/>
    <cellStyle name="style1412367521816" xfId="2261" xr:uid="{00000000-0005-0000-0000-0000DA080000}"/>
    <cellStyle name="style1412367521816 2" xfId="2262" xr:uid="{00000000-0005-0000-0000-0000DB080000}"/>
    <cellStyle name="style1412367521850" xfId="2263" xr:uid="{00000000-0005-0000-0000-0000DC080000}"/>
    <cellStyle name="style1412367521850 2" xfId="2264" xr:uid="{00000000-0005-0000-0000-0000DD080000}"/>
    <cellStyle name="style1412367521877" xfId="2265" xr:uid="{00000000-0005-0000-0000-0000DE080000}"/>
    <cellStyle name="style1412367521877 2" xfId="2266" xr:uid="{00000000-0005-0000-0000-0000DF080000}"/>
    <cellStyle name="style1412367521910" xfId="2267" xr:uid="{00000000-0005-0000-0000-0000E0080000}"/>
    <cellStyle name="style1412367521910 2" xfId="2268" xr:uid="{00000000-0005-0000-0000-0000E1080000}"/>
    <cellStyle name="style1412367521944" xfId="2269" xr:uid="{00000000-0005-0000-0000-0000E2080000}"/>
    <cellStyle name="style1412367521944 2" xfId="2270" xr:uid="{00000000-0005-0000-0000-0000E3080000}"/>
    <cellStyle name="style1412367521979" xfId="2271" xr:uid="{00000000-0005-0000-0000-0000E4080000}"/>
    <cellStyle name="style1412367521979 2" xfId="2272" xr:uid="{00000000-0005-0000-0000-0000E5080000}"/>
    <cellStyle name="style1412367522072" xfId="2273" xr:uid="{00000000-0005-0000-0000-0000E6080000}"/>
    <cellStyle name="style1412367522072 2" xfId="2274" xr:uid="{00000000-0005-0000-0000-0000E7080000}"/>
    <cellStyle name="style1412367522107" xfId="2275" xr:uid="{00000000-0005-0000-0000-0000E8080000}"/>
    <cellStyle name="style1412367522107 2" xfId="2276" xr:uid="{00000000-0005-0000-0000-0000E9080000}"/>
    <cellStyle name="style1412367522140" xfId="2277" xr:uid="{00000000-0005-0000-0000-0000EA080000}"/>
    <cellStyle name="style1412367522140 2" xfId="2278" xr:uid="{00000000-0005-0000-0000-0000EB080000}"/>
    <cellStyle name="style1412367522172" xfId="2279" xr:uid="{00000000-0005-0000-0000-0000EC080000}"/>
    <cellStyle name="style1412367522172 2" xfId="2280" xr:uid="{00000000-0005-0000-0000-0000ED080000}"/>
    <cellStyle name="style1412367522207" xfId="2281" xr:uid="{00000000-0005-0000-0000-0000EE080000}"/>
    <cellStyle name="style1412367522207 2" xfId="2282" xr:uid="{00000000-0005-0000-0000-0000EF080000}"/>
    <cellStyle name="style1412367522235" xfId="2283" xr:uid="{00000000-0005-0000-0000-0000F0080000}"/>
    <cellStyle name="style1412367522235 2" xfId="2284" xr:uid="{00000000-0005-0000-0000-0000F1080000}"/>
    <cellStyle name="style1412367522263" xfId="2285" xr:uid="{00000000-0005-0000-0000-0000F2080000}"/>
    <cellStyle name="style1412367522263 2" xfId="2286" xr:uid="{00000000-0005-0000-0000-0000F3080000}"/>
    <cellStyle name="style1412367522302" xfId="2287" xr:uid="{00000000-0005-0000-0000-0000F4080000}"/>
    <cellStyle name="style1412367522302 2" xfId="2288" xr:uid="{00000000-0005-0000-0000-0000F5080000}"/>
    <cellStyle name="style1412367522334" xfId="2289" xr:uid="{00000000-0005-0000-0000-0000F6080000}"/>
    <cellStyle name="style1412367522334 2" xfId="2290" xr:uid="{00000000-0005-0000-0000-0000F7080000}"/>
    <cellStyle name="style1412367522366" xfId="2291" xr:uid="{00000000-0005-0000-0000-0000F8080000}"/>
    <cellStyle name="style1412367522366 2" xfId="2292" xr:uid="{00000000-0005-0000-0000-0000F9080000}"/>
    <cellStyle name="style1412367522397" xfId="2293" xr:uid="{00000000-0005-0000-0000-0000FA080000}"/>
    <cellStyle name="style1412367522397 2" xfId="2294" xr:uid="{00000000-0005-0000-0000-0000FB080000}"/>
    <cellStyle name="style1412367522428" xfId="2295" xr:uid="{00000000-0005-0000-0000-0000FC080000}"/>
    <cellStyle name="style1412367522428 2" xfId="2296" xr:uid="{00000000-0005-0000-0000-0000FD080000}"/>
    <cellStyle name="style1412367522464" xfId="2297" xr:uid="{00000000-0005-0000-0000-0000FE080000}"/>
    <cellStyle name="style1412367522464 2" xfId="2298" xr:uid="{00000000-0005-0000-0000-0000FF080000}"/>
    <cellStyle name="style1412367522488" xfId="2299" xr:uid="{00000000-0005-0000-0000-000000090000}"/>
    <cellStyle name="style1412367522488 2" xfId="2300" xr:uid="{00000000-0005-0000-0000-000001090000}"/>
    <cellStyle name="style1412367522518" xfId="2301" xr:uid="{00000000-0005-0000-0000-000002090000}"/>
    <cellStyle name="style1412367522518 2" xfId="2302" xr:uid="{00000000-0005-0000-0000-000003090000}"/>
    <cellStyle name="style1412367522550" xfId="2303" xr:uid="{00000000-0005-0000-0000-000004090000}"/>
    <cellStyle name="style1412367522550 2" xfId="2304" xr:uid="{00000000-0005-0000-0000-000005090000}"/>
    <cellStyle name="style1412367522582" xfId="2305" xr:uid="{00000000-0005-0000-0000-000006090000}"/>
    <cellStyle name="style1412367522582 2" xfId="2306" xr:uid="{00000000-0005-0000-0000-000007090000}"/>
    <cellStyle name="style1412367522613" xfId="2307" xr:uid="{00000000-0005-0000-0000-000008090000}"/>
    <cellStyle name="style1412367522613 2" xfId="2308" xr:uid="{00000000-0005-0000-0000-000009090000}"/>
    <cellStyle name="style1412367522645" xfId="2309" xr:uid="{00000000-0005-0000-0000-00000A090000}"/>
    <cellStyle name="style1412367522645 2" xfId="2310" xr:uid="{00000000-0005-0000-0000-00000B090000}"/>
    <cellStyle name="style1412367522675" xfId="2311" xr:uid="{00000000-0005-0000-0000-00000C090000}"/>
    <cellStyle name="style1412367522675 2" xfId="2312" xr:uid="{00000000-0005-0000-0000-00000D090000}"/>
    <cellStyle name="style1412367522712" xfId="2313" xr:uid="{00000000-0005-0000-0000-00000E090000}"/>
    <cellStyle name="style1412367522712 2" xfId="2314" xr:uid="{00000000-0005-0000-0000-00000F090000}"/>
    <cellStyle name="style1412367522742" xfId="2315" xr:uid="{00000000-0005-0000-0000-000010090000}"/>
    <cellStyle name="style1412367522742 2" xfId="2316" xr:uid="{00000000-0005-0000-0000-000011090000}"/>
    <cellStyle name="style1412367522818" xfId="2317" xr:uid="{00000000-0005-0000-0000-000012090000}"/>
    <cellStyle name="style1412367522818 2" xfId="2318" xr:uid="{00000000-0005-0000-0000-000013090000}"/>
    <cellStyle name="style1412367522847" xfId="2319" xr:uid="{00000000-0005-0000-0000-000014090000}"/>
    <cellStyle name="style1412367522847 2" xfId="2320" xr:uid="{00000000-0005-0000-0000-000015090000}"/>
    <cellStyle name="style1449075138554" xfId="2321" xr:uid="{00000000-0005-0000-0000-000016090000}"/>
    <cellStyle name="style1449093896679" xfId="2322" xr:uid="{00000000-0005-0000-0000-000017090000}"/>
    <cellStyle name="style1449154375520" xfId="2323" xr:uid="{00000000-0005-0000-0000-000018090000}"/>
    <cellStyle name="style1449154375621" xfId="2324" xr:uid="{00000000-0005-0000-0000-000019090000}"/>
    <cellStyle name="style1458750455301" xfId="2325" xr:uid="{00000000-0005-0000-0000-00001A090000}"/>
    <cellStyle name="style1458750455301 2" xfId="2326" xr:uid="{00000000-0005-0000-0000-00001B090000}"/>
    <cellStyle name="style1458750455333" xfId="2327" xr:uid="{00000000-0005-0000-0000-00001C090000}"/>
    <cellStyle name="style1458750455333 2" xfId="2328" xr:uid="{00000000-0005-0000-0000-00001D090000}"/>
    <cellStyle name="style1458750455397" xfId="2329" xr:uid="{00000000-0005-0000-0000-00001E090000}"/>
    <cellStyle name="style1458750455397 2" xfId="2330" xr:uid="{00000000-0005-0000-0000-00001F090000}"/>
    <cellStyle name="style1458750455428" xfId="2331" xr:uid="{00000000-0005-0000-0000-000020090000}"/>
    <cellStyle name="style1458750455428 2" xfId="2332" xr:uid="{00000000-0005-0000-0000-000021090000}"/>
    <cellStyle name="Table title" xfId="2333" xr:uid="{00000000-0005-0000-0000-000022090000}"/>
    <cellStyle name="Title 2" xfId="2334" xr:uid="{00000000-0005-0000-0000-000023090000}"/>
    <cellStyle name="Title 2 2" xfId="2335" xr:uid="{00000000-0005-0000-0000-000024090000}"/>
    <cellStyle name="Title 2 3" xfId="2336" xr:uid="{00000000-0005-0000-0000-000025090000}"/>
    <cellStyle name="Total 2" xfId="2337" xr:uid="{00000000-0005-0000-0000-000026090000}"/>
    <cellStyle name="Total 2 2" xfId="2338" xr:uid="{00000000-0005-0000-0000-000027090000}"/>
    <cellStyle name="Total 2 3" xfId="2339" xr:uid="{00000000-0005-0000-0000-000028090000}"/>
    <cellStyle name="Warning Text 2" xfId="2340" xr:uid="{00000000-0005-0000-0000-000029090000}"/>
    <cellStyle name="Warning Text 2 2" xfId="2341" xr:uid="{00000000-0005-0000-0000-00002A090000}"/>
    <cellStyle name="Warning Text 2 3" xfId="2342" xr:uid="{00000000-0005-0000-0000-00002B090000}"/>
  </cellStyles>
  <dxfs count="6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3253519" cy="7812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7B32A4-A6C6-42F3-ABDF-248B1D3AE6AA}"/>
            </a:ext>
          </a:extLst>
        </xdr:cNvPr>
        <xdr:cNvSpPr txBox="1"/>
      </xdr:nvSpPr>
      <xdr:spPr>
        <a:xfrm>
          <a:off x="5167313" y="238125"/>
          <a:ext cx="3253519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 b="1"/>
            <a:t>Master Source Data</a:t>
          </a:r>
        </a:p>
        <a:p>
          <a:r>
            <a:rPr lang="en-US" sz="1100"/>
            <a:t>All</a:t>
          </a:r>
          <a:r>
            <a:rPr lang="en-US" sz="1100" baseline="0"/>
            <a:t> salaries updated to M2021 BLS 53rd percentile</a:t>
          </a:r>
        </a:p>
        <a:p>
          <a:r>
            <a:rPr lang="en-US" sz="1100" baseline="0"/>
            <a:t>Direct Care FTEs moved to Direct Care III </a:t>
          </a:r>
        </a:p>
        <a:p>
          <a:r>
            <a:rPr lang="en-US" sz="1100" baseline="0"/>
            <a:t>All Program expenses benchmarked to FY21 UFR data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179387</xdr:colOff>
      <xdr:row>0</xdr:row>
      <xdr:rowOff>171450</xdr:rowOff>
    </xdr:from>
    <xdr:ext cx="3253519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69C951-F8DF-44CD-A4B3-19A6DB30BE90}"/>
            </a:ext>
          </a:extLst>
        </xdr:cNvPr>
        <xdr:cNvSpPr txBox="1"/>
      </xdr:nvSpPr>
      <xdr:spPr>
        <a:xfrm>
          <a:off x="6307137" y="171450"/>
          <a:ext cx="3253519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 b="1"/>
            <a:t>Master Source Data</a:t>
          </a:r>
        </a:p>
        <a:p>
          <a:r>
            <a:rPr lang="en-US" sz="1100"/>
            <a:t>All</a:t>
          </a:r>
          <a:r>
            <a:rPr lang="en-US" sz="1100" baseline="0"/>
            <a:t> salaries updated to M2021 BLS 53rd percentile</a:t>
          </a:r>
        </a:p>
        <a:p>
          <a:r>
            <a:rPr lang="en-US" sz="1100" baseline="0"/>
            <a:t>Direct Care FTEs moved to Direct Care III </a:t>
          </a:r>
        </a:p>
        <a:p>
          <a:r>
            <a:rPr lang="en-US" sz="1100" baseline="0"/>
            <a:t>All Program expenses benchmarked to FY21 UFR data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3253519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E6C97E-2B2D-4B16-ACF8-DBED7254079F}"/>
            </a:ext>
          </a:extLst>
        </xdr:cNvPr>
        <xdr:cNvSpPr txBox="1"/>
      </xdr:nvSpPr>
      <xdr:spPr>
        <a:xfrm>
          <a:off x="9151938" y="238125"/>
          <a:ext cx="3253519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 b="1"/>
            <a:t>Master Source Data</a:t>
          </a:r>
        </a:p>
        <a:p>
          <a:r>
            <a:rPr lang="en-US" sz="1100"/>
            <a:t>All</a:t>
          </a:r>
          <a:r>
            <a:rPr lang="en-US" sz="1100" baseline="0"/>
            <a:t> salaries updated to M2021 BLS 53rd percentile</a:t>
          </a:r>
        </a:p>
        <a:p>
          <a:r>
            <a:rPr lang="en-US" sz="1100" baseline="0"/>
            <a:t>Direct Care FTEs moved to Direct Care III </a:t>
          </a:r>
        </a:p>
        <a:p>
          <a:r>
            <a:rPr lang="en-US" sz="1100" baseline="0"/>
            <a:t>All Program expenses benchmarked to FY21 UFR data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3253519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63B684-72E6-4A96-BC51-CB87E61AB5D0}"/>
            </a:ext>
          </a:extLst>
        </xdr:cNvPr>
        <xdr:cNvSpPr txBox="1"/>
      </xdr:nvSpPr>
      <xdr:spPr>
        <a:xfrm>
          <a:off x="9937750" y="243417"/>
          <a:ext cx="3253519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 b="1"/>
            <a:t>Master Source Data</a:t>
          </a:r>
        </a:p>
        <a:p>
          <a:r>
            <a:rPr lang="en-US" sz="1100"/>
            <a:t>All</a:t>
          </a:r>
          <a:r>
            <a:rPr lang="en-US" sz="1100" baseline="0"/>
            <a:t> salaries updated to M2021 BLS 53rd percentile</a:t>
          </a:r>
        </a:p>
        <a:p>
          <a:r>
            <a:rPr lang="en-US" sz="1100" baseline="0"/>
            <a:t>Direct Care FTEs moved to Direct Care III </a:t>
          </a:r>
        </a:p>
        <a:p>
          <a:r>
            <a:rPr lang="en-US" sz="1100" baseline="0"/>
            <a:t>All Program expenses benchmarked to FY21 UFR data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mon\Administrative%20Services-POS%20Policy%20Office\Rate%20Setting\Rate%20Projects\DPH%20-%20Sexual%20&amp;%20Domestic%20Violence%20Prevention-CMR%20429\0.%20FY22%20Rate%20Review\4.%20Post%20Hearing\3.%20RCC%20FY22%20v3%20PP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7317F2\2.%20RCC.%20orig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-fs01\WORKGROUPS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HS-FP-BOS-081\File_Services\Common\Administrative%20Services-POS%20Policy%20Office\Rate%20Setting\Rate%20Projects\DPH%20-%20Sexual%20&amp;%20Domestic%20Violence%20Prevention-CMR%20429\0.%20FY22%20Rate%20Review\4.%20Post%20Hearing\1.%20CD%20SV%20SDV%20CEDV%20and%20FI%20PPH.xlsx?ACA0CBD3" TargetMode="External"/><Relationship Id="rId1" Type="http://schemas.openxmlformats.org/officeDocument/2006/relationships/externalLinkPath" Target="file:///\\ACA0CBD3\1.%20CD%20SV%20SDV%20CEDV%20and%20FI%20P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14 UFRs"/>
      <sheetName val="FY14 Units"/>
      <sheetName val="Staff % Analysis"/>
      <sheetName val="Service Length"/>
      <sheetName val="Salary Allocation"/>
      <sheetName val="3a. Tier Calc"/>
      <sheetName val="3b. SANE sites"/>
      <sheetName val="Summary"/>
      <sheetName val="PIVOT TABLES"/>
      <sheetName val="PROVIDER STATS"/>
      <sheetName val="4c. RPE"/>
      <sheetName val="5. UFR Salaries"/>
      <sheetName val="Opt2- UFR Salaries"/>
      <sheetName val="CAF original"/>
      <sheetName val="Rate Calculation"/>
      <sheetName val="7. Rate Recommendation 1"/>
      <sheetName val="CB .25 FTE rate-4627"/>
      <sheetName val="CAF Fall 2020"/>
      <sheetName val="Chart"/>
      <sheetName val="FY20 RCC models-3361 "/>
      <sheetName val="FY22 RCC models-3361"/>
      <sheetName val="Sheet5"/>
      <sheetName val="Fiscal Impact ORIGINAL"/>
      <sheetName val="Fiscal Impact"/>
      <sheetName val="FTE Add-on model"/>
      <sheetName val="RC Satellite Cntr"/>
      <sheetName val="3401 - RCC"/>
      <sheetName val="FY22 Fiscal Impact"/>
      <sheetName val="3401 - RCC (2)"/>
      <sheetName val="change"/>
      <sheetName val="CAF Spring 2020"/>
      <sheetName val="Fall 2018"/>
      <sheetName val="FY14 Funding"/>
      <sheetName val="FY15 Funding"/>
      <sheetName val="FY16 Funding"/>
      <sheetName val="Training Add-on"/>
      <sheetName val="xxx Other Program Exp"/>
      <sheetName val="Women's Center"/>
      <sheetName val="A Safe Place"/>
      <sheetName val="BARCC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outh Middlesex"/>
      <sheetName val="Wayside Y&amp;F"/>
      <sheetName val="YWCA Lawrence"/>
      <sheetName val="Center for H&amp;H"/>
      <sheetName val="YWCA Western MA"/>
      <sheetName val="2019 BTL expens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D34">
            <v>8064.9437055841763</v>
          </cell>
        </row>
        <row r="35">
          <cell r="D35">
            <v>6665.3746550950336</v>
          </cell>
        </row>
      </sheetData>
      <sheetData sheetId="8">
        <row r="33">
          <cell r="F33">
            <v>0.14259073121567106</v>
          </cell>
        </row>
        <row r="34">
          <cell r="G34">
            <v>0.12957047361909821</v>
          </cell>
        </row>
      </sheetData>
      <sheetData sheetId="9"/>
      <sheetData sheetId="10"/>
      <sheetData sheetId="11"/>
      <sheetData sheetId="12"/>
      <sheetData sheetId="13"/>
      <sheetData sheetId="14">
        <row r="14">
          <cell r="D14">
            <v>0.35</v>
          </cell>
        </row>
        <row r="15">
          <cell r="D15">
            <v>0.8</v>
          </cell>
        </row>
        <row r="17">
          <cell r="D17">
            <v>0.21000000000000002</v>
          </cell>
        </row>
        <row r="19">
          <cell r="D19">
            <v>0.32500000000000001</v>
          </cell>
        </row>
        <row r="20">
          <cell r="D20">
            <v>0.70000000000000007</v>
          </cell>
        </row>
        <row r="22">
          <cell r="D22">
            <v>0.19</v>
          </cell>
        </row>
        <row r="24">
          <cell r="D24">
            <v>0.30000000000000004</v>
          </cell>
        </row>
        <row r="25">
          <cell r="D25">
            <v>0.60000000000000009</v>
          </cell>
        </row>
        <row r="27">
          <cell r="D27">
            <v>0.16999999999999998</v>
          </cell>
        </row>
        <row r="29">
          <cell r="D29">
            <v>0.27500000000000002</v>
          </cell>
        </row>
        <row r="30">
          <cell r="D30">
            <v>0.5</v>
          </cell>
        </row>
        <row r="32">
          <cell r="D32">
            <v>0.15000000000000002</v>
          </cell>
        </row>
        <row r="34">
          <cell r="D34">
            <v>0.25</v>
          </cell>
        </row>
        <row r="35">
          <cell r="D35">
            <v>0.4</v>
          </cell>
        </row>
        <row r="37">
          <cell r="D37">
            <v>0.13</v>
          </cell>
        </row>
        <row r="39">
          <cell r="D39">
            <v>0.22500000000000001</v>
          </cell>
        </row>
        <row r="40">
          <cell r="D40">
            <v>0.30000000000000004</v>
          </cell>
        </row>
        <row r="42">
          <cell r="D42">
            <v>0.11</v>
          </cell>
        </row>
        <row r="44">
          <cell r="D44">
            <v>0.2</v>
          </cell>
        </row>
        <row r="45">
          <cell r="D45">
            <v>0.2</v>
          </cell>
        </row>
        <row r="47">
          <cell r="D47">
            <v>0.09</v>
          </cell>
        </row>
        <row r="49">
          <cell r="D49">
            <v>0.17499999999999999</v>
          </cell>
        </row>
        <row r="50">
          <cell r="D50">
            <v>0.1</v>
          </cell>
        </row>
        <row r="52">
          <cell r="D52">
            <v>7.0000000000000007E-2</v>
          </cell>
        </row>
        <row r="145">
          <cell r="F145" t="e">
            <v>#REF!</v>
          </cell>
        </row>
      </sheetData>
      <sheetData sheetId="15"/>
      <sheetData sheetId="16"/>
      <sheetData sheetId="17">
        <row r="24">
          <cell r="BY24">
            <v>1.9959404600811814E-2</v>
          </cell>
        </row>
      </sheetData>
      <sheetData sheetId="18">
        <row r="6">
          <cell r="C6">
            <v>32198.400000000001</v>
          </cell>
        </row>
      </sheetData>
      <sheetData sheetId="19">
        <row r="26">
          <cell r="F26">
            <v>52690.708361647157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E2">
            <v>0.16341892120509738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E4">
            <v>7154.3936920556189</v>
          </cell>
        </row>
      </sheetData>
      <sheetData sheetId="53">
        <row r="19">
          <cell r="K19">
            <v>143501.43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14 UFRs"/>
      <sheetName val="FY14 Units"/>
      <sheetName val="Staff % Analysis"/>
      <sheetName val="Service Length"/>
      <sheetName val="Salary Allocation"/>
      <sheetName val="3a. Tier Calc"/>
      <sheetName val="3b. SANE sites"/>
      <sheetName val="Summary"/>
      <sheetName val="PIVOT TABLES"/>
      <sheetName val="PROVIDER STATS"/>
      <sheetName val="4c. RPE"/>
      <sheetName val="5. UFR Salaries"/>
      <sheetName val="Opt2- UFR Salaries"/>
      <sheetName val="CAF"/>
      <sheetName val="Rate Calculation"/>
      <sheetName val="7. Rate Recommendation 1"/>
      <sheetName val="Rate Recommendation"/>
      <sheetName val="Fiscal Impact ORIGINAL"/>
      <sheetName val="Fiscal Impact"/>
      <sheetName val="FY14 Funding"/>
      <sheetName val="FY15 Funding"/>
      <sheetName val="FY16 Funding"/>
      <sheetName val="Training Add-on"/>
      <sheetName val="xxx Other Program Exp"/>
      <sheetName val="Women's Center"/>
      <sheetName val="A Safe Place"/>
      <sheetName val="BARCC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outh Middlesex"/>
      <sheetName val="Wayside Y&amp;F"/>
      <sheetName val="YWCA Lawrence"/>
      <sheetName val="Center for H&amp;H"/>
      <sheetName val="YWCA Western MA"/>
    </sheetNames>
    <sheetDataSet>
      <sheetData sheetId="0"/>
      <sheetData sheetId="1">
        <row r="1">
          <cell r="A1" t="str">
            <v>Provider</v>
          </cell>
        </row>
      </sheetData>
      <sheetData sheetId="2"/>
      <sheetData sheetId="3"/>
      <sheetData sheetId="4">
        <row r="53">
          <cell r="B53">
            <v>565946.37364794489</v>
          </cell>
        </row>
      </sheetData>
      <sheetData sheetId="5"/>
      <sheetData sheetId="6"/>
      <sheetData sheetId="7"/>
      <sheetData sheetId="8">
        <row r="37">
          <cell r="E37">
            <v>8064.9437055841763</v>
          </cell>
        </row>
      </sheetData>
      <sheetData sheetId="9">
        <row r="7">
          <cell r="S7">
            <v>1.97</v>
          </cell>
        </row>
      </sheetData>
      <sheetData sheetId="10"/>
      <sheetData sheetId="11"/>
      <sheetData sheetId="12"/>
      <sheetData sheetId="13">
        <row r="26">
          <cell r="BM26">
            <v>4.2661787365176985E-2</v>
          </cell>
        </row>
      </sheetData>
      <sheetData sheetId="14"/>
      <sheetData sheetId="15"/>
      <sheetData sheetId="16">
        <row r="5">
          <cell r="X5">
            <v>59445.949894732272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CB models&amp;rates"/>
      <sheetName val="Sheet2"/>
      <sheetName val="CB Models at 100%"/>
      <sheetName val="CB 100% &amp; DC 75%"/>
      <sheetName val="CAF Fall 2020"/>
      <sheetName val="BLS Chart "/>
      <sheetName val="Master Lookup"/>
      <sheetName val="Fiscal Impact fy22 PPH"/>
      <sheetName val="fy22proposed FI"/>
      <sheetName val="FY22 CB  SDV Advoc Model-4627"/>
      <sheetName val="CB Single FTE Model-4627 "/>
      <sheetName val="3 FTE Model"/>
      <sheetName val="CEDV Current Model Budget"/>
      <sheetName val="FY22 SV Single FTE Model-4628 "/>
      <sheetName val="SV Single FTE Model-4628 "/>
      <sheetName val="FY22 CEDV Single FTE Model-4629"/>
      <sheetName val="CEDV Single FTE Model-4629 "/>
      <sheetName val="FY22 SDV  Legal "/>
      <sheetName val="4627 BTL UFR 2019"/>
      <sheetName val="4628 BTL UFR 2019"/>
      <sheetName val="4629 BTL UFR 2019"/>
      <sheetName val="BTL 4630 UFR 2019 data"/>
      <sheetName val="SV - Current Model"/>
      <sheetName val="CAF Spring 2020"/>
      <sheetName val="2017 UFR Salaries"/>
      <sheetName val="2017 UFR BTL"/>
      <sheetName val="Clean Data"/>
      <sheetName val="overview"/>
      <sheetName val="Single FTE Model  (wip)"/>
      <sheetName val="Fall 2018"/>
      <sheetName val="Spring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62662</v>
          </cell>
        </row>
        <row r="5">
          <cell r="A5" t="str">
            <v>Clinical Supervisor</v>
          </cell>
        </row>
        <row r="7">
          <cell r="A7" t="str">
            <v>Direct Care III</v>
          </cell>
        </row>
        <row r="19">
          <cell r="A19" t="str">
            <v>Other program expenses - CB - CV - CEDV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842A-B794-4C0D-8D5C-519559B40C81}">
  <sheetPr>
    <pageSetUpPr fitToPage="1"/>
  </sheetPr>
  <dimension ref="B1:F50"/>
  <sheetViews>
    <sheetView showGridLines="0" topLeftCell="A28" zoomScale="60" zoomScaleNormal="60" workbookViewId="0">
      <selection activeCell="D57" sqref="D57"/>
    </sheetView>
  </sheetViews>
  <sheetFormatPr defaultRowHeight="26.25" x14ac:dyDescent="0.4"/>
  <cols>
    <col min="1" max="1" width="6.83203125" style="444" customWidth="1"/>
    <col min="2" max="2" width="70.83203125" style="444" customWidth="1"/>
    <col min="3" max="3" width="29.5" style="444" customWidth="1"/>
    <col min="4" max="4" width="84.5" style="444" customWidth="1"/>
    <col min="5" max="5" width="84.5" style="446" customWidth="1"/>
    <col min="6" max="6" width="53.83203125" style="446" customWidth="1"/>
    <col min="7" max="245" width="8.83203125" style="444"/>
    <col min="246" max="246" width="6.83203125" style="444" customWidth="1"/>
    <col min="247" max="247" width="70.83203125" style="444" customWidth="1"/>
    <col min="248" max="248" width="29.5" style="444" customWidth="1"/>
    <col min="249" max="250" width="0" style="444" hidden="1" customWidth="1"/>
    <col min="251" max="251" width="75.1640625" style="444" customWidth="1"/>
    <col min="252" max="252" width="75.83203125" style="444" customWidth="1"/>
    <col min="253" max="256" width="0" style="444" hidden="1" customWidth="1"/>
    <col min="257" max="501" width="8.83203125" style="444"/>
    <col min="502" max="502" width="6.83203125" style="444" customWidth="1"/>
    <col min="503" max="503" width="70.83203125" style="444" customWidth="1"/>
    <col min="504" max="504" width="29.5" style="444" customWidth="1"/>
    <col min="505" max="506" width="0" style="444" hidden="1" customWidth="1"/>
    <col min="507" max="507" width="75.1640625" style="444" customWidth="1"/>
    <col min="508" max="508" width="75.83203125" style="444" customWidth="1"/>
    <col min="509" max="512" width="0" style="444" hidden="1" customWidth="1"/>
    <col min="513" max="757" width="8.83203125" style="444"/>
    <col min="758" max="758" width="6.83203125" style="444" customWidth="1"/>
    <col min="759" max="759" width="70.83203125" style="444" customWidth="1"/>
    <col min="760" max="760" width="29.5" style="444" customWidth="1"/>
    <col min="761" max="762" width="0" style="444" hidden="1" customWidth="1"/>
    <col min="763" max="763" width="75.1640625" style="444" customWidth="1"/>
    <col min="764" max="764" width="75.83203125" style="444" customWidth="1"/>
    <col min="765" max="768" width="0" style="444" hidden="1" customWidth="1"/>
    <col min="769" max="1013" width="8.83203125" style="444"/>
    <col min="1014" max="1014" width="6.83203125" style="444" customWidth="1"/>
    <col min="1015" max="1015" width="70.83203125" style="444" customWidth="1"/>
    <col min="1016" max="1016" width="29.5" style="444" customWidth="1"/>
    <col min="1017" max="1018" width="0" style="444" hidden="1" customWidth="1"/>
    <col min="1019" max="1019" width="75.1640625" style="444" customWidth="1"/>
    <col min="1020" max="1020" width="75.83203125" style="444" customWidth="1"/>
    <col min="1021" max="1024" width="0" style="444" hidden="1" customWidth="1"/>
    <col min="1025" max="1269" width="8.83203125" style="444"/>
    <col min="1270" max="1270" width="6.83203125" style="444" customWidth="1"/>
    <col min="1271" max="1271" width="70.83203125" style="444" customWidth="1"/>
    <col min="1272" max="1272" width="29.5" style="444" customWidth="1"/>
    <col min="1273" max="1274" width="0" style="444" hidden="1" customWidth="1"/>
    <col min="1275" max="1275" width="75.1640625" style="444" customWidth="1"/>
    <col min="1276" max="1276" width="75.83203125" style="444" customWidth="1"/>
    <col min="1277" max="1280" width="0" style="444" hidden="1" customWidth="1"/>
    <col min="1281" max="1525" width="8.83203125" style="444"/>
    <col min="1526" max="1526" width="6.83203125" style="444" customWidth="1"/>
    <col min="1527" max="1527" width="70.83203125" style="444" customWidth="1"/>
    <col min="1528" max="1528" width="29.5" style="444" customWidth="1"/>
    <col min="1529" max="1530" width="0" style="444" hidden="1" customWidth="1"/>
    <col min="1531" max="1531" width="75.1640625" style="444" customWidth="1"/>
    <col min="1532" max="1532" width="75.83203125" style="444" customWidth="1"/>
    <col min="1533" max="1536" width="0" style="444" hidden="1" customWidth="1"/>
    <col min="1537" max="1781" width="8.83203125" style="444"/>
    <col min="1782" max="1782" width="6.83203125" style="444" customWidth="1"/>
    <col min="1783" max="1783" width="70.83203125" style="444" customWidth="1"/>
    <col min="1784" max="1784" width="29.5" style="444" customWidth="1"/>
    <col min="1785" max="1786" width="0" style="444" hidden="1" customWidth="1"/>
    <col min="1787" max="1787" width="75.1640625" style="444" customWidth="1"/>
    <col min="1788" max="1788" width="75.83203125" style="444" customWidth="1"/>
    <col min="1789" max="1792" width="0" style="444" hidden="1" customWidth="1"/>
    <col min="1793" max="2037" width="8.83203125" style="444"/>
    <col min="2038" max="2038" width="6.83203125" style="444" customWidth="1"/>
    <col min="2039" max="2039" width="70.83203125" style="444" customWidth="1"/>
    <col min="2040" max="2040" width="29.5" style="444" customWidth="1"/>
    <col min="2041" max="2042" width="0" style="444" hidden="1" customWidth="1"/>
    <col min="2043" max="2043" width="75.1640625" style="444" customWidth="1"/>
    <col min="2044" max="2044" width="75.83203125" style="444" customWidth="1"/>
    <col min="2045" max="2048" width="0" style="444" hidden="1" customWidth="1"/>
    <col min="2049" max="2293" width="8.83203125" style="444"/>
    <col min="2294" max="2294" width="6.83203125" style="444" customWidth="1"/>
    <col min="2295" max="2295" width="70.83203125" style="444" customWidth="1"/>
    <col min="2296" max="2296" width="29.5" style="444" customWidth="1"/>
    <col min="2297" max="2298" width="0" style="444" hidden="1" customWidth="1"/>
    <col min="2299" max="2299" width="75.1640625" style="444" customWidth="1"/>
    <col min="2300" max="2300" width="75.83203125" style="444" customWidth="1"/>
    <col min="2301" max="2304" width="0" style="444" hidden="1" customWidth="1"/>
    <col min="2305" max="2549" width="8.83203125" style="444"/>
    <col min="2550" max="2550" width="6.83203125" style="444" customWidth="1"/>
    <col min="2551" max="2551" width="70.83203125" style="444" customWidth="1"/>
    <col min="2552" max="2552" width="29.5" style="444" customWidth="1"/>
    <col min="2553" max="2554" width="0" style="444" hidden="1" customWidth="1"/>
    <col min="2555" max="2555" width="75.1640625" style="444" customWidth="1"/>
    <col min="2556" max="2556" width="75.83203125" style="444" customWidth="1"/>
    <col min="2557" max="2560" width="0" style="444" hidden="1" customWidth="1"/>
    <col min="2561" max="2805" width="8.83203125" style="444"/>
    <col min="2806" max="2806" width="6.83203125" style="444" customWidth="1"/>
    <col min="2807" max="2807" width="70.83203125" style="444" customWidth="1"/>
    <col min="2808" max="2808" width="29.5" style="444" customWidth="1"/>
    <col min="2809" max="2810" width="0" style="444" hidden="1" customWidth="1"/>
    <col min="2811" max="2811" width="75.1640625" style="444" customWidth="1"/>
    <col min="2812" max="2812" width="75.83203125" style="444" customWidth="1"/>
    <col min="2813" max="2816" width="0" style="444" hidden="1" customWidth="1"/>
    <col min="2817" max="3061" width="8.83203125" style="444"/>
    <col min="3062" max="3062" width="6.83203125" style="444" customWidth="1"/>
    <col min="3063" max="3063" width="70.83203125" style="444" customWidth="1"/>
    <col min="3064" max="3064" width="29.5" style="444" customWidth="1"/>
    <col min="3065" max="3066" width="0" style="444" hidden="1" customWidth="1"/>
    <col min="3067" max="3067" width="75.1640625" style="444" customWidth="1"/>
    <col min="3068" max="3068" width="75.83203125" style="444" customWidth="1"/>
    <col min="3069" max="3072" width="0" style="444" hidden="1" customWidth="1"/>
    <col min="3073" max="3317" width="8.83203125" style="444"/>
    <col min="3318" max="3318" width="6.83203125" style="444" customWidth="1"/>
    <col min="3319" max="3319" width="70.83203125" style="444" customWidth="1"/>
    <col min="3320" max="3320" width="29.5" style="444" customWidth="1"/>
    <col min="3321" max="3322" width="0" style="444" hidden="1" customWidth="1"/>
    <col min="3323" max="3323" width="75.1640625" style="444" customWidth="1"/>
    <col min="3324" max="3324" width="75.83203125" style="444" customWidth="1"/>
    <col min="3325" max="3328" width="0" style="444" hidden="1" customWidth="1"/>
    <col min="3329" max="3573" width="8.83203125" style="444"/>
    <col min="3574" max="3574" width="6.83203125" style="444" customWidth="1"/>
    <col min="3575" max="3575" width="70.83203125" style="444" customWidth="1"/>
    <col min="3576" max="3576" width="29.5" style="444" customWidth="1"/>
    <col min="3577" max="3578" width="0" style="444" hidden="1" customWidth="1"/>
    <col min="3579" max="3579" width="75.1640625" style="444" customWidth="1"/>
    <col min="3580" max="3580" width="75.83203125" style="444" customWidth="1"/>
    <col min="3581" max="3584" width="0" style="444" hidden="1" customWidth="1"/>
    <col min="3585" max="3829" width="8.83203125" style="444"/>
    <col min="3830" max="3830" width="6.83203125" style="444" customWidth="1"/>
    <col min="3831" max="3831" width="70.83203125" style="444" customWidth="1"/>
    <col min="3832" max="3832" width="29.5" style="444" customWidth="1"/>
    <col min="3833" max="3834" width="0" style="444" hidden="1" customWidth="1"/>
    <col min="3835" max="3835" width="75.1640625" style="444" customWidth="1"/>
    <col min="3836" max="3836" width="75.83203125" style="444" customWidth="1"/>
    <col min="3837" max="3840" width="0" style="444" hidden="1" customWidth="1"/>
    <col min="3841" max="4085" width="8.83203125" style="444"/>
    <col min="4086" max="4086" width="6.83203125" style="444" customWidth="1"/>
    <col min="4087" max="4087" width="70.83203125" style="444" customWidth="1"/>
    <col min="4088" max="4088" width="29.5" style="444" customWidth="1"/>
    <col min="4089" max="4090" width="0" style="444" hidden="1" customWidth="1"/>
    <col min="4091" max="4091" width="75.1640625" style="444" customWidth="1"/>
    <col min="4092" max="4092" width="75.83203125" style="444" customWidth="1"/>
    <col min="4093" max="4096" width="0" style="444" hidden="1" customWidth="1"/>
    <col min="4097" max="4341" width="8.83203125" style="444"/>
    <col min="4342" max="4342" width="6.83203125" style="444" customWidth="1"/>
    <col min="4343" max="4343" width="70.83203125" style="444" customWidth="1"/>
    <col min="4344" max="4344" width="29.5" style="444" customWidth="1"/>
    <col min="4345" max="4346" width="0" style="444" hidden="1" customWidth="1"/>
    <col min="4347" max="4347" width="75.1640625" style="444" customWidth="1"/>
    <col min="4348" max="4348" width="75.83203125" style="444" customWidth="1"/>
    <col min="4349" max="4352" width="0" style="444" hidden="1" customWidth="1"/>
    <col min="4353" max="4597" width="8.83203125" style="444"/>
    <col min="4598" max="4598" width="6.83203125" style="444" customWidth="1"/>
    <col min="4599" max="4599" width="70.83203125" style="444" customWidth="1"/>
    <col min="4600" max="4600" width="29.5" style="444" customWidth="1"/>
    <col min="4601" max="4602" width="0" style="444" hidden="1" customWidth="1"/>
    <col min="4603" max="4603" width="75.1640625" style="444" customWidth="1"/>
    <col min="4604" max="4604" width="75.83203125" style="444" customWidth="1"/>
    <col min="4605" max="4608" width="0" style="444" hidden="1" customWidth="1"/>
    <col min="4609" max="4853" width="8.83203125" style="444"/>
    <col min="4854" max="4854" width="6.83203125" style="444" customWidth="1"/>
    <col min="4855" max="4855" width="70.83203125" style="444" customWidth="1"/>
    <col min="4856" max="4856" width="29.5" style="444" customWidth="1"/>
    <col min="4857" max="4858" width="0" style="444" hidden="1" customWidth="1"/>
    <col min="4859" max="4859" width="75.1640625" style="444" customWidth="1"/>
    <col min="4860" max="4860" width="75.83203125" style="444" customWidth="1"/>
    <col min="4861" max="4864" width="0" style="444" hidden="1" customWidth="1"/>
    <col min="4865" max="5109" width="8.83203125" style="444"/>
    <col min="5110" max="5110" width="6.83203125" style="444" customWidth="1"/>
    <col min="5111" max="5111" width="70.83203125" style="444" customWidth="1"/>
    <col min="5112" max="5112" width="29.5" style="444" customWidth="1"/>
    <col min="5113" max="5114" width="0" style="444" hidden="1" customWidth="1"/>
    <col min="5115" max="5115" width="75.1640625" style="444" customWidth="1"/>
    <col min="5116" max="5116" width="75.83203125" style="444" customWidth="1"/>
    <col min="5117" max="5120" width="0" style="444" hidden="1" customWidth="1"/>
    <col min="5121" max="5365" width="8.83203125" style="444"/>
    <col min="5366" max="5366" width="6.83203125" style="444" customWidth="1"/>
    <col min="5367" max="5367" width="70.83203125" style="444" customWidth="1"/>
    <col min="5368" max="5368" width="29.5" style="444" customWidth="1"/>
    <col min="5369" max="5370" width="0" style="444" hidden="1" customWidth="1"/>
    <col min="5371" max="5371" width="75.1640625" style="444" customWidth="1"/>
    <col min="5372" max="5372" width="75.83203125" style="444" customWidth="1"/>
    <col min="5373" max="5376" width="0" style="444" hidden="1" customWidth="1"/>
    <col min="5377" max="5621" width="8.83203125" style="444"/>
    <col min="5622" max="5622" width="6.83203125" style="444" customWidth="1"/>
    <col min="5623" max="5623" width="70.83203125" style="444" customWidth="1"/>
    <col min="5624" max="5624" width="29.5" style="444" customWidth="1"/>
    <col min="5625" max="5626" width="0" style="444" hidden="1" customWidth="1"/>
    <col min="5627" max="5627" width="75.1640625" style="444" customWidth="1"/>
    <col min="5628" max="5628" width="75.83203125" style="444" customWidth="1"/>
    <col min="5629" max="5632" width="0" style="444" hidden="1" customWidth="1"/>
    <col min="5633" max="5877" width="8.83203125" style="444"/>
    <col min="5878" max="5878" width="6.83203125" style="444" customWidth="1"/>
    <col min="5879" max="5879" width="70.83203125" style="444" customWidth="1"/>
    <col min="5880" max="5880" width="29.5" style="444" customWidth="1"/>
    <col min="5881" max="5882" width="0" style="444" hidden="1" customWidth="1"/>
    <col min="5883" max="5883" width="75.1640625" style="444" customWidth="1"/>
    <col min="5884" max="5884" width="75.83203125" style="444" customWidth="1"/>
    <col min="5885" max="5888" width="0" style="444" hidden="1" customWidth="1"/>
    <col min="5889" max="6133" width="8.83203125" style="444"/>
    <col min="6134" max="6134" width="6.83203125" style="444" customWidth="1"/>
    <col min="6135" max="6135" width="70.83203125" style="444" customWidth="1"/>
    <col min="6136" max="6136" width="29.5" style="444" customWidth="1"/>
    <col min="6137" max="6138" width="0" style="444" hidden="1" customWidth="1"/>
    <col min="6139" max="6139" width="75.1640625" style="444" customWidth="1"/>
    <col min="6140" max="6140" width="75.83203125" style="444" customWidth="1"/>
    <col min="6141" max="6144" width="0" style="444" hidden="1" customWidth="1"/>
    <col min="6145" max="6389" width="8.83203125" style="444"/>
    <col min="6390" max="6390" width="6.83203125" style="444" customWidth="1"/>
    <col min="6391" max="6391" width="70.83203125" style="444" customWidth="1"/>
    <col min="6392" max="6392" width="29.5" style="444" customWidth="1"/>
    <col min="6393" max="6394" width="0" style="444" hidden="1" customWidth="1"/>
    <col min="6395" max="6395" width="75.1640625" style="444" customWidth="1"/>
    <col min="6396" max="6396" width="75.83203125" style="444" customWidth="1"/>
    <col min="6397" max="6400" width="0" style="444" hidden="1" customWidth="1"/>
    <col min="6401" max="6645" width="8.83203125" style="444"/>
    <col min="6646" max="6646" width="6.83203125" style="444" customWidth="1"/>
    <col min="6647" max="6647" width="70.83203125" style="444" customWidth="1"/>
    <col min="6648" max="6648" width="29.5" style="444" customWidth="1"/>
    <col min="6649" max="6650" width="0" style="444" hidden="1" customWidth="1"/>
    <col min="6651" max="6651" width="75.1640625" style="444" customWidth="1"/>
    <col min="6652" max="6652" width="75.83203125" style="444" customWidth="1"/>
    <col min="6653" max="6656" width="0" style="444" hidden="1" customWidth="1"/>
    <col min="6657" max="6901" width="8.83203125" style="444"/>
    <col min="6902" max="6902" width="6.83203125" style="444" customWidth="1"/>
    <col min="6903" max="6903" width="70.83203125" style="444" customWidth="1"/>
    <col min="6904" max="6904" width="29.5" style="444" customWidth="1"/>
    <col min="6905" max="6906" width="0" style="444" hidden="1" customWidth="1"/>
    <col min="6907" max="6907" width="75.1640625" style="444" customWidth="1"/>
    <col min="6908" max="6908" width="75.83203125" style="444" customWidth="1"/>
    <col min="6909" max="6912" width="0" style="444" hidden="1" customWidth="1"/>
    <col min="6913" max="7157" width="8.83203125" style="444"/>
    <col min="7158" max="7158" width="6.83203125" style="444" customWidth="1"/>
    <col min="7159" max="7159" width="70.83203125" style="444" customWidth="1"/>
    <col min="7160" max="7160" width="29.5" style="444" customWidth="1"/>
    <col min="7161" max="7162" width="0" style="444" hidden="1" customWidth="1"/>
    <col min="7163" max="7163" width="75.1640625" style="444" customWidth="1"/>
    <col min="7164" max="7164" width="75.83203125" style="444" customWidth="1"/>
    <col min="7165" max="7168" width="0" style="444" hidden="1" customWidth="1"/>
    <col min="7169" max="7413" width="8.83203125" style="444"/>
    <col min="7414" max="7414" width="6.83203125" style="444" customWidth="1"/>
    <col min="7415" max="7415" width="70.83203125" style="444" customWidth="1"/>
    <col min="7416" max="7416" width="29.5" style="444" customWidth="1"/>
    <col min="7417" max="7418" width="0" style="444" hidden="1" customWidth="1"/>
    <col min="7419" max="7419" width="75.1640625" style="444" customWidth="1"/>
    <col min="7420" max="7420" width="75.83203125" style="444" customWidth="1"/>
    <col min="7421" max="7424" width="0" style="444" hidden="1" customWidth="1"/>
    <col min="7425" max="7669" width="8.83203125" style="444"/>
    <col min="7670" max="7670" width="6.83203125" style="444" customWidth="1"/>
    <col min="7671" max="7671" width="70.83203125" style="444" customWidth="1"/>
    <col min="7672" max="7672" width="29.5" style="444" customWidth="1"/>
    <col min="7673" max="7674" width="0" style="444" hidden="1" customWidth="1"/>
    <col min="7675" max="7675" width="75.1640625" style="444" customWidth="1"/>
    <col min="7676" max="7676" width="75.83203125" style="444" customWidth="1"/>
    <col min="7677" max="7680" width="0" style="444" hidden="1" customWidth="1"/>
    <col min="7681" max="7925" width="8.83203125" style="444"/>
    <col min="7926" max="7926" width="6.83203125" style="444" customWidth="1"/>
    <col min="7927" max="7927" width="70.83203125" style="444" customWidth="1"/>
    <col min="7928" max="7928" width="29.5" style="444" customWidth="1"/>
    <col min="7929" max="7930" width="0" style="444" hidden="1" customWidth="1"/>
    <col min="7931" max="7931" width="75.1640625" style="444" customWidth="1"/>
    <col min="7932" max="7932" width="75.83203125" style="444" customWidth="1"/>
    <col min="7933" max="7936" width="0" style="444" hidden="1" customWidth="1"/>
    <col min="7937" max="8181" width="8.83203125" style="444"/>
    <col min="8182" max="8182" width="6.83203125" style="444" customWidth="1"/>
    <col min="8183" max="8183" width="70.83203125" style="444" customWidth="1"/>
    <col min="8184" max="8184" width="29.5" style="444" customWidth="1"/>
    <col min="8185" max="8186" width="0" style="444" hidden="1" customWidth="1"/>
    <col min="8187" max="8187" width="75.1640625" style="444" customWidth="1"/>
    <col min="8188" max="8188" width="75.83203125" style="444" customWidth="1"/>
    <col min="8189" max="8192" width="0" style="444" hidden="1" customWidth="1"/>
    <col min="8193" max="8437" width="8.83203125" style="444"/>
    <col min="8438" max="8438" width="6.83203125" style="444" customWidth="1"/>
    <col min="8439" max="8439" width="70.83203125" style="444" customWidth="1"/>
    <col min="8440" max="8440" width="29.5" style="444" customWidth="1"/>
    <col min="8441" max="8442" width="0" style="444" hidden="1" customWidth="1"/>
    <col min="8443" max="8443" width="75.1640625" style="444" customWidth="1"/>
    <col min="8444" max="8444" width="75.83203125" style="444" customWidth="1"/>
    <col min="8445" max="8448" width="0" style="444" hidden="1" customWidth="1"/>
    <col min="8449" max="8693" width="8.83203125" style="444"/>
    <col min="8694" max="8694" width="6.83203125" style="444" customWidth="1"/>
    <col min="8695" max="8695" width="70.83203125" style="444" customWidth="1"/>
    <col min="8696" max="8696" width="29.5" style="444" customWidth="1"/>
    <col min="8697" max="8698" width="0" style="444" hidden="1" customWidth="1"/>
    <col min="8699" max="8699" width="75.1640625" style="444" customWidth="1"/>
    <col min="8700" max="8700" width="75.83203125" style="444" customWidth="1"/>
    <col min="8701" max="8704" width="0" style="444" hidden="1" customWidth="1"/>
    <col min="8705" max="8949" width="8.83203125" style="444"/>
    <col min="8950" max="8950" width="6.83203125" style="444" customWidth="1"/>
    <col min="8951" max="8951" width="70.83203125" style="444" customWidth="1"/>
    <col min="8952" max="8952" width="29.5" style="444" customWidth="1"/>
    <col min="8953" max="8954" width="0" style="444" hidden="1" customWidth="1"/>
    <col min="8955" max="8955" width="75.1640625" style="444" customWidth="1"/>
    <col min="8956" max="8956" width="75.83203125" style="444" customWidth="1"/>
    <col min="8957" max="8960" width="0" style="444" hidden="1" customWidth="1"/>
    <col min="8961" max="9205" width="8.83203125" style="444"/>
    <col min="9206" max="9206" width="6.83203125" style="444" customWidth="1"/>
    <col min="9207" max="9207" width="70.83203125" style="444" customWidth="1"/>
    <col min="9208" max="9208" width="29.5" style="444" customWidth="1"/>
    <col min="9209" max="9210" width="0" style="444" hidden="1" customWidth="1"/>
    <col min="9211" max="9211" width="75.1640625" style="444" customWidth="1"/>
    <col min="9212" max="9212" width="75.83203125" style="444" customWidth="1"/>
    <col min="9213" max="9216" width="0" style="444" hidden="1" customWidth="1"/>
    <col min="9217" max="9461" width="8.83203125" style="444"/>
    <col min="9462" max="9462" width="6.83203125" style="444" customWidth="1"/>
    <col min="9463" max="9463" width="70.83203125" style="444" customWidth="1"/>
    <col min="9464" max="9464" width="29.5" style="444" customWidth="1"/>
    <col min="9465" max="9466" width="0" style="444" hidden="1" customWidth="1"/>
    <col min="9467" max="9467" width="75.1640625" style="444" customWidth="1"/>
    <col min="9468" max="9468" width="75.83203125" style="444" customWidth="1"/>
    <col min="9469" max="9472" width="0" style="444" hidden="1" customWidth="1"/>
    <col min="9473" max="9717" width="8.83203125" style="444"/>
    <col min="9718" max="9718" width="6.83203125" style="444" customWidth="1"/>
    <col min="9719" max="9719" width="70.83203125" style="444" customWidth="1"/>
    <col min="9720" max="9720" width="29.5" style="444" customWidth="1"/>
    <col min="9721" max="9722" width="0" style="444" hidden="1" customWidth="1"/>
    <col min="9723" max="9723" width="75.1640625" style="444" customWidth="1"/>
    <col min="9724" max="9724" width="75.83203125" style="444" customWidth="1"/>
    <col min="9725" max="9728" width="0" style="444" hidden="1" customWidth="1"/>
    <col min="9729" max="9973" width="8.83203125" style="444"/>
    <col min="9974" max="9974" width="6.83203125" style="444" customWidth="1"/>
    <col min="9975" max="9975" width="70.83203125" style="444" customWidth="1"/>
    <col min="9976" max="9976" width="29.5" style="444" customWidth="1"/>
    <col min="9977" max="9978" width="0" style="444" hidden="1" customWidth="1"/>
    <col min="9979" max="9979" width="75.1640625" style="444" customWidth="1"/>
    <col min="9980" max="9980" width="75.83203125" style="444" customWidth="1"/>
    <col min="9981" max="9984" width="0" style="444" hidden="1" customWidth="1"/>
    <col min="9985" max="10229" width="8.83203125" style="444"/>
    <col min="10230" max="10230" width="6.83203125" style="444" customWidth="1"/>
    <col min="10231" max="10231" width="70.83203125" style="444" customWidth="1"/>
    <col min="10232" max="10232" width="29.5" style="444" customWidth="1"/>
    <col min="10233" max="10234" width="0" style="444" hidden="1" customWidth="1"/>
    <col min="10235" max="10235" width="75.1640625" style="444" customWidth="1"/>
    <col min="10236" max="10236" width="75.83203125" style="444" customWidth="1"/>
    <col min="10237" max="10240" width="0" style="444" hidden="1" customWidth="1"/>
    <col min="10241" max="10485" width="8.83203125" style="444"/>
    <col min="10486" max="10486" width="6.83203125" style="444" customWidth="1"/>
    <col min="10487" max="10487" width="70.83203125" style="444" customWidth="1"/>
    <col min="10488" max="10488" width="29.5" style="444" customWidth="1"/>
    <col min="10489" max="10490" width="0" style="444" hidden="1" customWidth="1"/>
    <col min="10491" max="10491" width="75.1640625" style="444" customWidth="1"/>
    <col min="10492" max="10492" width="75.83203125" style="444" customWidth="1"/>
    <col min="10493" max="10496" width="0" style="444" hidden="1" customWidth="1"/>
    <col min="10497" max="10741" width="8.83203125" style="444"/>
    <col min="10742" max="10742" width="6.83203125" style="444" customWidth="1"/>
    <col min="10743" max="10743" width="70.83203125" style="444" customWidth="1"/>
    <col min="10744" max="10744" width="29.5" style="444" customWidth="1"/>
    <col min="10745" max="10746" width="0" style="444" hidden="1" customWidth="1"/>
    <col min="10747" max="10747" width="75.1640625" style="444" customWidth="1"/>
    <col min="10748" max="10748" width="75.83203125" style="444" customWidth="1"/>
    <col min="10749" max="10752" width="0" style="444" hidden="1" customWidth="1"/>
    <col min="10753" max="10997" width="8.83203125" style="444"/>
    <col min="10998" max="10998" width="6.83203125" style="444" customWidth="1"/>
    <col min="10999" max="10999" width="70.83203125" style="444" customWidth="1"/>
    <col min="11000" max="11000" width="29.5" style="444" customWidth="1"/>
    <col min="11001" max="11002" width="0" style="444" hidden="1" customWidth="1"/>
    <col min="11003" max="11003" width="75.1640625" style="444" customWidth="1"/>
    <col min="11004" max="11004" width="75.83203125" style="444" customWidth="1"/>
    <col min="11005" max="11008" width="0" style="444" hidden="1" customWidth="1"/>
    <col min="11009" max="11253" width="8.83203125" style="444"/>
    <col min="11254" max="11254" width="6.83203125" style="444" customWidth="1"/>
    <col min="11255" max="11255" width="70.83203125" style="444" customWidth="1"/>
    <col min="11256" max="11256" width="29.5" style="444" customWidth="1"/>
    <col min="11257" max="11258" width="0" style="444" hidden="1" customWidth="1"/>
    <col min="11259" max="11259" width="75.1640625" style="444" customWidth="1"/>
    <col min="11260" max="11260" width="75.83203125" style="444" customWidth="1"/>
    <col min="11261" max="11264" width="0" style="444" hidden="1" customWidth="1"/>
    <col min="11265" max="11509" width="8.83203125" style="444"/>
    <col min="11510" max="11510" width="6.83203125" style="444" customWidth="1"/>
    <col min="11511" max="11511" width="70.83203125" style="444" customWidth="1"/>
    <col min="11512" max="11512" width="29.5" style="444" customWidth="1"/>
    <col min="11513" max="11514" width="0" style="444" hidden="1" customWidth="1"/>
    <col min="11515" max="11515" width="75.1640625" style="444" customWidth="1"/>
    <col min="11516" max="11516" width="75.83203125" style="444" customWidth="1"/>
    <col min="11517" max="11520" width="0" style="444" hidden="1" customWidth="1"/>
    <col min="11521" max="11765" width="8.83203125" style="444"/>
    <col min="11766" max="11766" width="6.83203125" style="444" customWidth="1"/>
    <col min="11767" max="11767" width="70.83203125" style="444" customWidth="1"/>
    <col min="11768" max="11768" width="29.5" style="444" customWidth="1"/>
    <col min="11769" max="11770" width="0" style="444" hidden="1" customWidth="1"/>
    <col min="11771" max="11771" width="75.1640625" style="444" customWidth="1"/>
    <col min="11772" max="11772" width="75.83203125" style="444" customWidth="1"/>
    <col min="11773" max="11776" width="0" style="444" hidden="1" customWidth="1"/>
    <col min="11777" max="12021" width="8.83203125" style="444"/>
    <col min="12022" max="12022" width="6.83203125" style="444" customWidth="1"/>
    <col min="12023" max="12023" width="70.83203125" style="444" customWidth="1"/>
    <col min="12024" max="12024" width="29.5" style="444" customWidth="1"/>
    <col min="12025" max="12026" width="0" style="444" hidden="1" customWidth="1"/>
    <col min="12027" max="12027" width="75.1640625" style="444" customWidth="1"/>
    <col min="12028" max="12028" width="75.83203125" style="444" customWidth="1"/>
    <col min="12029" max="12032" width="0" style="444" hidden="1" customWidth="1"/>
    <col min="12033" max="12277" width="8.83203125" style="444"/>
    <col min="12278" max="12278" width="6.83203125" style="444" customWidth="1"/>
    <col min="12279" max="12279" width="70.83203125" style="444" customWidth="1"/>
    <col min="12280" max="12280" width="29.5" style="444" customWidth="1"/>
    <col min="12281" max="12282" width="0" style="444" hidden="1" customWidth="1"/>
    <col min="12283" max="12283" width="75.1640625" style="444" customWidth="1"/>
    <col min="12284" max="12284" width="75.83203125" style="444" customWidth="1"/>
    <col min="12285" max="12288" width="0" style="444" hidden="1" customWidth="1"/>
    <col min="12289" max="12533" width="8.83203125" style="444"/>
    <col min="12534" max="12534" width="6.83203125" style="444" customWidth="1"/>
    <col min="12535" max="12535" width="70.83203125" style="444" customWidth="1"/>
    <col min="12536" max="12536" width="29.5" style="444" customWidth="1"/>
    <col min="12537" max="12538" width="0" style="444" hidden="1" customWidth="1"/>
    <col min="12539" max="12539" width="75.1640625" style="444" customWidth="1"/>
    <col min="12540" max="12540" width="75.83203125" style="444" customWidth="1"/>
    <col min="12541" max="12544" width="0" style="444" hidden="1" customWidth="1"/>
    <col min="12545" max="12789" width="8.83203125" style="444"/>
    <col min="12790" max="12790" width="6.83203125" style="444" customWidth="1"/>
    <col min="12791" max="12791" width="70.83203125" style="444" customWidth="1"/>
    <col min="12792" max="12792" width="29.5" style="444" customWidth="1"/>
    <col min="12793" max="12794" width="0" style="444" hidden="1" customWidth="1"/>
    <col min="12795" max="12795" width="75.1640625" style="444" customWidth="1"/>
    <col min="12796" max="12796" width="75.83203125" style="444" customWidth="1"/>
    <col min="12797" max="12800" width="0" style="444" hidden="1" customWidth="1"/>
    <col min="12801" max="13045" width="8.83203125" style="444"/>
    <col min="13046" max="13046" width="6.83203125" style="444" customWidth="1"/>
    <col min="13047" max="13047" width="70.83203125" style="444" customWidth="1"/>
    <col min="13048" max="13048" width="29.5" style="444" customWidth="1"/>
    <col min="13049" max="13050" width="0" style="444" hidden="1" customWidth="1"/>
    <col min="13051" max="13051" width="75.1640625" style="444" customWidth="1"/>
    <col min="13052" max="13052" width="75.83203125" style="444" customWidth="1"/>
    <col min="13053" max="13056" width="0" style="444" hidden="1" customWidth="1"/>
    <col min="13057" max="13301" width="8.83203125" style="444"/>
    <col min="13302" max="13302" width="6.83203125" style="444" customWidth="1"/>
    <col min="13303" max="13303" width="70.83203125" style="444" customWidth="1"/>
    <col min="13304" max="13304" width="29.5" style="444" customWidth="1"/>
    <col min="13305" max="13306" width="0" style="444" hidden="1" customWidth="1"/>
    <col min="13307" max="13307" width="75.1640625" style="444" customWidth="1"/>
    <col min="13308" max="13308" width="75.83203125" style="444" customWidth="1"/>
    <col min="13309" max="13312" width="0" style="444" hidden="1" customWidth="1"/>
    <col min="13313" max="13557" width="8.83203125" style="444"/>
    <col min="13558" max="13558" width="6.83203125" style="444" customWidth="1"/>
    <col min="13559" max="13559" width="70.83203125" style="444" customWidth="1"/>
    <col min="13560" max="13560" width="29.5" style="444" customWidth="1"/>
    <col min="13561" max="13562" width="0" style="444" hidden="1" customWidth="1"/>
    <col min="13563" max="13563" width="75.1640625" style="444" customWidth="1"/>
    <col min="13564" max="13564" width="75.83203125" style="444" customWidth="1"/>
    <col min="13565" max="13568" width="0" style="444" hidden="1" customWidth="1"/>
    <col min="13569" max="13813" width="8.83203125" style="444"/>
    <col min="13814" max="13814" width="6.83203125" style="444" customWidth="1"/>
    <col min="13815" max="13815" width="70.83203125" style="444" customWidth="1"/>
    <col min="13816" max="13816" width="29.5" style="444" customWidth="1"/>
    <col min="13817" max="13818" width="0" style="444" hidden="1" customWidth="1"/>
    <col min="13819" max="13819" width="75.1640625" style="444" customWidth="1"/>
    <col min="13820" max="13820" width="75.83203125" style="444" customWidth="1"/>
    <col min="13821" max="13824" width="0" style="444" hidden="1" customWidth="1"/>
    <col min="13825" max="14069" width="8.83203125" style="444"/>
    <col min="14070" max="14070" width="6.83203125" style="444" customWidth="1"/>
    <col min="14071" max="14071" width="70.83203125" style="444" customWidth="1"/>
    <col min="14072" max="14072" width="29.5" style="444" customWidth="1"/>
    <col min="14073" max="14074" width="0" style="444" hidden="1" customWidth="1"/>
    <col min="14075" max="14075" width="75.1640625" style="444" customWidth="1"/>
    <col min="14076" max="14076" width="75.83203125" style="444" customWidth="1"/>
    <col min="14077" max="14080" width="0" style="444" hidden="1" customWidth="1"/>
    <col min="14081" max="14325" width="8.83203125" style="444"/>
    <col min="14326" max="14326" width="6.83203125" style="444" customWidth="1"/>
    <col min="14327" max="14327" width="70.83203125" style="444" customWidth="1"/>
    <col min="14328" max="14328" width="29.5" style="444" customWidth="1"/>
    <col min="14329" max="14330" width="0" style="444" hidden="1" customWidth="1"/>
    <col min="14331" max="14331" width="75.1640625" style="444" customWidth="1"/>
    <col min="14332" max="14332" width="75.83203125" style="444" customWidth="1"/>
    <col min="14333" max="14336" width="0" style="444" hidden="1" customWidth="1"/>
    <col min="14337" max="14581" width="8.83203125" style="444"/>
    <col min="14582" max="14582" width="6.83203125" style="444" customWidth="1"/>
    <col min="14583" max="14583" width="70.83203125" style="444" customWidth="1"/>
    <col min="14584" max="14584" width="29.5" style="444" customWidth="1"/>
    <col min="14585" max="14586" width="0" style="444" hidden="1" customWidth="1"/>
    <col min="14587" max="14587" width="75.1640625" style="444" customWidth="1"/>
    <col min="14588" max="14588" width="75.83203125" style="444" customWidth="1"/>
    <col min="14589" max="14592" width="0" style="444" hidden="1" customWidth="1"/>
    <col min="14593" max="14837" width="8.83203125" style="444"/>
    <col min="14838" max="14838" width="6.83203125" style="444" customWidth="1"/>
    <col min="14839" max="14839" width="70.83203125" style="444" customWidth="1"/>
    <col min="14840" max="14840" width="29.5" style="444" customWidth="1"/>
    <col min="14841" max="14842" width="0" style="444" hidden="1" customWidth="1"/>
    <col min="14843" max="14843" width="75.1640625" style="444" customWidth="1"/>
    <col min="14844" max="14844" width="75.83203125" style="444" customWidth="1"/>
    <col min="14845" max="14848" width="0" style="444" hidden="1" customWidth="1"/>
    <col min="14849" max="15093" width="8.83203125" style="444"/>
    <col min="15094" max="15094" width="6.83203125" style="444" customWidth="1"/>
    <col min="15095" max="15095" width="70.83203125" style="444" customWidth="1"/>
    <col min="15096" max="15096" width="29.5" style="444" customWidth="1"/>
    <col min="15097" max="15098" width="0" style="444" hidden="1" customWidth="1"/>
    <col min="15099" max="15099" width="75.1640625" style="444" customWidth="1"/>
    <col min="15100" max="15100" width="75.83203125" style="444" customWidth="1"/>
    <col min="15101" max="15104" width="0" style="444" hidden="1" customWidth="1"/>
    <col min="15105" max="15349" width="8.83203125" style="444"/>
    <col min="15350" max="15350" width="6.83203125" style="444" customWidth="1"/>
    <col min="15351" max="15351" width="70.83203125" style="444" customWidth="1"/>
    <col min="15352" max="15352" width="29.5" style="444" customWidth="1"/>
    <col min="15353" max="15354" width="0" style="444" hidden="1" customWidth="1"/>
    <col min="15355" max="15355" width="75.1640625" style="444" customWidth="1"/>
    <col min="15356" max="15356" width="75.83203125" style="444" customWidth="1"/>
    <col min="15357" max="15360" width="0" style="444" hidden="1" customWidth="1"/>
    <col min="15361" max="15605" width="8.83203125" style="444"/>
    <col min="15606" max="15606" width="6.83203125" style="444" customWidth="1"/>
    <col min="15607" max="15607" width="70.83203125" style="444" customWidth="1"/>
    <col min="15608" max="15608" width="29.5" style="444" customWidth="1"/>
    <col min="15609" max="15610" width="0" style="444" hidden="1" customWidth="1"/>
    <col min="15611" max="15611" width="75.1640625" style="444" customWidth="1"/>
    <col min="15612" max="15612" width="75.83203125" style="444" customWidth="1"/>
    <col min="15613" max="15616" width="0" style="444" hidden="1" customWidth="1"/>
    <col min="15617" max="15861" width="8.83203125" style="444"/>
    <col min="15862" max="15862" width="6.83203125" style="444" customWidth="1"/>
    <col min="15863" max="15863" width="70.83203125" style="444" customWidth="1"/>
    <col min="15864" max="15864" width="29.5" style="444" customWidth="1"/>
    <col min="15865" max="15866" width="0" style="444" hidden="1" customWidth="1"/>
    <col min="15867" max="15867" width="75.1640625" style="444" customWidth="1"/>
    <col min="15868" max="15868" width="75.83203125" style="444" customWidth="1"/>
    <col min="15869" max="15872" width="0" style="444" hidden="1" customWidth="1"/>
    <col min="15873" max="16117" width="8.83203125" style="444"/>
    <col min="16118" max="16118" width="6.83203125" style="444" customWidth="1"/>
    <col min="16119" max="16119" width="70.83203125" style="444" customWidth="1"/>
    <col min="16120" max="16120" width="29.5" style="444" customWidth="1"/>
    <col min="16121" max="16122" width="0" style="444" hidden="1" customWidth="1"/>
    <col min="16123" max="16123" width="75.1640625" style="444" customWidth="1"/>
    <col min="16124" max="16124" width="75.83203125" style="444" customWidth="1"/>
    <col min="16125" max="16128" width="0" style="444" hidden="1" customWidth="1"/>
    <col min="16129" max="16384" width="8.83203125" style="444"/>
  </cols>
  <sheetData>
    <row r="1" spans="2:6" x14ac:dyDescent="0.4">
      <c r="C1" s="445" t="s">
        <v>223</v>
      </c>
    </row>
    <row r="2" spans="2:6" x14ac:dyDescent="0.4">
      <c r="C2" s="448">
        <v>44317</v>
      </c>
    </row>
    <row r="3" spans="2:6" x14ac:dyDescent="0.4">
      <c r="B3" s="450"/>
      <c r="C3" s="449" t="s">
        <v>224</v>
      </c>
    </row>
    <row r="4" spans="2:6" ht="19.350000000000001" customHeight="1" thickBot="1" x14ac:dyDescent="0.45">
      <c r="B4" s="451" t="s">
        <v>225</v>
      </c>
      <c r="C4" s="575" t="s">
        <v>536</v>
      </c>
      <c r="D4" s="451" t="s">
        <v>226</v>
      </c>
      <c r="E4" s="452" t="s">
        <v>227</v>
      </c>
      <c r="F4" s="452" t="s">
        <v>228</v>
      </c>
    </row>
    <row r="5" spans="2:6" ht="39.950000000000003" customHeight="1" x14ac:dyDescent="0.4">
      <c r="B5" s="453" t="s">
        <v>229</v>
      </c>
      <c r="C5" s="455">
        <v>19</v>
      </c>
      <c r="D5" s="612" t="s">
        <v>230</v>
      </c>
      <c r="E5" s="610" t="s">
        <v>231</v>
      </c>
      <c r="F5" s="610" t="s">
        <v>232</v>
      </c>
    </row>
    <row r="6" spans="2:6" ht="42.6" customHeight="1" thickBot="1" x14ac:dyDescent="0.45">
      <c r="B6" s="457" t="s">
        <v>233</v>
      </c>
      <c r="C6" s="458">
        <v>39522</v>
      </c>
      <c r="D6" s="613"/>
      <c r="E6" s="611"/>
      <c r="F6" s="611"/>
    </row>
    <row r="7" spans="2:6" x14ac:dyDescent="0.4">
      <c r="B7" s="453" t="s">
        <v>234</v>
      </c>
      <c r="C7" s="455">
        <v>24.24</v>
      </c>
      <c r="D7" s="459" t="s">
        <v>235</v>
      </c>
      <c r="E7" s="610" t="s">
        <v>236</v>
      </c>
      <c r="F7" s="610" t="s">
        <v>237</v>
      </c>
    </row>
    <row r="8" spans="2:6" ht="27" thickBot="1" x14ac:dyDescent="0.45">
      <c r="B8" s="460" t="s">
        <v>238</v>
      </c>
      <c r="C8" s="461">
        <v>50422</v>
      </c>
      <c r="D8" s="444" t="s">
        <v>239</v>
      </c>
      <c r="E8" s="614"/>
      <c r="F8" s="614"/>
    </row>
    <row r="9" spans="2:6" x14ac:dyDescent="0.4">
      <c r="B9" s="453" t="s">
        <v>240</v>
      </c>
      <c r="C9" s="455">
        <v>18.010000000000002</v>
      </c>
      <c r="D9" s="459"/>
      <c r="E9" s="610" t="s">
        <v>241</v>
      </c>
      <c r="F9" s="610" t="s">
        <v>242</v>
      </c>
    </row>
    <row r="10" spans="2:6" ht="27" thickBot="1" x14ac:dyDescent="0.45">
      <c r="B10" s="457" t="s">
        <v>243</v>
      </c>
      <c r="C10" s="458">
        <v>37457</v>
      </c>
      <c r="D10" s="462"/>
      <c r="E10" s="611"/>
      <c r="F10" s="611"/>
    </row>
    <row r="11" spans="2:6" x14ac:dyDescent="0.4">
      <c r="B11" s="453" t="s">
        <v>244</v>
      </c>
      <c r="C11" s="455">
        <v>24.39</v>
      </c>
      <c r="D11" s="459" t="s">
        <v>245</v>
      </c>
      <c r="E11" s="610" t="s">
        <v>246</v>
      </c>
      <c r="F11" s="610" t="s">
        <v>247</v>
      </c>
    </row>
    <row r="12" spans="2:6" ht="27" thickBot="1" x14ac:dyDescent="0.45">
      <c r="B12" s="460" t="s">
        <v>248</v>
      </c>
      <c r="C12" s="461">
        <v>50729</v>
      </c>
      <c r="D12" s="444" t="s">
        <v>249</v>
      </c>
      <c r="E12" s="614"/>
      <c r="F12" s="614"/>
    </row>
    <row r="13" spans="2:6" ht="78.75" x14ac:dyDescent="0.4">
      <c r="B13" s="463" t="s">
        <v>250</v>
      </c>
      <c r="C13" s="455">
        <v>30.57</v>
      </c>
      <c r="D13" s="459" t="s">
        <v>251</v>
      </c>
      <c r="E13" s="610" t="s">
        <v>252</v>
      </c>
      <c r="F13" s="610" t="s">
        <v>253</v>
      </c>
    </row>
    <row r="14" spans="2:6" ht="53.25" thickBot="1" x14ac:dyDescent="0.45">
      <c r="B14" s="464" t="s">
        <v>254</v>
      </c>
      <c r="C14" s="458">
        <v>63585</v>
      </c>
      <c r="D14" s="462" t="s">
        <v>255</v>
      </c>
      <c r="E14" s="611"/>
      <c r="F14" s="611"/>
    </row>
    <row r="15" spans="2:6" x14ac:dyDescent="0.4">
      <c r="B15" s="453" t="s">
        <v>256</v>
      </c>
      <c r="C15" s="455">
        <v>29.08</v>
      </c>
      <c r="D15" s="459"/>
      <c r="E15" s="610" t="s">
        <v>257</v>
      </c>
      <c r="F15" s="610" t="s">
        <v>258</v>
      </c>
    </row>
    <row r="16" spans="2:6" ht="27" thickBot="1" x14ac:dyDescent="0.45">
      <c r="B16" s="457" t="s">
        <v>259</v>
      </c>
      <c r="C16" s="458">
        <v>60495</v>
      </c>
      <c r="D16" s="462"/>
      <c r="E16" s="611"/>
      <c r="F16" s="611"/>
    </row>
    <row r="17" spans="2:6" x14ac:dyDescent="0.4">
      <c r="B17" s="453" t="s">
        <v>260</v>
      </c>
      <c r="C17" s="455">
        <v>35.18</v>
      </c>
      <c r="D17" s="459" t="s">
        <v>261</v>
      </c>
      <c r="E17" s="610" t="s">
        <v>262</v>
      </c>
      <c r="F17" s="610" t="s">
        <v>263</v>
      </c>
    </row>
    <row r="18" spans="2:6" ht="27" thickBot="1" x14ac:dyDescent="0.45">
      <c r="B18" s="457" t="s">
        <v>264</v>
      </c>
      <c r="C18" s="458">
        <v>73171</v>
      </c>
      <c r="D18" s="462"/>
      <c r="E18" s="611"/>
      <c r="F18" s="611"/>
    </row>
    <row r="19" spans="2:6" x14ac:dyDescent="0.4">
      <c r="B19" s="453" t="s">
        <v>265</v>
      </c>
      <c r="C19" s="454">
        <v>30.94</v>
      </c>
      <c r="D19" s="459"/>
      <c r="E19" s="610" t="s">
        <v>266</v>
      </c>
      <c r="F19" s="610" t="s">
        <v>267</v>
      </c>
    </row>
    <row r="20" spans="2:6" ht="27" thickBot="1" x14ac:dyDescent="0.45">
      <c r="B20" s="457" t="s">
        <v>268</v>
      </c>
      <c r="C20" s="458">
        <v>64349</v>
      </c>
      <c r="D20" s="462"/>
      <c r="E20" s="611"/>
      <c r="F20" s="611"/>
    </row>
    <row r="21" spans="2:6" x14ac:dyDescent="0.4">
      <c r="B21" s="460" t="s">
        <v>269</v>
      </c>
      <c r="C21" s="465">
        <v>35.08</v>
      </c>
      <c r="D21" s="444" t="s">
        <v>270</v>
      </c>
      <c r="E21" s="610" t="s">
        <v>271</v>
      </c>
      <c r="F21" s="615" t="s">
        <v>272</v>
      </c>
    </row>
    <row r="22" spans="2:6" ht="27" thickBot="1" x14ac:dyDescent="0.45">
      <c r="B22" s="457" t="s">
        <v>273</v>
      </c>
      <c r="C22" s="458">
        <v>72975</v>
      </c>
      <c r="D22" s="462" t="s">
        <v>274</v>
      </c>
      <c r="E22" s="611"/>
      <c r="F22" s="616"/>
    </row>
    <row r="23" spans="2:6" x14ac:dyDescent="0.4">
      <c r="B23" s="460" t="s">
        <v>275</v>
      </c>
      <c r="C23" s="465">
        <v>38.65</v>
      </c>
      <c r="D23" s="444" t="s">
        <v>276</v>
      </c>
      <c r="E23" s="610" t="s">
        <v>252</v>
      </c>
      <c r="F23" s="610" t="s">
        <v>277</v>
      </c>
    </row>
    <row r="24" spans="2:6" ht="27" thickBot="1" x14ac:dyDescent="0.45">
      <c r="B24" s="457" t="s">
        <v>278</v>
      </c>
      <c r="C24" s="458">
        <v>80392</v>
      </c>
      <c r="D24" s="462"/>
      <c r="E24" s="611"/>
      <c r="F24" s="611"/>
    </row>
    <row r="25" spans="2:6" x14ac:dyDescent="0.4">
      <c r="B25" s="460" t="s">
        <v>279</v>
      </c>
      <c r="C25" s="465">
        <v>40.56</v>
      </c>
      <c r="D25" s="444" t="s">
        <v>280</v>
      </c>
      <c r="E25" s="610" t="s">
        <v>252</v>
      </c>
      <c r="F25" s="610" t="s">
        <v>281</v>
      </c>
    </row>
    <row r="26" spans="2:6" ht="27" thickBot="1" x14ac:dyDescent="0.45">
      <c r="B26" s="457" t="s">
        <v>282</v>
      </c>
      <c r="C26" s="461">
        <v>84.372</v>
      </c>
      <c r="E26" s="611"/>
      <c r="F26" s="611"/>
    </row>
    <row r="27" spans="2:6" x14ac:dyDescent="0.4">
      <c r="B27" s="453" t="s">
        <v>283</v>
      </c>
      <c r="C27" s="455">
        <v>43.13</v>
      </c>
      <c r="D27" s="617" t="s">
        <v>284</v>
      </c>
      <c r="E27" s="610" t="s">
        <v>285</v>
      </c>
      <c r="F27" s="610" t="s">
        <v>286</v>
      </c>
    </row>
    <row r="28" spans="2:6" ht="34.5" customHeight="1" thickBot="1" x14ac:dyDescent="0.45">
      <c r="B28" s="457" t="s">
        <v>287</v>
      </c>
      <c r="C28" s="458">
        <v>89713</v>
      </c>
      <c r="D28" s="618"/>
      <c r="E28" s="611"/>
      <c r="F28" s="611"/>
    </row>
    <row r="29" spans="2:6" x14ac:dyDescent="0.4">
      <c r="B29" s="453" t="s">
        <v>288</v>
      </c>
      <c r="C29" s="455">
        <v>43.07</v>
      </c>
      <c r="D29" s="459"/>
      <c r="E29" s="610" t="s">
        <v>252</v>
      </c>
      <c r="F29" s="610" t="s">
        <v>289</v>
      </c>
    </row>
    <row r="30" spans="2:6" ht="27" thickBot="1" x14ac:dyDescent="0.45">
      <c r="B30" s="457" t="s">
        <v>290</v>
      </c>
      <c r="C30" s="458">
        <v>89578</v>
      </c>
      <c r="D30" s="462"/>
      <c r="E30" s="611"/>
      <c r="F30" s="611"/>
    </row>
    <row r="31" spans="2:6" x14ac:dyDescent="0.4">
      <c r="B31" s="453" t="s">
        <v>291</v>
      </c>
      <c r="C31" s="455">
        <v>47.11</v>
      </c>
      <c r="D31" s="459"/>
      <c r="E31" s="610" t="s">
        <v>292</v>
      </c>
      <c r="F31" s="610" t="s">
        <v>293</v>
      </c>
    </row>
    <row r="32" spans="2:6" ht="38.450000000000003" customHeight="1" thickBot="1" x14ac:dyDescent="0.45">
      <c r="B32" s="457" t="s">
        <v>294</v>
      </c>
      <c r="C32" s="458">
        <v>97987</v>
      </c>
      <c r="D32" s="462"/>
      <c r="E32" s="611"/>
      <c r="F32" s="611"/>
    </row>
    <row r="33" spans="2:6" x14ac:dyDescent="0.4">
      <c r="B33" s="453" t="s">
        <v>295</v>
      </c>
      <c r="C33" s="455">
        <v>62.01</v>
      </c>
      <c r="D33" s="459"/>
      <c r="E33" s="610" t="s">
        <v>296</v>
      </c>
      <c r="F33" s="610" t="s">
        <v>297</v>
      </c>
    </row>
    <row r="34" spans="2:6" ht="27" thickBot="1" x14ac:dyDescent="0.45">
      <c r="B34" s="457" t="s">
        <v>298</v>
      </c>
      <c r="C34" s="458">
        <v>128978</v>
      </c>
      <c r="D34" s="462"/>
      <c r="E34" s="611"/>
      <c r="F34" s="611"/>
    </row>
    <row r="36" spans="2:6" ht="78.75" x14ac:dyDescent="0.4">
      <c r="B36" s="466" t="s">
        <v>299</v>
      </c>
      <c r="C36" s="461">
        <f>C6</f>
        <v>39522</v>
      </c>
    </row>
    <row r="37" spans="2:6" x14ac:dyDescent="0.4">
      <c r="C37" s="467"/>
    </row>
    <row r="38" spans="2:6" x14ac:dyDescent="0.4">
      <c r="B38" s="468" t="s">
        <v>300</v>
      </c>
      <c r="C38" s="469">
        <v>0.25390000000000001</v>
      </c>
      <c r="D38" s="444" t="s">
        <v>537</v>
      </c>
    </row>
    <row r="39" spans="2:6" ht="34.35" customHeight="1" x14ac:dyDescent="0.4">
      <c r="B39" s="468"/>
      <c r="C39" s="467"/>
      <c r="D39" s="619" t="s">
        <v>301</v>
      </c>
      <c r="E39" s="619"/>
      <c r="F39" s="444"/>
    </row>
    <row r="40" spans="2:6" x14ac:dyDescent="0.4">
      <c r="C40" s="467"/>
    </row>
    <row r="41" spans="2:6" x14ac:dyDescent="0.4">
      <c r="B41" s="468" t="s">
        <v>84</v>
      </c>
      <c r="C41" s="470">
        <v>0.12</v>
      </c>
      <c r="D41" s="444" t="s">
        <v>49</v>
      </c>
    </row>
    <row r="42" spans="2:6" x14ac:dyDescent="0.4">
      <c r="B42" s="468"/>
      <c r="C42" s="447"/>
    </row>
    <row r="43" spans="2:6" hidden="1" x14ac:dyDescent="0.4">
      <c r="B43" s="620" t="s">
        <v>302</v>
      </c>
      <c r="C43" s="620"/>
      <c r="D43" s="620"/>
    </row>
    <row r="44" spans="2:6" hidden="1" x14ac:dyDescent="0.4">
      <c r="B44" s="468" t="s">
        <v>303</v>
      </c>
      <c r="C44" s="461">
        <v>247150</v>
      </c>
      <c r="D44" s="444" t="s">
        <v>304</v>
      </c>
    </row>
    <row r="45" spans="2:6" hidden="1" x14ac:dyDescent="0.4">
      <c r="B45" s="468" t="s">
        <v>305</v>
      </c>
      <c r="C45" s="461">
        <v>206010</v>
      </c>
      <c r="D45" s="444" t="s">
        <v>306</v>
      </c>
    </row>
    <row r="46" spans="2:6" hidden="1" x14ac:dyDescent="0.4">
      <c r="B46" s="468" t="s">
        <v>307</v>
      </c>
      <c r="C46" s="461">
        <v>133902</v>
      </c>
      <c r="D46" s="444" t="s">
        <v>308</v>
      </c>
    </row>
    <row r="49" spans="3:3" x14ac:dyDescent="0.4">
      <c r="C49" s="456"/>
    </row>
    <row r="50" spans="3:3" x14ac:dyDescent="0.4">
      <c r="C50" s="471"/>
    </row>
  </sheetData>
  <mergeCells count="34">
    <mergeCell ref="D39:E39"/>
    <mergeCell ref="B43:D43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5:E16"/>
    <mergeCell ref="F15:F16"/>
    <mergeCell ref="D5:D6"/>
    <mergeCell ref="E5:E6"/>
    <mergeCell ref="F5:F6"/>
    <mergeCell ref="E7:E8"/>
    <mergeCell ref="F7:F8"/>
    <mergeCell ref="E9:E10"/>
    <mergeCell ref="F9:F10"/>
    <mergeCell ref="E11:E12"/>
    <mergeCell ref="F11:F12"/>
    <mergeCell ref="E13:E14"/>
    <mergeCell ref="F13:F14"/>
  </mergeCells>
  <pageMargins left="0.7" right="0.7" top="0.75" bottom="0.75" header="0.3" footer="0.3"/>
  <pageSetup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B1:XEV25"/>
  <sheetViews>
    <sheetView showGridLines="0" zoomScale="90" zoomScaleNormal="90" workbookViewId="0">
      <selection activeCell="T21" sqref="T21"/>
    </sheetView>
  </sheetViews>
  <sheetFormatPr defaultColWidth="9.1640625" defaultRowHeight="11.25" x14ac:dyDescent="0.2"/>
  <cols>
    <col min="1" max="2" width="9.1640625" style="340"/>
    <col min="3" max="3" width="28.5" style="340" customWidth="1"/>
    <col min="4" max="4" width="18.83203125" style="340" customWidth="1"/>
    <col min="5" max="5" width="13.1640625" style="340" bestFit="1" customWidth="1"/>
    <col min="6" max="6" width="17.83203125" style="340" bestFit="1" customWidth="1"/>
    <col min="7" max="7" width="9.1640625" style="340"/>
    <col min="8" max="8" width="3.33203125" style="340" customWidth="1"/>
    <col min="9" max="9" width="28.1640625" style="340" customWidth="1"/>
    <col min="10" max="10" width="3.5" style="340" customWidth="1"/>
    <col min="11" max="11" width="11.6640625" style="340" hidden="1" customWidth="1"/>
    <col min="12" max="12" width="11.1640625" style="340" bestFit="1" customWidth="1"/>
    <col min="13" max="13" width="12.33203125" style="340" bestFit="1" customWidth="1"/>
    <col min="14" max="16384" width="9.1640625" style="340"/>
  </cols>
  <sheetData>
    <row r="1" spans="2:18 16376:16376" ht="19.5" thickBot="1" x14ac:dyDescent="0.35">
      <c r="B1" s="622" t="s">
        <v>222</v>
      </c>
      <c r="C1" s="623"/>
      <c r="D1" s="623"/>
      <c r="E1" s="623"/>
      <c r="F1" s="623"/>
      <c r="G1" s="624"/>
      <c r="H1" s="1"/>
      <c r="K1" s="2" t="s">
        <v>1</v>
      </c>
    </row>
    <row r="2" spans="2:18 16376:16376" ht="15" x14ac:dyDescent="0.25">
      <c r="B2" s="3"/>
      <c r="C2" s="4"/>
      <c r="D2" s="625" t="s">
        <v>2</v>
      </c>
      <c r="E2" s="625"/>
      <c r="F2" s="4"/>
      <c r="G2" s="5"/>
      <c r="H2" s="6"/>
      <c r="K2" s="7" t="s">
        <v>3</v>
      </c>
    </row>
    <row r="3" spans="2:18 16376:16376" ht="15" x14ac:dyDescent="0.25">
      <c r="B3" s="8"/>
      <c r="C3" s="9"/>
      <c r="D3" s="10" t="s">
        <v>4</v>
      </c>
      <c r="E3" s="10" t="s">
        <v>5</v>
      </c>
      <c r="F3" s="10" t="s">
        <v>6</v>
      </c>
      <c r="G3" s="11"/>
      <c r="H3" s="6"/>
      <c r="I3" s="341"/>
      <c r="K3" s="13" t="s">
        <v>7</v>
      </c>
    </row>
    <row r="4" spans="2:18 16376:16376" ht="15" x14ac:dyDescent="0.25">
      <c r="B4" s="8"/>
      <c r="C4" s="14" t="s">
        <v>8</v>
      </c>
      <c r="D4" s="15">
        <f>'M2021 BLS  SALARY CHART'!C22</f>
        <v>72975</v>
      </c>
      <c r="E4" s="16">
        <v>1.2500000000000001E-2</v>
      </c>
      <c r="F4" s="15">
        <f>D4*E4</f>
        <v>912.1875</v>
      </c>
      <c r="G4" s="17"/>
      <c r="H4" s="6"/>
      <c r="I4" s="18"/>
      <c r="K4" s="13" t="s">
        <v>9</v>
      </c>
    </row>
    <row r="5" spans="2:18 16376:16376" ht="20.45" customHeight="1" x14ac:dyDescent="0.25">
      <c r="B5" s="8"/>
      <c r="C5" s="14" t="str">
        <f>'[9]Master Lookup'!A5</f>
        <v>Clinical Supervisor</v>
      </c>
      <c r="D5" s="15">
        <f>'M2021 BLS  SALARY CHART'!C28</f>
        <v>89713</v>
      </c>
      <c r="E5" s="16">
        <v>1.2500000000000001E-2</v>
      </c>
      <c r="F5" s="15">
        <f>D5*E5</f>
        <v>1121.4125000000001</v>
      </c>
      <c r="G5" s="17"/>
      <c r="H5" s="6"/>
      <c r="I5" s="18"/>
      <c r="K5" s="13" t="s">
        <v>10</v>
      </c>
    </row>
    <row r="6" spans="2:18 16376:16376" ht="20.45" customHeight="1" x14ac:dyDescent="0.25">
      <c r="B6" s="8"/>
      <c r="C6" s="14" t="str">
        <f>'[9]Master Lookup'!A7</f>
        <v>Direct Care III</v>
      </c>
      <c r="D6" s="15">
        <f>'M2021 BLS  SALARY CHART'!C8</f>
        <v>50422</v>
      </c>
      <c r="E6" s="16">
        <f>0.125+0.125</f>
        <v>0.25</v>
      </c>
      <c r="F6" s="15">
        <f>D6*E6</f>
        <v>12605.5</v>
      </c>
      <c r="G6" s="17"/>
      <c r="H6" s="6"/>
      <c r="I6" s="18"/>
      <c r="K6" s="13" t="s">
        <v>11</v>
      </c>
    </row>
    <row r="7" spans="2:18 16376:16376" ht="20.45" customHeight="1" x14ac:dyDescent="0.25">
      <c r="B7" s="8"/>
      <c r="C7" s="14" t="s">
        <v>13</v>
      </c>
      <c r="D7" s="15">
        <f>'M2021 BLS  SALARY CHART'!C36</f>
        <v>39522</v>
      </c>
      <c r="E7" s="16">
        <v>1.2500000000000001E-2</v>
      </c>
      <c r="F7" s="15">
        <f>D7*E7</f>
        <v>494.02500000000003</v>
      </c>
      <c r="G7" s="17"/>
      <c r="H7" s="6"/>
      <c r="K7" s="13" t="s">
        <v>12</v>
      </c>
    </row>
    <row r="8" spans="2:18 16376:16376" ht="20.45" customHeight="1" x14ac:dyDescent="0.25">
      <c r="B8" s="8"/>
      <c r="C8" s="14"/>
      <c r="D8" s="19"/>
      <c r="E8" s="16"/>
      <c r="F8" s="19"/>
      <c r="G8" s="11"/>
      <c r="H8" s="6"/>
      <c r="K8" s="13" t="s">
        <v>14</v>
      </c>
    </row>
    <row r="9" spans="2:18 16376:16376" ht="20.45" customHeight="1" x14ac:dyDescent="0.25">
      <c r="B9" s="8"/>
      <c r="C9" s="20" t="s">
        <v>16</v>
      </c>
      <c r="D9" s="20"/>
      <c r="E9" s="496">
        <f>SUM(E4:E7)</f>
        <v>0.28750000000000003</v>
      </c>
      <c r="F9" s="21">
        <f>SUM(F4:F7)</f>
        <v>15133.125</v>
      </c>
      <c r="G9" s="11"/>
      <c r="H9" s="6"/>
      <c r="K9" s="13" t="s">
        <v>15</v>
      </c>
    </row>
    <row r="10" spans="2:18 16376:16376" ht="20.45" customHeight="1" x14ac:dyDescent="0.25">
      <c r="B10" s="8"/>
      <c r="C10" s="6"/>
      <c r="D10" s="6"/>
      <c r="E10" s="6"/>
      <c r="F10" s="6"/>
      <c r="G10" s="11"/>
      <c r="H10" s="6"/>
      <c r="K10" s="13" t="s">
        <v>17</v>
      </c>
      <c r="N10" s="22"/>
    </row>
    <row r="11" spans="2:18 16376:16376" ht="14.45" customHeight="1" x14ac:dyDescent="0.25">
      <c r="B11" s="8"/>
      <c r="C11" s="24" t="s">
        <v>19</v>
      </c>
      <c r="D11" s="6"/>
      <c r="E11" s="25">
        <f>'M2021 BLS  SALARY CHART'!C38</f>
        <v>0.25390000000000001</v>
      </c>
      <c r="F11" s="26">
        <f>F9*E11</f>
        <v>3842.3004375</v>
      </c>
      <c r="G11" s="11"/>
      <c r="H11" s="6"/>
      <c r="K11" s="13" t="s">
        <v>18</v>
      </c>
      <c r="N11" s="342"/>
    </row>
    <row r="12" spans="2:18 16376:16376" ht="15" x14ac:dyDescent="0.25">
      <c r="B12" s="8"/>
      <c r="C12" s="20" t="s">
        <v>21</v>
      </c>
      <c r="D12" s="28"/>
      <c r="E12" s="28"/>
      <c r="F12" s="29">
        <f>SUM(F9:F11)</f>
        <v>18975.425437500002</v>
      </c>
      <c r="G12" s="11"/>
      <c r="H12" s="6"/>
      <c r="K12" s="13" t="s">
        <v>20</v>
      </c>
      <c r="N12" s="27"/>
      <c r="O12" s="27"/>
      <c r="P12" s="27"/>
      <c r="Q12" s="27"/>
      <c r="R12" s="27"/>
      <c r="XEV12" s="27">
        <v>0.05</v>
      </c>
    </row>
    <row r="13" spans="2:18 16376:16376" ht="15.75" thickBot="1" x14ac:dyDescent="0.3">
      <c r="B13" s="8"/>
      <c r="C13" s="14"/>
      <c r="D13" s="6"/>
      <c r="E13" s="6"/>
      <c r="F13" s="31"/>
      <c r="G13" s="11"/>
      <c r="H13" s="6"/>
      <c r="K13" s="30" t="s">
        <v>22</v>
      </c>
      <c r="N13" s="27"/>
      <c r="O13" s="27"/>
      <c r="P13" s="27"/>
      <c r="Q13" s="27"/>
      <c r="R13" s="27"/>
    </row>
    <row r="14" spans="2:18 16376:16376" ht="23.1" customHeight="1" x14ac:dyDescent="0.25">
      <c r="B14" s="8"/>
      <c r="C14" s="24" t="str">
        <f>'FY24 SV Single FTE Model-4628 '!C12</f>
        <v>Occupancy (wtg avg per FTE)</v>
      </c>
      <c r="D14" s="6"/>
      <c r="E14" s="34">
        <f>'FY21 UFR 4627  4628  4629'!E38</f>
        <v>8352.0110087500907</v>
      </c>
      <c r="F14" s="35">
        <f>E14*$E$9</f>
        <v>2401.2031650156514</v>
      </c>
      <c r="G14" s="11"/>
      <c r="H14" s="6"/>
      <c r="N14" s="27"/>
      <c r="O14" s="27"/>
      <c r="P14" s="27"/>
      <c r="Q14" s="27"/>
      <c r="R14" s="27"/>
    </row>
    <row r="15" spans="2:18 16376:16376" ht="14.45" customHeight="1" x14ac:dyDescent="0.25">
      <c r="B15" s="8"/>
      <c r="C15" s="626" t="s">
        <v>385</v>
      </c>
      <c r="D15" s="626"/>
      <c r="E15" s="92">
        <f>'FY21 UFR 4627  4628  4629'!D3+'FY21 UFR 4627  4628  4629'!E3+'FY21 UFR 4627  4628  4629'!F3+'FY21 UFR 4627  4628  4629'!H3+'FY21 UFR 4627  4628  4629'!I3+'FY21 UFR 4627  4628  4629'!M3</f>
        <v>1301.3935302758414</v>
      </c>
      <c r="F15" s="35">
        <f>E15*E9</f>
        <v>374.15063995430444</v>
      </c>
      <c r="G15" s="11"/>
      <c r="H15" s="6"/>
      <c r="K15" s="343"/>
      <c r="L15" s="18"/>
      <c r="M15" s="18"/>
      <c r="N15" s="344"/>
    </row>
    <row r="16" spans="2:18 16376:16376" ht="75" x14ac:dyDescent="0.25">
      <c r="B16" s="8"/>
      <c r="C16" s="38" t="s">
        <v>384</v>
      </c>
      <c r="D16" s="38"/>
      <c r="E16" s="34">
        <f>'FY21 UFR 4627  4628  4629'!L3+'FY21 UFR 4627  4628  4629'!K3+'FY21 UFR 4627  4628  4629'!J3+'FY21 UFR 4627  4628  4629'!G3</f>
        <v>5408.3959219200942</v>
      </c>
      <c r="F16" s="35">
        <f>E16*E9</f>
        <v>1554.9138275520272</v>
      </c>
      <c r="G16" s="11"/>
      <c r="H16" s="6"/>
      <c r="K16" s="343"/>
      <c r="L16" s="18"/>
      <c r="M16" s="18"/>
      <c r="N16" s="344"/>
    </row>
    <row r="17" spans="2:14" ht="15" x14ac:dyDescent="0.25">
      <c r="B17" s="8"/>
      <c r="C17" s="20" t="s">
        <v>24</v>
      </c>
      <c r="D17" s="28"/>
      <c r="E17" s="28"/>
      <c r="F17" s="39">
        <f>SUM(F12:F16)</f>
        <v>23305.693070021982</v>
      </c>
      <c r="G17" s="11"/>
      <c r="H17" s="6"/>
      <c r="K17" s="343"/>
      <c r="L17" s="18"/>
      <c r="M17" s="18"/>
      <c r="N17" s="344"/>
    </row>
    <row r="18" spans="2:14" ht="15.75" thickBot="1" x14ac:dyDescent="0.3">
      <c r="B18" s="8"/>
      <c r="C18" s="40" t="s">
        <v>25</v>
      </c>
      <c r="D18" s="41"/>
      <c r="E18" s="42">
        <f>'M2021 BLS  SALARY CHART'!C41</f>
        <v>0.12</v>
      </c>
      <c r="F18" s="43">
        <f>F17*E18</f>
        <v>2796.6831684026379</v>
      </c>
      <c r="G18" s="11"/>
      <c r="H18" s="6"/>
      <c r="K18" s="343"/>
      <c r="L18" s="18"/>
      <c r="M18" s="18"/>
    </row>
    <row r="19" spans="2:14" ht="15.75" thickTop="1" x14ac:dyDescent="0.25">
      <c r="B19" s="8"/>
      <c r="C19" s="24" t="s">
        <v>26</v>
      </c>
      <c r="D19" s="24"/>
      <c r="E19" s="24"/>
      <c r="F19" s="44">
        <f>SUM(F17:F18)</f>
        <v>26102.376238424618</v>
      </c>
      <c r="G19" s="11"/>
      <c r="H19" s="6"/>
      <c r="K19" s="343"/>
      <c r="L19" s="18"/>
      <c r="M19" s="18"/>
    </row>
    <row r="20" spans="2:14" ht="15" x14ac:dyDescent="0.25">
      <c r="B20" s="8"/>
      <c r="C20" s="24" t="s">
        <v>135</v>
      </c>
      <c r="D20" s="24"/>
      <c r="E20" s="25">
        <v>2.7799999999999998E-2</v>
      </c>
      <c r="F20" s="44">
        <f>(F19-F9)*E20</f>
        <v>304.94518442820436</v>
      </c>
      <c r="G20" s="11"/>
      <c r="H20" s="6"/>
      <c r="K20" s="343"/>
      <c r="L20" s="18"/>
      <c r="M20" s="18"/>
    </row>
    <row r="21" spans="2:14" ht="15.75" thickBot="1" x14ac:dyDescent="0.3">
      <c r="B21" s="8"/>
      <c r="C21" s="24" t="s">
        <v>27</v>
      </c>
      <c r="D21" s="24"/>
      <c r="E21" s="25"/>
      <c r="F21" s="44">
        <f>SUM(F19:F20)</f>
        <v>26407.321422852823</v>
      </c>
      <c r="G21" s="11"/>
      <c r="H21" s="6"/>
      <c r="K21" s="343"/>
      <c r="L21" s="18"/>
      <c r="M21" s="18"/>
    </row>
    <row r="22" spans="2:14" ht="15.75" thickBot="1" x14ac:dyDescent="0.3">
      <c r="B22" s="45"/>
      <c r="C22" s="46" t="s">
        <v>28</v>
      </c>
      <c r="D22" s="47"/>
      <c r="E22" s="47"/>
      <c r="F22" s="48">
        <f>F21/12</f>
        <v>2200.6101185710686</v>
      </c>
      <c r="G22" s="49"/>
      <c r="H22" s="6"/>
      <c r="I22" s="340" t="s">
        <v>53</v>
      </c>
      <c r="J22" s="345"/>
      <c r="K22" s="343"/>
      <c r="L22" s="18"/>
      <c r="M22" s="18"/>
    </row>
    <row r="23" spans="2:14" ht="15" x14ac:dyDescent="0.25">
      <c r="B23"/>
      <c r="C23"/>
      <c r="D23"/>
      <c r="E23"/>
      <c r="F23" s="442"/>
      <c r="G23"/>
    </row>
    <row r="24" spans="2:14" s="560" customFormat="1" ht="15" x14ac:dyDescent="0.2">
      <c r="F24" s="561"/>
    </row>
    <row r="25" spans="2:14" s="560" customFormat="1" ht="15" x14ac:dyDescent="0.2"/>
  </sheetData>
  <mergeCells count="3">
    <mergeCell ref="B1:G1"/>
    <mergeCell ref="D2:E2"/>
    <mergeCell ref="C15:D15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R1048561"/>
  <sheetViews>
    <sheetView topLeftCell="A135" zoomScaleNormal="100" zoomScaleSheetLayoutView="85" workbookViewId="0">
      <selection activeCell="E153" sqref="E153"/>
    </sheetView>
  </sheetViews>
  <sheetFormatPr defaultColWidth="11.6640625" defaultRowHeight="15" x14ac:dyDescent="0.25"/>
  <cols>
    <col min="1" max="1" width="7" style="175" customWidth="1"/>
    <col min="2" max="2" width="27.6640625" style="175" customWidth="1"/>
    <col min="3" max="3" width="26.33203125" style="175" customWidth="1"/>
    <col min="4" max="4" width="22.5" style="175" bestFit="1" customWidth="1"/>
    <col min="5" max="5" width="30.1640625" style="175" customWidth="1"/>
    <col min="6" max="6" width="24.5" style="175" bestFit="1" customWidth="1"/>
    <col min="7" max="7" width="18.6640625" style="175" customWidth="1"/>
    <col min="8" max="8" width="28.5" style="175" customWidth="1"/>
    <col min="9" max="9" width="18.6640625" style="175" customWidth="1"/>
    <col min="10" max="10" width="21.83203125" style="175" bestFit="1" customWidth="1"/>
    <col min="11" max="11" width="17.5" style="175" customWidth="1"/>
    <col min="12" max="12" width="18.6640625" style="175" bestFit="1" customWidth="1"/>
    <col min="13" max="13" width="20" style="175" customWidth="1"/>
    <col min="14" max="14" width="14" style="175" customWidth="1"/>
    <col min="15" max="15" width="20" style="175" customWidth="1"/>
    <col min="16" max="16" width="17.83203125" style="175" customWidth="1"/>
    <col min="17" max="17" width="14.6640625" style="175" hidden="1" customWidth="1"/>
    <col min="18" max="18" width="16.1640625" style="175" hidden="1" customWidth="1"/>
    <col min="19" max="19" width="15.33203125" style="175" customWidth="1"/>
    <col min="20" max="16384" width="11.6640625" style="175"/>
  </cols>
  <sheetData>
    <row r="1" spans="1:18" hidden="1" x14ac:dyDescent="0.25">
      <c r="B1" s="346" t="s">
        <v>151</v>
      </c>
      <c r="C1" s="346" t="s">
        <v>101</v>
      </c>
      <c r="D1" s="346" t="s">
        <v>152</v>
      </c>
      <c r="E1" s="347" t="s">
        <v>153</v>
      </c>
      <c r="F1" s="347" t="s">
        <v>154</v>
      </c>
      <c r="G1" s="347" t="s">
        <v>155</v>
      </c>
      <c r="H1" s="346" t="s">
        <v>156</v>
      </c>
      <c r="I1" s="346" t="s">
        <v>157</v>
      </c>
      <c r="J1" s="346" t="s">
        <v>158</v>
      </c>
      <c r="K1" s="346" t="s">
        <v>159</v>
      </c>
      <c r="O1" s="346"/>
      <c r="P1" s="346" t="s">
        <v>160</v>
      </c>
    </row>
    <row r="2" spans="1:18" hidden="1" x14ac:dyDescent="0.25">
      <c r="B2" s="348" t="s">
        <v>161</v>
      </c>
      <c r="C2" s="349">
        <v>131219</v>
      </c>
      <c r="D2" s="350">
        <v>3.77</v>
      </c>
      <c r="E2" s="350">
        <v>0.35000000000000003</v>
      </c>
      <c r="F2" s="350">
        <v>3.15</v>
      </c>
      <c r="G2" s="350">
        <v>0.27</v>
      </c>
      <c r="H2" s="351">
        <v>4334.7480106100793</v>
      </c>
      <c r="I2" s="351">
        <v>5667.1087533156497</v>
      </c>
      <c r="J2" s="352">
        <v>0.15214753575600815</v>
      </c>
      <c r="K2" s="352">
        <v>0.11331651010403448</v>
      </c>
      <c r="M2" s="175">
        <f>-+E2/F2</f>
        <v>-0.11111111111111112</v>
      </c>
      <c r="O2" s="269"/>
      <c r="P2" s="350">
        <f>L2/2080</f>
        <v>0</v>
      </c>
    </row>
    <row r="3" spans="1:18" hidden="1" x14ac:dyDescent="0.25">
      <c r="B3" s="348" t="s">
        <v>89</v>
      </c>
      <c r="C3" s="349">
        <v>299063</v>
      </c>
      <c r="D3" s="350">
        <v>3.0669186248474776</v>
      </c>
      <c r="E3" s="350">
        <v>0.47302220294164854</v>
      </c>
      <c r="F3" s="350">
        <v>2.4627608907702978</v>
      </c>
      <c r="G3" s="350">
        <v>0.13113553113553114</v>
      </c>
      <c r="H3" s="351">
        <v>2399.1507112015156</v>
      </c>
      <c r="I3" s="351">
        <v>1021.5465042395145</v>
      </c>
      <c r="J3" s="352">
        <v>0.16588446096495441</v>
      </c>
      <c r="K3" s="352">
        <v>0.10432647921169722</v>
      </c>
      <c r="M3" s="175">
        <f t="shared" ref="M3:M8" si="0">-+E3/F3</f>
        <v>-0.19206988575886372</v>
      </c>
      <c r="O3" s="269"/>
      <c r="P3" s="350">
        <f>L3/2080</f>
        <v>0</v>
      </c>
    </row>
    <row r="4" spans="1:18" hidden="1" x14ac:dyDescent="0.25">
      <c r="B4" s="348" t="s">
        <v>162</v>
      </c>
      <c r="C4" s="349">
        <v>87130</v>
      </c>
      <c r="D4" s="350">
        <v>2.5</v>
      </c>
      <c r="E4" s="350">
        <v>0.22</v>
      </c>
      <c r="F4" s="350">
        <v>2.0099999999999998</v>
      </c>
      <c r="G4" s="350">
        <v>0.27</v>
      </c>
      <c r="H4" s="351">
        <v>4390.3999999999996</v>
      </c>
      <c r="I4" s="351">
        <v>3018</v>
      </c>
      <c r="J4" s="352">
        <v>0.14026755725433177</v>
      </c>
      <c r="K4" s="352">
        <v>0.14144216788678024</v>
      </c>
      <c r="M4" s="175">
        <f t="shared" si="0"/>
        <v>-0.10945273631840798</v>
      </c>
      <c r="O4" s="269"/>
      <c r="P4" s="269" t="s">
        <v>163</v>
      </c>
    </row>
    <row r="5" spans="1:18" hidden="1" x14ac:dyDescent="0.25">
      <c r="B5" s="348" t="s">
        <v>164</v>
      </c>
      <c r="C5" s="349">
        <v>349443</v>
      </c>
      <c r="D5" s="350">
        <v>1.7499999999999998</v>
      </c>
      <c r="E5" s="350">
        <v>0.63</v>
      </c>
      <c r="F5" s="350">
        <v>0.71</v>
      </c>
      <c r="G5" s="350">
        <v>0.41</v>
      </c>
      <c r="H5" s="351">
        <v>14877.142857142859</v>
      </c>
      <c r="I5" s="351">
        <v>1744.5714285714289</v>
      </c>
      <c r="J5" s="352">
        <v>0.13175024908668218</v>
      </c>
      <c r="K5" s="352">
        <v>0.10587844569910329</v>
      </c>
      <c r="M5" s="175">
        <f t="shared" si="0"/>
        <v>-0.88732394366197187</v>
      </c>
      <c r="O5" s="269"/>
      <c r="P5" s="350">
        <f>L5/2080</f>
        <v>0</v>
      </c>
    </row>
    <row r="6" spans="1:18" hidden="1" x14ac:dyDescent="0.25">
      <c r="B6" s="348" t="s">
        <v>165</v>
      </c>
      <c r="C6" s="349">
        <v>215888</v>
      </c>
      <c r="D6" s="350">
        <v>1.47</v>
      </c>
      <c r="E6" s="350">
        <v>0.43</v>
      </c>
      <c r="F6" s="350">
        <v>1.04</v>
      </c>
      <c r="G6" s="350">
        <v>0</v>
      </c>
      <c r="H6" s="351">
        <v>10304.761904761905</v>
      </c>
      <c r="I6" s="351">
        <v>17564.625850340137</v>
      </c>
      <c r="J6" s="352">
        <v>5.9075982282040744E-2</v>
      </c>
      <c r="K6" s="352">
        <v>0.14404607107122833</v>
      </c>
      <c r="M6" s="175">
        <f t="shared" si="0"/>
        <v>-0.41346153846153844</v>
      </c>
      <c r="O6" s="269"/>
      <c r="P6" s="350">
        <f>L6/2080</f>
        <v>0</v>
      </c>
    </row>
    <row r="7" spans="1:18" hidden="1" x14ac:dyDescent="0.25">
      <c r="B7" s="348" t="s">
        <v>166</v>
      </c>
      <c r="C7" s="349">
        <v>360568</v>
      </c>
      <c r="D7" s="350">
        <v>1.97</v>
      </c>
      <c r="E7" s="350">
        <v>0.5</v>
      </c>
      <c r="F7" s="350">
        <v>1.47</v>
      </c>
      <c r="G7" s="350">
        <v>0</v>
      </c>
      <c r="H7" s="351">
        <v>7614.2131979695432</v>
      </c>
      <c r="I7" s="351">
        <v>20853.807106598986</v>
      </c>
      <c r="J7" s="352">
        <v>0.25762893633999256</v>
      </c>
      <c r="K7" s="352">
        <v>9.1204076813709345E-2</v>
      </c>
      <c r="M7" s="175">
        <f t="shared" si="0"/>
        <v>-0.3401360544217687</v>
      </c>
      <c r="O7" s="269"/>
      <c r="P7" s="350">
        <f>L7/2080</f>
        <v>0</v>
      </c>
    </row>
    <row r="8" spans="1:18" hidden="1" x14ac:dyDescent="0.25">
      <c r="B8" s="348" t="s">
        <v>167</v>
      </c>
      <c r="C8" s="349">
        <v>186750</v>
      </c>
      <c r="D8" s="350">
        <v>2.5308999999999995</v>
      </c>
      <c r="E8" s="350">
        <v>0.66999999999999993</v>
      </c>
      <c r="F8" s="350">
        <v>1.7208999999999997</v>
      </c>
      <c r="G8" s="350">
        <v>0.14000000000000001</v>
      </c>
      <c r="H8" s="351">
        <v>4306.7683432770964</v>
      </c>
      <c r="I8" s="351">
        <v>5217.1164407918141</v>
      </c>
      <c r="J8" s="352">
        <v>0.10329869594015006</v>
      </c>
      <c r="K8" s="352">
        <v>0.15933743770155379</v>
      </c>
      <c r="M8" s="175">
        <f t="shared" si="0"/>
        <v>-0.38933116392585276</v>
      </c>
      <c r="O8" s="269"/>
      <c r="P8" s="350">
        <f>L8/2080</f>
        <v>0</v>
      </c>
    </row>
    <row r="9" spans="1:18" hidden="1" x14ac:dyDescent="0.25">
      <c r="C9" s="353">
        <f>AVERAGE(C2:C8)</f>
        <v>232865.85714285713</v>
      </c>
      <c r="D9" s="354">
        <f>AVERAGE(D2:D8)</f>
        <v>2.4368312321210683</v>
      </c>
      <c r="E9" s="355">
        <f>AVERAGE(E2:E8)</f>
        <v>0.46757460042023552</v>
      </c>
      <c r="F9" s="355">
        <f>AVERAGE(F2:F8)</f>
        <v>1.7948086986814713</v>
      </c>
      <c r="G9" s="355">
        <f>AVERAGE(G2:G8)</f>
        <v>0.17444793301936157</v>
      </c>
    </row>
    <row r="10" spans="1:18" hidden="1" x14ac:dyDescent="0.25">
      <c r="C10" s="356">
        <f>_xlfn.STDEV.P(C2:C8)</f>
        <v>98753.714423347963</v>
      </c>
    </row>
    <row r="11" spans="1:18" hidden="1" x14ac:dyDescent="0.25"/>
    <row r="12" spans="1:18" hidden="1" x14ac:dyDescent="0.25">
      <c r="A12" s="357" t="s">
        <v>168</v>
      </c>
      <c r="H12" s="358" t="s">
        <v>169</v>
      </c>
    </row>
    <row r="13" spans="1:18" ht="30" hidden="1" x14ac:dyDescent="0.25">
      <c r="A13" s="359" t="s">
        <v>1</v>
      </c>
      <c r="B13" s="359" t="s">
        <v>170</v>
      </c>
      <c r="C13" s="359" t="s">
        <v>4</v>
      </c>
      <c r="D13" s="359" t="s">
        <v>5</v>
      </c>
      <c r="E13" s="359" t="s">
        <v>6</v>
      </c>
      <c r="H13" s="360" t="s">
        <v>171</v>
      </c>
      <c r="I13" s="361" t="s">
        <v>172</v>
      </c>
      <c r="J13" s="361" t="s">
        <v>173</v>
      </c>
      <c r="K13" s="361" t="s">
        <v>174</v>
      </c>
      <c r="L13" s="361" t="s">
        <v>100</v>
      </c>
      <c r="M13" s="361" t="s">
        <v>175</v>
      </c>
      <c r="N13" s="361" t="s">
        <v>176</v>
      </c>
      <c r="O13" s="361" t="s">
        <v>177</v>
      </c>
      <c r="P13" s="361" t="s">
        <v>178</v>
      </c>
      <c r="Q13" s="361" t="s">
        <v>179</v>
      </c>
      <c r="R13" s="361" t="s">
        <v>180</v>
      </c>
    </row>
    <row r="14" spans="1:18" hidden="1" x14ac:dyDescent="0.25">
      <c r="A14" s="362">
        <v>1</v>
      </c>
      <c r="B14" s="363" t="s">
        <v>8</v>
      </c>
      <c r="C14" s="364">
        <v>59445.949894732272</v>
      </c>
      <c r="D14" s="365">
        <f>0.15+D16*0.025</f>
        <v>0.35</v>
      </c>
      <c r="E14" s="366">
        <f>C14*D14</f>
        <v>20806.082463156294</v>
      </c>
      <c r="H14" s="367" t="s">
        <v>181</v>
      </c>
      <c r="I14" s="348">
        <v>128</v>
      </c>
      <c r="J14" s="368">
        <v>10172</v>
      </c>
      <c r="K14" s="269" t="s">
        <v>182</v>
      </c>
      <c r="L14" s="269">
        <v>6</v>
      </c>
      <c r="M14" s="269">
        <v>1</v>
      </c>
      <c r="N14" s="271"/>
      <c r="O14" s="369">
        <f>$H$115</f>
        <v>230057.8872846103</v>
      </c>
      <c r="P14" s="271">
        <f>$E$115</f>
        <v>265602.46554503537</v>
      </c>
      <c r="Q14" s="271">
        <f t="shared" ref="Q14:Q28" si="1">P14+N14</f>
        <v>265602.46554503537</v>
      </c>
      <c r="R14" s="271">
        <f>$G$129</f>
        <v>217330.85412730608</v>
      </c>
    </row>
    <row r="15" spans="1:18" hidden="1" x14ac:dyDescent="0.25">
      <c r="A15" s="370"/>
      <c r="B15" s="175" t="s">
        <v>105</v>
      </c>
      <c r="C15" s="371">
        <v>54148</v>
      </c>
      <c r="D15" s="365">
        <f>+D16*0.1</f>
        <v>0.8</v>
      </c>
      <c r="E15" s="366">
        <f>C15*D15</f>
        <v>43318.400000000001</v>
      </c>
      <c r="H15" s="367" t="s">
        <v>183</v>
      </c>
      <c r="I15" s="348">
        <v>395</v>
      </c>
      <c r="J15" s="368">
        <v>16535</v>
      </c>
      <c r="K15" s="269" t="s">
        <v>182</v>
      </c>
      <c r="L15" s="269">
        <v>6</v>
      </c>
      <c r="M15" s="269">
        <v>1</v>
      </c>
      <c r="N15" s="271"/>
      <c r="O15" s="369">
        <f>$H$115</f>
        <v>230057.8872846103</v>
      </c>
      <c r="P15" s="271">
        <f>$E$115</f>
        <v>265602.46554503537</v>
      </c>
      <c r="Q15" s="271">
        <f t="shared" si="1"/>
        <v>265602.46554503537</v>
      </c>
      <c r="R15" s="271">
        <f>$G$129</f>
        <v>217330.85412730608</v>
      </c>
    </row>
    <row r="16" spans="1:18" hidden="1" x14ac:dyDescent="0.25">
      <c r="A16" s="370"/>
      <c r="B16" s="175" t="s">
        <v>109</v>
      </c>
      <c r="C16" s="371">
        <v>36813</v>
      </c>
      <c r="D16" s="365">
        <f>+D21+1</f>
        <v>8</v>
      </c>
      <c r="E16" s="366">
        <f>C16*D16</f>
        <v>294504</v>
      </c>
      <c r="H16" s="372" t="s">
        <v>162</v>
      </c>
      <c r="I16" s="348">
        <v>488</v>
      </c>
      <c r="J16" s="373">
        <v>87130</v>
      </c>
      <c r="K16" s="269" t="s">
        <v>120</v>
      </c>
      <c r="L16" s="269">
        <v>5</v>
      </c>
      <c r="M16" s="269">
        <v>1</v>
      </c>
      <c r="N16" s="271"/>
      <c r="O16" s="369">
        <f>$H$114</f>
        <v>301456.49044295808</v>
      </c>
      <c r="P16" s="271">
        <f>$E$114</f>
        <v>348032.34986309975</v>
      </c>
      <c r="Q16" s="271">
        <f t="shared" si="1"/>
        <v>348032.34986309975</v>
      </c>
      <c r="R16" s="271">
        <f>$G$128</f>
        <v>284779.61491986125</v>
      </c>
    </row>
    <row r="17" spans="1:18" hidden="1" x14ac:dyDescent="0.25">
      <c r="A17" s="374"/>
      <c r="B17" s="175" t="s">
        <v>13</v>
      </c>
      <c r="C17" s="371">
        <v>31960.232260837322</v>
      </c>
      <c r="D17" s="365">
        <f>0.05+D16*0.02</f>
        <v>0.21000000000000002</v>
      </c>
      <c r="E17" s="366">
        <f>C17*D17</f>
        <v>6711.6487747758383</v>
      </c>
      <c r="H17" s="375" t="s">
        <v>161</v>
      </c>
      <c r="I17" s="348">
        <v>531</v>
      </c>
      <c r="J17" s="373">
        <v>131219</v>
      </c>
      <c r="K17" s="269" t="s">
        <v>120</v>
      </c>
      <c r="L17" s="269">
        <v>5</v>
      </c>
      <c r="M17" s="269">
        <v>1</v>
      </c>
      <c r="N17" s="271"/>
      <c r="O17" s="369">
        <f>$H$114</f>
        <v>301456.49044295808</v>
      </c>
      <c r="P17" s="271">
        <f>$E$114</f>
        <v>348032.34986309975</v>
      </c>
      <c r="Q17" s="271">
        <f t="shared" si="1"/>
        <v>348032.34986309975</v>
      </c>
      <c r="R17" s="271">
        <f>$G$128</f>
        <v>284779.61491986125</v>
      </c>
    </row>
    <row r="18" spans="1:18" ht="15.75" hidden="1" thickBot="1" x14ac:dyDescent="0.3">
      <c r="A18" s="376"/>
      <c r="B18" s="331"/>
      <c r="C18" s="377" t="s">
        <v>108</v>
      </c>
      <c r="D18" s="378">
        <f>SUM(D14:D17)</f>
        <v>9.3600000000000012</v>
      </c>
      <c r="E18" s="379">
        <f>SUM(E14:E17)</f>
        <v>365340.13123793213</v>
      </c>
      <c r="H18" s="375" t="s">
        <v>167</v>
      </c>
      <c r="I18" s="348">
        <v>773</v>
      </c>
      <c r="J18" s="373">
        <v>186750</v>
      </c>
      <c r="K18" s="269" t="s">
        <v>120</v>
      </c>
      <c r="L18" s="269">
        <v>5</v>
      </c>
      <c r="M18" s="269">
        <v>1</v>
      </c>
      <c r="N18" s="271"/>
      <c r="O18" s="369">
        <f>$H$114</f>
        <v>301456.49044295808</v>
      </c>
      <c r="P18" s="271">
        <f>$E$114</f>
        <v>348032.34986309975</v>
      </c>
      <c r="Q18" s="271">
        <f t="shared" si="1"/>
        <v>348032.34986309975</v>
      </c>
      <c r="R18" s="271">
        <f>$G$127</f>
        <v>352228.3757124166</v>
      </c>
    </row>
    <row r="19" spans="1:18" hidden="1" x14ac:dyDescent="0.25">
      <c r="A19" s="380">
        <v>2</v>
      </c>
      <c r="B19" s="381" t="s">
        <v>8</v>
      </c>
      <c r="C19" s="364">
        <v>59445.949894732272</v>
      </c>
      <c r="D19" s="365">
        <f>0.15+D21*0.025</f>
        <v>0.32500000000000001</v>
      </c>
      <c r="E19" s="366">
        <f>C19*D19</f>
        <v>19319.933715787989</v>
      </c>
      <c r="H19" s="375" t="s">
        <v>165</v>
      </c>
      <c r="I19" s="348">
        <v>660</v>
      </c>
      <c r="J19" s="373">
        <v>215888</v>
      </c>
      <c r="K19" s="269" t="s">
        <v>117</v>
      </c>
      <c r="L19" s="269">
        <v>4</v>
      </c>
      <c r="M19" s="269">
        <v>1</v>
      </c>
      <c r="N19" s="271"/>
      <c r="O19" s="369">
        <f>$H$113</f>
        <v>372855.09360130597</v>
      </c>
      <c r="P19" s="271">
        <f>$E$113</f>
        <v>430462.2341811643</v>
      </c>
      <c r="Q19" s="271">
        <f t="shared" si="1"/>
        <v>430462.2341811643</v>
      </c>
      <c r="R19" s="271">
        <f>$G$127</f>
        <v>352228.3757124166</v>
      </c>
    </row>
    <row r="20" spans="1:18" hidden="1" x14ac:dyDescent="0.25">
      <c r="A20" s="370"/>
      <c r="B20" s="175" t="s">
        <v>105</v>
      </c>
      <c r="C20" s="371">
        <v>54148</v>
      </c>
      <c r="D20" s="365">
        <f>+D21*0.1</f>
        <v>0.70000000000000007</v>
      </c>
      <c r="E20" s="366">
        <f>C20*D20</f>
        <v>37903.600000000006</v>
      </c>
      <c r="H20" s="372" t="s">
        <v>89</v>
      </c>
      <c r="I20" s="348">
        <v>611</v>
      </c>
      <c r="J20" s="373">
        <v>299063</v>
      </c>
      <c r="K20" s="269" t="s">
        <v>117</v>
      </c>
      <c r="L20" s="269">
        <v>4</v>
      </c>
      <c r="M20" s="269">
        <v>1</v>
      </c>
      <c r="N20" s="271"/>
      <c r="O20" s="369">
        <f>$H$113</f>
        <v>372855.09360130597</v>
      </c>
      <c r="P20" s="271">
        <f>$E$113</f>
        <v>430462.2341811643</v>
      </c>
      <c r="Q20" s="271">
        <f t="shared" si="1"/>
        <v>430462.2341811643</v>
      </c>
      <c r="R20" s="271">
        <f>$G$127</f>
        <v>352228.3757124166</v>
      </c>
    </row>
    <row r="21" spans="1:18" hidden="1" x14ac:dyDescent="0.25">
      <c r="A21" s="370"/>
      <c r="B21" s="175" t="s">
        <v>109</v>
      </c>
      <c r="C21" s="371">
        <v>36813</v>
      </c>
      <c r="D21" s="365">
        <f>+D26+1</f>
        <v>7</v>
      </c>
      <c r="E21" s="366">
        <f>C21*D21</f>
        <v>257691</v>
      </c>
      <c r="H21" s="375" t="s">
        <v>184</v>
      </c>
      <c r="I21" s="348">
        <v>697</v>
      </c>
      <c r="J21" s="373">
        <v>340575</v>
      </c>
      <c r="K21" s="269" t="s">
        <v>117</v>
      </c>
      <c r="L21" s="269">
        <v>4</v>
      </c>
      <c r="M21" s="269">
        <v>2</v>
      </c>
      <c r="N21" s="271">
        <f ca="1">$F$146</f>
        <v>9378.535771344079</v>
      </c>
      <c r="O21" s="369">
        <f>$H$113</f>
        <v>372855.09360130597</v>
      </c>
      <c r="P21" s="271">
        <f>$E$113</f>
        <v>430462.2341811643</v>
      </c>
      <c r="Q21" s="271">
        <f t="shared" ca="1" si="1"/>
        <v>439840.76995250839</v>
      </c>
      <c r="R21" s="271">
        <f ca="1">$G$127+N21</f>
        <v>361606.91148376069</v>
      </c>
    </row>
    <row r="22" spans="1:18" hidden="1" x14ac:dyDescent="0.25">
      <c r="A22" s="374"/>
      <c r="B22" s="175" t="s">
        <v>13</v>
      </c>
      <c r="C22" s="371">
        <v>31960.232260837322</v>
      </c>
      <c r="D22" s="365">
        <f>0.05+D21*0.02</f>
        <v>0.19</v>
      </c>
      <c r="E22" s="366">
        <f>C22*D22</f>
        <v>6072.4441295590914</v>
      </c>
      <c r="H22" s="375" t="s">
        <v>164</v>
      </c>
      <c r="I22" s="348">
        <v>822</v>
      </c>
      <c r="J22" s="373">
        <v>349443</v>
      </c>
      <c r="K22" s="269" t="s">
        <v>117</v>
      </c>
      <c r="L22" s="269">
        <v>4</v>
      </c>
      <c r="M22" s="269">
        <v>1</v>
      </c>
      <c r="N22" s="271"/>
      <c r="O22" s="369">
        <f>$H$113</f>
        <v>372855.09360130597</v>
      </c>
      <c r="P22" s="271">
        <f>$E$113</f>
        <v>430462.2341811643</v>
      </c>
      <c r="Q22" s="271">
        <f t="shared" si="1"/>
        <v>430462.2341811643</v>
      </c>
      <c r="R22" s="271">
        <f>$G$127</f>
        <v>352228.3757124166</v>
      </c>
    </row>
    <row r="23" spans="1:18" ht="15.75" hidden="1" thickBot="1" x14ac:dyDescent="0.3">
      <c r="A23" s="376"/>
      <c r="B23" s="331"/>
      <c r="C23" s="377" t="s">
        <v>185</v>
      </c>
      <c r="D23" s="378">
        <f>SUM(D19:D22)</f>
        <v>8.2149999999999999</v>
      </c>
      <c r="E23" s="379">
        <f>SUM(E19:E22)</f>
        <v>320986.97784534708</v>
      </c>
      <c r="H23" s="375" t="s">
        <v>166</v>
      </c>
      <c r="I23" s="348">
        <v>860</v>
      </c>
      <c r="J23" s="373">
        <v>360568</v>
      </c>
      <c r="K23" s="269" t="s">
        <v>117</v>
      </c>
      <c r="L23" s="269">
        <v>4</v>
      </c>
      <c r="M23" s="269">
        <v>1</v>
      </c>
      <c r="N23" s="271"/>
      <c r="O23" s="369">
        <f>$H$113</f>
        <v>372855.09360130597</v>
      </c>
      <c r="P23" s="271">
        <f>$E$113</f>
        <v>430462.2341811643</v>
      </c>
      <c r="Q23" s="271">
        <f t="shared" si="1"/>
        <v>430462.2341811643</v>
      </c>
      <c r="R23" s="271">
        <f>$G$127</f>
        <v>352228.3757124166</v>
      </c>
    </row>
    <row r="24" spans="1:18" hidden="1" x14ac:dyDescent="0.25">
      <c r="A24" s="380">
        <v>3</v>
      </c>
      <c r="B24" s="381" t="s">
        <v>8</v>
      </c>
      <c r="C24" s="364">
        <v>59445.949894732272</v>
      </c>
      <c r="D24" s="365">
        <f>0.15+D26*0.025</f>
        <v>0.30000000000000004</v>
      </c>
      <c r="E24" s="366">
        <f>C24*D24</f>
        <v>17833.784968419684</v>
      </c>
      <c r="H24" s="375" t="s">
        <v>186</v>
      </c>
      <c r="I24" s="348">
        <v>1233</v>
      </c>
      <c r="J24" s="373">
        <v>463490</v>
      </c>
      <c r="K24" s="269" t="s">
        <v>116</v>
      </c>
      <c r="L24" s="269">
        <v>3</v>
      </c>
      <c r="M24" s="269">
        <v>2</v>
      </c>
      <c r="N24" s="271">
        <f ca="1">$F$146</f>
        <v>9378.535771344079</v>
      </c>
      <c r="O24" s="369">
        <f>H112</f>
        <v>444253.69675965374</v>
      </c>
      <c r="P24" s="271">
        <f>$E$112</f>
        <v>512892.11849922861</v>
      </c>
      <c r="Q24" s="271">
        <f t="shared" ca="1" si="1"/>
        <v>522270.6542705727</v>
      </c>
      <c r="R24" s="271">
        <f ca="1">$G$126+N24</f>
        <v>429055.67227631574</v>
      </c>
    </row>
    <row r="25" spans="1:18" hidden="1" x14ac:dyDescent="0.25">
      <c r="A25" s="370"/>
      <c r="B25" s="175" t="s">
        <v>105</v>
      </c>
      <c r="C25" s="371">
        <v>54148</v>
      </c>
      <c r="D25" s="365">
        <f>+D26*0.1</f>
        <v>0.60000000000000009</v>
      </c>
      <c r="E25" s="366">
        <f>C25*D25</f>
        <v>32488.800000000007</v>
      </c>
      <c r="H25" s="372" t="s">
        <v>187</v>
      </c>
      <c r="I25" s="348">
        <v>885</v>
      </c>
      <c r="J25" s="373">
        <v>661133</v>
      </c>
      <c r="K25" s="269" t="s">
        <v>114</v>
      </c>
      <c r="L25" s="269">
        <v>2</v>
      </c>
      <c r="M25" s="269">
        <v>1</v>
      </c>
      <c r="N25" s="271"/>
      <c r="O25" s="369">
        <f>$H$111</f>
        <v>515652.29991800152</v>
      </c>
      <c r="P25" s="271">
        <f>$E$111</f>
        <v>595322.00281729305</v>
      </c>
      <c r="Q25" s="271">
        <f t="shared" si="1"/>
        <v>595322.00281729305</v>
      </c>
      <c r="R25" s="271">
        <f>$G$125</f>
        <v>487125.89729752688</v>
      </c>
    </row>
    <row r="26" spans="1:18" hidden="1" x14ac:dyDescent="0.25">
      <c r="A26" s="370"/>
      <c r="B26" s="175" t="s">
        <v>109</v>
      </c>
      <c r="C26" s="371">
        <v>36813</v>
      </c>
      <c r="D26" s="365">
        <f>+D31+1</f>
        <v>6</v>
      </c>
      <c r="E26" s="366">
        <f>C26*D26</f>
        <v>220878</v>
      </c>
      <c r="H26" s="375" t="s">
        <v>188</v>
      </c>
      <c r="I26" s="348">
        <v>1151</v>
      </c>
      <c r="J26" s="373">
        <v>786994</v>
      </c>
      <c r="K26" s="269" t="s">
        <v>114</v>
      </c>
      <c r="L26" s="269">
        <v>2</v>
      </c>
      <c r="M26" s="269">
        <v>2</v>
      </c>
      <c r="N26" s="271">
        <f ca="1">$F$146</f>
        <v>9378.535771344079</v>
      </c>
      <c r="O26" s="369">
        <f>$H$111</f>
        <v>515652.29991800152</v>
      </c>
      <c r="P26" s="271">
        <f>$E$111</f>
        <v>595322.00281729305</v>
      </c>
      <c r="Q26" s="271">
        <f t="shared" ca="1" si="1"/>
        <v>604700.53858863714</v>
      </c>
      <c r="R26" s="271">
        <f>$G$125</f>
        <v>487125.89729752688</v>
      </c>
    </row>
    <row r="27" spans="1:18" hidden="1" x14ac:dyDescent="0.25">
      <c r="A27" s="374"/>
      <c r="B27" s="175" t="s">
        <v>13</v>
      </c>
      <c r="C27" s="371">
        <v>31960.232260837322</v>
      </c>
      <c r="D27" s="365">
        <f>0.05+D26*0.02</f>
        <v>0.16999999999999998</v>
      </c>
      <c r="E27" s="366">
        <f>C27*D27</f>
        <v>5433.2394843423444</v>
      </c>
      <c r="H27" s="375" t="s">
        <v>189</v>
      </c>
      <c r="I27" s="348">
        <v>1158</v>
      </c>
      <c r="J27" s="373">
        <v>807730</v>
      </c>
      <c r="K27" s="269" t="s">
        <v>114</v>
      </c>
      <c r="L27" s="269">
        <v>2</v>
      </c>
      <c r="M27" s="269">
        <v>2</v>
      </c>
      <c r="N27" s="271">
        <f ca="1">$F$146</f>
        <v>9378.535771344079</v>
      </c>
      <c r="O27" s="369">
        <f>$H$111</f>
        <v>515652.29991800152</v>
      </c>
      <c r="P27" s="271">
        <f>$E$111</f>
        <v>595322.00281729305</v>
      </c>
      <c r="Q27" s="271">
        <f t="shared" ca="1" si="1"/>
        <v>604700.53858863714</v>
      </c>
      <c r="R27" s="271">
        <f>$G$125</f>
        <v>487125.89729752688</v>
      </c>
    </row>
    <row r="28" spans="1:18" ht="15.75" hidden="1" thickBot="1" x14ac:dyDescent="0.3">
      <c r="A28" s="376"/>
      <c r="B28" s="331"/>
      <c r="C28" s="377" t="s">
        <v>190</v>
      </c>
      <c r="D28" s="378">
        <f>SUM(D24:D27)</f>
        <v>7.07</v>
      </c>
      <c r="E28" s="379">
        <f>SUM(E24:E27)</f>
        <v>276633.82445276203</v>
      </c>
      <c r="H28" s="382" t="s">
        <v>191</v>
      </c>
      <c r="I28" s="348">
        <v>4316</v>
      </c>
      <c r="J28" s="368">
        <v>1672859</v>
      </c>
      <c r="K28" s="269" t="s">
        <v>192</v>
      </c>
      <c r="L28" s="269">
        <v>1</v>
      </c>
      <c r="M28" s="269">
        <v>2</v>
      </c>
      <c r="N28" s="271">
        <f ca="1">$F$146</f>
        <v>9378.535771344079</v>
      </c>
      <c r="O28" s="369">
        <f>$H$110</f>
        <v>587050.90307634929</v>
      </c>
      <c r="P28" s="271">
        <f>$E$110</f>
        <v>677751.88713535736</v>
      </c>
      <c r="Q28" s="271">
        <f t="shared" ca="1" si="1"/>
        <v>687130.42290670145</v>
      </c>
      <c r="R28" s="271">
        <f>G124</f>
        <v>554574.658090082</v>
      </c>
    </row>
    <row r="29" spans="1:18" hidden="1" x14ac:dyDescent="0.25">
      <c r="A29" s="380">
        <v>4</v>
      </c>
      <c r="B29" s="381" t="s">
        <v>8</v>
      </c>
      <c r="C29" s="364">
        <v>59445.949894732272</v>
      </c>
      <c r="D29" s="365">
        <f>0.15+D31*0.025</f>
        <v>0.27500000000000002</v>
      </c>
      <c r="E29" s="366">
        <f>C29*D29</f>
        <v>16347.636221051376</v>
      </c>
      <c r="I29" s="383">
        <f>SUM(I14:I28)</f>
        <v>14708</v>
      </c>
      <c r="J29" s="187"/>
      <c r="P29" s="383">
        <f>SUM(P14:P28)</f>
        <v>6704223.1656716559</v>
      </c>
      <c r="Q29" s="383">
        <f ca="1">SUM(Q14:Q28)</f>
        <v>6751115.8445283771</v>
      </c>
      <c r="R29" s="384">
        <f ca="1">SUM(R14:R28)</f>
        <v>5571977.7503991565</v>
      </c>
    </row>
    <row r="30" spans="1:18" hidden="1" x14ac:dyDescent="0.25">
      <c r="A30" s="370"/>
      <c r="B30" s="175" t="s">
        <v>105</v>
      </c>
      <c r="C30" s="371">
        <v>54148</v>
      </c>
      <c r="D30" s="365">
        <f>+D31*0.1</f>
        <v>0.5</v>
      </c>
      <c r="E30" s="366">
        <f>C30*D30</f>
        <v>27074</v>
      </c>
    </row>
    <row r="31" spans="1:18" hidden="1" x14ac:dyDescent="0.25">
      <c r="A31" s="370"/>
      <c r="B31" s="175" t="s">
        <v>109</v>
      </c>
      <c r="C31" s="371">
        <v>36813</v>
      </c>
      <c r="D31" s="365">
        <f>+D36+1</f>
        <v>5</v>
      </c>
      <c r="E31" s="366">
        <f>C31*D31</f>
        <v>184065</v>
      </c>
      <c r="Q31" s="383"/>
    </row>
    <row r="32" spans="1:18" hidden="1" x14ac:dyDescent="0.25">
      <c r="A32" s="374"/>
      <c r="B32" s="175" t="s">
        <v>13</v>
      </c>
      <c r="C32" s="371">
        <v>31960.232260837322</v>
      </c>
      <c r="D32" s="365">
        <f>0.05+D31*0.02</f>
        <v>0.15000000000000002</v>
      </c>
      <c r="E32" s="366">
        <f>C32*D32</f>
        <v>4794.0348391255993</v>
      </c>
      <c r="Q32" s="385"/>
    </row>
    <row r="33" spans="1:5" ht="15.75" hidden="1" thickBot="1" x14ac:dyDescent="0.3">
      <c r="A33" s="376"/>
      <c r="B33" s="331"/>
      <c r="C33" s="377" t="s">
        <v>193</v>
      </c>
      <c r="D33" s="378">
        <f>SUM(D29:D32)</f>
        <v>5.9250000000000007</v>
      </c>
      <c r="E33" s="379">
        <f>SUM(E29:E32)</f>
        <v>232280.671060177</v>
      </c>
    </row>
    <row r="34" spans="1:5" hidden="1" x14ac:dyDescent="0.25">
      <c r="A34" s="380">
        <v>5</v>
      </c>
      <c r="B34" s="175" t="s">
        <v>8</v>
      </c>
      <c r="C34" s="364">
        <v>59445.949894732272</v>
      </c>
      <c r="D34" s="365">
        <f>0.15+D36*0.025</f>
        <v>0.25</v>
      </c>
      <c r="E34" s="366">
        <f>C34*D34</f>
        <v>14861.487473683068</v>
      </c>
    </row>
    <row r="35" spans="1:5" hidden="1" x14ac:dyDescent="0.25">
      <c r="A35" s="370"/>
      <c r="B35" s="175" t="s">
        <v>105</v>
      </c>
      <c r="C35" s="371">
        <v>54148</v>
      </c>
      <c r="D35" s="365">
        <f>+D36*0.1</f>
        <v>0.4</v>
      </c>
      <c r="E35" s="366">
        <f>C35*D35</f>
        <v>21659.200000000001</v>
      </c>
    </row>
    <row r="36" spans="1:5" hidden="1" x14ac:dyDescent="0.25">
      <c r="A36" s="370"/>
      <c r="B36" s="175" t="s">
        <v>109</v>
      </c>
      <c r="C36" s="371">
        <v>36813</v>
      </c>
      <c r="D36" s="365">
        <f>+D41+1</f>
        <v>4</v>
      </c>
      <c r="E36" s="366">
        <f>C36*D36</f>
        <v>147252</v>
      </c>
    </row>
    <row r="37" spans="1:5" hidden="1" x14ac:dyDescent="0.25">
      <c r="A37" s="374"/>
      <c r="B37" s="175" t="s">
        <v>13</v>
      </c>
      <c r="C37" s="371">
        <v>31960.232260837322</v>
      </c>
      <c r="D37" s="365">
        <f>0.05+D36*0.02</f>
        <v>0.13</v>
      </c>
      <c r="E37" s="366">
        <f>C37*D37</f>
        <v>4154.8301939088524</v>
      </c>
    </row>
    <row r="38" spans="1:5" ht="15.75" hidden="1" thickBot="1" x14ac:dyDescent="0.3">
      <c r="A38" s="376"/>
      <c r="B38" s="331"/>
      <c r="C38" s="377" t="s">
        <v>194</v>
      </c>
      <c r="D38" s="378">
        <f>SUM(D34:D37)</f>
        <v>4.78</v>
      </c>
      <c r="E38" s="379">
        <f>SUM(E34:E37)</f>
        <v>187927.51766759192</v>
      </c>
    </row>
    <row r="39" spans="1:5" hidden="1" x14ac:dyDescent="0.25">
      <c r="A39" s="380">
        <v>6</v>
      </c>
      <c r="B39" s="175" t="s">
        <v>8</v>
      </c>
      <c r="C39" s="364">
        <v>59445.949894732272</v>
      </c>
      <c r="D39" s="365">
        <f>0.15+D41*0.025</f>
        <v>0.22500000000000001</v>
      </c>
      <c r="E39" s="366">
        <f>C39*D39</f>
        <v>13375.338726314762</v>
      </c>
    </row>
    <row r="40" spans="1:5" hidden="1" x14ac:dyDescent="0.25">
      <c r="A40" s="370"/>
      <c r="B40" s="175" t="s">
        <v>105</v>
      </c>
      <c r="C40" s="371">
        <v>54148</v>
      </c>
      <c r="D40" s="365">
        <f>+D41*0.1</f>
        <v>0.30000000000000004</v>
      </c>
      <c r="E40" s="366">
        <f>C40*D40</f>
        <v>16244.400000000003</v>
      </c>
    </row>
    <row r="41" spans="1:5" hidden="1" x14ac:dyDescent="0.25">
      <c r="A41" s="370"/>
      <c r="B41" s="175" t="s">
        <v>109</v>
      </c>
      <c r="C41" s="371">
        <v>36813</v>
      </c>
      <c r="D41" s="365">
        <f>+D46+1</f>
        <v>3</v>
      </c>
      <c r="E41" s="366">
        <f>C41*D41</f>
        <v>110439</v>
      </c>
    </row>
    <row r="42" spans="1:5" hidden="1" x14ac:dyDescent="0.25">
      <c r="A42" s="374"/>
      <c r="B42" s="175" t="s">
        <v>13</v>
      </c>
      <c r="C42" s="371">
        <v>31960.232260837322</v>
      </c>
      <c r="D42" s="365">
        <f>0.05+D41*0.02</f>
        <v>0.11</v>
      </c>
      <c r="E42" s="366">
        <f>C42*D42</f>
        <v>3515.6255486921054</v>
      </c>
    </row>
    <row r="43" spans="1:5" ht="15.75" hidden="1" thickBot="1" x14ac:dyDescent="0.3">
      <c r="A43" s="376"/>
      <c r="B43" s="386"/>
      <c r="C43" s="377" t="s">
        <v>195</v>
      </c>
      <c r="D43" s="378">
        <f>SUM(D39:D42)</f>
        <v>3.6349999999999998</v>
      </c>
      <c r="E43" s="379">
        <f>SUM(E39:E42)</f>
        <v>143574.36427500687</v>
      </c>
    </row>
    <row r="44" spans="1:5" hidden="1" x14ac:dyDescent="0.25">
      <c r="A44" s="380">
        <v>7</v>
      </c>
      <c r="B44" s="175" t="s">
        <v>8</v>
      </c>
      <c r="C44" s="364">
        <v>59445.949894732272</v>
      </c>
      <c r="D44" s="365">
        <f>0.15+D46*0.025</f>
        <v>0.2</v>
      </c>
      <c r="E44" s="366">
        <f>C44*D44</f>
        <v>11889.189978946455</v>
      </c>
    </row>
    <row r="45" spans="1:5" hidden="1" x14ac:dyDescent="0.25">
      <c r="A45" s="370"/>
      <c r="B45" s="175" t="s">
        <v>105</v>
      </c>
      <c r="C45" s="371">
        <v>54148</v>
      </c>
      <c r="D45" s="365">
        <f>+D46*0.1</f>
        <v>0.2</v>
      </c>
      <c r="E45" s="366">
        <f>C45*D45</f>
        <v>10829.6</v>
      </c>
    </row>
    <row r="46" spans="1:5" hidden="1" x14ac:dyDescent="0.25">
      <c r="A46" s="370"/>
      <c r="B46" s="175" t="s">
        <v>109</v>
      </c>
      <c r="C46" s="371">
        <v>36813</v>
      </c>
      <c r="D46" s="365">
        <f>+D51+1</f>
        <v>2</v>
      </c>
      <c r="E46" s="366">
        <f>C46*D46</f>
        <v>73626</v>
      </c>
    </row>
    <row r="47" spans="1:5" hidden="1" x14ac:dyDescent="0.25">
      <c r="A47" s="374"/>
      <c r="B47" s="175" t="s">
        <v>13</v>
      </c>
      <c r="C47" s="371">
        <v>31960.232260837322</v>
      </c>
      <c r="D47" s="365">
        <f>0.05+D46*0.02</f>
        <v>0.09</v>
      </c>
      <c r="E47" s="366">
        <f>C47*D47</f>
        <v>2876.420903475359</v>
      </c>
    </row>
    <row r="48" spans="1:5" ht="15.75" hidden="1" thickBot="1" x14ac:dyDescent="0.3">
      <c r="A48" s="376"/>
      <c r="B48" s="331"/>
      <c r="C48" s="377" t="s">
        <v>196</v>
      </c>
      <c r="D48" s="378">
        <f>SUM(D44:D47)</f>
        <v>2.4899999999999998</v>
      </c>
      <c r="E48" s="379">
        <f>SUM(E44:E47)</f>
        <v>99221.210882421816</v>
      </c>
    </row>
    <row r="49" spans="1:6" hidden="1" x14ac:dyDescent="0.25">
      <c r="A49" s="380">
        <v>8</v>
      </c>
      <c r="B49" s="175" t="s">
        <v>8</v>
      </c>
      <c r="C49" s="364">
        <v>59445.949894732272</v>
      </c>
      <c r="D49" s="365">
        <f>0.15+D51*0.025</f>
        <v>0.17499999999999999</v>
      </c>
      <c r="E49" s="366">
        <f>C49*D49</f>
        <v>10403.041231578147</v>
      </c>
      <c r="F49" s="175">
        <f>D49/D51</f>
        <v>0.17499999999999999</v>
      </c>
    </row>
    <row r="50" spans="1:6" hidden="1" x14ac:dyDescent="0.25">
      <c r="A50" s="370"/>
      <c r="B50" s="175" t="s">
        <v>105</v>
      </c>
      <c r="C50" s="371">
        <v>54148</v>
      </c>
      <c r="D50" s="365">
        <v>0.1</v>
      </c>
      <c r="E50" s="366">
        <f>C50*D50</f>
        <v>5414.8</v>
      </c>
      <c r="F50" s="175">
        <f>+D50/D51</f>
        <v>0.1</v>
      </c>
    </row>
    <row r="51" spans="1:6" hidden="1" x14ac:dyDescent="0.25">
      <c r="A51" s="370"/>
      <c r="B51" s="175" t="s">
        <v>109</v>
      </c>
      <c r="C51" s="371">
        <v>36813</v>
      </c>
      <c r="D51" s="365">
        <v>1</v>
      </c>
      <c r="E51" s="366">
        <f>C51*D51</f>
        <v>36813</v>
      </c>
    </row>
    <row r="52" spans="1:6" hidden="1" x14ac:dyDescent="0.25">
      <c r="A52" s="374"/>
      <c r="B52" s="175" t="s">
        <v>13</v>
      </c>
      <c r="C52" s="371">
        <v>31960.232260837322</v>
      </c>
      <c r="D52" s="365">
        <f>0.05+D51*0.02</f>
        <v>7.0000000000000007E-2</v>
      </c>
      <c r="E52" s="366">
        <f>C52*D52</f>
        <v>2237.2162582586129</v>
      </c>
      <c r="F52" s="175">
        <f>D52/D51</f>
        <v>7.0000000000000007E-2</v>
      </c>
    </row>
    <row r="53" spans="1:6" hidden="1" x14ac:dyDescent="0.25">
      <c r="A53" s="387"/>
      <c r="B53" s="334"/>
      <c r="C53" s="388" t="s">
        <v>197</v>
      </c>
      <c r="D53" s="389">
        <f>SUM(D49:D52)</f>
        <v>1.345</v>
      </c>
      <c r="E53" s="390">
        <f>SUM(E49:E52)</f>
        <v>54868.057489836756</v>
      </c>
    </row>
    <row r="54" spans="1:6" hidden="1" x14ac:dyDescent="0.25">
      <c r="E54" s="213"/>
    </row>
    <row r="55" spans="1:6" hidden="1" x14ac:dyDescent="0.25">
      <c r="E55" s="213"/>
    </row>
    <row r="56" spans="1:6" hidden="1" x14ac:dyDescent="0.25">
      <c r="B56" s="391" t="s">
        <v>45</v>
      </c>
      <c r="C56" s="392">
        <v>0.2112</v>
      </c>
      <c r="E56" s="393"/>
    </row>
    <row r="57" spans="1:6" hidden="1" x14ac:dyDescent="0.25">
      <c r="A57" s="187"/>
      <c r="B57" s="394" t="s">
        <v>198</v>
      </c>
      <c r="C57" s="394"/>
      <c r="D57" s="394" t="s">
        <v>3</v>
      </c>
      <c r="E57" s="393">
        <f>E18+(E18*$C$56)</f>
        <v>442499.96695538342</v>
      </c>
    </row>
    <row r="58" spans="1:6" hidden="1" x14ac:dyDescent="0.25">
      <c r="A58" s="187"/>
      <c r="B58" s="394" t="s">
        <v>198</v>
      </c>
      <c r="D58" s="394" t="s">
        <v>7</v>
      </c>
      <c r="E58" s="393">
        <f>E23+(E23*$C$56)</f>
        <v>388779.42756628437</v>
      </c>
    </row>
    <row r="59" spans="1:6" hidden="1" x14ac:dyDescent="0.25">
      <c r="A59" s="187"/>
      <c r="B59" s="394" t="s">
        <v>198</v>
      </c>
      <c r="D59" s="394" t="s">
        <v>9</v>
      </c>
      <c r="E59" s="393">
        <f>E28+(E28*$C$56)</f>
        <v>335058.88817718538</v>
      </c>
    </row>
    <row r="60" spans="1:6" hidden="1" x14ac:dyDescent="0.25">
      <c r="A60" s="187"/>
      <c r="B60" s="394" t="s">
        <v>198</v>
      </c>
      <c r="D60" s="394" t="s">
        <v>10</v>
      </c>
      <c r="E60" s="393">
        <f>E33+(E33*$C$56)</f>
        <v>281338.34878808638</v>
      </c>
    </row>
    <row r="61" spans="1:6" hidden="1" x14ac:dyDescent="0.25">
      <c r="A61" s="187"/>
      <c r="B61" s="394" t="s">
        <v>198</v>
      </c>
      <c r="D61" s="394" t="s">
        <v>11</v>
      </c>
      <c r="E61" s="393">
        <f>E38+(E38*$C$56)</f>
        <v>227617.80939898733</v>
      </c>
    </row>
    <row r="62" spans="1:6" hidden="1" x14ac:dyDescent="0.25">
      <c r="A62" s="187"/>
      <c r="B62" s="394" t="s">
        <v>198</v>
      </c>
      <c r="D62" s="394" t="s">
        <v>12</v>
      </c>
      <c r="E62" s="393">
        <f>E43+(E43*$C$56)</f>
        <v>173897.27000988831</v>
      </c>
    </row>
    <row r="63" spans="1:6" hidden="1" x14ac:dyDescent="0.25">
      <c r="A63" s="187"/>
      <c r="B63" s="394" t="s">
        <v>198</v>
      </c>
      <c r="D63" s="394" t="s">
        <v>14</v>
      </c>
      <c r="E63" s="393">
        <f>E48+(E48*$C$56)</f>
        <v>120176.7306207893</v>
      </c>
    </row>
    <row r="64" spans="1:6" hidden="1" x14ac:dyDescent="0.25">
      <c r="A64" s="187"/>
      <c r="B64" s="394" t="s">
        <v>198</v>
      </c>
      <c r="D64" s="394" t="s">
        <v>15</v>
      </c>
      <c r="E64" s="393">
        <f>E53+(E53*$C$56)</f>
        <v>66456.191231690274</v>
      </c>
    </row>
    <row r="65" spans="2:6" hidden="1" x14ac:dyDescent="0.25">
      <c r="E65" s="213"/>
    </row>
    <row r="66" spans="2:6" hidden="1" x14ac:dyDescent="0.25">
      <c r="E66" s="213"/>
    </row>
    <row r="67" spans="2:6" hidden="1" x14ac:dyDescent="0.25">
      <c r="B67" s="391" t="s">
        <v>23</v>
      </c>
      <c r="C67" s="395">
        <v>8064.9437055841763</v>
      </c>
      <c r="E67" s="213"/>
    </row>
    <row r="68" spans="2:6" hidden="1" x14ac:dyDescent="0.25">
      <c r="D68" s="394" t="s">
        <v>3</v>
      </c>
      <c r="E68" s="393">
        <f>$D$18*$C$67</f>
        <v>75487.873084267907</v>
      </c>
    </row>
    <row r="69" spans="2:6" hidden="1" x14ac:dyDescent="0.25">
      <c r="D69" s="394" t="s">
        <v>7</v>
      </c>
      <c r="E69" s="393">
        <f>$D$23*$C$67</f>
        <v>66253.512541374002</v>
      </c>
    </row>
    <row r="70" spans="2:6" hidden="1" x14ac:dyDescent="0.25">
      <c r="D70" s="394" t="s">
        <v>9</v>
      </c>
      <c r="E70" s="393">
        <f>$D$28*$C$67</f>
        <v>57019.151998480127</v>
      </c>
      <c r="F70" s="213"/>
    </row>
    <row r="71" spans="2:6" hidden="1" x14ac:dyDescent="0.25">
      <c r="D71" s="394" t="s">
        <v>10</v>
      </c>
      <c r="E71" s="393">
        <f>$D$33*$C$67</f>
        <v>47784.791455586252</v>
      </c>
      <c r="F71" s="229"/>
    </row>
    <row r="72" spans="2:6" hidden="1" x14ac:dyDescent="0.25">
      <c r="D72" s="394" t="s">
        <v>11</v>
      </c>
      <c r="E72" s="393">
        <f>$D$38*$C$67</f>
        <v>38550.430912692362</v>
      </c>
    </row>
    <row r="73" spans="2:6" hidden="1" x14ac:dyDescent="0.25">
      <c r="D73" s="394" t="s">
        <v>12</v>
      </c>
      <c r="E73" s="393">
        <f>$D$43*$C$67</f>
        <v>29316.070369798479</v>
      </c>
    </row>
    <row r="74" spans="2:6" hidden="1" x14ac:dyDescent="0.25">
      <c r="D74" s="394" t="s">
        <v>14</v>
      </c>
      <c r="E74" s="393">
        <f>$D$48*$C$67</f>
        <v>20081.709826904596</v>
      </c>
    </row>
    <row r="75" spans="2:6" hidden="1" x14ac:dyDescent="0.25">
      <c r="D75" s="394" t="s">
        <v>15</v>
      </c>
      <c r="E75" s="393">
        <f>$D$53*$C$67</f>
        <v>10847.349284010717</v>
      </c>
    </row>
    <row r="76" spans="2:6" hidden="1" x14ac:dyDescent="0.25">
      <c r="E76" s="213"/>
    </row>
    <row r="77" spans="2:6" hidden="1" x14ac:dyDescent="0.25">
      <c r="B77" s="391" t="s">
        <v>44</v>
      </c>
      <c r="C77" s="395">
        <v>6665.3746550950336</v>
      </c>
      <c r="E77" s="213"/>
    </row>
    <row r="78" spans="2:6" hidden="1" x14ac:dyDescent="0.25">
      <c r="D78" s="394" t="s">
        <v>3</v>
      </c>
      <c r="E78" s="393">
        <f>$D$18*$C$77</f>
        <v>62387.906771689522</v>
      </c>
    </row>
    <row r="79" spans="2:6" hidden="1" x14ac:dyDescent="0.25">
      <c r="D79" s="394" t="s">
        <v>7</v>
      </c>
      <c r="E79" s="393">
        <f>$D$23*$C$77</f>
        <v>54756.052791605704</v>
      </c>
    </row>
    <row r="80" spans="2:6" hidden="1" x14ac:dyDescent="0.25">
      <c r="D80" s="394" t="s">
        <v>9</v>
      </c>
      <c r="E80" s="393">
        <f>$D$28*$C$77</f>
        <v>47124.198811521892</v>
      </c>
    </row>
    <row r="81" spans="2:5" hidden="1" x14ac:dyDescent="0.25">
      <c r="D81" s="394" t="s">
        <v>10</v>
      </c>
      <c r="E81" s="393">
        <f>$D$33*$C$77</f>
        <v>39492.34483143808</v>
      </c>
    </row>
    <row r="82" spans="2:5" hidden="1" x14ac:dyDescent="0.25">
      <c r="D82" s="394" t="s">
        <v>11</v>
      </c>
      <c r="E82" s="393">
        <f>$D$38*$C$77</f>
        <v>31860.490851354261</v>
      </c>
    </row>
    <row r="83" spans="2:5" hidden="1" x14ac:dyDescent="0.25">
      <c r="D83" s="394" t="s">
        <v>12</v>
      </c>
      <c r="E83" s="393">
        <f>$D$43*$C$77</f>
        <v>24228.636871270446</v>
      </c>
    </row>
    <row r="84" spans="2:5" hidden="1" x14ac:dyDescent="0.25">
      <c r="D84" s="394" t="s">
        <v>14</v>
      </c>
      <c r="E84" s="393">
        <f>$D$48*$C$77</f>
        <v>16596.782891186631</v>
      </c>
    </row>
    <row r="85" spans="2:5" hidden="1" x14ac:dyDescent="0.25">
      <c r="D85" s="394" t="s">
        <v>15</v>
      </c>
      <c r="E85" s="393">
        <f>$D$53*$C$77</f>
        <v>8964.9289111028193</v>
      </c>
    </row>
    <row r="86" spans="2:5" hidden="1" x14ac:dyDescent="0.25">
      <c r="E86" s="213"/>
    </row>
    <row r="87" spans="2:5" hidden="1" x14ac:dyDescent="0.25">
      <c r="B87" s="391" t="s">
        <v>84</v>
      </c>
      <c r="C87" s="396">
        <v>0.12</v>
      </c>
      <c r="E87" s="213"/>
    </row>
    <row r="88" spans="2:5" hidden="1" x14ac:dyDescent="0.25">
      <c r="D88" s="394" t="s">
        <v>3</v>
      </c>
      <c r="E88" s="213">
        <f>(SUM(E57,E68,E78)*C87)</f>
        <v>69645.089617360893</v>
      </c>
    </row>
    <row r="89" spans="2:5" hidden="1" x14ac:dyDescent="0.25">
      <c r="D89" s="394" t="s">
        <v>7</v>
      </c>
      <c r="E89" s="213">
        <f t="shared" ref="E89:E95" si="2">(SUM(E58,E69,E79)*$C$87)</f>
        <v>61174.679147911687</v>
      </c>
    </row>
    <row r="90" spans="2:5" hidden="1" x14ac:dyDescent="0.25">
      <c r="D90" s="394" t="s">
        <v>9</v>
      </c>
      <c r="E90" s="213">
        <f t="shared" si="2"/>
        <v>52704.268678462482</v>
      </c>
    </row>
    <row r="91" spans="2:5" hidden="1" x14ac:dyDescent="0.25">
      <c r="D91" s="394" t="s">
        <v>10</v>
      </c>
      <c r="E91" s="213">
        <f t="shared" si="2"/>
        <v>44233.858209013284</v>
      </c>
    </row>
    <row r="92" spans="2:5" hidden="1" x14ac:dyDescent="0.25">
      <c r="D92" s="394" t="s">
        <v>11</v>
      </c>
      <c r="E92" s="213">
        <f t="shared" si="2"/>
        <v>35763.447739564072</v>
      </c>
    </row>
    <row r="93" spans="2:5" hidden="1" x14ac:dyDescent="0.25">
      <c r="D93" s="394" t="s">
        <v>12</v>
      </c>
      <c r="E93" s="213">
        <f t="shared" si="2"/>
        <v>27293.03727011487</v>
      </c>
    </row>
    <row r="94" spans="2:5" hidden="1" x14ac:dyDescent="0.25">
      <c r="D94" s="394" t="s">
        <v>14</v>
      </c>
      <c r="E94" s="213">
        <f t="shared" si="2"/>
        <v>18822.626800665661</v>
      </c>
    </row>
    <row r="95" spans="2:5" hidden="1" x14ac:dyDescent="0.25">
      <c r="D95" s="394" t="s">
        <v>15</v>
      </c>
      <c r="E95" s="213">
        <f t="shared" si="2"/>
        <v>10352.216331216458</v>
      </c>
    </row>
    <row r="96" spans="2:5" hidden="1" x14ac:dyDescent="0.25"/>
    <row r="97" spans="2:11" hidden="1" x14ac:dyDescent="0.25">
      <c r="B97" s="391" t="s">
        <v>135</v>
      </c>
      <c r="C97" s="397">
        <f>[11]CAF!BM26</f>
        <v>4.2661787365176985E-2</v>
      </c>
      <c r="E97" s="229"/>
    </row>
    <row r="98" spans="2:11" hidden="1" x14ac:dyDescent="0.25">
      <c r="D98" s="394" t="s">
        <v>3</v>
      </c>
      <c r="E98" s="213">
        <f>(SUM(E57,E68,E78,E88)*C97)</f>
        <v>27731.050706655758</v>
      </c>
    </row>
    <row r="99" spans="2:11" hidden="1" x14ac:dyDescent="0.25">
      <c r="D99" s="394" t="s">
        <v>7</v>
      </c>
      <c r="E99" s="213">
        <f>(SUM(E58,E69,E79,E89)*C97)</f>
        <v>24358.33077011726</v>
      </c>
    </row>
    <row r="100" spans="2:11" hidden="1" x14ac:dyDescent="0.25">
      <c r="D100" s="394" t="s">
        <v>9</v>
      </c>
      <c r="E100" s="213">
        <f t="shared" ref="E100:E105" si="3">(SUM(E59,E70,E80,E90)*$C$97)</f>
        <v>20985.610833578758</v>
      </c>
    </row>
    <row r="101" spans="2:11" hidden="1" x14ac:dyDescent="0.25">
      <c r="D101" s="394" t="s">
        <v>10</v>
      </c>
      <c r="E101" s="213">
        <f t="shared" si="3"/>
        <v>17612.890897040259</v>
      </c>
    </row>
    <row r="102" spans="2:11" hidden="1" x14ac:dyDescent="0.25">
      <c r="D102" s="394" t="s">
        <v>11</v>
      </c>
      <c r="E102" s="213">
        <f t="shared" si="3"/>
        <v>14240.170960501751</v>
      </c>
    </row>
    <row r="103" spans="2:11" hidden="1" x14ac:dyDescent="0.25">
      <c r="D103" s="394" t="s">
        <v>12</v>
      </c>
      <c r="E103" s="213">
        <f t="shared" si="3"/>
        <v>10867.451023963251</v>
      </c>
    </row>
    <row r="104" spans="2:11" hidden="1" x14ac:dyDescent="0.25">
      <c r="D104" s="394" t="s">
        <v>14</v>
      </c>
      <c r="E104" s="213">
        <f t="shared" si="3"/>
        <v>7494.7310874247469</v>
      </c>
    </row>
    <row r="105" spans="2:11" hidden="1" x14ac:dyDescent="0.25">
      <c r="D105" s="394" t="s">
        <v>15</v>
      </c>
      <c r="E105" s="213">
        <f t="shared" si="3"/>
        <v>4122.0111508862456</v>
      </c>
    </row>
    <row r="106" spans="2:11" hidden="1" x14ac:dyDescent="0.25"/>
    <row r="107" spans="2:11" hidden="1" x14ac:dyDescent="0.25"/>
    <row r="108" spans="2:11" hidden="1" x14ac:dyDescent="0.25">
      <c r="B108" s="398" t="s">
        <v>199</v>
      </c>
      <c r="C108" s="399"/>
      <c r="D108" s="399"/>
      <c r="E108" s="399"/>
      <c r="I108" s="400" t="s">
        <v>200</v>
      </c>
      <c r="J108" s="401">
        <v>106046.76801100562</v>
      </c>
    </row>
    <row r="109" spans="2:11" hidden="1" x14ac:dyDescent="0.25">
      <c r="D109" s="402" t="s">
        <v>1</v>
      </c>
      <c r="E109" s="403" t="s">
        <v>201</v>
      </c>
      <c r="F109" s="403" t="s">
        <v>202</v>
      </c>
      <c r="G109" s="403" t="s">
        <v>203</v>
      </c>
      <c r="H109" s="404" t="s">
        <v>204</v>
      </c>
    </row>
    <row r="110" spans="2:11" hidden="1" x14ac:dyDescent="0.25">
      <c r="D110" s="405" t="s">
        <v>3</v>
      </c>
      <c r="E110" s="213">
        <f>SUM($E$57,$E$68,$E$78,$E$88,$E$98)</f>
        <v>677751.88713535736</v>
      </c>
      <c r="F110" s="175">
        <f t="shared" ref="F110:F117" si="4">E110/$E$118</f>
        <v>0.21764823449845008</v>
      </c>
      <c r="G110" s="229">
        <f t="shared" ref="G110:G117" si="5">F110*$C$119</f>
        <v>90700.9840590081</v>
      </c>
      <c r="H110" s="406">
        <f t="shared" ref="H110:H117" si="6">E110-G110</f>
        <v>587050.90307634929</v>
      </c>
      <c r="I110" s="175">
        <f t="shared" ref="I110:I117" si="7">H110/$H$118</f>
        <v>0.21764823449845005</v>
      </c>
      <c r="J110" s="240">
        <f t="shared" ref="J110:J117" si="8">I110*$J$108</f>
        <v>23080.891831862085</v>
      </c>
      <c r="K110" s="229">
        <f>H110-J110</f>
        <v>563970.01124448725</v>
      </c>
    </row>
    <row r="111" spans="2:11" hidden="1" x14ac:dyDescent="0.25">
      <c r="D111" s="405" t="s">
        <v>7</v>
      </c>
      <c r="E111" s="213">
        <f>SUM($E$58,$E$69,$E$79,$E$89,$E$99)</f>
        <v>595322.00281729305</v>
      </c>
      <c r="F111" s="175">
        <f t="shared" si="4"/>
        <v>0.1911773103560358</v>
      </c>
      <c r="G111" s="229">
        <f t="shared" si="5"/>
        <v>79669.702899291515</v>
      </c>
      <c r="H111" s="406">
        <f t="shared" si="6"/>
        <v>515652.29991800152</v>
      </c>
      <c r="I111" s="175">
        <f t="shared" si="7"/>
        <v>0.19117731035603575</v>
      </c>
      <c r="J111" s="240">
        <f t="shared" si="8"/>
        <v>20273.735880294545</v>
      </c>
      <c r="K111" s="229">
        <f t="shared" ref="K111:K117" si="9">H111-J111</f>
        <v>495378.56403770699</v>
      </c>
    </row>
    <row r="112" spans="2:11" hidden="1" x14ac:dyDescent="0.25">
      <c r="D112" s="405" t="s">
        <v>9</v>
      </c>
      <c r="E112" s="213">
        <f>SUM($E$59,$E$70,$E$80,$E$90,$E$100)</f>
        <v>512892.11849922861</v>
      </c>
      <c r="F112" s="175">
        <f t="shared" si="4"/>
        <v>0.16470638621362146</v>
      </c>
      <c r="G112" s="229">
        <f t="shared" si="5"/>
        <v>68638.4217395749</v>
      </c>
      <c r="H112" s="406">
        <f t="shared" si="6"/>
        <v>444253.69675965374</v>
      </c>
      <c r="I112" s="175">
        <f t="shared" si="7"/>
        <v>0.16470638621362146</v>
      </c>
      <c r="J112" s="240">
        <f t="shared" si="8"/>
        <v>17466.579928727009</v>
      </c>
      <c r="K112" s="229">
        <f t="shared" si="9"/>
        <v>426787.11683092674</v>
      </c>
    </row>
    <row r="113" spans="2:11" hidden="1" x14ac:dyDescent="0.25">
      <c r="D113" s="405" t="s">
        <v>10</v>
      </c>
      <c r="E113" s="213">
        <f>SUM($E$60,$E$71,$E$81,$E$91,$E$101)</f>
        <v>430462.2341811643</v>
      </c>
      <c r="F113" s="175">
        <f t="shared" si="4"/>
        <v>0.13823546207120718</v>
      </c>
      <c r="G113" s="229">
        <f t="shared" si="5"/>
        <v>57607.140579858315</v>
      </c>
      <c r="H113" s="406">
        <f t="shared" si="6"/>
        <v>372855.09360130597</v>
      </c>
      <c r="I113" s="175">
        <f t="shared" si="7"/>
        <v>0.13823546207120715</v>
      </c>
      <c r="J113" s="240">
        <f t="shared" si="8"/>
        <v>14659.423977159473</v>
      </c>
      <c r="K113" s="229">
        <f t="shared" si="9"/>
        <v>358195.66962414648</v>
      </c>
    </row>
    <row r="114" spans="2:11" hidden="1" x14ac:dyDescent="0.25">
      <c r="D114" s="405" t="s">
        <v>11</v>
      </c>
      <c r="E114" s="213">
        <f>SUM($E$61,$E$72,$E$82,$E$92,$E$102)</f>
        <v>348032.34986309975</v>
      </c>
      <c r="F114" s="175">
        <f t="shared" si="4"/>
        <v>0.11176453792879282</v>
      </c>
      <c r="G114" s="229">
        <f t="shared" si="5"/>
        <v>46575.859420141685</v>
      </c>
      <c r="H114" s="406">
        <f t="shared" si="6"/>
        <v>301456.49044295808</v>
      </c>
      <c r="I114" s="175">
        <f t="shared" si="7"/>
        <v>0.1117645379287928</v>
      </c>
      <c r="J114" s="240">
        <f t="shared" si="8"/>
        <v>11852.268025591929</v>
      </c>
      <c r="K114" s="229">
        <f t="shared" si="9"/>
        <v>289604.22241736617</v>
      </c>
    </row>
    <row r="115" spans="2:11" hidden="1" x14ac:dyDescent="0.25">
      <c r="D115" s="405" t="s">
        <v>12</v>
      </c>
      <c r="E115" s="213">
        <f>SUM($E$62,$E$73,$E$83,$E$93,$E$103)</f>
        <v>265602.46554503537</v>
      </c>
      <c r="F115" s="175">
        <f t="shared" si="4"/>
        <v>8.5293613786378508E-2</v>
      </c>
      <c r="G115" s="229">
        <f t="shared" si="5"/>
        <v>35544.578260425085</v>
      </c>
      <c r="H115" s="406">
        <f t="shared" si="6"/>
        <v>230057.8872846103</v>
      </c>
      <c r="I115" s="175">
        <f t="shared" si="7"/>
        <v>8.5293613786378508E-2</v>
      </c>
      <c r="J115" s="240">
        <f t="shared" si="8"/>
        <v>9045.1120740243932</v>
      </c>
      <c r="K115" s="229">
        <f t="shared" si="9"/>
        <v>221012.77521058591</v>
      </c>
    </row>
    <row r="116" spans="2:11" ht="14.45" hidden="1" customHeight="1" x14ac:dyDescent="0.25">
      <c r="D116" s="405" t="s">
        <v>14</v>
      </c>
      <c r="E116" s="213">
        <f>SUM($E$63,$E$74,$E$84,$E$94,$E$104)</f>
        <v>183172.58122697091</v>
      </c>
      <c r="F116" s="175">
        <f t="shared" si="4"/>
        <v>5.8822689643964171E-2</v>
      </c>
      <c r="G116" s="229">
        <f t="shared" si="5"/>
        <v>24513.297100708478</v>
      </c>
      <c r="H116" s="406">
        <f t="shared" si="6"/>
        <v>158659.28412626244</v>
      </c>
      <c r="I116" s="175">
        <f t="shared" si="7"/>
        <v>5.8822689643964164E-2</v>
      </c>
      <c r="J116" s="240">
        <f t="shared" si="8"/>
        <v>6237.9561224568506</v>
      </c>
      <c r="K116" s="229">
        <f t="shared" si="9"/>
        <v>152421.3280038056</v>
      </c>
    </row>
    <row r="117" spans="2:11" ht="15.75" hidden="1" thickBot="1" x14ac:dyDescent="0.3">
      <c r="D117" s="407" t="s">
        <v>15</v>
      </c>
      <c r="E117" s="408">
        <f>SUM($E$64,$E$75,$E$85,$E$95,$E$105)</f>
        <v>100742.69690890652</v>
      </c>
      <c r="F117" s="409">
        <f t="shared" si="4"/>
        <v>3.2351765501549862E-2</v>
      </c>
      <c r="G117" s="410">
        <f t="shared" si="5"/>
        <v>13482.015940991878</v>
      </c>
      <c r="H117" s="411">
        <f t="shared" si="6"/>
        <v>87260.680967914639</v>
      </c>
      <c r="I117" s="175">
        <f t="shared" si="7"/>
        <v>3.2351765501549855E-2</v>
      </c>
      <c r="J117" s="240">
        <f t="shared" si="8"/>
        <v>3430.8001708893125</v>
      </c>
      <c r="K117" s="229">
        <f t="shared" si="9"/>
        <v>83829.880797025326</v>
      </c>
    </row>
    <row r="118" spans="2:11" hidden="1" x14ac:dyDescent="0.25">
      <c r="E118" s="393">
        <f>SUM(E110:E117)</f>
        <v>3113978.3361770562</v>
      </c>
      <c r="H118" s="213">
        <f>SUM(H110:H117)</f>
        <v>2697246.3361770567</v>
      </c>
    </row>
    <row r="119" spans="2:11" hidden="1" x14ac:dyDescent="0.25">
      <c r="B119" s="412" t="s">
        <v>205</v>
      </c>
      <c r="C119" s="413">
        <v>416732</v>
      </c>
      <c r="H119" s="213">
        <f>E118-H118</f>
        <v>416731.99999999953</v>
      </c>
    </row>
    <row r="120" spans="2:11" hidden="1" x14ac:dyDescent="0.25">
      <c r="H120" s="175" t="b">
        <f>H119=C119</f>
        <v>1</v>
      </c>
    </row>
    <row r="121" spans="2:11" hidden="1" x14ac:dyDescent="0.25">
      <c r="B121" s="414" t="s">
        <v>206</v>
      </c>
      <c r="C121" s="415"/>
      <c r="D121" s="415"/>
      <c r="E121" s="415"/>
    </row>
    <row r="122" spans="2:11" hidden="1" x14ac:dyDescent="0.25">
      <c r="B122" s="209" t="s">
        <v>207</v>
      </c>
      <c r="C122" s="240">
        <v>565946.37364794489</v>
      </c>
    </row>
    <row r="123" spans="2:11" hidden="1" x14ac:dyDescent="0.25">
      <c r="B123" s="209"/>
      <c r="C123" s="240"/>
      <c r="F123" s="416" t="s">
        <v>208</v>
      </c>
      <c r="G123" s="416" t="s">
        <v>209</v>
      </c>
    </row>
    <row r="124" spans="2:11" ht="14.45" hidden="1" customHeight="1" x14ac:dyDescent="0.25">
      <c r="C124" s="417">
        <f>E124/$E$132</f>
        <v>0.21764823449845008</v>
      </c>
      <c r="D124" s="394" t="s">
        <v>3</v>
      </c>
      <c r="E124" s="213">
        <f t="shared" ref="E124:E131" si="10">E110</f>
        <v>677751.88713535736</v>
      </c>
      <c r="F124" s="418">
        <f t="shared" ref="F124:F131" si="11">$C$122*C124</f>
        <v>123177.22904527537</v>
      </c>
      <c r="G124" s="395">
        <f t="shared" ref="G124:G131" si="12">E124-F124</f>
        <v>554574.658090082</v>
      </c>
    </row>
    <row r="125" spans="2:11" hidden="1" x14ac:dyDescent="0.25">
      <c r="C125" s="417">
        <f t="shared" ref="C125:C131" si="13">E125/$E$132</f>
        <v>0.1911773103560358</v>
      </c>
      <c r="D125" s="394" t="s">
        <v>7</v>
      </c>
      <c r="E125" s="213">
        <f t="shared" si="10"/>
        <v>595322.00281729305</v>
      </c>
      <c r="F125" s="418">
        <f t="shared" si="11"/>
        <v>108196.10551976616</v>
      </c>
      <c r="G125" s="395">
        <f t="shared" si="12"/>
        <v>487125.89729752688</v>
      </c>
    </row>
    <row r="126" spans="2:11" hidden="1" x14ac:dyDescent="0.25">
      <c r="C126" s="417">
        <f t="shared" si="13"/>
        <v>0.16470638621362146</v>
      </c>
      <c r="D126" s="394" t="s">
        <v>9</v>
      </c>
      <c r="E126" s="213">
        <f t="shared" si="10"/>
        <v>512892.11849922861</v>
      </c>
      <c r="F126" s="418">
        <f t="shared" si="11"/>
        <v>93214.98199425693</v>
      </c>
      <c r="G126" s="395">
        <f t="shared" si="12"/>
        <v>419677.13650497166</v>
      </c>
    </row>
    <row r="127" spans="2:11" hidden="1" x14ac:dyDescent="0.25">
      <c r="C127" s="417">
        <f t="shared" si="13"/>
        <v>0.13823546207120718</v>
      </c>
      <c r="D127" s="394" t="s">
        <v>10</v>
      </c>
      <c r="E127" s="213">
        <f t="shared" si="10"/>
        <v>430462.2341811643</v>
      </c>
      <c r="F127" s="418">
        <f t="shared" si="11"/>
        <v>78233.858468747727</v>
      </c>
      <c r="G127" s="395">
        <f t="shared" si="12"/>
        <v>352228.3757124166</v>
      </c>
    </row>
    <row r="128" spans="2:11" hidden="1" x14ac:dyDescent="0.25">
      <c r="C128" s="417">
        <f t="shared" si="13"/>
        <v>0.11176453792879282</v>
      </c>
      <c r="D128" s="394" t="s">
        <v>11</v>
      </c>
      <c r="E128" s="213">
        <f t="shared" si="10"/>
        <v>348032.34986309975</v>
      </c>
      <c r="F128" s="418">
        <f t="shared" si="11"/>
        <v>63252.734943238487</v>
      </c>
      <c r="G128" s="395">
        <f t="shared" si="12"/>
        <v>284779.61491986125</v>
      </c>
    </row>
    <row r="129" spans="2:7" hidden="1" x14ac:dyDescent="0.25">
      <c r="C129" s="417">
        <f t="shared" si="13"/>
        <v>8.5293613786378508E-2</v>
      </c>
      <c r="D129" s="394" t="s">
        <v>12</v>
      </c>
      <c r="E129" s="213">
        <f t="shared" si="10"/>
        <v>265602.46554503537</v>
      </c>
      <c r="F129" s="418">
        <f t="shared" si="11"/>
        <v>48271.611417729277</v>
      </c>
      <c r="G129" s="395">
        <f t="shared" si="12"/>
        <v>217330.85412730608</v>
      </c>
    </row>
    <row r="130" spans="2:7" hidden="1" x14ac:dyDescent="0.25">
      <c r="C130" s="417">
        <f t="shared" si="13"/>
        <v>5.8822689643964171E-2</v>
      </c>
      <c r="D130" s="394" t="s">
        <v>14</v>
      </c>
      <c r="E130" s="213">
        <f t="shared" si="10"/>
        <v>183172.58122697091</v>
      </c>
      <c r="F130" s="418">
        <f t="shared" si="11"/>
        <v>33290.487892220044</v>
      </c>
      <c r="G130" s="395">
        <f t="shared" si="12"/>
        <v>149882.09333475085</v>
      </c>
    </row>
    <row r="131" spans="2:7" hidden="1" x14ac:dyDescent="0.25">
      <c r="C131" s="417">
        <f t="shared" si="13"/>
        <v>3.2351765501549862E-2</v>
      </c>
      <c r="D131" s="394" t="s">
        <v>15</v>
      </c>
      <c r="E131" s="213">
        <f t="shared" si="10"/>
        <v>100742.69690890652</v>
      </c>
      <c r="F131" s="418">
        <f t="shared" si="11"/>
        <v>18309.36436671083</v>
      </c>
      <c r="G131" s="395">
        <f t="shared" si="12"/>
        <v>82433.332542195698</v>
      </c>
    </row>
    <row r="132" spans="2:7" hidden="1" x14ac:dyDescent="0.25">
      <c r="E132" s="393">
        <f>SUM(E124:E131)</f>
        <v>3113978.3361770562</v>
      </c>
      <c r="F132" s="393">
        <f>SUM(F124:F129)</f>
        <v>514346.52138901391</v>
      </c>
      <c r="G132" s="418">
        <f>SUM(G124:G129)</f>
        <v>2315716.5366521645</v>
      </c>
    </row>
    <row r="133" spans="2:7" hidden="1" x14ac:dyDescent="0.25"/>
    <row r="135" spans="2:7" x14ac:dyDescent="0.25">
      <c r="B135" s="419" t="s">
        <v>210</v>
      </c>
      <c r="C135" s="420"/>
      <c r="D135" s="420"/>
      <c r="E135" s="420"/>
      <c r="F135" s="421"/>
      <c r="G135" s="421"/>
    </row>
    <row r="136" spans="2:7" ht="30" x14ac:dyDescent="0.25">
      <c r="B136" s="422" t="s">
        <v>211</v>
      </c>
      <c r="C136" s="423" t="s">
        <v>8</v>
      </c>
      <c r="D136" s="424">
        <f>'M2021 BLS  SALARY CHART'!C22</f>
        <v>72975</v>
      </c>
      <c r="E136" s="425">
        <v>0.01</v>
      </c>
      <c r="F136" s="426">
        <f>D136*E136</f>
        <v>729.75</v>
      </c>
    </row>
    <row r="137" spans="2:7" x14ac:dyDescent="0.25">
      <c r="B137" s="427"/>
      <c r="C137" s="216" t="s">
        <v>30</v>
      </c>
      <c r="D137" s="428">
        <f>'M2021 BLS  SALARY CHART'!C8</f>
        <v>50422</v>
      </c>
      <c r="E137" s="429">
        <f>0.0425+0.0425</f>
        <v>8.5000000000000006E-2</v>
      </c>
      <c r="F137" s="430">
        <f>E137*D137</f>
        <v>4285.87</v>
      </c>
    </row>
    <row r="138" spans="2:7" x14ac:dyDescent="0.25">
      <c r="B138" s="432"/>
      <c r="C138" s="216" t="s">
        <v>13</v>
      </c>
      <c r="D138" s="371">
        <f>'M2021 BLS  SALARY CHART'!C36</f>
        <v>39522</v>
      </c>
      <c r="E138" s="431">
        <v>5.0000000000000001E-3</v>
      </c>
      <c r="F138" s="366">
        <f>D138*E138</f>
        <v>197.61</v>
      </c>
    </row>
    <row r="139" spans="2:7" ht="15.75" thickBot="1" x14ac:dyDescent="0.3">
      <c r="B139" s="376"/>
      <c r="C139" s="386"/>
      <c r="D139" s="433"/>
      <c r="E139" s="378">
        <f>SUM(E136:E138)</f>
        <v>0.1</v>
      </c>
      <c r="F139" s="379">
        <f>SUM(F136:F138)</f>
        <v>5213.2299999999996</v>
      </c>
    </row>
    <row r="140" spans="2:7" x14ac:dyDescent="0.25">
      <c r="D140" s="434"/>
      <c r="E140" s="357" t="s">
        <v>212</v>
      </c>
      <c r="F140" s="213">
        <f>F139*'FY24 RCC models-3361'!AC18</f>
        <v>1323.639097</v>
      </c>
    </row>
    <row r="141" spans="2:7" x14ac:dyDescent="0.25">
      <c r="E141" s="357" t="s">
        <v>213</v>
      </c>
      <c r="F141" s="213">
        <f ca="1">'FY24 RCC models-3361'!AC12*'RC Satellite Cntr'!E139</f>
        <v>304.78655669797553</v>
      </c>
    </row>
    <row r="142" spans="2:7" x14ac:dyDescent="0.25">
      <c r="E142" s="357" t="s">
        <v>214</v>
      </c>
      <c r="F142" s="213">
        <f ca="1">'FY24 RCC models-3361'!AC15*'RC Satellite Cntr'!E139</f>
        <v>764.70523376148947</v>
      </c>
    </row>
    <row r="143" spans="2:7" x14ac:dyDescent="0.25">
      <c r="E143" s="357" t="s">
        <v>44</v>
      </c>
      <c r="F143" s="213">
        <f>'FY24 RCC models-3361'!AC16*'RC Satellite Cntr'!E139</f>
        <v>540.83959219200949</v>
      </c>
    </row>
    <row r="144" spans="2:7" x14ac:dyDescent="0.25">
      <c r="E144" s="357" t="s">
        <v>215</v>
      </c>
      <c r="F144" s="435">
        <v>0.12</v>
      </c>
    </row>
    <row r="145" spans="5:7" x14ac:dyDescent="0.25">
      <c r="E145" s="357" t="s">
        <v>216</v>
      </c>
      <c r="F145" s="434">
        <f>'FY24 RCC models-3361'!AC19</f>
        <v>2.7799999999999998E-2</v>
      </c>
    </row>
    <row r="146" spans="5:7" x14ac:dyDescent="0.25">
      <c r="E146" s="357" t="s">
        <v>217</v>
      </c>
      <c r="F146" s="213">
        <f ca="1">SUM(F139:F143)*(F144+1)*(F145+1)</f>
        <v>9378.535771344079</v>
      </c>
      <c r="G146" s="436"/>
    </row>
    <row r="147" spans="5:7" x14ac:dyDescent="0.25">
      <c r="E147" s="437" t="s">
        <v>218</v>
      </c>
      <c r="F147" s="438">
        <f>F139*0.37%</f>
        <v>19.288951000000001</v>
      </c>
      <c r="G147" s="436"/>
    </row>
    <row r="148" spans="5:7" x14ac:dyDescent="0.25">
      <c r="E148" s="357" t="s">
        <v>219</v>
      </c>
      <c r="F148" s="213">
        <f ca="1">F147+F146</f>
        <v>9397.8247223440794</v>
      </c>
      <c r="G148" s="436"/>
    </row>
    <row r="149" spans="5:7" x14ac:dyDescent="0.25">
      <c r="E149" s="357" t="s">
        <v>220</v>
      </c>
      <c r="F149" s="439">
        <f ca="1">F148/52/4</f>
        <v>45.181849626654227</v>
      </c>
    </row>
    <row r="1048561" spans="10:10" x14ac:dyDescent="0.25">
      <c r="J1048561" s="175" t="s">
        <v>221</v>
      </c>
    </row>
  </sheetData>
  <pageMargins left="0.7" right="0.7" top="0.75" bottom="0.75" header="0.3" footer="0.3"/>
  <pageSetup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P42"/>
  <sheetViews>
    <sheetView topLeftCell="B1" zoomScale="130" zoomScaleNormal="130" workbookViewId="0">
      <selection activeCell="S14" sqref="S14"/>
    </sheetView>
  </sheetViews>
  <sheetFormatPr defaultColWidth="9.1640625" defaultRowHeight="15" x14ac:dyDescent="0.25"/>
  <cols>
    <col min="1" max="1" width="0" style="175" hidden="1" customWidth="1"/>
    <col min="2" max="2" width="9.1640625" style="175"/>
    <col min="3" max="3" width="47.6640625" style="175" customWidth="1"/>
    <col min="4" max="4" width="16.33203125" style="175" customWidth="1"/>
    <col min="5" max="5" width="20" style="175" customWidth="1"/>
    <col min="6" max="6" width="22.6640625" style="175" customWidth="1"/>
    <col min="7" max="7" width="9.1640625" style="175" hidden="1" customWidth="1"/>
    <col min="8" max="8" width="40" style="175" hidden="1" customWidth="1"/>
    <col min="9" max="11" width="9.1640625" style="175" hidden="1" customWidth="1"/>
    <col min="12" max="12" width="0.1640625" style="175" hidden="1" customWidth="1"/>
    <col min="13" max="13" width="1.5" style="175" hidden="1" customWidth="1"/>
    <col min="14" max="14" width="16.33203125" style="175" customWidth="1"/>
    <col min="15" max="15" width="25.5" style="175" customWidth="1"/>
    <col min="16" max="16" width="12.5" style="175" bestFit="1" customWidth="1"/>
    <col min="17" max="17" width="6" style="175" customWidth="1"/>
    <col min="18" max="18" width="3.5" style="175" customWidth="1"/>
    <col min="19" max="19" width="32.6640625" style="175" customWidth="1"/>
    <col min="20" max="22" width="17" style="175" customWidth="1"/>
    <col min="23" max="16384" width="9.1640625" style="175"/>
  </cols>
  <sheetData>
    <row r="1" spans="3:12" ht="18" customHeight="1" x14ac:dyDescent="0.25">
      <c r="C1" s="653"/>
      <c r="D1" s="654"/>
    </row>
    <row r="3" spans="3:12" ht="15.75" thickBot="1" x14ac:dyDescent="0.3">
      <c r="C3" s="655"/>
      <c r="D3" s="655"/>
      <c r="E3" s="655"/>
      <c r="F3" s="655"/>
    </row>
    <row r="4" spans="3:12" ht="31.5" customHeight="1" thickBot="1" x14ac:dyDescent="0.3">
      <c r="C4" s="656" t="s">
        <v>54</v>
      </c>
      <c r="D4" s="657"/>
      <c r="E4" s="657"/>
      <c r="F4" s="658"/>
      <c r="G4" s="659" t="s">
        <v>38</v>
      </c>
      <c r="H4" s="660"/>
      <c r="I4" s="176"/>
      <c r="J4" s="176"/>
      <c r="K4" s="176"/>
      <c r="L4" s="176"/>
    </row>
    <row r="5" spans="3:12" x14ac:dyDescent="0.25">
      <c r="C5" s="177" t="s">
        <v>55</v>
      </c>
      <c r="D5" s="606">
        <v>1</v>
      </c>
      <c r="E5" s="178"/>
      <c r="F5" s="179"/>
      <c r="G5" s="661" t="s">
        <v>56</v>
      </c>
      <c r="H5" s="662"/>
    </row>
    <row r="6" spans="3:12" x14ac:dyDescent="0.25">
      <c r="C6" s="180"/>
      <c r="D6" s="181" t="s">
        <v>4</v>
      </c>
      <c r="E6" s="181" t="s">
        <v>5</v>
      </c>
      <c r="F6" s="182" t="s">
        <v>6</v>
      </c>
      <c r="G6" s="651"/>
      <c r="H6" s="652"/>
    </row>
    <row r="7" spans="3:12" x14ac:dyDescent="0.25">
      <c r="C7" s="183" t="s">
        <v>57</v>
      </c>
      <c r="D7" s="184">
        <f>D25</f>
        <v>72975</v>
      </c>
      <c r="E7" s="185">
        <v>1.2500000000000001E-2</v>
      </c>
      <c r="F7" s="186">
        <f>D7*E7</f>
        <v>912.1875</v>
      </c>
      <c r="G7" s="663" t="s">
        <v>58</v>
      </c>
      <c r="H7" s="664"/>
    </row>
    <row r="8" spans="3:12" x14ac:dyDescent="0.25">
      <c r="C8" s="183" t="str">
        <f>C26</f>
        <v>Clinical (LICSW Level)</v>
      </c>
      <c r="D8" s="184">
        <f>D26</f>
        <v>73171</v>
      </c>
      <c r="E8" s="185">
        <v>1.2500000000000001E-2</v>
      </c>
      <c r="F8" s="186">
        <f>D8*E8</f>
        <v>914.63750000000005</v>
      </c>
      <c r="G8" s="663" t="s">
        <v>59</v>
      </c>
      <c r="H8" s="664"/>
    </row>
    <row r="9" spans="3:12" x14ac:dyDescent="0.25">
      <c r="C9" s="183" t="str">
        <f>C27</f>
        <v>Direct Care III</v>
      </c>
      <c r="D9" s="184">
        <f>D27</f>
        <v>50422</v>
      </c>
      <c r="E9" s="185">
        <f>0.15+0.15</f>
        <v>0.3</v>
      </c>
      <c r="F9" s="186">
        <f>D9*E9</f>
        <v>15126.599999999999</v>
      </c>
      <c r="G9" s="663" t="s">
        <v>60</v>
      </c>
      <c r="H9" s="664"/>
    </row>
    <row r="10" spans="3:12" x14ac:dyDescent="0.25">
      <c r="C10" s="183" t="s">
        <v>61</v>
      </c>
      <c r="D10" s="184">
        <f>D29</f>
        <v>39522</v>
      </c>
      <c r="E10" s="569">
        <v>0.09</v>
      </c>
      <c r="F10" s="186">
        <f>E10*D10</f>
        <v>3556.98</v>
      </c>
      <c r="G10" s="187"/>
      <c r="H10" s="188"/>
    </row>
    <row r="11" spans="3:12" x14ac:dyDescent="0.25">
      <c r="C11" s="189" t="s">
        <v>62</v>
      </c>
      <c r="D11" s="190"/>
      <c r="E11" s="191">
        <f>SUM(E7:E10)</f>
        <v>0.41500000000000004</v>
      </c>
      <c r="F11" s="192">
        <f>SUM(F7:F10)</f>
        <v>20510.404999999999</v>
      </c>
      <c r="G11" s="668"/>
      <c r="H11" s="669"/>
    </row>
    <row r="12" spans="3:12" x14ac:dyDescent="0.25">
      <c r="C12" s="193" t="s">
        <v>63</v>
      </c>
      <c r="D12" s="195">
        <f>D30</f>
        <v>0.25390000000000001</v>
      </c>
      <c r="E12" s="196"/>
      <c r="F12" s="186">
        <f>D12*F11</f>
        <v>5207.5918295000001</v>
      </c>
      <c r="G12" s="663" t="s">
        <v>64</v>
      </c>
      <c r="H12" s="664"/>
    </row>
    <row r="13" spans="3:12" x14ac:dyDescent="0.25">
      <c r="C13" s="189" t="s">
        <v>65</v>
      </c>
      <c r="D13" s="190"/>
      <c r="E13" s="197"/>
      <c r="F13" s="192">
        <f>F12+F11</f>
        <v>25717.9968295</v>
      </c>
      <c r="G13" s="668"/>
      <c r="H13" s="669"/>
    </row>
    <row r="14" spans="3:12" x14ac:dyDescent="0.25">
      <c r="C14" s="193" t="s">
        <v>66</v>
      </c>
      <c r="D14" s="198">
        <f ca="1">SUM(D31:D35)</f>
        <v>11396.555432220612</v>
      </c>
      <c r="E14" s="199"/>
      <c r="F14" s="186">
        <f ca="1">D14*E11</f>
        <v>4729.5705043715543</v>
      </c>
      <c r="G14" s="187"/>
      <c r="H14" s="188"/>
    </row>
    <row r="15" spans="3:12" x14ac:dyDescent="0.25">
      <c r="C15" s="193" t="str">
        <f>C36</f>
        <v>Other Program Expenses</v>
      </c>
      <c r="D15" s="34">
        <f>D36</f>
        <v>2500</v>
      </c>
      <c r="E15" s="199"/>
      <c r="F15" s="186">
        <f>E11*D15</f>
        <v>1037.5</v>
      </c>
      <c r="G15" s="187"/>
      <c r="H15" s="188"/>
    </row>
    <row r="16" spans="3:12" x14ac:dyDescent="0.25">
      <c r="C16" s="189" t="s">
        <v>67</v>
      </c>
      <c r="D16" s="190"/>
      <c r="E16" s="190"/>
      <c r="F16" s="192">
        <f ca="1">SUM(F13:F15)</f>
        <v>31485.067333871553</v>
      </c>
      <c r="G16" s="661"/>
      <c r="H16" s="662"/>
    </row>
    <row r="17" spans="3:16" x14ac:dyDescent="0.25">
      <c r="C17" s="193" t="s">
        <v>68</v>
      </c>
      <c r="D17" s="195">
        <f>D37</f>
        <v>0.12</v>
      </c>
      <c r="E17" s="196"/>
      <c r="F17" s="186">
        <f ca="1">D17*F16</f>
        <v>3778.2080800645863</v>
      </c>
      <c r="G17" s="651"/>
      <c r="H17" s="652"/>
    </row>
    <row r="18" spans="3:16" x14ac:dyDescent="0.25">
      <c r="C18" s="189" t="s">
        <v>69</v>
      </c>
      <c r="D18" s="200"/>
      <c r="E18" s="201"/>
      <c r="F18" s="192">
        <f ca="1">SUM(F16,F17)</f>
        <v>35263.275413936142</v>
      </c>
      <c r="G18" s="663" t="s">
        <v>70</v>
      </c>
      <c r="H18" s="664"/>
    </row>
    <row r="19" spans="3:16" x14ac:dyDescent="0.25">
      <c r="C19" s="193" t="s">
        <v>71</v>
      </c>
      <c r="D19" s="195">
        <f>D38</f>
        <v>2.7811565914169036E-2</v>
      </c>
      <c r="E19" s="196"/>
      <c r="F19" s="202">
        <f ca="1">(F18-F11)*D19</f>
        <v>410.30042794037928</v>
      </c>
      <c r="G19" s="187"/>
      <c r="H19" s="188"/>
    </row>
    <row r="20" spans="3:16" x14ac:dyDescent="0.25">
      <c r="C20" s="193" t="s">
        <v>51</v>
      </c>
      <c r="D20" s="196"/>
      <c r="E20" s="196"/>
      <c r="F20" s="203">
        <f ca="1">F19+F18</f>
        <v>35673.575841876518</v>
      </c>
      <c r="G20" s="187"/>
      <c r="H20" s="188"/>
      <c r="M20" s="204"/>
    </row>
    <row r="21" spans="3:16" x14ac:dyDescent="0.25">
      <c r="C21" s="205" t="s">
        <v>72</v>
      </c>
      <c r="D21" s="206"/>
      <c r="E21" s="206"/>
      <c r="F21" s="207">
        <f ca="1">F20/12</f>
        <v>2972.7979868230432</v>
      </c>
      <c r="G21" s="187"/>
      <c r="H21" s="187"/>
    </row>
    <row r="22" spans="3:16" x14ac:dyDescent="0.25">
      <c r="F22" s="208"/>
      <c r="G22" s="187"/>
      <c r="H22" s="187"/>
    </row>
    <row r="23" spans="3:16" ht="15" customHeight="1" thickBot="1" x14ac:dyDescent="0.3">
      <c r="F23" s="212"/>
      <c r="G23" s="589"/>
      <c r="H23" s="589"/>
      <c r="I23" s="589"/>
      <c r="J23" s="589"/>
      <c r="K23" s="589"/>
    </row>
    <row r="24" spans="3:16" x14ac:dyDescent="0.25">
      <c r="C24" s="590" t="s">
        <v>541</v>
      </c>
      <c r="D24" s="591" t="s">
        <v>73</v>
      </c>
      <c r="E24" s="592" t="s">
        <v>38</v>
      </c>
      <c r="F24" s="670"/>
      <c r="G24" s="670"/>
      <c r="H24" s="670"/>
      <c r="I24" s="670"/>
      <c r="J24" s="670"/>
      <c r="K24" s="670"/>
      <c r="L24" s="670"/>
      <c r="M24" s="670"/>
      <c r="N24" s="671"/>
      <c r="P24" s="213"/>
    </row>
    <row r="25" spans="3:16" x14ac:dyDescent="0.25">
      <c r="C25" s="593" t="s">
        <v>57</v>
      </c>
      <c r="D25" s="214">
        <f>'M2021 BLS  SALARY CHART'!C22</f>
        <v>72975</v>
      </c>
      <c r="E25" s="594" t="s">
        <v>540</v>
      </c>
      <c r="F25" s="595"/>
      <c r="L25" s="596"/>
      <c r="M25" s="603"/>
      <c r="N25" s="248"/>
      <c r="P25" s="213"/>
    </row>
    <row r="26" spans="3:16" x14ac:dyDescent="0.25">
      <c r="C26" s="593" t="s">
        <v>74</v>
      </c>
      <c r="D26" s="214">
        <f>'M2021 BLS  SALARY CHART'!C18</f>
        <v>73171</v>
      </c>
      <c r="E26" s="594" t="s">
        <v>540</v>
      </c>
      <c r="L26" s="248"/>
      <c r="M26" s="215"/>
      <c r="N26" s="248"/>
      <c r="P26" s="213"/>
    </row>
    <row r="27" spans="3:16" x14ac:dyDescent="0.25">
      <c r="C27" s="597" t="s">
        <v>30</v>
      </c>
      <c r="D27" s="214">
        <f>'M2021 BLS  SALARY CHART'!C8</f>
        <v>50422</v>
      </c>
      <c r="E27" s="594" t="s">
        <v>540</v>
      </c>
      <c r="G27" s="216"/>
      <c r="H27" s="216"/>
      <c r="I27" s="216"/>
      <c r="J27" s="216"/>
      <c r="K27" s="216"/>
      <c r="L27" s="248"/>
      <c r="M27" s="215"/>
      <c r="N27" s="248"/>
    </row>
    <row r="28" spans="3:16" x14ac:dyDescent="0.25">
      <c r="C28" s="597" t="s">
        <v>33</v>
      </c>
      <c r="D28" s="214">
        <f>'M2021 BLS  SALARY CHART'!C6</f>
        <v>39522</v>
      </c>
      <c r="E28" s="594" t="s">
        <v>540</v>
      </c>
      <c r="G28" s="216"/>
      <c r="H28" s="216"/>
      <c r="I28" s="216"/>
      <c r="J28" s="216"/>
      <c r="K28" s="216"/>
      <c r="L28" s="248"/>
      <c r="M28" s="215"/>
      <c r="N28" s="248"/>
    </row>
    <row r="29" spans="3:16" x14ac:dyDescent="0.25">
      <c r="C29" s="597" t="s">
        <v>75</v>
      </c>
      <c r="D29" s="214">
        <f>'M2021 BLS  SALARY CHART'!C36</f>
        <v>39522</v>
      </c>
      <c r="E29" s="594" t="s">
        <v>540</v>
      </c>
      <c r="G29" s="216"/>
      <c r="H29" s="216"/>
      <c r="I29" s="216"/>
      <c r="J29" s="216"/>
      <c r="K29" s="216"/>
      <c r="L29" s="248"/>
      <c r="M29" s="215"/>
      <c r="N29" s="248"/>
    </row>
    <row r="30" spans="3:16" x14ac:dyDescent="0.25">
      <c r="C30" s="593" t="s">
        <v>76</v>
      </c>
      <c r="D30" s="217">
        <f>'M2021 BLS  SALARY CHART'!C38</f>
        <v>0.25390000000000001</v>
      </c>
      <c r="E30" s="568" t="s">
        <v>533</v>
      </c>
      <c r="F30" s="216"/>
      <c r="G30" s="216"/>
      <c r="H30" s="216"/>
      <c r="I30" s="216"/>
      <c r="J30" s="216"/>
      <c r="K30" s="216"/>
      <c r="L30" s="598"/>
      <c r="M30" s="215"/>
      <c r="N30" s="248"/>
      <c r="P30" s="209"/>
    </row>
    <row r="31" spans="3:16" ht="15" customHeight="1" x14ac:dyDescent="0.25">
      <c r="C31" s="593" t="s">
        <v>23</v>
      </c>
      <c r="D31" s="599">
        <f ca="1">'FY21 UFR 3486'!E5</f>
        <v>8234.0010425199198</v>
      </c>
      <c r="E31" s="568" t="s">
        <v>534</v>
      </c>
      <c r="F31" s="216"/>
      <c r="G31" s="216"/>
      <c r="H31" s="216"/>
      <c r="I31" s="216"/>
      <c r="J31" s="216"/>
      <c r="K31" s="216"/>
      <c r="L31" s="598"/>
      <c r="M31" s="219"/>
      <c r="N31" s="248"/>
      <c r="P31" s="209"/>
    </row>
    <row r="32" spans="3:16" ht="15" customHeight="1" x14ac:dyDescent="0.25">
      <c r="C32" s="600" t="s">
        <v>77</v>
      </c>
      <c r="D32" s="599">
        <f ca="1">'FY21 UFR 3486'!O5</f>
        <v>81.430055572962189</v>
      </c>
      <c r="E32" s="568" t="s">
        <v>534</v>
      </c>
      <c r="F32" s="216"/>
      <c r="G32" s="216"/>
      <c r="H32" s="216"/>
      <c r="I32" s="216"/>
      <c r="J32" s="216"/>
      <c r="K32" s="216"/>
      <c r="L32" s="598"/>
      <c r="M32" s="219"/>
      <c r="N32" s="248"/>
      <c r="O32" s="213"/>
      <c r="P32" s="209"/>
    </row>
    <row r="33" spans="3:16" ht="15" customHeight="1" x14ac:dyDescent="0.25">
      <c r="C33" s="593" t="s">
        <v>78</v>
      </c>
      <c r="D33" s="599">
        <f ca="1">'FY21 UFR 3486'!AK5</f>
        <v>538.911081520935</v>
      </c>
      <c r="E33" s="568" t="s">
        <v>534</v>
      </c>
      <c r="F33" s="216"/>
      <c r="G33" s="216"/>
      <c r="H33" s="216"/>
      <c r="I33" s="216"/>
      <c r="J33" s="216"/>
      <c r="K33" s="216"/>
      <c r="L33" s="598"/>
      <c r="M33" s="219"/>
      <c r="N33" s="248"/>
      <c r="P33" s="570"/>
    </row>
    <row r="34" spans="3:16" ht="15" customHeight="1" x14ac:dyDescent="0.25">
      <c r="C34" s="593" t="s">
        <v>79</v>
      </c>
      <c r="D34" s="599">
        <f ca="1">'FY21 UFR 3486'!Q5</f>
        <v>42.213252606794484</v>
      </c>
      <c r="E34" s="568" t="s">
        <v>534</v>
      </c>
      <c r="F34" s="216"/>
      <c r="G34" s="216"/>
      <c r="H34" s="216"/>
      <c r="I34" s="216"/>
      <c r="J34" s="216"/>
      <c r="K34" s="216"/>
      <c r="L34" s="598"/>
      <c r="M34" s="220"/>
      <c r="N34" s="248"/>
    </row>
    <row r="35" spans="3:16" ht="15" customHeight="1" x14ac:dyDescent="0.25">
      <c r="C35" s="593" t="s">
        <v>80</v>
      </c>
      <c r="D35" s="599">
        <v>2500</v>
      </c>
      <c r="E35" s="218" t="s">
        <v>81</v>
      </c>
      <c r="F35" s="216"/>
      <c r="G35" s="216"/>
      <c r="H35" s="216"/>
      <c r="I35" s="216"/>
      <c r="J35" s="216"/>
      <c r="K35" s="216"/>
      <c r="L35" s="598"/>
      <c r="M35" s="220"/>
      <c r="N35" s="248"/>
      <c r="P35" s="212"/>
    </row>
    <row r="36" spans="3:16" ht="15" customHeight="1" x14ac:dyDescent="0.25">
      <c r="C36" s="593" t="s">
        <v>44</v>
      </c>
      <c r="D36" s="599">
        <v>2500</v>
      </c>
      <c r="E36" s="218" t="s">
        <v>82</v>
      </c>
      <c r="F36" s="216"/>
      <c r="G36" s="216"/>
      <c r="H36" s="216"/>
      <c r="I36" s="216"/>
      <c r="J36" s="216"/>
      <c r="K36" s="216"/>
      <c r="L36" s="598"/>
      <c r="M36" s="220"/>
      <c r="N36" s="248"/>
      <c r="P36" s="212"/>
    </row>
    <row r="37" spans="3:16" ht="15" customHeight="1" x14ac:dyDescent="0.25">
      <c r="C37" s="593" t="s">
        <v>84</v>
      </c>
      <c r="D37" s="217">
        <f>'M2021 BLS  SALARY CHART'!C41</f>
        <v>0.12</v>
      </c>
      <c r="E37" s="218" t="s">
        <v>83</v>
      </c>
      <c r="F37" s="216"/>
      <c r="G37" s="221"/>
      <c r="H37" s="221"/>
      <c r="I37" s="221"/>
      <c r="J37" s="221"/>
      <c r="K37" s="221"/>
      <c r="L37" s="598"/>
      <c r="M37" s="220"/>
      <c r="N37" s="248"/>
    </row>
    <row r="38" spans="3:16" ht="15.6" customHeight="1" thickBot="1" x14ac:dyDescent="0.3">
      <c r="C38" s="601" t="s">
        <v>135</v>
      </c>
      <c r="D38" s="602">
        <f>'CAF Fall 2022'!CH23</f>
        <v>2.7811565914169036E-2</v>
      </c>
      <c r="E38" s="665" t="s">
        <v>535</v>
      </c>
      <c r="F38" s="666"/>
      <c r="G38" s="666"/>
      <c r="H38" s="666"/>
      <c r="I38" s="666"/>
      <c r="J38" s="666"/>
      <c r="K38" s="666"/>
      <c r="L38" s="667"/>
      <c r="M38" s="604"/>
      <c r="N38" s="605"/>
    </row>
    <row r="39" spans="3:16" ht="15" customHeight="1" x14ac:dyDescent="0.25">
      <c r="L39" s="221"/>
      <c r="M39" s="222"/>
    </row>
    <row r="40" spans="3:16" ht="14.45" customHeight="1" x14ac:dyDescent="0.25">
      <c r="M40" s="222"/>
    </row>
    <row r="41" spans="3:16" ht="15" customHeight="1" x14ac:dyDescent="0.25">
      <c r="M41" s="222"/>
    </row>
    <row r="42" spans="3:16" x14ac:dyDescent="0.25">
      <c r="M42" s="222"/>
    </row>
  </sheetData>
  <mergeCells count="17">
    <mergeCell ref="G16:H16"/>
    <mergeCell ref="G17:H17"/>
    <mergeCell ref="G18:H18"/>
    <mergeCell ref="E38:L38"/>
    <mergeCell ref="G7:H7"/>
    <mergeCell ref="G8:H8"/>
    <mergeCell ref="G9:H9"/>
    <mergeCell ref="G11:H11"/>
    <mergeCell ref="G12:H12"/>
    <mergeCell ref="G13:H13"/>
    <mergeCell ref="F24:N24"/>
    <mergeCell ref="G6:H6"/>
    <mergeCell ref="C1:D1"/>
    <mergeCell ref="C3:F3"/>
    <mergeCell ref="C4:F4"/>
    <mergeCell ref="G4:H4"/>
    <mergeCell ref="G5:H5"/>
  </mergeCells>
  <pageMargins left="0.25" right="0.25" top="0.75" bottom="0.75" header="0.3" footer="0.3"/>
  <pageSetup scale="56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CE57-6742-44CD-8330-293D27C8C7B4}">
  <dimension ref="A1:ARS300"/>
  <sheetViews>
    <sheetView topLeftCell="O1" workbookViewId="0">
      <selection activeCell="G26" sqref="G26"/>
    </sheetView>
  </sheetViews>
  <sheetFormatPr defaultRowHeight="15" x14ac:dyDescent="0.25"/>
  <cols>
    <col min="1" max="1" width="49.83203125" customWidth="1"/>
    <col min="2" max="2" width="22.83203125" customWidth="1"/>
    <col min="4" max="43" width="22.83203125" customWidth="1"/>
    <col min="804" max="843" width="8.83203125" style="481"/>
    <col min="1044" max="1163" width="8.83203125" style="482"/>
  </cols>
  <sheetData>
    <row r="1" spans="1:43" x14ac:dyDescent="0.25">
      <c r="A1" s="538">
        <v>10</v>
      </c>
      <c r="C1" s="539" t="s">
        <v>376</v>
      </c>
      <c r="E1" s="540">
        <f ca="1">IF(COUNT(E12:E300)=0,"-",AVERAGE(E12:OFFSET(E12,$A$1-1,0)))</f>
        <v>46319.118232113935</v>
      </c>
      <c r="G1" s="540">
        <f ca="1">IF(COUNT(G12:G300)=0,"-",AVERAGE(G12:OFFSET(G12,$A$1-1,0)))</f>
        <v>825333.33333333337</v>
      </c>
      <c r="I1" s="540" t="str">
        <f ca="1">IF(COUNT(I12:I300)=0,"-",AVERAGE(I12:OFFSET(I12,$A$1-1,0)))</f>
        <v>-</v>
      </c>
      <c r="K1" s="540">
        <f ca="1">IF(COUNT(K12:K300)=0,"-",AVERAGE(K12:OFFSET(K12,$A$1-1,0)))</f>
        <v>3256.8421052631579</v>
      </c>
      <c r="M1" s="540">
        <f ca="1">IF(COUNT(M12:M300)=0,"-",AVERAGE(M12:OFFSET(M12,$A$1-1,0)))</f>
        <v>13841.578947368422</v>
      </c>
      <c r="O1" s="540">
        <f ca="1">IF(COUNT(O12:O300)=0,"-",AVERAGE(O12:OFFSET(O12,$A$1-1,0)))</f>
        <v>225.64180683823727</v>
      </c>
      <c r="Q1" s="540">
        <f ca="1">IF(COUNT(Q12:Q300)=0,"-",AVERAGE(Q12:OFFSET(Q12,$A$1-1,0)))</f>
        <v>33.223684210526315</v>
      </c>
      <c r="S1" s="540">
        <f ca="1">IF(COUNT(S12:S300)=0,"-",AVERAGE(S12:OFFSET(S12,$A$1-1,0)))</f>
        <v>9.7859327217125376</v>
      </c>
      <c r="U1" s="540" t="str">
        <f ca="1">IF(COUNT(U12:U300)=0,"-",AVERAGE(U12:OFFSET(U12,$A$1-1,0)))</f>
        <v>-</v>
      </c>
      <c r="W1" s="540" t="str">
        <f ca="1">IF(COUNT(W12:W300)=0,"-",AVERAGE(W12:OFFSET(W12,$A$1-1,0)))</f>
        <v>-</v>
      </c>
      <c r="Y1" s="540" t="str">
        <f ca="1">IF(COUNT(Y12:Y300)=0,"-",AVERAGE(Y12:OFFSET(Y12,$A$1-1,0)))</f>
        <v>-</v>
      </c>
      <c r="AA1" s="540" t="str">
        <f ca="1">IF(COUNT(AA12:AA300)=0,"-",AVERAGE(AA12:OFFSET(AA12,$A$1-1,0)))</f>
        <v>-</v>
      </c>
      <c r="AC1" s="540">
        <f ca="1">IF(COUNT(AC12:AC300)=0,"-",AVERAGE(AC12:OFFSET(AC12,$A$1-1,0)))</f>
        <v>170.03676470588238</v>
      </c>
      <c r="AE1" s="540">
        <f ca="1">IF(COUNT(AE12:AE300)=0,"-",AVERAGE(AE12:OFFSET(AE12,$A$1-1,0)))</f>
        <v>4204.3859649122805</v>
      </c>
      <c r="AG1" s="540" t="str">
        <f ca="1">IF(COUNT(AG12:AG300)=0,"-",AVERAGE(AG12:OFFSET(AG12,$A$1-1,0)))</f>
        <v>-</v>
      </c>
      <c r="AI1" s="540" t="str">
        <f ca="1">IF(COUNT(AI12:AI300)=0,"-",AVERAGE(AI12:OFFSET(AI12,$A$1-1,0)))</f>
        <v>-</v>
      </c>
      <c r="AK1" s="540">
        <f ca="1">IF(COUNT(AK12:AK300)=0,"-",AVERAGE(AK12:OFFSET(AK12,$A$1-1,0)))</f>
        <v>1270.0661395224458</v>
      </c>
      <c r="AM1" s="540" t="str">
        <f ca="1">IF(COUNT(AM12:AM300)=0,"-",AVERAGE(AM12:OFFSET(AM12,$A$1-1,0)))</f>
        <v>-</v>
      </c>
      <c r="AO1" s="540">
        <f ca="1">IF(COUNT(AO12:AO300)=0,"-",AVERAGE(AO12:OFFSET(AO12,$A$1-1,0)))</f>
        <v>422.14174857734093</v>
      </c>
      <c r="AQ1" s="540">
        <f ca="1">IF(COUNT(AQ12:AQ300)=0,"-",AVERAGE(AQ12:OFFSET(AQ12,$A$1-1,0)))</f>
        <v>85500.873370394489</v>
      </c>
    </row>
    <row r="2" spans="1:43" x14ac:dyDescent="0.25">
      <c r="C2" s="539" t="s">
        <v>377</v>
      </c>
      <c r="E2" s="540">
        <f ca="1">IF(COUNT(E12:E300)=0,"-",E1-(2*_xlfn.STDEV.P(E12:OFFSET(E12,$A$1-1,0))))</f>
        <v>-146463.03175851778</v>
      </c>
      <c r="G2" s="540">
        <f ca="1">IF(COUNT(G12:G300)=0,"-",G1-(2*_xlfn.STDEV.P(G12:OFFSET(G12,$A$1-1,0))))</f>
        <v>825333.33333333337</v>
      </c>
      <c r="I2" s="540" t="str">
        <f ca="1">IF(COUNT(I12:I300)=0,"-",I1-(2*_xlfn.STDEV.P(I12:OFFSET(I12,$A$1-1,0))))</f>
        <v>-</v>
      </c>
      <c r="K2" s="540">
        <f ca="1">IF(COUNT(K12:K300)=0,"-",K1-(2*_xlfn.STDEV.P(K12:OFFSET(K12,$A$1-1,0))))</f>
        <v>3256.8421052631579</v>
      </c>
      <c r="M2" s="540">
        <f ca="1">IF(COUNT(M12:M300)=0,"-",M1-(2*_xlfn.STDEV.P(M12:OFFSET(M12,$A$1-1,0))))</f>
        <v>13841.578947368422</v>
      </c>
      <c r="O2" s="540">
        <f ca="1">IF(COUNT(O12:O300)=0,"-",O1-(2*_xlfn.STDEV.P(O12:OFFSET(O12,$A$1-1,0))))</f>
        <v>-237.17245786144767</v>
      </c>
      <c r="Q2" s="540">
        <f ca="1">IF(COUNT(Q12:Q300)=0,"-",Q1-(2*_xlfn.STDEV.P(Q12:OFFSET(Q12,$A$1-1,0))))</f>
        <v>8.4429824561403386</v>
      </c>
      <c r="S2" s="540">
        <f ca="1">IF(COUNT(S12:S300)=0,"-",S1-(2*_xlfn.STDEV.P(S12:OFFSET(S12,$A$1-1,0))))</f>
        <v>9.7859327217125376</v>
      </c>
      <c r="U2" s="540" t="str">
        <f ca="1">IF(COUNT(U12:U300)=0,"-",U1-(2*_xlfn.STDEV.P(U12:OFFSET(U12,$A$1-1,0))))</f>
        <v>-</v>
      </c>
      <c r="W2" s="540" t="str">
        <f ca="1">IF(COUNT(W12:W300)=0,"-",W1-(2*_xlfn.STDEV.P(W12:OFFSET(W12,$A$1-1,0))))</f>
        <v>-</v>
      </c>
      <c r="Y2" s="540" t="str">
        <f ca="1">IF(COUNT(Y12:Y300)=0,"-",Y1-(2*_xlfn.STDEV.P(Y12:OFFSET(Y12,$A$1-1,0))))</f>
        <v>-</v>
      </c>
      <c r="AA2" s="540" t="str">
        <f ca="1">IF(COUNT(AA12:AA300)=0,"-",AA1-(2*_xlfn.STDEV.P(AA12:OFFSET(AA12,$A$1-1,0))))</f>
        <v>-</v>
      </c>
      <c r="AC2" s="540">
        <f ca="1">IF(COUNT(AC12:AC300)=0,"-",AC1-(2*_xlfn.STDEV.P(AC12:OFFSET(AC12,$A$1-1,0))))</f>
        <v>170.03676470588238</v>
      </c>
      <c r="AE2" s="540">
        <f ca="1">IF(COUNT(AE12:AE300)=0,"-",AE1-(2*_xlfn.STDEV.P(AE12:OFFSET(AE12,$A$1-1,0))))</f>
        <v>4204.3859649122805</v>
      </c>
      <c r="AG2" s="540" t="str">
        <f ca="1">IF(COUNT(AG12:AG300)=0,"-",AG1-(2*_xlfn.STDEV.P(AG12:OFFSET(AG12,$A$1-1,0))))</f>
        <v>-</v>
      </c>
      <c r="AI2" s="540" t="str">
        <f ca="1">IF(COUNT(AI12:AI300)=0,"-",AI1-(2*_xlfn.STDEV.P(AI12:OFFSET(AI12,$A$1-1,0))))</f>
        <v>-</v>
      </c>
      <c r="AK2" s="540">
        <f ca="1">IF(COUNT(AK12:AK300)=0,"-",AK1-(2*_xlfn.STDEV.P(AK12:OFFSET(AK12,$A$1-1,0))))</f>
        <v>-748.30042166288945</v>
      </c>
      <c r="AM2" s="540" t="str">
        <f ca="1">IF(COUNT(AM12:AM300)=0,"-",AM1-(2*_xlfn.STDEV.P(AM12:OFFSET(AM12,$A$1-1,0))))</f>
        <v>-</v>
      </c>
      <c r="AO2" s="540">
        <f ca="1">IF(COUNT(AO12:AO300)=0,"-",AO1-(2*_xlfn.STDEV.P(AO12:OFFSET(AO12,$A$1-1,0))))</f>
        <v>422.14174857734093</v>
      </c>
      <c r="AQ2" s="540">
        <f ca="1">IF(COUNT(AQ12:AQ300)=0,"-",AQ1-(2*_xlfn.STDEV.P(AQ12:OFFSET(AQ12,$A$1-1,0))))</f>
        <v>-407814.4151114953</v>
      </c>
    </row>
    <row r="3" spans="1:43" x14ac:dyDescent="0.25">
      <c r="A3" s="621" t="s">
        <v>506</v>
      </c>
      <c r="C3" s="539" t="s">
        <v>378</v>
      </c>
      <c r="E3" s="540">
        <f ca="1">IF(COUNT(E12:E300)=0,"-",E1+(2*_xlfn.STDEV.P(E12:OFFSET(E12,$A$1-1,0))))</f>
        <v>239101.26822274562</v>
      </c>
      <c r="G3" s="540">
        <f ca="1">IF(COUNT(G12:G300)=0,"-",G1+(2*_xlfn.STDEV.P(G12:OFFSET(G12,$A$1-1,0))))</f>
        <v>825333.33333333337</v>
      </c>
      <c r="I3" s="540" t="str">
        <f ca="1">IF(COUNT(I12:I300)=0,"-",I1+(2*_xlfn.STDEV.P(I12:OFFSET(I12,$A$1-1,0))))</f>
        <v>-</v>
      </c>
      <c r="K3" s="540">
        <f ca="1">IF(COUNT(K12:K300)=0,"-",K1+(2*_xlfn.STDEV.P(K12:OFFSET(K12,$A$1-1,0))))</f>
        <v>3256.8421052631579</v>
      </c>
      <c r="M3" s="540">
        <f ca="1">IF(COUNT(M12:M300)=0,"-",M1+(2*_xlfn.STDEV.P(M12:OFFSET(M12,$A$1-1,0))))</f>
        <v>13841.578947368422</v>
      </c>
      <c r="O3" s="540">
        <f ca="1">IF(COUNT(O12:O300)=0,"-",O1+(2*_xlfn.STDEV.P(O12:OFFSET(O12,$A$1-1,0))))</f>
        <v>688.45607153792218</v>
      </c>
      <c r="Q3" s="540">
        <f ca="1">IF(COUNT(Q12:Q300)=0,"-",Q1+(2*_xlfn.STDEV.P(Q12:OFFSET(Q12,$A$1-1,0))))</f>
        <v>58.004385964912288</v>
      </c>
      <c r="S3" s="540">
        <f ca="1">IF(COUNT(S12:S300)=0,"-",S1+(2*_xlfn.STDEV.P(S12:OFFSET(S12,$A$1-1,0))))</f>
        <v>9.7859327217125376</v>
      </c>
      <c r="U3" s="540" t="str">
        <f ca="1">IF(COUNT(U12:U300)=0,"-",U1+(2*_xlfn.STDEV.P(U12:OFFSET(U12,$A$1-1,0))))</f>
        <v>-</v>
      </c>
      <c r="W3" s="540" t="str">
        <f ca="1">IF(COUNT(W12:W300)=0,"-",W1+(2*_xlfn.STDEV.P(W12:OFFSET(W12,$A$1-1,0))))</f>
        <v>-</v>
      </c>
      <c r="Y3" s="540" t="str">
        <f ca="1">IF(COUNT(Y12:Y300)=0,"-",Y1+(2*_xlfn.STDEV.P(Y12:OFFSET(Y12,$A$1-1,0))))</f>
        <v>-</v>
      </c>
      <c r="AA3" s="540" t="str">
        <f ca="1">IF(COUNT(AA12:AA300)=0,"-",AA1+(2*_xlfn.STDEV.P(AA12:OFFSET(AA12,$A$1-1,0))))</f>
        <v>-</v>
      </c>
      <c r="AC3" s="540">
        <f ca="1">IF(COUNT(AC12:AC300)=0,"-",AC1+(2*_xlfn.STDEV.P(AC12:OFFSET(AC12,$A$1-1,0))))</f>
        <v>170.03676470588238</v>
      </c>
      <c r="AE3" s="540">
        <f ca="1">IF(COUNT(AE12:AE300)=0,"-",AE1+(2*_xlfn.STDEV.P(AE12:OFFSET(AE12,$A$1-1,0))))</f>
        <v>4204.3859649122805</v>
      </c>
      <c r="AG3" s="540" t="str">
        <f ca="1">IF(COUNT(AG12:AG300)=0,"-",AG1+(2*_xlfn.STDEV.P(AG12:OFFSET(AG12,$A$1-1,0))))</f>
        <v>-</v>
      </c>
      <c r="AI3" s="540" t="str">
        <f ca="1">IF(COUNT(AI12:AI300)=0,"-",AI1+(2*_xlfn.STDEV.P(AI12:OFFSET(AI12,$A$1-1,0))))</f>
        <v>-</v>
      </c>
      <c r="AK3" s="540">
        <f ca="1">IF(COUNT(AK12:AK300)=0,"-",AK1+(2*_xlfn.STDEV.P(AK12:OFFSET(AK12,$A$1-1,0))))</f>
        <v>3288.4327007077809</v>
      </c>
      <c r="AM3" s="540" t="str">
        <f ca="1">IF(COUNT(AM12:AM300)=0,"-",AM1+(2*_xlfn.STDEV.P(AM12:OFFSET(AM12,$A$1-1,0))))</f>
        <v>-</v>
      </c>
      <c r="AO3" s="540">
        <f ca="1">IF(COUNT(AO12:AO300)=0,"-",AO1+(2*_xlfn.STDEV.P(AO12:OFFSET(AO12,$A$1-1,0))))</f>
        <v>422.14174857734093</v>
      </c>
      <c r="AQ3" s="540">
        <f ca="1">IF(COUNT(AQ12:AQ300)=0,"-",AQ1+(2*_xlfn.STDEV.P(AQ12:OFFSET(AQ12,$A$1-1,0))))</f>
        <v>578816.16185228433</v>
      </c>
    </row>
    <row r="4" spans="1:43" x14ac:dyDescent="0.25">
      <c r="A4" s="621"/>
      <c r="C4" s="539" t="s">
        <v>379</v>
      </c>
      <c r="E4" s="567">
        <f ca="1">IF(COUNT(E12:E300)=0,"-",AVERAGEIFS(E12:E300, E12:E300, "&gt;="&amp;E2,E12:E300,"&lt;="&amp;E3))</f>
        <v>14673.094331978442</v>
      </c>
      <c r="G4" s="567">
        <f ca="1">IF(COUNT(G12:G300)=0,"-",AVERAGEIFS(G12:G300, G12:G300, "&gt;="&amp;G2,G12:G300,"&lt;="&amp;G3))</f>
        <v>825333.33333333337</v>
      </c>
      <c r="I4" s="567" t="str">
        <f>IF(COUNT(I12:I300)=0,"-",AVERAGEIFS(I12:I300, I12:I300, "&gt;="&amp;I2,I12:I300,"&lt;="&amp;I3))</f>
        <v>-</v>
      </c>
      <c r="K4" s="567">
        <f ca="1">IF(COUNT(K12:K300)=0,"-",AVERAGEIFS(K12:K300, K12:K300, "&gt;="&amp;K2,K12:K300,"&lt;="&amp;K3))</f>
        <v>3256.8421052631579</v>
      </c>
      <c r="M4" s="567">
        <f ca="1">IF(COUNT(M12:M300)=0,"-",AVERAGEIFS(M12:M300, M12:M300, "&gt;="&amp;M2,M12:M300,"&lt;="&amp;M3))</f>
        <v>13841.578947368422</v>
      </c>
      <c r="O4" s="567">
        <f ca="1">IF(COUNT(O12:O300)=0,"-",AVERAGEIFS(O12:O300, O12:O300, "&gt;="&amp;O2,O12:O300,"&lt;="&amp;O3))</f>
        <v>225.64180683823727</v>
      </c>
      <c r="Q4" s="567">
        <f ca="1">IF(COUNT(Q12:Q300)=0,"-",AVERAGEIFS(Q12:Q300, Q12:Q300, "&gt;="&amp;Q2,Q12:Q300,"&lt;="&amp;Q3))</f>
        <v>33.223684210526315</v>
      </c>
      <c r="S4" s="567">
        <f ca="1">IF(COUNT(S12:S300)=0,"-",AVERAGEIFS(S12:S300, S12:S300, "&gt;="&amp;S2,S12:S300,"&lt;="&amp;S3))</f>
        <v>9.7859327217125376</v>
      </c>
      <c r="U4" s="567" t="str">
        <f>IF(COUNT(U12:U300)=0,"-",AVERAGEIFS(U12:U300, U12:U300, "&gt;="&amp;U2,U12:U300,"&lt;="&amp;U3))</f>
        <v>-</v>
      </c>
      <c r="W4" s="567" t="str">
        <f>IF(COUNT(W12:W300)=0,"-",AVERAGEIFS(W12:W300, W12:W300, "&gt;="&amp;W2,W12:W300,"&lt;="&amp;W3))</f>
        <v>-</v>
      </c>
      <c r="Y4" s="567" t="str">
        <f>IF(COUNT(Y12:Y300)=0,"-",AVERAGEIFS(Y12:Y300, Y12:Y300, "&gt;="&amp;Y2,Y12:Y300,"&lt;="&amp;Y3))</f>
        <v>-</v>
      </c>
      <c r="AA4" s="567" t="str">
        <f>IF(COUNT(AA12:AA300)=0,"-",AVERAGEIFS(AA12:AA300, AA12:AA300, "&gt;="&amp;AA2,AA12:AA300,"&lt;="&amp;AA3))</f>
        <v>-</v>
      </c>
      <c r="AC4" s="567">
        <f ca="1">IF(COUNT(AC12:AC300)=0,"-",AVERAGEIFS(AC12:AC300, AC12:AC300, "&gt;="&amp;AC2,AC12:AC300,"&lt;="&amp;AC3))</f>
        <v>170.03676470588238</v>
      </c>
      <c r="AE4" s="567">
        <f ca="1">IF(COUNT(AE12:AE300)=0,"-",AVERAGEIFS(AE12:AE300, AE12:AE300, "&gt;="&amp;AE2,AE12:AE300,"&lt;="&amp;AE3))</f>
        <v>4204.3859649122805</v>
      </c>
      <c r="AG4" s="567" t="str">
        <f>IF(COUNT(AG12:AG300)=0,"-",AVERAGEIFS(AG12:AG300, AG12:AG300, "&gt;="&amp;AG2,AG12:AG300,"&lt;="&amp;AG3))</f>
        <v>-</v>
      </c>
      <c r="AI4" s="567" t="str">
        <f>IF(COUNT(AI12:AI300)=0,"-",AVERAGEIFS(AI12:AI300, AI12:AI300, "&gt;="&amp;AI2,AI12:AI300,"&lt;="&amp;AI3))</f>
        <v>-</v>
      </c>
      <c r="AK4" s="567">
        <f ca="1">IF(COUNT(AK12:AK300)=0,"-",AVERAGEIFS(AK12:AK300, AK12:AK300, "&gt;="&amp;AK2,AK12:AK300,"&lt;="&amp;AK3))</f>
        <v>1270.0661395224458</v>
      </c>
      <c r="AM4" s="567" t="str">
        <f>IF(COUNT(AM12:AM300)=0,"-",AVERAGEIFS(AM12:AM300, AM12:AM300, "&gt;="&amp;AM2,AM12:AM300,"&lt;="&amp;AM3))</f>
        <v>-</v>
      </c>
      <c r="AO4" s="567">
        <f ca="1">IF(COUNT(AO12:AO300)=0,"-",AVERAGEIFS(AO12:AO300, AO12:AO300, "&gt;="&amp;AO2,AO12:AO300,"&lt;="&amp;AO3))</f>
        <v>422.14174857734093</v>
      </c>
      <c r="AQ4" s="567">
        <f ca="1">IF(COUNT(AQ12:AQ300)=0,"-",AVERAGEIFS(AQ12:AQ300, AQ12:AQ300, "&gt;="&amp;AQ2,AQ12:AQ300,"&lt;="&amp;AQ3))</f>
        <v>3297.2667078457221</v>
      </c>
    </row>
    <row r="5" spans="1:43" x14ac:dyDescent="0.25">
      <c r="A5" s="621"/>
      <c r="C5" s="539" t="s">
        <v>380</v>
      </c>
      <c r="E5" s="542">
        <f ca="1">IF(COUNT(E12:E300)=0,"-",SUMIFS(D12:D300,E12:E300,"&gt;="&amp;E2,E12:E300,"&lt;="&amp;E3)/SUMIFS($B12:$B300,E12:E300,"&gt;="&amp;E2,E12:E300,"&lt;="&amp;E3))</f>
        <v>8234.0010425199198</v>
      </c>
      <c r="G5" s="542">
        <f ca="1">IF(COUNT(G12:G300)=0,"-",SUMIFS(F12:F300,G12:G300,"&gt;="&amp;G2,G12:G300,"&lt;="&amp;G3)/SUMIFS($B12:$B300,G12:G300,"&gt;="&amp;G2,G12:G300,"&lt;="&amp;G3))</f>
        <v>825333.33333333337</v>
      </c>
      <c r="I5" s="542" t="str">
        <f>IF(COUNT(I12:I300)=0,"-",SUMIFS(H12:H300,I12:I300,"&gt;="&amp;I2,I12:I300,"&lt;="&amp;I3)/SUMIFS($B12:$B300,I12:I300,"&gt;="&amp;I2,I12:I300,"&lt;="&amp;I3))</f>
        <v>-</v>
      </c>
      <c r="K5" s="542">
        <f ca="1">IF(COUNT(K12:K300)=0,"-",SUMIFS(J12:J300,K12:K300,"&gt;="&amp;K2,K12:K300,"&lt;="&amp;K3)/SUMIFS($B12:$B300,K12:K300,"&gt;="&amp;K2,K12:K300,"&lt;="&amp;K3))</f>
        <v>3256.8421052631579</v>
      </c>
      <c r="M5" s="542">
        <f ca="1">IF(COUNT(M12:M300)=0,"-",SUMIFS(L12:L300,M12:M300,"&gt;="&amp;M2,M12:M300,"&lt;="&amp;M3)/SUMIFS($B12:$B300,M12:M300,"&gt;="&amp;M2,M12:M300,"&lt;="&amp;M3))</f>
        <v>13841.578947368422</v>
      </c>
      <c r="O5" s="542">
        <f ca="1">IF(COUNT(O12:O300)=0,"-",SUMIFS(N12:N300,O12:O300,"&gt;="&amp;O2,O12:O300,"&lt;="&amp;O3)/SUMIFS($B12:$B300,O12:O300,"&gt;="&amp;O2,O12:O300,"&lt;="&amp;O3))</f>
        <v>81.430055572962189</v>
      </c>
      <c r="Q5" s="542">
        <f ca="1">IF(COUNT(Q12:Q300)=0,"-",SUMIFS(P12:P300,Q12:Q300,"&gt;="&amp;Q2,Q12:Q300,"&lt;="&amp;Q3)/SUMIFS($B12:$B300,Q12:Q300,"&gt;="&amp;Q2,Q12:Q300,"&lt;="&amp;Q3))</f>
        <v>42.213252606794484</v>
      </c>
      <c r="S5" s="542">
        <f ca="1">IF(COUNT(S12:S300)=0,"-",SUMIFS(R12:R300,S12:S300,"&gt;="&amp;S2,S12:S300,"&lt;="&amp;S3)/SUMIFS($B12:$B300,S12:S300,"&gt;="&amp;S2,S12:S300,"&lt;="&amp;S3))</f>
        <v>9.7859327217125376</v>
      </c>
      <c r="U5" s="542" t="str">
        <f>IF(COUNT(U12:U300)=0,"-",SUMIFS(T12:T300,U12:U300,"&gt;="&amp;U2,U12:U300,"&lt;="&amp;U3)/SUMIFS($B12:$B300,U12:U300,"&gt;="&amp;U2,U12:U300,"&lt;="&amp;U3))</f>
        <v>-</v>
      </c>
      <c r="W5" s="542" t="str">
        <f>IF(COUNT(W12:W300)=0,"-",SUMIFS(V12:V300,W12:W300,"&gt;="&amp;W2,W12:W300,"&lt;="&amp;W3)/SUMIFS($B12:$B300,W12:W300,"&gt;="&amp;W2,W12:W300,"&lt;="&amp;W3))</f>
        <v>-</v>
      </c>
      <c r="Y5" s="542" t="str">
        <f>IF(COUNT(Y12:Y300)=0,"-",SUMIFS(X12:X300,Y12:Y300,"&gt;="&amp;Y2,Y12:Y300,"&lt;="&amp;Y3)/SUMIFS($B12:$B300,Y12:Y300,"&gt;="&amp;Y2,Y12:Y300,"&lt;="&amp;Y3))</f>
        <v>-</v>
      </c>
      <c r="AA5" s="542" t="str">
        <f>IF(COUNT(AA12:AA300)=0,"-",SUMIFS(Z12:Z300,AA12:AA300,"&gt;="&amp;AA2,AA12:AA300,"&lt;="&amp;AA3)/SUMIFS($B12:$B300,AA12:AA300,"&gt;="&amp;AA2,AA12:AA300,"&lt;="&amp;AA3))</f>
        <v>-</v>
      </c>
      <c r="AC5" s="542">
        <f ca="1">IF(COUNT(AC12:AC300)=0,"-",SUMIFS(AB12:AB300,AC12:AC300,"&gt;="&amp;AC2,AC12:AC300,"&lt;="&amp;AC3)/SUMIFS($B12:$B300,AC12:AC300,"&gt;="&amp;AC2,AC12:AC300,"&lt;="&amp;AC3))</f>
        <v>170.03676470588238</v>
      </c>
      <c r="AE5" s="542">
        <f ca="1">IF(COUNT(AE12:AE300)=0,"-",SUMIFS(AD12:AD300,AE12:AE300,"&gt;="&amp;AE2,AE12:AE300,"&lt;="&amp;AE3)/SUMIFS($B12:$B300,AE12:AE300,"&gt;="&amp;AE2,AE12:AE300,"&lt;="&amp;AE3))</f>
        <v>4204.3859649122805</v>
      </c>
      <c r="AG5" s="542" t="str">
        <f>IF(COUNT(AG12:AG300)=0,"-",SUMIFS(AF12:AF300,AG12:AG300,"&gt;="&amp;AG2,AG12:AG300,"&lt;="&amp;AG3)/SUMIFS($B12:$B300,AG12:AG300,"&gt;="&amp;AG2,AG12:AG300,"&lt;="&amp;AG3))</f>
        <v>-</v>
      </c>
      <c r="AI5" s="542" t="str">
        <f>IF(COUNT(AI12:AI300)=0,"-",SUMIFS(AH12:AH300,AI12:AI300,"&gt;="&amp;AI2,AI12:AI300,"&lt;="&amp;AI3)/SUMIFS($B12:$B300,AI12:AI300,"&gt;="&amp;AI2,AI12:AI300,"&lt;="&amp;AI3))</f>
        <v>-</v>
      </c>
      <c r="AK5" s="542">
        <f ca="1">IF(COUNT(AK12:AK300)=0,"-",SUMIFS(AJ12:AJ300,AK12:AK300,"&gt;="&amp;AK2,AK12:AK300,"&lt;="&amp;AK3)/SUMIFS($B12:$B300,AK12:AK300,"&gt;="&amp;AK2,AK12:AK300,"&lt;="&amp;AK3))</f>
        <v>538.911081520935</v>
      </c>
      <c r="AM5" s="542" t="str">
        <f>IF(COUNT(AM12:AM300)=0,"-",SUMIFS(AL12:AL300,AM12:AM300,"&gt;="&amp;AM2,AM12:AM300,"&lt;="&amp;AM3)/SUMIFS($B12:$B300,AM12:AM300,"&gt;="&amp;AM2,AM12:AM300,"&lt;="&amp;AM3))</f>
        <v>-</v>
      </c>
      <c r="AO5" s="542">
        <f ca="1">IF(COUNT(AO12:AO300)=0,"-",SUMIFS(AN12:AN300,AO12:AO300,"&gt;="&amp;AO2,AO12:AO300,"&lt;="&amp;AO3)/SUMIFS($B12:$B300,AO12:AO300,"&gt;="&amp;AO2,AO12:AO300,"&lt;="&amp;AO3))</f>
        <v>422.14174857734093</v>
      </c>
      <c r="AQ5" s="542">
        <f ca="1">IF(COUNT(AQ12:AQ300)=0,"-",SUMIFS(AP12:AP300,AQ12:AQ300,"&gt;="&amp;AQ2,AQ12:AQ300,"&lt;="&amp;AQ3)/SUMIFS($B12:$B300,AQ12:AQ300,"&gt;="&amp;AQ2,AQ12:AQ300,"&lt;="&amp;AQ3))</f>
        <v>4104.5200685084519</v>
      </c>
    </row>
    <row r="6" spans="1:43" x14ac:dyDescent="0.25">
      <c r="A6" s="621"/>
      <c r="C6" s="539" t="s">
        <v>381</v>
      </c>
      <c r="E6" s="543">
        <f ca="1">IF(COUNT(E12:E300)=0,"-",SUMIFS(E12:E300, E12:E300, "&gt;="&amp;E2,E12:E300,"&lt;="&amp;E3)/($A$1-COUNTIF(E12:E300,"&lt;"&amp;E$2)-COUNTIF(E12:E300,"&gt;"&amp;E$3)))</f>
        <v>14673.094331978442</v>
      </c>
      <c r="G6" s="543">
        <f ca="1">IF(COUNT(G12:G300)=0,"-",SUMIFS(G12:G300, G12:G300, "&gt;="&amp;G2,G12:G300,"&lt;="&amp;G3)/($A$1-COUNTIF(G12:G300,"&lt;"&amp;G$2)-COUNTIF(G12:G300,"&gt;"&amp;G$3)))</f>
        <v>82533.333333333343</v>
      </c>
      <c r="I6" s="543" t="str">
        <f>IF(COUNT(I12:I300)=0,"-",SUMIFS(I12:I300, I12:I300, "&gt;="&amp;I2,I12:I300,"&lt;="&amp;I3)/($A$1-COUNTIF(I12:I300,"&lt;"&amp;I$2)-COUNTIF(I12:I300,"&gt;"&amp;I$3)))</f>
        <v>-</v>
      </c>
      <c r="K6" s="543">
        <f ca="1">IF(COUNT(K12:K300)=0,"-",SUMIFS(K12:K300, K12:K300, "&gt;="&amp;K2,K12:K300,"&lt;="&amp;K3)/($A$1-COUNTIF(K12:K300,"&lt;"&amp;K$2)-COUNTIF(K12:K300,"&gt;"&amp;K$3)))</f>
        <v>325.68421052631578</v>
      </c>
      <c r="M6" s="543">
        <f ca="1">IF(COUNT(M12:M300)=0,"-",SUMIFS(M12:M300, M12:M300, "&gt;="&amp;M2,M12:M300,"&lt;="&amp;M3)/($A$1-COUNTIF(M12:M300,"&lt;"&amp;M$2)-COUNTIF(M12:M300,"&gt;"&amp;M$3)))</f>
        <v>1384.1578947368421</v>
      </c>
      <c r="O6" s="543">
        <f ca="1">IF(COUNT(O12:O300)=0,"-",SUMIFS(O12:O300, O12:O300, "&gt;="&amp;O2,O12:O300,"&lt;="&amp;O3)/($A$1-COUNTIF(O12:O300,"&lt;"&amp;O$2)-COUNTIF(O12:O300,"&gt;"&amp;O$3)))</f>
        <v>135.38508410294236</v>
      </c>
      <c r="Q6" s="543">
        <f ca="1">IF(COUNT(Q12:Q300)=0,"-",SUMIFS(Q12:Q300, Q12:Q300, "&gt;="&amp;Q2,Q12:Q300,"&lt;="&amp;Q3)/($A$1-COUNTIF(Q12:Q300,"&lt;"&amp;Q$2)-COUNTIF(Q12:Q300,"&gt;"&amp;Q$3)))</f>
        <v>6.6447368421052628</v>
      </c>
      <c r="S6" s="543">
        <f ca="1">IF(COUNT(S12:S300)=0,"-",SUMIFS(S12:S300, S12:S300, "&gt;="&amp;S2,S12:S300,"&lt;="&amp;S3)/($A$1-COUNTIF(S12:S300,"&lt;"&amp;S$2)-COUNTIF(S12:S300,"&gt;"&amp;S$3)))</f>
        <v>0.9785932721712538</v>
      </c>
      <c r="U6" s="543" t="str">
        <f>IF(COUNT(U12:U300)=0,"-",SUMIFS(U12:U300, U12:U300, "&gt;="&amp;U2,U12:U300,"&lt;="&amp;U3)/($A$1-COUNTIF(U12:U300,"&lt;"&amp;U$2)-COUNTIF(U12:U300,"&gt;"&amp;U$3)))</f>
        <v>-</v>
      </c>
      <c r="W6" s="543" t="str">
        <f>IF(COUNT(W12:W300)=0,"-",SUMIFS(W12:W300, W12:W300, "&gt;="&amp;W2,W12:W300,"&lt;="&amp;W3)/($A$1-COUNTIF(W12:W300,"&lt;"&amp;W$2)-COUNTIF(W12:W300,"&gt;"&amp;W$3)))</f>
        <v>-</v>
      </c>
      <c r="Y6" s="543" t="str">
        <f>IF(COUNT(Y12:Y300)=0,"-",SUMIFS(Y12:Y300, Y12:Y300, "&gt;="&amp;Y2,Y12:Y300,"&lt;="&amp;Y3)/($A$1-COUNTIF(Y12:Y300,"&lt;"&amp;Y$2)-COUNTIF(Y12:Y300,"&gt;"&amp;Y$3)))</f>
        <v>-</v>
      </c>
      <c r="AA6" s="543" t="str">
        <f>IF(COUNT(AA12:AA300)=0,"-",SUMIFS(AA12:AA300, AA12:AA300, "&gt;="&amp;AA2,AA12:AA300,"&lt;="&amp;AA3)/($A$1-COUNTIF(AA12:AA300,"&lt;"&amp;AA$2)-COUNTIF(AA12:AA300,"&gt;"&amp;AA$3)))</f>
        <v>-</v>
      </c>
      <c r="AC6" s="543">
        <f ca="1">IF(COUNT(AC12:AC300)=0,"-",SUMIFS(AC12:AC300, AC12:AC300, "&gt;="&amp;AC2,AC12:AC300,"&lt;="&amp;AC3)/($A$1-COUNTIF(AC12:AC300,"&lt;"&amp;AC$2)-COUNTIF(AC12:AC300,"&gt;"&amp;AC$3)))</f>
        <v>17.003676470588239</v>
      </c>
      <c r="AE6" s="543">
        <f ca="1">IF(COUNT(AE12:AE300)=0,"-",SUMIFS(AE12:AE300, AE12:AE300, "&gt;="&amp;AE2,AE12:AE300,"&lt;="&amp;AE3)/($A$1-COUNTIF(AE12:AE300,"&lt;"&amp;AE$2)-COUNTIF(AE12:AE300,"&gt;"&amp;AE$3)))</f>
        <v>420.43859649122805</v>
      </c>
      <c r="AG6" s="543" t="str">
        <f>IF(COUNT(AG12:AG300)=0,"-",SUMIFS(AG12:AG300, AG12:AG300, "&gt;="&amp;AG2,AG12:AG300,"&lt;="&amp;AG3)/($A$1-COUNTIF(AG12:AG300,"&lt;"&amp;AG$2)-COUNTIF(AG12:AG300,"&gt;"&amp;AG$3)))</f>
        <v>-</v>
      </c>
      <c r="AI6" s="543" t="str">
        <f>IF(COUNT(AI12:AI300)=0,"-",SUMIFS(AI12:AI300, AI12:AI300, "&gt;="&amp;AI2,AI12:AI300,"&lt;="&amp;AI3)/($A$1-COUNTIF(AI12:AI300,"&lt;"&amp;AI$2)-COUNTIF(AI12:AI300,"&gt;"&amp;AI$3)))</f>
        <v>-</v>
      </c>
      <c r="AK6" s="543">
        <f ca="1">IF(COUNT(AK12:AK300)=0,"-",SUMIFS(AK12:AK300, AK12:AK300, "&gt;="&amp;AK2,AK12:AK300,"&lt;="&amp;AK3)/($A$1-COUNTIF(AK12:AK300,"&lt;"&amp;AK$2)-COUNTIF(AK12:AK300,"&gt;"&amp;AK$3)))</f>
        <v>635.03306976122292</v>
      </c>
      <c r="AM6" s="543" t="str">
        <f>IF(COUNT(AM12:AM300)=0,"-",SUMIFS(AM12:AM300, AM12:AM300, "&gt;="&amp;AM2,AM12:AM300,"&lt;="&amp;AM3)/($A$1-COUNTIF(AM12:AM300,"&lt;"&amp;AM$2)-COUNTIF(AM12:AM300,"&gt;"&amp;AM$3)))</f>
        <v>-</v>
      </c>
      <c r="AO6" s="543">
        <f ca="1">IF(COUNT(AO12:AO300)=0,"-",SUMIFS(AO12:AO300, AO12:AO300, "&gt;="&amp;AO2,AO12:AO300,"&lt;="&amp;AO3)/($A$1-COUNTIF(AO12:AO300,"&lt;"&amp;AO$2)-COUNTIF(AO12:AO300,"&gt;"&amp;AO$3)))</f>
        <v>42.214174857734093</v>
      </c>
      <c r="AQ6" s="543">
        <f ca="1">IF(COUNT(AQ12:AQ300)=0,"-",SUMIFS(AQ12:AQ300, AQ12:AQ300, "&gt;="&amp;AQ2,AQ12:AQ300,"&lt;="&amp;AQ3)/($A$1-COUNTIF(AQ12:AQ300,"&lt;"&amp;AQ$2)-COUNTIF(AQ12:AQ300,"&gt;"&amp;AQ$3)))</f>
        <v>3297.2667078457221</v>
      </c>
    </row>
    <row r="9" spans="1:43" x14ac:dyDescent="0.25">
      <c r="D9" s="552" t="s">
        <v>311</v>
      </c>
      <c r="E9" s="553"/>
      <c r="F9" s="552" t="s">
        <v>312</v>
      </c>
      <c r="G9" s="553"/>
      <c r="H9" s="552" t="s">
        <v>313</v>
      </c>
      <c r="I9" s="553"/>
      <c r="J9" s="552" t="s">
        <v>314</v>
      </c>
      <c r="K9" s="553"/>
      <c r="L9" s="552" t="s">
        <v>315</v>
      </c>
      <c r="M9" s="553"/>
      <c r="N9" s="552" t="s">
        <v>316</v>
      </c>
      <c r="O9" s="553"/>
      <c r="P9" s="552" t="s">
        <v>317</v>
      </c>
      <c r="Q9" s="553"/>
      <c r="R9" s="552" t="s">
        <v>318</v>
      </c>
      <c r="S9" s="553"/>
      <c r="T9" s="552" t="s">
        <v>319</v>
      </c>
      <c r="U9" s="553"/>
      <c r="V9" s="552" t="s">
        <v>320</v>
      </c>
      <c r="W9" s="553"/>
      <c r="X9" s="552" t="s">
        <v>321</v>
      </c>
      <c r="Y9" s="553"/>
      <c r="Z9" s="552" t="s">
        <v>322</v>
      </c>
      <c r="AA9" s="553"/>
      <c r="AB9" s="552" t="s">
        <v>323</v>
      </c>
      <c r="AC9" s="553"/>
      <c r="AD9" s="552" t="s">
        <v>324</v>
      </c>
      <c r="AE9" s="553"/>
      <c r="AF9" s="552" t="s">
        <v>325</v>
      </c>
      <c r="AG9" s="553"/>
      <c r="AH9" s="552" t="s">
        <v>326</v>
      </c>
      <c r="AI9" s="553"/>
      <c r="AJ9" s="552" t="s">
        <v>327</v>
      </c>
      <c r="AK9" s="553"/>
      <c r="AL9" s="552" t="s">
        <v>328</v>
      </c>
      <c r="AM9" s="553"/>
      <c r="AN9" s="552" t="s">
        <v>329</v>
      </c>
      <c r="AO9" s="553"/>
      <c r="AP9" s="552" t="s">
        <v>330</v>
      </c>
      <c r="AQ9" s="553"/>
    </row>
    <row r="10" spans="1:43" ht="34.5" x14ac:dyDescent="0.25">
      <c r="A10" s="483"/>
      <c r="B10" s="484"/>
      <c r="D10" s="554" t="s">
        <v>331</v>
      </c>
      <c r="E10" s="555" t="str">
        <f>D10&amp;"
per FTE"</f>
        <v>Total Occupancy
per FTE</v>
      </c>
      <c r="F10" s="554" t="s">
        <v>332</v>
      </c>
      <c r="G10" s="555" t="str">
        <f>F10&amp;"
per FTE"</f>
        <v>Direct Care Consultant 201
per FTE</v>
      </c>
      <c r="H10" s="554" t="s">
        <v>333</v>
      </c>
      <c r="I10" s="555" t="str">
        <f>H10&amp;"
per FTE"</f>
        <v>Temporary Help 202
per FTE</v>
      </c>
      <c r="J10" s="554" t="s">
        <v>334</v>
      </c>
      <c r="K10" s="555" t="str">
        <f>J10&amp;"
per FTE"</f>
        <v>Clients and Caregivers Reimb./Stipends 203
per FTE</v>
      </c>
      <c r="L10" s="554" t="s">
        <v>335</v>
      </c>
      <c r="M10" s="555" t="str">
        <f>L10&amp;"
per FTE"</f>
        <v>Subcontracted Direct Care 206
per FTE</v>
      </c>
      <c r="N10" s="554" t="s">
        <v>336</v>
      </c>
      <c r="O10" s="555" t="str">
        <f>N10&amp;"
per FTE"</f>
        <v>Staff Training 204
per FTE</v>
      </c>
      <c r="P10" s="554" t="s">
        <v>337</v>
      </c>
      <c r="Q10" s="555" t="str">
        <f>P10&amp;"
per FTE"</f>
        <v>Staff Mileage / Travel 205
per FTE</v>
      </c>
      <c r="R10" s="554" t="s">
        <v>338</v>
      </c>
      <c r="S10" s="555" t="str">
        <f>R10&amp;"
per FTE"</f>
        <v>Meals 207
per FTE</v>
      </c>
      <c r="T10" s="554" t="s">
        <v>339</v>
      </c>
      <c r="U10" s="555" t="str">
        <f>T10&amp;"
per FTE"</f>
        <v>Client Transportation 208
per FTE</v>
      </c>
      <c r="V10" s="554" t="s">
        <v>340</v>
      </c>
      <c r="W10" s="555" t="str">
        <f>V10&amp;"
per FTE"</f>
        <v>Vehicle Expenses 208
per FTE</v>
      </c>
      <c r="X10" s="554" t="s">
        <v>341</v>
      </c>
      <c r="Y10" s="555" t="str">
        <f>X10&amp;"
per FTE"</f>
        <v>Vehicle Depreciation 208
per FTE</v>
      </c>
      <c r="Z10" s="554" t="s">
        <v>342</v>
      </c>
      <c r="AA10" s="555" t="str">
        <f>Z10&amp;"
per FTE"</f>
        <v>Incidental Medical /Medicine/Pharmacy 209
per FTE</v>
      </c>
      <c r="AB10" s="554" t="s">
        <v>343</v>
      </c>
      <c r="AC10" s="555" t="str">
        <f>AB10&amp;"
per FTE"</f>
        <v>Client Personal Allowances 211
per FTE</v>
      </c>
      <c r="AD10" s="554" t="s">
        <v>344</v>
      </c>
      <c r="AE10" s="555" t="str">
        <f>AD10&amp;"
per FTE"</f>
        <v>Provision Material Goods/Svs./Benefits 212
per FTE</v>
      </c>
      <c r="AF10" s="554" t="s">
        <v>345</v>
      </c>
      <c r="AG10" s="555" t="str">
        <f>AF10&amp;"
per FTE"</f>
        <v>Direct Client Wages 214
per FTE</v>
      </c>
      <c r="AH10" s="554" t="s">
        <v>346</v>
      </c>
      <c r="AI10" s="555" t="str">
        <f>AH10&amp;"
per FTE"</f>
        <v>Other Commercial Prod. &amp; Svs. 214
per FTE</v>
      </c>
      <c r="AJ10" s="554" t="s">
        <v>347</v>
      </c>
      <c r="AK10" s="555" t="str">
        <f>AJ10&amp;"
per FTE"</f>
        <v>Program Supplies &amp; Materials 215
per FTE</v>
      </c>
      <c r="AL10" s="554" t="s">
        <v>348</v>
      </c>
      <c r="AM10" s="555" t="str">
        <f>AL10&amp;"
per FTE"</f>
        <v>Non Charitable Expenses
per FTE</v>
      </c>
      <c r="AN10" s="554" t="s">
        <v>349</v>
      </c>
      <c r="AO10" s="555" t="str">
        <f>AN10&amp;"
per FTE"</f>
        <v>Other Expense
per FTE</v>
      </c>
      <c r="AP10" s="554" t="s">
        <v>350</v>
      </c>
      <c r="AQ10" s="555" t="str">
        <f>AP10&amp;"
per FTE"</f>
        <v>Total Other Program Expense
per FTE</v>
      </c>
    </row>
    <row r="11" spans="1:43" x14ac:dyDescent="0.25">
      <c r="A11" s="552" t="s">
        <v>351</v>
      </c>
      <c r="B11" s="556" t="s">
        <v>352</v>
      </c>
      <c r="D11" s="552" t="s">
        <v>353</v>
      </c>
      <c r="E11" s="553"/>
      <c r="F11" s="552" t="s">
        <v>353</v>
      </c>
      <c r="G11" s="553"/>
      <c r="H11" s="552" t="s">
        <v>353</v>
      </c>
      <c r="I11" s="553"/>
      <c r="J11" s="552" t="s">
        <v>353</v>
      </c>
      <c r="K11" s="553"/>
      <c r="L11" s="552" t="s">
        <v>353</v>
      </c>
      <c r="M11" s="553"/>
      <c r="N11" s="552" t="s">
        <v>353</v>
      </c>
      <c r="O11" s="553"/>
      <c r="P11" s="552" t="s">
        <v>353</v>
      </c>
      <c r="Q11" s="553"/>
      <c r="R11" s="552" t="s">
        <v>353</v>
      </c>
      <c r="S11" s="553"/>
      <c r="T11" s="552" t="s">
        <v>353</v>
      </c>
      <c r="U11" s="553"/>
      <c r="V11" s="552" t="s">
        <v>353</v>
      </c>
      <c r="W11" s="553"/>
      <c r="X11" s="552" t="s">
        <v>353</v>
      </c>
      <c r="Y11" s="553"/>
      <c r="Z11" s="552" t="s">
        <v>353</v>
      </c>
      <c r="AA11" s="553"/>
      <c r="AB11" s="552" t="s">
        <v>353</v>
      </c>
      <c r="AC11" s="553"/>
      <c r="AD11" s="552" t="s">
        <v>353</v>
      </c>
      <c r="AE11" s="553"/>
      <c r="AF11" s="552" t="s">
        <v>353</v>
      </c>
      <c r="AG11" s="553"/>
      <c r="AH11" s="552" t="s">
        <v>353</v>
      </c>
      <c r="AI11" s="553"/>
      <c r="AJ11" s="552" t="s">
        <v>353</v>
      </c>
      <c r="AK11" s="553"/>
      <c r="AL11" s="552" t="s">
        <v>353</v>
      </c>
      <c r="AM11" s="553"/>
      <c r="AN11" s="552" t="s">
        <v>353</v>
      </c>
      <c r="AO11" s="553"/>
      <c r="AP11" s="552" t="s">
        <v>353</v>
      </c>
      <c r="AQ11" s="553"/>
    </row>
    <row r="12" spans="1:43" x14ac:dyDescent="0.25">
      <c r="A12" s="552" t="s">
        <v>528</v>
      </c>
      <c r="B12" s="556">
        <v>1.57</v>
      </c>
      <c r="D12" s="557">
        <v>21153</v>
      </c>
      <c r="E12" s="487">
        <f>IF(OR($B12=0,D12=0),"",D12/$B12)</f>
        <v>13473.248407643312</v>
      </c>
      <c r="F12" s="558"/>
      <c r="G12" s="487" t="str">
        <f>IF(OR($B12=0,F12=0),"",F12/$B12)</f>
        <v/>
      </c>
      <c r="H12" s="557"/>
      <c r="I12" s="487" t="str">
        <f>IF(OR($B12=0,H12=0),"",H12/$B12)</f>
        <v/>
      </c>
      <c r="J12" s="557"/>
      <c r="K12" s="487" t="str">
        <f>IF(OR($B12=0,J12=0),"",J12/$B12)</f>
        <v/>
      </c>
      <c r="L12" s="557"/>
      <c r="M12" s="487" t="str">
        <f>IF(OR($B12=0,L12=0),"",L12/$B12)</f>
        <v/>
      </c>
      <c r="N12" s="557"/>
      <c r="O12" s="487" t="str">
        <f>IF(OR($B12=0,N12=0),"",N12/$B12)</f>
        <v/>
      </c>
      <c r="P12" s="557"/>
      <c r="Q12" s="487" t="str">
        <f>IF(OR($B12=0,P12=0),"",P12/$B12)</f>
        <v/>
      </c>
      <c r="R12" s="557"/>
      <c r="S12" s="487" t="str">
        <f>IF(OR($B12=0,R12=0),"",R12/$B12)</f>
        <v/>
      </c>
      <c r="T12" s="557"/>
      <c r="U12" s="487" t="str">
        <f>IF(OR($B12=0,T12=0),"",T12/$B12)</f>
        <v/>
      </c>
      <c r="V12" s="557"/>
      <c r="W12" s="487" t="str">
        <f>IF(OR($B12=0,V12=0),"",V12/$B12)</f>
        <v/>
      </c>
      <c r="X12" s="557"/>
      <c r="Y12" s="487" t="str">
        <f>IF(OR($B12=0,X12=0),"",X12/$B12)</f>
        <v/>
      </c>
      <c r="Z12" s="557"/>
      <c r="AA12" s="487" t="str">
        <f>IF(OR($B12=0,Z12=0),"",Z12/$B12)</f>
        <v/>
      </c>
      <c r="AB12" s="557"/>
      <c r="AC12" s="487" t="str">
        <f>IF(OR($B12=0,AB12=0),"",AB12/$B12)</f>
        <v/>
      </c>
      <c r="AD12" s="557"/>
      <c r="AE12" s="487" t="str">
        <f>IF(OR($B12=0,AD12=0),"",AD12/$B12)</f>
        <v/>
      </c>
      <c r="AF12" s="557"/>
      <c r="AG12" s="487" t="str">
        <f>IF(OR($B12=0,AF12=0),"",AF12/$B12)</f>
        <v/>
      </c>
      <c r="AH12" s="557"/>
      <c r="AI12" s="487" t="str">
        <f>IF(OR($B12=0,AH12=0),"",AH12/$B12)</f>
        <v/>
      </c>
      <c r="AJ12" s="557">
        <v>4539</v>
      </c>
      <c r="AK12" s="487">
        <f>IF(OR($B12=0,AJ12=0),"",AJ12/$B12)</f>
        <v>2891.0828025477704</v>
      </c>
      <c r="AL12" s="557"/>
      <c r="AM12" s="487" t="str">
        <f>IF(OR($B12=0,AL12=0),"",AL12/$B12)</f>
        <v/>
      </c>
      <c r="AN12" s="557"/>
      <c r="AO12" s="487" t="str">
        <f>IF(OR($B12=0,AN12=0),"",AN12/$B12)</f>
        <v/>
      </c>
      <c r="AP12" s="557">
        <v>4539</v>
      </c>
      <c r="AQ12" s="487">
        <f>IF(OR($B12=0,AP12=0),"",AP12/$B12)</f>
        <v>2891.0828025477704</v>
      </c>
    </row>
    <row r="13" spans="1:43" x14ac:dyDescent="0.25">
      <c r="A13" s="552" t="s">
        <v>529</v>
      </c>
      <c r="B13" s="556">
        <v>1.9</v>
      </c>
      <c r="D13" s="557">
        <v>23626</v>
      </c>
      <c r="E13" s="487">
        <f t="shared" ref="E13:G76" si="0">IF(OR($B13=0,D13=0),"",D13/$B13)</f>
        <v>12434.736842105263</v>
      </c>
      <c r="F13" s="557"/>
      <c r="G13" s="487" t="str">
        <f t="shared" si="0"/>
        <v/>
      </c>
      <c r="H13" s="557"/>
      <c r="I13" s="487" t="str">
        <f t="shared" ref="I13:I76" si="1">IF(OR($B13=0,H13=0),"",H13/$B13)</f>
        <v/>
      </c>
      <c r="J13" s="557">
        <v>6188</v>
      </c>
      <c r="K13" s="487">
        <f t="shared" ref="K13:K76" si="2">IF(OR($B13=0,J13=0),"",J13/$B13)</f>
        <v>3256.8421052631579</v>
      </c>
      <c r="L13" s="557">
        <v>26299</v>
      </c>
      <c r="M13" s="487">
        <f t="shared" ref="M13:M76" si="3">IF(OR($B13=0,L13=0),"",L13/$B13)</f>
        <v>13841.578947368422</v>
      </c>
      <c r="N13" s="557">
        <v>13</v>
      </c>
      <c r="O13" s="487">
        <f t="shared" ref="O13:O76" si="4">IF(OR($B13=0,N13=0),"",N13/$B13)</f>
        <v>6.8421052631578947</v>
      </c>
      <c r="P13" s="557"/>
      <c r="Q13" s="487" t="str">
        <f t="shared" ref="Q13:Q76" si="5">IF(OR($B13=0,P13=0),"",P13/$B13)</f>
        <v/>
      </c>
      <c r="R13" s="557"/>
      <c r="S13" s="487" t="str">
        <f t="shared" ref="S13:S76" si="6">IF(OR($B13=0,R13=0),"",R13/$B13)</f>
        <v/>
      </c>
      <c r="T13" s="557"/>
      <c r="U13" s="487" t="str">
        <f t="shared" ref="U13:U76" si="7">IF(OR($B13=0,T13=0),"",T13/$B13)</f>
        <v/>
      </c>
      <c r="V13" s="557"/>
      <c r="W13" s="487" t="str">
        <f t="shared" ref="W13:W76" si="8">IF(OR($B13=0,V13=0),"",V13/$B13)</f>
        <v/>
      </c>
      <c r="X13" s="557"/>
      <c r="Y13" s="487" t="str">
        <f t="shared" ref="Y13:Y76" si="9">IF(OR($B13=0,X13=0),"",X13/$B13)</f>
        <v/>
      </c>
      <c r="Z13" s="557"/>
      <c r="AA13" s="487" t="str">
        <f t="shared" ref="AA13:AA76" si="10">IF(OR($B13=0,Z13=0),"",Z13/$B13)</f>
        <v/>
      </c>
      <c r="AB13" s="557"/>
      <c r="AC13" s="487" t="str">
        <f t="shared" ref="AC13:AC76" si="11">IF(OR($B13=0,AB13=0),"",AB13/$B13)</f>
        <v/>
      </c>
      <c r="AD13" s="557"/>
      <c r="AE13" s="487" t="str">
        <f t="shared" ref="AE13:AE76" si="12">IF(OR($B13=0,AD13=0),"",AD13/$B13)</f>
        <v/>
      </c>
      <c r="AF13" s="557"/>
      <c r="AG13" s="487" t="str">
        <f t="shared" ref="AG13:AG76" si="13">IF(OR($B13=0,AF13=0),"",AF13/$B13)</f>
        <v/>
      </c>
      <c r="AH13" s="557"/>
      <c r="AI13" s="487" t="str">
        <f t="shared" ref="AI13:AI76" si="14">IF(OR($B13=0,AH13=0),"",AH13/$B13)</f>
        <v/>
      </c>
      <c r="AJ13" s="557"/>
      <c r="AK13" s="487" t="str">
        <f t="shared" ref="AK13:AK76" si="15">IF(OR($B13=0,AJ13=0),"",AJ13/$B13)</f>
        <v/>
      </c>
      <c r="AL13" s="557"/>
      <c r="AM13" s="487" t="str">
        <f t="shared" ref="AM13:AM76" si="16">IF(OR($B13=0,AL13=0),"",AL13/$B13)</f>
        <v/>
      </c>
      <c r="AN13" s="557"/>
      <c r="AO13" s="487" t="str">
        <f t="shared" ref="AO13:AO76" si="17">IF(OR($B13=0,AN13=0),"",AN13/$B13)</f>
        <v/>
      </c>
      <c r="AP13" s="557">
        <v>32500</v>
      </c>
      <c r="AQ13" s="487">
        <f t="shared" ref="AQ13:AQ76" si="18">IF(OR($B13=0,AP13=0),"",AP13/$B13)</f>
        <v>17105.263157894737</v>
      </c>
    </row>
    <row r="14" spans="1:43" x14ac:dyDescent="0.25">
      <c r="A14" s="552" t="s">
        <v>530</v>
      </c>
      <c r="B14" s="556">
        <v>3.27</v>
      </c>
      <c r="D14" s="557">
        <v>7930</v>
      </c>
      <c r="E14" s="487">
        <f t="shared" si="0"/>
        <v>2425.0764525993882</v>
      </c>
      <c r="F14" s="557"/>
      <c r="G14" s="487" t="str">
        <f t="shared" si="0"/>
        <v/>
      </c>
      <c r="H14" s="557"/>
      <c r="I14" s="487" t="str">
        <f t="shared" si="1"/>
        <v/>
      </c>
      <c r="J14" s="557"/>
      <c r="K14" s="487" t="str">
        <f t="shared" si="2"/>
        <v/>
      </c>
      <c r="L14" s="557"/>
      <c r="M14" s="487" t="str">
        <f t="shared" si="3"/>
        <v/>
      </c>
      <c r="N14" s="557">
        <v>114</v>
      </c>
      <c r="O14" s="487">
        <f t="shared" si="4"/>
        <v>34.862385321100916</v>
      </c>
      <c r="P14" s="557"/>
      <c r="Q14" s="487" t="str">
        <f t="shared" si="5"/>
        <v/>
      </c>
      <c r="R14" s="557">
        <v>32</v>
      </c>
      <c r="S14" s="487">
        <f t="shared" si="6"/>
        <v>9.7859327217125376</v>
      </c>
      <c r="T14" s="557"/>
      <c r="U14" s="487" t="str">
        <f t="shared" si="7"/>
        <v/>
      </c>
      <c r="V14" s="557"/>
      <c r="W14" s="487" t="str">
        <f t="shared" si="8"/>
        <v/>
      </c>
      <c r="X14" s="557"/>
      <c r="Y14" s="487" t="str">
        <f t="shared" si="9"/>
        <v/>
      </c>
      <c r="Z14" s="557"/>
      <c r="AA14" s="487" t="str">
        <f t="shared" si="10"/>
        <v/>
      </c>
      <c r="AB14" s="557"/>
      <c r="AC14" s="487" t="str">
        <f t="shared" si="11"/>
        <v/>
      </c>
      <c r="AD14" s="557"/>
      <c r="AE14" s="487" t="str">
        <f t="shared" si="12"/>
        <v/>
      </c>
      <c r="AF14" s="557"/>
      <c r="AG14" s="487" t="str">
        <f t="shared" si="13"/>
        <v/>
      </c>
      <c r="AH14" s="557"/>
      <c r="AI14" s="487" t="str">
        <f t="shared" si="14"/>
        <v/>
      </c>
      <c r="AJ14" s="557"/>
      <c r="AK14" s="487" t="str">
        <f t="shared" si="15"/>
        <v/>
      </c>
      <c r="AL14" s="557"/>
      <c r="AM14" s="487" t="str">
        <f t="shared" si="16"/>
        <v/>
      </c>
      <c r="AN14" s="557"/>
      <c r="AO14" s="487" t="str">
        <f t="shared" si="17"/>
        <v/>
      </c>
      <c r="AP14" s="557">
        <v>146</v>
      </c>
      <c r="AQ14" s="487">
        <f t="shared" si="18"/>
        <v>44.648318042813457</v>
      </c>
    </row>
    <row r="15" spans="1:43" x14ac:dyDescent="0.25">
      <c r="A15" s="552" t="s">
        <v>531</v>
      </c>
      <c r="B15" s="556">
        <v>0.03</v>
      </c>
      <c r="D15" s="557">
        <v>9934</v>
      </c>
      <c r="E15" s="487">
        <f t="shared" si="0"/>
        <v>331133.33333333337</v>
      </c>
      <c r="F15" s="557">
        <v>24760</v>
      </c>
      <c r="G15" s="487">
        <f t="shared" si="0"/>
        <v>825333.33333333337</v>
      </c>
      <c r="H15" s="557"/>
      <c r="I15" s="487" t="str">
        <f t="shared" si="1"/>
        <v/>
      </c>
      <c r="J15" s="557"/>
      <c r="K15" s="487" t="str">
        <f t="shared" si="2"/>
        <v/>
      </c>
      <c r="L15" s="557"/>
      <c r="M15" s="487" t="str">
        <f t="shared" si="3"/>
        <v/>
      </c>
      <c r="N15" s="557"/>
      <c r="O15" s="487" t="str">
        <f t="shared" si="4"/>
        <v/>
      </c>
      <c r="P15" s="557"/>
      <c r="Q15" s="487" t="str">
        <f t="shared" si="5"/>
        <v/>
      </c>
      <c r="R15" s="557"/>
      <c r="S15" s="487" t="str">
        <f t="shared" si="6"/>
        <v/>
      </c>
      <c r="T15" s="557"/>
      <c r="U15" s="487" t="str">
        <f t="shared" si="7"/>
        <v/>
      </c>
      <c r="V15" s="557"/>
      <c r="W15" s="487" t="str">
        <f t="shared" si="8"/>
        <v/>
      </c>
      <c r="X15" s="557"/>
      <c r="Y15" s="487" t="str">
        <f t="shared" si="9"/>
        <v/>
      </c>
      <c r="Z15" s="557"/>
      <c r="AA15" s="487" t="str">
        <f t="shared" si="10"/>
        <v/>
      </c>
      <c r="AB15" s="557"/>
      <c r="AC15" s="487" t="str">
        <f t="shared" si="11"/>
        <v/>
      </c>
      <c r="AD15" s="557"/>
      <c r="AE15" s="487" t="str">
        <f t="shared" si="12"/>
        <v/>
      </c>
      <c r="AF15" s="557"/>
      <c r="AG15" s="487" t="str">
        <f t="shared" si="13"/>
        <v/>
      </c>
      <c r="AH15" s="557"/>
      <c r="AI15" s="487" t="str">
        <f t="shared" si="14"/>
        <v/>
      </c>
      <c r="AJ15" s="557"/>
      <c r="AK15" s="487" t="str">
        <f t="shared" si="15"/>
        <v/>
      </c>
      <c r="AL15" s="557"/>
      <c r="AM15" s="487" t="str">
        <f t="shared" si="16"/>
        <v/>
      </c>
      <c r="AN15" s="557"/>
      <c r="AO15" s="487" t="str">
        <f t="shared" si="17"/>
        <v/>
      </c>
      <c r="AP15" s="557">
        <v>24760</v>
      </c>
      <c r="AQ15" s="487">
        <f t="shared" si="18"/>
        <v>825333.33333333337</v>
      </c>
    </row>
    <row r="16" spans="1:43" x14ac:dyDescent="0.25">
      <c r="A16" s="552" t="s">
        <v>532</v>
      </c>
      <c r="B16" s="556">
        <v>0.28199999999999997</v>
      </c>
      <c r="D16" s="557">
        <v>17943</v>
      </c>
      <c r="E16" s="487">
        <f t="shared" si="0"/>
        <v>63627.659574468089</v>
      </c>
      <c r="F16" s="557"/>
      <c r="G16" s="487" t="str">
        <f t="shared" si="0"/>
        <v/>
      </c>
      <c r="H16" s="557"/>
      <c r="I16" s="487" t="str">
        <f t="shared" si="1"/>
        <v/>
      </c>
      <c r="J16" s="557"/>
      <c r="K16" s="487" t="str">
        <f t="shared" si="2"/>
        <v/>
      </c>
      <c r="L16" s="557"/>
      <c r="M16" s="487" t="str">
        <f t="shared" si="3"/>
        <v/>
      </c>
      <c r="N16" s="557"/>
      <c r="O16" s="487" t="str">
        <f t="shared" si="4"/>
        <v/>
      </c>
      <c r="P16" s="557"/>
      <c r="Q16" s="487" t="str">
        <f t="shared" si="5"/>
        <v/>
      </c>
      <c r="R16" s="557"/>
      <c r="S16" s="487" t="str">
        <f t="shared" si="6"/>
        <v/>
      </c>
      <c r="T16" s="557"/>
      <c r="U16" s="487" t="str">
        <f t="shared" si="7"/>
        <v/>
      </c>
      <c r="V16" s="557"/>
      <c r="W16" s="487" t="str">
        <f t="shared" si="8"/>
        <v/>
      </c>
      <c r="X16" s="557"/>
      <c r="Y16" s="487" t="str">
        <f t="shared" si="9"/>
        <v/>
      </c>
      <c r="Z16" s="557"/>
      <c r="AA16" s="487" t="str">
        <f t="shared" si="10"/>
        <v/>
      </c>
      <c r="AB16" s="557"/>
      <c r="AC16" s="487" t="str">
        <f t="shared" si="11"/>
        <v/>
      </c>
      <c r="AD16" s="557"/>
      <c r="AE16" s="487" t="str">
        <f t="shared" si="12"/>
        <v/>
      </c>
      <c r="AF16" s="557"/>
      <c r="AG16" s="487" t="str">
        <f t="shared" si="13"/>
        <v/>
      </c>
      <c r="AH16" s="557"/>
      <c r="AI16" s="487" t="str">
        <f t="shared" si="14"/>
        <v/>
      </c>
      <c r="AJ16" s="557">
        <v>564</v>
      </c>
      <c r="AK16" s="487">
        <f t="shared" si="15"/>
        <v>2000.0000000000002</v>
      </c>
      <c r="AL16" s="557"/>
      <c r="AM16" s="487" t="str">
        <f t="shared" si="16"/>
        <v/>
      </c>
      <c r="AN16" s="557"/>
      <c r="AO16" s="487" t="str">
        <f t="shared" si="17"/>
        <v/>
      </c>
      <c r="AP16" s="557">
        <v>564</v>
      </c>
      <c r="AQ16" s="487">
        <f t="shared" si="18"/>
        <v>2000.0000000000002</v>
      </c>
    </row>
    <row r="17" spans="1:43" x14ac:dyDescent="0.25">
      <c r="A17" s="552" t="s">
        <v>365</v>
      </c>
      <c r="B17" s="556">
        <v>0.96650000000000003</v>
      </c>
      <c r="D17" s="557">
        <v>9610</v>
      </c>
      <c r="E17" s="487">
        <f t="shared" si="0"/>
        <v>9943.0936368339371</v>
      </c>
      <c r="F17" s="557"/>
      <c r="G17" s="487" t="str">
        <f t="shared" si="0"/>
        <v/>
      </c>
      <c r="H17" s="557"/>
      <c r="I17" s="487" t="str">
        <f t="shared" si="1"/>
        <v/>
      </c>
      <c r="J17" s="557"/>
      <c r="K17" s="487" t="str">
        <f t="shared" si="2"/>
        <v/>
      </c>
      <c r="L17" s="557"/>
      <c r="M17" s="487" t="str">
        <f t="shared" si="3"/>
        <v/>
      </c>
      <c r="N17" s="557">
        <v>425</v>
      </c>
      <c r="O17" s="487">
        <f t="shared" si="4"/>
        <v>439.7309881013968</v>
      </c>
      <c r="P17" s="557"/>
      <c r="Q17" s="487" t="str">
        <f t="shared" si="5"/>
        <v/>
      </c>
      <c r="R17" s="557"/>
      <c r="S17" s="487" t="str">
        <f t="shared" si="6"/>
        <v/>
      </c>
      <c r="T17" s="557"/>
      <c r="U17" s="487" t="str">
        <f t="shared" si="7"/>
        <v/>
      </c>
      <c r="V17" s="557"/>
      <c r="W17" s="487" t="str">
        <f t="shared" si="8"/>
        <v/>
      </c>
      <c r="X17" s="557"/>
      <c r="Y17" s="487" t="str">
        <f t="shared" si="9"/>
        <v/>
      </c>
      <c r="Z17" s="557"/>
      <c r="AA17" s="487" t="str">
        <f t="shared" si="10"/>
        <v/>
      </c>
      <c r="AB17" s="557"/>
      <c r="AC17" s="487" t="str">
        <f t="shared" si="11"/>
        <v/>
      </c>
      <c r="AD17" s="557"/>
      <c r="AE17" s="487" t="str">
        <f t="shared" si="12"/>
        <v/>
      </c>
      <c r="AF17" s="557"/>
      <c r="AG17" s="487" t="str">
        <f t="shared" si="13"/>
        <v/>
      </c>
      <c r="AH17" s="557"/>
      <c r="AI17" s="487" t="str">
        <f t="shared" si="14"/>
        <v/>
      </c>
      <c r="AJ17" s="557"/>
      <c r="AK17" s="487" t="str">
        <f t="shared" si="15"/>
        <v/>
      </c>
      <c r="AL17" s="557"/>
      <c r="AM17" s="487" t="str">
        <f t="shared" si="16"/>
        <v/>
      </c>
      <c r="AN17" s="557">
        <v>408</v>
      </c>
      <c r="AO17" s="487">
        <f t="shared" si="17"/>
        <v>422.14174857734093</v>
      </c>
      <c r="AP17" s="557">
        <v>833</v>
      </c>
      <c r="AQ17" s="487">
        <f t="shared" si="18"/>
        <v>861.87273667873774</v>
      </c>
    </row>
    <row r="18" spans="1:43" x14ac:dyDescent="0.25">
      <c r="A18" s="552" t="s">
        <v>366</v>
      </c>
      <c r="B18" s="556">
        <v>0.4</v>
      </c>
      <c r="D18" s="557">
        <v>2800</v>
      </c>
      <c r="E18" s="487">
        <f t="shared" si="0"/>
        <v>7000</v>
      </c>
      <c r="F18" s="557"/>
      <c r="G18" s="487" t="str">
        <f t="shared" si="0"/>
        <v/>
      </c>
      <c r="H18" s="557"/>
      <c r="I18" s="487" t="str">
        <f t="shared" si="1"/>
        <v/>
      </c>
      <c r="J18" s="557"/>
      <c r="K18" s="487" t="str">
        <f t="shared" si="2"/>
        <v/>
      </c>
      <c r="L18" s="557"/>
      <c r="M18" s="487" t="str">
        <f t="shared" si="3"/>
        <v/>
      </c>
      <c r="N18" s="557">
        <v>250</v>
      </c>
      <c r="O18" s="487">
        <f t="shared" si="4"/>
        <v>625</v>
      </c>
      <c r="P18" s="557"/>
      <c r="Q18" s="487" t="str">
        <f t="shared" si="5"/>
        <v/>
      </c>
      <c r="R18" s="557"/>
      <c r="S18" s="487" t="str">
        <f t="shared" si="6"/>
        <v/>
      </c>
      <c r="T18" s="557"/>
      <c r="U18" s="487" t="str">
        <f t="shared" si="7"/>
        <v/>
      </c>
      <c r="V18" s="557"/>
      <c r="W18" s="487" t="str">
        <f t="shared" si="8"/>
        <v/>
      </c>
      <c r="X18" s="557"/>
      <c r="Y18" s="487" t="str">
        <f t="shared" si="9"/>
        <v/>
      </c>
      <c r="Z18" s="557"/>
      <c r="AA18" s="487" t="str">
        <f t="shared" si="10"/>
        <v/>
      </c>
      <c r="AB18" s="557"/>
      <c r="AC18" s="487" t="str">
        <f t="shared" si="11"/>
        <v/>
      </c>
      <c r="AD18" s="557"/>
      <c r="AE18" s="487" t="str">
        <f t="shared" si="12"/>
        <v/>
      </c>
      <c r="AF18" s="557"/>
      <c r="AG18" s="487" t="str">
        <f t="shared" si="13"/>
        <v/>
      </c>
      <c r="AH18" s="557"/>
      <c r="AI18" s="487" t="str">
        <f t="shared" si="14"/>
        <v/>
      </c>
      <c r="AJ18" s="557"/>
      <c r="AK18" s="487" t="str">
        <f t="shared" si="15"/>
        <v/>
      </c>
      <c r="AL18" s="557"/>
      <c r="AM18" s="487" t="str">
        <f t="shared" si="16"/>
        <v/>
      </c>
      <c r="AN18" s="557"/>
      <c r="AO18" s="487" t="str">
        <f t="shared" si="17"/>
        <v/>
      </c>
      <c r="AP18" s="557">
        <v>250</v>
      </c>
      <c r="AQ18" s="487">
        <f t="shared" si="18"/>
        <v>625</v>
      </c>
    </row>
    <row r="19" spans="1:43" x14ac:dyDescent="0.25">
      <c r="A19" s="552" t="s">
        <v>522</v>
      </c>
      <c r="B19" s="556">
        <v>3.2639999999999998</v>
      </c>
      <c r="D19" s="557">
        <v>23345</v>
      </c>
      <c r="E19" s="487">
        <f t="shared" si="0"/>
        <v>7152.2671568627457</v>
      </c>
      <c r="F19" s="557"/>
      <c r="G19" s="487" t="str">
        <f t="shared" si="0"/>
        <v/>
      </c>
      <c r="H19" s="557"/>
      <c r="I19" s="487" t="str">
        <f t="shared" si="1"/>
        <v/>
      </c>
      <c r="J19" s="557"/>
      <c r="K19" s="487" t="str">
        <f t="shared" si="2"/>
        <v/>
      </c>
      <c r="L19" s="557"/>
      <c r="M19" s="487" t="str">
        <f t="shared" si="3"/>
        <v/>
      </c>
      <c r="N19" s="557">
        <v>645</v>
      </c>
      <c r="O19" s="487">
        <f t="shared" si="4"/>
        <v>197.61029411764707</v>
      </c>
      <c r="P19" s="557">
        <v>68</v>
      </c>
      <c r="Q19" s="487">
        <f t="shared" si="5"/>
        <v>20.833333333333336</v>
      </c>
      <c r="R19" s="557"/>
      <c r="S19" s="487" t="str">
        <f t="shared" si="6"/>
        <v/>
      </c>
      <c r="T19" s="557"/>
      <c r="U19" s="487" t="str">
        <f t="shared" si="7"/>
        <v/>
      </c>
      <c r="V19" s="557"/>
      <c r="W19" s="487" t="str">
        <f t="shared" si="8"/>
        <v/>
      </c>
      <c r="X19" s="557"/>
      <c r="Y19" s="487" t="str">
        <f t="shared" si="9"/>
        <v/>
      </c>
      <c r="Z19" s="557"/>
      <c r="AA19" s="487" t="str">
        <f t="shared" si="10"/>
        <v/>
      </c>
      <c r="AB19" s="557">
        <v>555</v>
      </c>
      <c r="AC19" s="487">
        <f t="shared" si="11"/>
        <v>170.03676470588238</v>
      </c>
      <c r="AD19" s="557"/>
      <c r="AE19" s="487" t="str">
        <f t="shared" si="12"/>
        <v/>
      </c>
      <c r="AF19" s="557"/>
      <c r="AG19" s="487" t="str">
        <f t="shared" si="13"/>
        <v/>
      </c>
      <c r="AH19" s="557"/>
      <c r="AI19" s="487" t="str">
        <f t="shared" si="14"/>
        <v/>
      </c>
      <c r="AJ19" s="557">
        <v>2362</v>
      </c>
      <c r="AK19" s="487">
        <f t="shared" si="15"/>
        <v>723.65196078431381</v>
      </c>
      <c r="AL19" s="557"/>
      <c r="AM19" s="487" t="str">
        <f t="shared" si="16"/>
        <v/>
      </c>
      <c r="AN19" s="557"/>
      <c r="AO19" s="487" t="str">
        <f t="shared" si="17"/>
        <v/>
      </c>
      <c r="AP19" s="557">
        <v>3630</v>
      </c>
      <c r="AQ19" s="487">
        <f t="shared" si="18"/>
        <v>1112.1323529411766</v>
      </c>
    </row>
    <row r="20" spans="1:43" x14ac:dyDescent="0.25">
      <c r="A20" s="552" t="s">
        <v>370</v>
      </c>
      <c r="B20" s="556">
        <v>1.4</v>
      </c>
      <c r="D20" s="557">
        <v>11593</v>
      </c>
      <c r="E20" s="487">
        <f t="shared" si="0"/>
        <v>8280.7142857142862</v>
      </c>
      <c r="F20" s="557"/>
      <c r="G20" s="487" t="str">
        <f t="shared" si="0"/>
        <v/>
      </c>
      <c r="H20" s="557"/>
      <c r="I20" s="487" t="str">
        <f t="shared" si="1"/>
        <v/>
      </c>
      <c r="J20" s="557"/>
      <c r="K20" s="487" t="str">
        <f t="shared" si="2"/>
        <v/>
      </c>
      <c r="L20" s="557"/>
      <c r="M20" s="487" t="str">
        <f t="shared" si="3"/>
        <v/>
      </c>
      <c r="N20" s="557"/>
      <c r="O20" s="487" t="str">
        <f t="shared" si="4"/>
        <v/>
      </c>
      <c r="P20" s="557"/>
      <c r="Q20" s="487" t="str">
        <f t="shared" si="5"/>
        <v/>
      </c>
      <c r="R20" s="557"/>
      <c r="S20" s="487" t="str">
        <f t="shared" si="6"/>
        <v/>
      </c>
      <c r="T20" s="557"/>
      <c r="U20" s="487" t="str">
        <f t="shared" si="7"/>
        <v/>
      </c>
      <c r="V20" s="557"/>
      <c r="W20" s="487" t="str">
        <f t="shared" si="8"/>
        <v/>
      </c>
      <c r="X20" s="557"/>
      <c r="Y20" s="487" t="str">
        <f t="shared" si="9"/>
        <v/>
      </c>
      <c r="Z20" s="557"/>
      <c r="AA20" s="487" t="str">
        <f t="shared" si="10"/>
        <v/>
      </c>
      <c r="AB20" s="557"/>
      <c r="AC20" s="487" t="str">
        <f t="shared" si="11"/>
        <v/>
      </c>
      <c r="AD20" s="557"/>
      <c r="AE20" s="487" t="str">
        <f t="shared" si="12"/>
        <v/>
      </c>
      <c r="AF20" s="557"/>
      <c r="AG20" s="487" t="str">
        <f t="shared" si="13"/>
        <v/>
      </c>
      <c r="AH20" s="557"/>
      <c r="AI20" s="487" t="str">
        <f t="shared" si="14"/>
        <v/>
      </c>
      <c r="AJ20" s="557">
        <v>585</v>
      </c>
      <c r="AK20" s="487">
        <f t="shared" si="15"/>
        <v>417.85714285714289</v>
      </c>
      <c r="AL20" s="557"/>
      <c r="AM20" s="487" t="str">
        <f t="shared" si="16"/>
        <v/>
      </c>
      <c r="AN20" s="557"/>
      <c r="AO20" s="487" t="str">
        <f t="shared" si="17"/>
        <v/>
      </c>
      <c r="AP20" s="557">
        <v>585</v>
      </c>
      <c r="AQ20" s="487">
        <f t="shared" si="18"/>
        <v>417.85714285714289</v>
      </c>
    </row>
    <row r="21" spans="1:43" x14ac:dyDescent="0.25">
      <c r="A21" s="552" t="s">
        <v>358</v>
      </c>
      <c r="B21" s="556">
        <v>20.52</v>
      </c>
      <c r="D21" s="557">
        <v>158436</v>
      </c>
      <c r="E21" s="487">
        <f t="shared" si="0"/>
        <v>7721.0526315789475</v>
      </c>
      <c r="F21" s="557"/>
      <c r="G21" s="487" t="str">
        <f t="shared" si="0"/>
        <v/>
      </c>
      <c r="H21" s="557"/>
      <c r="I21" s="487" t="str">
        <f t="shared" si="1"/>
        <v/>
      </c>
      <c r="J21" s="557"/>
      <c r="K21" s="487" t="str">
        <f t="shared" si="2"/>
        <v/>
      </c>
      <c r="L21" s="557"/>
      <c r="M21" s="487" t="str">
        <f t="shared" si="3"/>
        <v/>
      </c>
      <c r="N21" s="557">
        <v>1022</v>
      </c>
      <c r="O21" s="487">
        <f t="shared" si="4"/>
        <v>49.805068226120859</v>
      </c>
      <c r="P21" s="557">
        <v>936</v>
      </c>
      <c r="Q21" s="487">
        <f t="shared" si="5"/>
        <v>45.614035087719301</v>
      </c>
      <c r="R21" s="557"/>
      <c r="S21" s="487" t="str">
        <f t="shared" si="6"/>
        <v/>
      </c>
      <c r="T21" s="557"/>
      <c r="U21" s="487" t="str">
        <f t="shared" si="7"/>
        <v/>
      </c>
      <c r="V21" s="557"/>
      <c r="W21" s="487" t="str">
        <f t="shared" si="8"/>
        <v/>
      </c>
      <c r="X21" s="557"/>
      <c r="Y21" s="487" t="str">
        <f t="shared" si="9"/>
        <v/>
      </c>
      <c r="Z21" s="557"/>
      <c r="AA21" s="487" t="str">
        <f t="shared" si="10"/>
        <v/>
      </c>
      <c r="AB21" s="557"/>
      <c r="AC21" s="487" t="str">
        <f t="shared" si="11"/>
        <v/>
      </c>
      <c r="AD21" s="557">
        <v>86274</v>
      </c>
      <c r="AE21" s="487">
        <f t="shared" si="12"/>
        <v>4204.3859649122805</v>
      </c>
      <c r="AF21" s="557"/>
      <c r="AG21" s="487" t="str">
        <f t="shared" si="13"/>
        <v/>
      </c>
      <c r="AH21" s="557"/>
      <c r="AI21" s="487" t="str">
        <f t="shared" si="14"/>
        <v/>
      </c>
      <c r="AJ21" s="557">
        <v>6520</v>
      </c>
      <c r="AK21" s="487">
        <f t="shared" si="15"/>
        <v>317.73879142300194</v>
      </c>
      <c r="AL21" s="557"/>
      <c r="AM21" s="487" t="str">
        <f t="shared" si="16"/>
        <v/>
      </c>
      <c r="AN21" s="557"/>
      <c r="AO21" s="487" t="str">
        <f t="shared" si="17"/>
        <v/>
      </c>
      <c r="AP21" s="557">
        <v>94752</v>
      </c>
      <c r="AQ21" s="487">
        <f t="shared" si="18"/>
        <v>4617.5438596491231</v>
      </c>
    </row>
    <row r="22" spans="1:43" x14ac:dyDescent="0.25">
      <c r="E22" s="487" t="str">
        <f t="shared" si="0"/>
        <v/>
      </c>
      <c r="G22" s="487" t="str">
        <f t="shared" si="0"/>
        <v/>
      </c>
      <c r="I22" s="487" t="str">
        <f t="shared" si="1"/>
        <v/>
      </c>
      <c r="K22" s="487" t="str">
        <f t="shared" si="2"/>
        <v/>
      </c>
      <c r="M22" s="487" t="str">
        <f t="shared" si="3"/>
        <v/>
      </c>
      <c r="O22" s="487" t="str">
        <f t="shared" si="4"/>
        <v/>
      </c>
      <c r="Q22" s="487" t="str">
        <f t="shared" si="5"/>
        <v/>
      </c>
      <c r="S22" s="487" t="str">
        <f t="shared" si="6"/>
        <v/>
      </c>
      <c r="U22" s="487" t="str">
        <f t="shared" si="7"/>
        <v/>
      </c>
      <c r="W22" s="487" t="str">
        <f t="shared" si="8"/>
        <v/>
      </c>
      <c r="Y22" s="487" t="str">
        <f t="shared" si="9"/>
        <v/>
      </c>
      <c r="AA22" s="487" t="str">
        <f t="shared" si="10"/>
        <v/>
      </c>
      <c r="AC22" s="487" t="str">
        <f t="shared" si="11"/>
        <v/>
      </c>
      <c r="AE22" s="487" t="str">
        <f t="shared" si="12"/>
        <v/>
      </c>
      <c r="AG22" s="487" t="str">
        <f t="shared" si="13"/>
        <v/>
      </c>
      <c r="AI22" s="487" t="str">
        <f t="shared" si="14"/>
        <v/>
      </c>
      <c r="AK22" s="487" t="str">
        <f t="shared" si="15"/>
        <v/>
      </c>
      <c r="AM22" s="487" t="str">
        <f t="shared" si="16"/>
        <v/>
      </c>
      <c r="AO22" s="487" t="str">
        <f t="shared" si="17"/>
        <v/>
      </c>
      <c r="AQ22" s="487" t="str">
        <f t="shared" si="18"/>
        <v/>
      </c>
    </row>
    <row r="23" spans="1:43" x14ac:dyDescent="0.25">
      <c r="E23" s="487" t="str">
        <f t="shared" si="0"/>
        <v/>
      </c>
      <c r="G23" s="487" t="str">
        <f t="shared" si="0"/>
        <v/>
      </c>
      <c r="I23" s="487" t="str">
        <f t="shared" si="1"/>
        <v/>
      </c>
      <c r="K23" s="487" t="str">
        <f t="shared" si="2"/>
        <v/>
      </c>
      <c r="M23" s="487" t="str">
        <f t="shared" si="3"/>
        <v/>
      </c>
      <c r="O23" s="487" t="str">
        <f t="shared" si="4"/>
        <v/>
      </c>
      <c r="Q23" s="487" t="str">
        <f t="shared" si="5"/>
        <v/>
      </c>
      <c r="S23" s="487" t="str">
        <f t="shared" si="6"/>
        <v/>
      </c>
      <c r="U23" s="487" t="str">
        <f t="shared" si="7"/>
        <v/>
      </c>
      <c r="W23" s="487" t="str">
        <f t="shared" si="8"/>
        <v/>
      </c>
      <c r="Y23" s="487" t="str">
        <f t="shared" si="9"/>
        <v/>
      </c>
      <c r="AA23" s="487" t="str">
        <f t="shared" si="10"/>
        <v/>
      </c>
      <c r="AC23" s="487" t="str">
        <f t="shared" si="11"/>
        <v/>
      </c>
      <c r="AE23" s="487" t="str">
        <f t="shared" si="12"/>
        <v/>
      </c>
      <c r="AG23" s="487" t="str">
        <f t="shared" si="13"/>
        <v/>
      </c>
      <c r="AI23" s="487" t="str">
        <f t="shared" si="14"/>
        <v/>
      </c>
      <c r="AK23" s="487" t="str">
        <f t="shared" si="15"/>
        <v/>
      </c>
      <c r="AM23" s="487" t="str">
        <f t="shared" si="16"/>
        <v/>
      </c>
      <c r="AO23" s="487" t="str">
        <f t="shared" si="17"/>
        <v/>
      </c>
      <c r="AQ23" s="487" t="str">
        <f t="shared" si="18"/>
        <v/>
      </c>
    </row>
    <row r="24" spans="1:43" x14ac:dyDescent="0.25">
      <c r="E24" s="487" t="str">
        <f t="shared" si="0"/>
        <v/>
      </c>
      <c r="G24" s="487" t="str">
        <f t="shared" si="0"/>
        <v/>
      </c>
      <c r="I24" s="487" t="str">
        <f t="shared" si="1"/>
        <v/>
      </c>
      <c r="K24" s="487" t="str">
        <f t="shared" si="2"/>
        <v/>
      </c>
      <c r="M24" s="487" t="str">
        <f t="shared" si="3"/>
        <v/>
      </c>
      <c r="O24" s="487" t="str">
        <f t="shared" si="4"/>
        <v/>
      </c>
      <c r="Q24" s="487" t="str">
        <f t="shared" si="5"/>
        <v/>
      </c>
      <c r="S24" s="487" t="str">
        <f t="shared" si="6"/>
        <v/>
      </c>
      <c r="U24" s="487" t="str">
        <f t="shared" si="7"/>
        <v/>
      </c>
      <c r="W24" s="487" t="str">
        <f t="shared" si="8"/>
        <v/>
      </c>
      <c r="Y24" s="487" t="str">
        <f t="shared" si="9"/>
        <v/>
      </c>
      <c r="AA24" s="487" t="str">
        <f t="shared" si="10"/>
        <v/>
      </c>
      <c r="AC24" s="487" t="str">
        <f t="shared" si="11"/>
        <v/>
      </c>
      <c r="AE24" s="487" t="str">
        <f t="shared" si="12"/>
        <v/>
      </c>
      <c r="AG24" s="487" t="str">
        <f t="shared" si="13"/>
        <v/>
      </c>
      <c r="AI24" s="487" t="str">
        <f t="shared" si="14"/>
        <v/>
      </c>
      <c r="AK24" s="487" t="str">
        <f t="shared" si="15"/>
        <v/>
      </c>
      <c r="AM24" s="487" t="str">
        <f t="shared" si="16"/>
        <v/>
      </c>
      <c r="AO24" s="487" t="str">
        <f t="shared" si="17"/>
        <v/>
      </c>
      <c r="AQ24" s="487" t="str">
        <f t="shared" si="18"/>
        <v/>
      </c>
    </row>
    <row r="25" spans="1:43" x14ac:dyDescent="0.25">
      <c r="E25" s="487" t="str">
        <f t="shared" si="0"/>
        <v/>
      </c>
      <c r="G25" s="487" t="str">
        <f t="shared" si="0"/>
        <v/>
      </c>
      <c r="I25" s="487" t="str">
        <f t="shared" si="1"/>
        <v/>
      </c>
      <c r="K25" s="487" t="str">
        <f t="shared" si="2"/>
        <v/>
      </c>
      <c r="M25" s="487" t="str">
        <f t="shared" si="3"/>
        <v/>
      </c>
      <c r="O25" s="487" t="str">
        <f t="shared" si="4"/>
        <v/>
      </c>
      <c r="Q25" s="487" t="str">
        <f t="shared" si="5"/>
        <v/>
      </c>
      <c r="S25" s="487" t="str">
        <f t="shared" si="6"/>
        <v/>
      </c>
      <c r="U25" s="487" t="str">
        <f t="shared" si="7"/>
        <v/>
      </c>
      <c r="W25" s="487" t="str">
        <f t="shared" si="8"/>
        <v/>
      </c>
      <c r="Y25" s="487" t="str">
        <f t="shared" si="9"/>
        <v/>
      </c>
      <c r="AA25" s="487" t="str">
        <f t="shared" si="10"/>
        <v/>
      </c>
      <c r="AC25" s="487" t="str">
        <f t="shared" si="11"/>
        <v/>
      </c>
      <c r="AE25" s="487" t="str">
        <f t="shared" si="12"/>
        <v/>
      </c>
      <c r="AG25" s="487" t="str">
        <f t="shared" si="13"/>
        <v/>
      </c>
      <c r="AI25" s="487" t="str">
        <f t="shared" si="14"/>
        <v/>
      </c>
      <c r="AK25" s="487" t="str">
        <f t="shared" si="15"/>
        <v/>
      </c>
      <c r="AM25" s="487" t="str">
        <f t="shared" si="16"/>
        <v/>
      </c>
      <c r="AO25" s="487" t="str">
        <f t="shared" si="17"/>
        <v/>
      </c>
      <c r="AQ25" s="487" t="str">
        <f t="shared" si="18"/>
        <v/>
      </c>
    </row>
    <row r="26" spans="1:43" x14ac:dyDescent="0.25">
      <c r="E26" s="487" t="str">
        <f t="shared" si="0"/>
        <v/>
      </c>
      <c r="G26" s="487" t="str">
        <f t="shared" si="0"/>
        <v/>
      </c>
      <c r="I26" s="487" t="str">
        <f t="shared" si="1"/>
        <v/>
      </c>
      <c r="K26" s="487" t="str">
        <f t="shared" si="2"/>
        <v/>
      </c>
      <c r="M26" s="487" t="str">
        <f t="shared" si="3"/>
        <v/>
      </c>
      <c r="O26" s="487" t="str">
        <f t="shared" si="4"/>
        <v/>
      </c>
      <c r="Q26" s="487" t="str">
        <f t="shared" si="5"/>
        <v/>
      </c>
      <c r="S26" s="487" t="str">
        <f t="shared" si="6"/>
        <v/>
      </c>
      <c r="U26" s="487" t="str">
        <f t="shared" si="7"/>
        <v/>
      </c>
      <c r="W26" s="487" t="str">
        <f t="shared" si="8"/>
        <v/>
      </c>
      <c r="Y26" s="487" t="str">
        <f t="shared" si="9"/>
        <v/>
      </c>
      <c r="AA26" s="487" t="str">
        <f t="shared" si="10"/>
        <v/>
      </c>
      <c r="AC26" s="487" t="str">
        <f t="shared" si="11"/>
        <v/>
      </c>
      <c r="AE26" s="487" t="str">
        <f t="shared" si="12"/>
        <v/>
      </c>
      <c r="AG26" s="487" t="str">
        <f t="shared" si="13"/>
        <v/>
      </c>
      <c r="AI26" s="487" t="str">
        <f t="shared" si="14"/>
        <v/>
      </c>
      <c r="AK26" s="487" t="str">
        <f t="shared" si="15"/>
        <v/>
      </c>
      <c r="AM26" s="487" t="str">
        <f t="shared" si="16"/>
        <v/>
      </c>
      <c r="AO26" s="487" t="str">
        <f t="shared" si="17"/>
        <v/>
      </c>
      <c r="AQ26" s="487" t="str">
        <f t="shared" si="18"/>
        <v/>
      </c>
    </row>
    <row r="27" spans="1:43" x14ac:dyDescent="0.25">
      <c r="E27" s="487" t="str">
        <f t="shared" si="0"/>
        <v/>
      </c>
      <c r="G27" s="487" t="str">
        <f t="shared" si="0"/>
        <v/>
      </c>
      <c r="I27" s="487" t="str">
        <f t="shared" si="1"/>
        <v/>
      </c>
      <c r="K27" s="487" t="str">
        <f t="shared" si="2"/>
        <v/>
      </c>
      <c r="M27" s="487" t="str">
        <f t="shared" si="3"/>
        <v/>
      </c>
      <c r="O27" s="487" t="str">
        <f t="shared" si="4"/>
        <v/>
      </c>
      <c r="Q27" s="487" t="str">
        <f t="shared" si="5"/>
        <v/>
      </c>
      <c r="S27" s="487" t="str">
        <f t="shared" si="6"/>
        <v/>
      </c>
      <c r="U27" s="487" t="str">
        <f t="shared" si="7"/>
        <v/>
      </c>
      <c r="W27" s="487" t="str">
        <f t="shared" si="8"/>
        <v/>
      </c>
      <c r="Y27" s="487" t="str">
        <f t="shared" si="9"/>
        <v/>
      </c>
      <c r="AA27" s="487" t="str">
        <f t="shared" si="10"/>
        <v/>
      </c>
      <c r="AC27" s="487" t="str">
        <f t="shared" si="11"/>
        <v/>
      </c>
      <c r="AE27" s="487" t="str">
        <f t="shared" si="12"/>
        <v/>
      </c>
      <c r="AG27" s="487" t="str">
        <f t="shared" si="13"/>
        <v/>
      </c>
      <c r="AI27" s="487" t="str">
        <f t="shared" si="14"/>
        <v/>
      </c>
      <c r="AK27" s="487" t="str">
        <f t="shared" si="15"/>
        <v/>
      </c>
      <c r="AM27" s="487" t="str">
        <f t="shared" si="16"/>
        <v/>
      </c>
      <c r="AO27" s="487" t="str">
        <f t="shared" si="17"/>
        <v/>
      </c>
      <c r="AQ27" s="487" t="str">
        <f t="shared" si="18"/>
        <v/>
      </c>
    </row>
    <row r="28" spans="1:43" x14ac:dyDescent="0.25">
      <c r="E28" s="487" t="str">
        <f t="shared" si="0"/>
        <v/>
      </c>
      <c r="G28" s="487" t="str">
        <f t="shared" si="0"/>
        <v/>
      </c>
      <c r="I28" s="487" t="str">
        <f t="shared" si="1"/>
        <v/>
      </c>
      <c r="K28" s="487" t="str">
        <f t="shared" si="2"/>
        <v/>
      </c>
      <c r="M28" s="487" t="str">
        <f t="shared" si="3"/>
        <v/>
      </c>
      <c r="O28" s="487" t="str">
        <f t="shared" si="4"/>
        <v/>
      </c>
      <c r="Q28" s="487" t="str">
        <f t="shared" si="5"/>
        <v/>
      </c>
      <c r="S28" s="487" t="str">
        <f t="shared" si="6"/>
        <v/>
      </c>
      <c r="U28" s="487" t="str">
        <f t="shared" si="7"/>
        <v/>
      </c>
      <c r="W28" s="487" t="str">
        <f t="shared" si="8"/>
        <v/>
      </c>
      <c r="Y28" s="487" t="str">
        <f t="shared" si="9"/>
        <v/>
      </c>
      <c r="AA28" s="487" t="str">
        <f t="shared" si="10"/>
        <v/>
      </c>
      <c r="AC28" s="487" t="str">
        <f t="shared" si="11"/>
        <v/>
      </c>
      <c r="AE28" s="487" t="str">
        <f t="shared" si="12"/>
        <v/>
      </c>
      <c r="AG28" s="487" t="str">
        <f t="shared" si="13"/>
        <v/>
      </c>
      <c r="AI28" s="487" t="str">
        <f t="shared" si="14"/>
        <v/>
      </c>
      <c r="AK28" s="487" t="str">
        <f t="shared" si="15"/>
        <v/>
      </c>
      <c r="AM28" s="487" t="str">
        <f t="shared" si="16"/>
        <v/>
      </c>
      <c r="AO28" s="487" t="str">
        <f t="shared" si="17"/>
        <v/>
      </c>
      <c r="AQ28" s="487" t="str">
        <f t="shared" si="18"/>
        <v/>
      </c>
    </row>
    <row r="29" spans="1:43" x14ac:dyDescent="0.25">
      <c r="E29" s="487" t="str">
        <f t="shared" si="0"/>
        <v/>
      </c>
      <c r="G29" s="487" t="str">
        <f t="shared" si="0"/>
        <v/>
      </c>
      <c r="I29" s="487" t="str">
        <f t="shared" si="1"/>
        <v/>
      </c>
      <c r="K29" s="487" t="str">
        <f t="shared" si="2"/>
        <v/>
      </c>
      <c r="M29" s="487" t="str">
        <f t="shared" si="3"/>
        <v/>
      </c>
      <c r="O29" s="487" t="str">
        <f t="shared" si="4"/>
        <v/>
      </c>
      <c r="Q29" s="487" t="str">
        <f t="shared" si="5"/>
        <v/>
      </c>
      <c r="S29" s="487" t="str">
        <f t="shared" si="6"/>
        <v/>
      </c>
      <c r="U29" s="487" t="str">
        <f t="shared" si="7"/>
        <v/>
      </c>
      <c r="W29" s="487" t="str">
        <f t="shared" si="8"/>
        <v/>
      </c>
      <c r="Y29" s="487" t="str">
        <f t="shared" si="9"/>
        <v/>
      </c>
      <c r="AA29" s="487" t="str">
        <f t="shared" si="10"/>
        <v/>
      </c>
      <c r="AC29" s="487" t="str">
        <f t="shared" si="11"/>
        <v/>
      </c>
      <c r="AE29" s="487" t="str">
        <f t="shared" si="12"/>
        <v/>
      </c>
      <c r="AG29" s="487" t="str">
        <f t="shared" si="13"/>
        <v/>
      </c>
      <c r="AI29" s="487" t="str">
        <f t="shared" si="14"/>
        <v/>
      </c>
      <c r="AK29" s="487" t="str">
        <f t="shared" si="15"/>
        <v/>
      </c>
      <c r="AM29" s="487" t="str">
        <f t="shared" si="16"/>
        <v/>
      </c>
      <c r="AO29" s="487" t="str">
        <f t="shared" si="17"/>
        <v/>
      </c>
      <c r="AQ29" s="487" t="str">
        <f t="shared" si="18"/>
        <v/>
      </c>
    </row>
    <row r="30" spans="1:43" x14ac:dyDescent="0.25">
      <c r="E30" s="487" t="str">
        <f t="shared" si="0"/>
        <v/>
      </c>
      <c r="G30" s="487" t="str">
        <f t="shared" si="0"/>
        <v/>
      </c>
      <c r="I30" s="487" t="str">
        <f t="shared" si="1"/>
        <v/>
      </c>
      <c r="K30" s="487" t="str">
        <f t="shared" si="2"/>
        <v/>
      </c>
      <c r="M30" s="487" t="str">
        <f t="shared" si="3"/>
        <v/>
      </c>
      <c r="O30" s="487" t="str">
        <f t="shared" si="4"/>
        <v/>
      </c>
      <c r="Q30" s="487" t="str">
        <f t="shared" si="5"/>
        <v/>
      </c>
      <c r="S30" s="487" t="str">
        <f t="shared" si="6"/>
        <v/>
      </c>
      <c r="U30" s="487" t="str">
        <f t="shared" si="7"/>
        <v/>
      </c>
      <c r="W30" s="487" t="str">
        <f t="shared" si="8"/>
        <v/>
      </c>
      <c r="Y30" s="487" t="str">
        <f t="shared" si="9"/>
        <v/>
      </c>
      <c r="AA30" s="487" t="str">
        <f t="shared" si="10"/>
        <v/>
      </c>
      <c r="AC30" s="487" t="str">
        <f t="shared" si="11"/>
        <v/>
      </c>
      <c r="AE30" s="487" t="str">
        <f t="shared" si="12"/>
        <v/>
      </c>
      <c r="AG30" s="487" t="str">
        <f t="shared" si="13"/>
        <v/>
      </c>
      <c r="AI30" s="487" t="str">
        <f t="shared" si="14"/>
        <v/>
      </c>
      <c r="AK30" s="487" t="str">
        <f t="shared" si="15"/>
        <v/>
      </c>
      <c r="AM30" s="487" t="str">
        <f t="shared" si="16"/>
        <v/>
      </c>
      <c r="AO30" s="487" t="str">
        <f t="shared" si="17"/>
        <v/>
      </c>
      <c r="AQ30" s="487" t="str">
        <f t="shared" si="18"/>
        <v/>
      </c>
    </row>
    <row r="31" spans="1:43" x14ac:dyDescent="0.25">
      <c r="E31" s="487" t="str">
        <f t="shared" si="0"/>
        <v/>
      </c>
      <c r="G31" s="487" t="str">
        <f t="shared" si="0"/>
        <v/>
      </c>
      <c r="I31" s="487" t="str">
        <f t="shared" si="1"/>
        <v/>
      </c>
      <c r="K31" s="487" t="str">
        <f t="shared" si="2"/>
        <v/>
      </c>
      <c r="M31" s="487" t="str">
        <f t="shared" si="3"/>
        <v/>
      </c>
      <c r="O31" s="487" t="str">
        <f t="shared" si="4"/>
        <v/>
      </c>
      <c r="Q31" s="487" t="str">
        <f t="shared" si="5"/>
        <v/>
      </c>
      <c r="S31" s="487" t="str">
        <f t="shared" si="6"/>
        <v/>
      </c>
      <c r="U31" s="487" t="str">
        <f t="shared" si="7"/>
        <v/>
      </c>
      <c r="W31" s="487" t="str">
        <f t="shared" si="8"/>
        <v/>
      </c>
      <c r="Y31" s="487" t="str">
        <f t="shared" si="9"/>
        <v/>
      </c>
      <c r="AA31" s="487" t="str">
        <f t="shared" si="10"/>
        <v/>
      </c>
      <c r="AC31" s="487" t="str">
        <f t="shared" si="11"/>
        <v/>
      </c>
      <c r="AE31" s="487" t="str">
        <f t="shared" si="12"/>
        <v/>
      </c>
      <c r="AG31" s="487" t="str">
        <f t="shared" si="13"/>
        <v/>
      </c>
      <c r="AI31" s="487" t="str">
        <f t="shared" si="14"/>
        <v/>
      </c>
      <c r="AK31" s="487" t="str">
        <f t="shared" si="15"/>
        <v/>
      </c>
      <c r="AM31" s="487" t="str">
        <f t="shared" si="16"/>
        <v/>
      </c>
      <c r="AO31" s="487" t="str">
        <f t="shared" si="17"/>
        <v/>
      </c>
      <c r="AQ31" s="487" t="str">
        <f t="shared" si="18"/>
        <v/>
      </c>
    </row>
    <row r="32" spans="1:43" x14ac:dyDescent="0.25">
      <c r="E32" s="487" t="str">
        <f t="shared" si="0"/>
        <v/>
      </c>
      <c r="G32" s="487" t="str">
        <f t="shared" si="0"/>
        <v/>
      </c>
      <c r="I32" s="487" t="str">
        <f t="shared" si="1"/>
        <v/>
      </c>
      <c r="K32" s="487" t="str">
        <f t="shared" si="2"/>
        <v/>
      </c>
      <c r="M32" s="487" t="str">
        <f t="shared" si="3"/>
        <v/>
      </c>
      <c r="O32" s="487" t="str">
        <f t="shared" si="4"/>
        <v/>
      </c>
      <c r="Q32" s="487" t="str">
        <f t="shared" si="5"/>
        <v/>
      </c>
      <c r="S32" s="487" t="str">
        <f t="shared" si="6"/>
        <v/>
      </c>
      <c r="U32" s="487" t="str">
        <f t="shared" si="7"/>
        <v/>
      </c>
      <c r="W32" s="487" t="str">
        <f t="shared" si="8"/>
        <v/>
      </c>
      <c r="Y32" s="487" t="str">
        <f t="shared" si="9"/>
        <v/>
      </c>
      <c r="AA32" s="487" t="str">
        <f t="shared" si="10"/>
        <v/>
      </c>
      <c r="AC32" s="487" t="str">
        <f t="shared" si="11"/>
        <v/>
      </c>
      <c r="AE32" s="487" t="str">
        <f t="shared" si="12"/>
        <v/>
      </c>
      <c r="AG32" s="487" t="str">
        <f t="shared" si="13"/>
        <v/>
      </c>
      <c r="AI32" s="487" t="str">
        <f t="shared" si="14"/>
        <v/>
      </c>
      <c r="AK32" s="487" t="str">
        <f t="shared" si="15"/>
        <v/>
      </c>
      <c r="AM32" s="487" t="str">
        <f t="shared" si="16"/>
        <v/>
      </c>
      <c r="AO32" s="487" t="str">
        <f t="shared" si="17"/>
        <v/>
      </c>
      <c r="AQ32" s="487" t="str">
        <f t="shared" si="18"/>
        <v/>
      </c>
    </row>
    <row r="33" spans="5:43" x14ac:dyDescent="0.25">
      <c r="E33" s="487" t="str">
        <f t="shared" si="0"/>
        <v/>
      </c>
      <c r="G33" s="487" t="str">
        <f t="shared" si="0"/>
        <v/>
      </c>
      <c r="I33" s="487" t="str">
        <f t="shared" si="1"/>
        <v/>
      </c>
      <c r="K33" s="487" t="str">
        <f t="shared" si="2"/>
        <v/>
      </c>
      <c r="M33" s="487" t="str">
        <f t="shared" si="3"/>
        <v/>
      </c>
      <c r="O33" s="487" t="str">
        <f t="shared" si="4"/>
        <v/>
      </c>
      <c r="Q33" s="487" t="str">
        <f t="shared" si="5"/>
        <v/>
      </c>
      <c r="S33" s="487" t="str">
        <f t="shared" si="6"/>
        <v/>
      </c>
      <c r="U33" s="487" t="str">
        <f t="shared" si="7"/>
        <v/>
      </c>
      <c r="W33" s="487" t="str">
        <f t="shared" si="8"/>
        <v/>
      </c>
      <c r="Y33" s="487" t="str">
        <f t="shared" si="9"/>
        <v/>
      </c>
      <c r="AA33" s="487" t="str">
        <f t="shared" si="10"/>
        <v/>
      </c>
      <c r="AC33" s="487" t="str">
        <f t="shared" si="11"/>
        <v/>
      </c>
      <c r="AE33" s="487" t="str">
        <f t="shared" si="12"/>
        <v/>
      </c>
      <c r="AG33" s="487" t="str">
        <f t="shared" si="13"/>
        <v/>
      </c>
      <c r="AI33" s="487" t="str">
        <f t="shared" si="14"/>
        <v/>
      </c>
      <c r="AK33" s="487" t="str">
        <f t="shared" si="15"/>
        <v/>
      </c>
      <c r="AM33" s="487" t="str">
        <f t="shared" si="16"/>
        <v/>
      </c>
      <c r="AO33" s="487" t="str">
        <f t="shared" si="17"/>
        <v/>
      </c>
      <c r="AQ33" s="487" t="str">
        <f t="shared" si="18"/>
        <v/>
      </c>
    </row>
    <row r="34" spans="5:43" x14ac:dyDescent="0.25">
      <c r="E34" s="487" t="str">
        <f t="shared" si="0"/>
        <v/>
      </c>
      <c r="G34" s="487" t="str">
        <f t="shared" si="0"/>
        <v/>
      </c>
      <c r="I34" s="487" t="str">
        <f t="shared" si="1"/>
        <v/>
      </c>
      <c r="K34" s="487" t="str">
        <f t="shared" si="2"/>
        <v/>
      </c>
      <c r="M34" s="487" t="str">
        <f t="shared" si="3"/>
        <v/>
      </c>
      <c r="O34" s="487" t="str">
        <f t="shared" si="4"/>
        <v/>
      </c>
      <c r="Q34" s="487" t="str">
        <f t="shared" si="5"/>
        <v/>
      </c>
      <c r="S34" s="487" t="str">
        <f t="shared" si="6"/>
        <v/>
      </c>
      <c r="U34" s="487" t="str">
        <f t="shared" si="7"/>
        <v/>
      </c>
      <c r="W34" s="487" t="str">
        <f t="shared" si="8"/>
        <v/>
      </c>
      <c r="Y34" s="487" t="str">
        <f t="shared" si="9"/>
        <v/>
      </c>
      <c r="AA34" s="487" t="str">
        <f t="shared" si="10"/>
        <v/>
      </c>
      <c r="AC34" s="487" t="str">
        <f t="shared" si="11"/>
        <v/>
      </c>
      <c r="AE34" s="487" t="str">
        <f t="shared" si="12"/>
        <v/>
      </c>
      <c r="AG34" s="487" t="str">
        <f t="shared" si="13"/>
        <v/>
      </c>
      <c r="AI34" s="487" t="str">
        <f t="shared" si="14"/>
        <v/>
      </c>
      <c r="AK34" s="487" t="str">
        <f t="shared" si="15"/>
        <v/>
      </c>
      <c r="AM34" s="487" t="str">
        <f t="shared" si="16"/>
        <v/>
      </c>
      <c r="AO34" s="487" t="str">
        <f t="shared" si="17"/>
        <v/>
      </c>
      <c r="AQ34" s="487" t="str">
        <f t="shared" si="18"/>
        <v/>
      </c>
    </row>
    <row r="35" spans="5:43" x14ac:dyDescent="0.25">
      <c r="E35" s="487" t="str">
        <f t="shared" si="0"/>
        <v/>
      </c>
      <c r="G35" s="487" t="str">
        <f t="shared" si="0"/>
        <v/>
      </c>
      <c r="I35" s="487" t="str">
        <f t="shared" si="1"/>
        <v/>
      </c>
      <c r="K35" s="487" t="str">
        <f t="shared" si="2"/>
        <v/>
      </c>
      <c r="M35" s="487" t="str">
        <f t="shared" si="3"/>
        <v/>
      </c>
      <c r="O35" s="487" t="str">
        <f t="shared" si="4"/>
        <v/>
      </c>
      <c r="Q35" s="487" t="str">
        <f t="shared" si="5"/>
        <v/>
      </c>
      <c r="S35" s="487" t="str">
        <f t="shared" si="6"/>
        <v/>
      </c>
      <c r="U35" s="487" t="str">
        <f t="shared" si="7"/>
        <v/>
      </c>
      <c r="W35" s="487" t="str">
        <f t="shared" si="8"/>
        <v/>
      </c>
      <c r="Y35" s="487" t="str">
        <f t="shared" si="9"/>
        <v/>
      </c>
      <c r="AA35" s="487" t="str">
        <f t="shared" si="10"/>
        <v/>
      </c>
      <c r="AC35" s="487" t="str">
        <f t="shared" si="11"/>
        <v/>
      </c>
      <c r="AE35" s="487" t="str">
        <f t="shared" si="12"/>
        <v/>
      </c>
      <c r="AG35" s="487" t="str">
        <f t="shared" si="13"/>
        <v/>
      </c>
      <c r="AI35" s="487" t="str">
        <f t="shared" si="14"/>
        <v/>
      </c>
      <c r="AK35" s="487" t="str">
        <f t="shared" si="15"/>
        <v/>
      </c>
      <c r="AM35" s="487" t="str">
        <f t="shared" si="16"/>
        <v/>
      </c>
      <c r="AO35" s="487" t="str">
        <f t="shared" si="17"/>
        <v/>
      </c>
      <c r="AQ35" s="487" t="str">
        <f t="shared" si="18"/>
        <v/>
      </c>
    </row>
    <row r="36" spans="5:43" x14ac:dyDescent="0.25">
      <c r="E36" s="487" t="str">
        <f t="shared" si="0"/>
        <v/>
      </c>
      <c r="G36" s="487" t="str">
        <f t="shared" si="0"/>
        <v/>
      </c>
      <c r="I36" s="487" t="str">
        <f t="shared" si="1"/>
        <v/>
      </c>
      <c r="K36" s="487" t="str">
        <f t="shared" si="2"/>
        <v/>
      </c>
      <c r="M36" s="487" t="str">
        <f t="shared" si="3"/>
        <v/>
      </c>
      <c r="O36" s="487" t="str">
        <f t="shared" si="4"/>
        <v/>
      </c>
      <c r="Q36" s="487" t="str">
        <f t="shared" si="5"/>
        <v/>
      </c>
      <c r="S36" s="487" t="str">
        <f t="shared" si="6"/>
        <v/>
      </c>
      <c r="U36" s="487" t="str">
        <f t="shared" si="7"/>
        <v/>
      </c>
      <c r="W36" s="487" t="str">
        <f t="shared" si="8"/>
        <v/>
      </c>
      <c r="Y36" s="487" t="str">
        <f t="shared" si="9"/>
        <v/>
      </c>
      <c r="AA36" s="487" t="str">
        <f t="shared" si="10"/>
        <v/>
      </c>
      <c r="AC36" s="487" t="str">
        <f t="shared" si="11"/>
        <v/>
      </c>
      <c r="AE36" s="487" t="str">
        <f t="shared" si="12"/>
        <v/>
      </c>
      <c r="AG36" s="487" t="str">
        <f t="shared" si="13"/>
        <v/>
      </c>
      <c r="AI36" s="487" t="str">
        <f t="shared" si="14"/>
        <v/>
      </c>
      <c r="AK36" s="487" t="str">
        <f t="shared" si="15"/>
        <v/>
      </c>
      <c r="AM36" s="487" t="str">
        <f t="shared" si="16"/>
        <v/>
      </c>
      <c r="AO36" s="487" t="str">
        <f t="shared" si="17"/>
        <v/>
      </c>
      <c r="AQ36" s="487" t="str">
        <f t="shared" si="18"/>
        <v/>
      </c>
    </row>
    <row r="37" spans="5:43" x14ac:dyDescent="0.25">
      <c r="E37" s="487" t="str">
        <f t="shared" si="0"/>
        <v/>
      </c>
      <c r="G37" s="487" t="str">
        <f t="shared" si="0"/>
        <v/>
      </c>
      <c r="I37" s="487" t="str">
        <f t="shared" si="1"/>
        <v/>
      </c>
      <c r="K37" s="487" t="str">
        <f t="shared" si="2"/>
        <v/>
      </c>
      <c r="M37" s="487" t="str">
        <f t="shared" si="3"/>
        <v/>
      </c>
      <c r="O37" s="487" t="str">
        <f t="shared" si="4"/>
        <v/>
      </c>
      <c r="Q37" s="487" t="str">
        <f t="shared" si="5"/>
        <v/>
      </c>
      <c r="S37" s="487" t="str">
        <f t="shared" si="6"/>
        <v/>
      </c>
      <c r="U37" s="487" t="str">
        <f t="shared" si="7"/>
        <v/>
      </c>
      <c r="W37" s="487" t="str">
        <f t="shared" si="8"/>
        <v/>
      </c>
      <c r="Y37" s="487" t="str">
        <f t="shared" si="9"/>
        <v/>
      </c>
      <c r="AA37" s="487" t="str">
        <f t="shared" si="10"/>
        <v/>
      </c>
      <c r="AC37" s="487" t="str">
        <f t="shared" si="11"/>
        <v/>
      </c>
      <c r="AE37" s="487" t="str">
        <f t="shared" si="12"/>
        <v/>
      </c>
      <c r="AG37" s="487" t="str">
        <f t="shared" si="13"/>
        <v/>
      </c>
      <c r="AI37" s="487" t="str">
        <f t="shared" si="14"/>
        <v/>
      </c>
      <c r="AK37" s="487" t="str">
        <f t="shared" si="15"/>
        <v/>
      </c>
      <c r="AM37" s="487" t="str">
        <f t="shared" si="16"/>
        <v/>
      </c>
      <c r="AO37" s="487" t="str">
        <f t="shared" si="17"/>
        <v/>
      </c>
      <c r="AQ37" s="487" t="str">
        <f t="shared" si="18"/>
        <v/>
      </c>
    </row>
    <row r="38" spans="5:43" x14ac:dyDescent="0.25">
      <c r="E38" s="487" t="str">
        <f t="shared" si="0"/>
        <v/>
      </c>
      <c r="G38" s="487" t="str">
        <f t="shared" si="0"/>
        <v/>
      </c>
      <c r="I38" s="487" t="str">
        <f t="shared" si="1"/>
        <v/>
      </c>
      <c r="K38" s="487" t="str">
        <f t="shared" si="2"/>
        <v/>
      </c>
      <c r="M38" s="487" t="str">
        <f t="shared" si="3"/>
        <v/>
      </c>
      <c r="O38" s="487" t="str">
        <f t="shared" si="4"/>
        <v/>
      </c>
      <c r="Q38" s="487" t="str">
        <f t="shared" si="5"/>
        <v/>
      </c>
      <c r="S38" s="487" t="str">
        <f t="shared" si="6"/>
        <v/>
      </c>
      <c r="U38" s="487" t="str">
        <f t="shared" si="7"/>
        <v/>
      </c>
      <c r="W38" s="487" t="str">
        <f t="shared" si="8"/>
        <v/>
      </c>
      <c r="Y38" s="487" t="str">
        <f t="shared" si="9"/>
        <v/>
      </c>
      <c r="AA38" s="487" t="str">
        <f t="shared" si="10"/>
        <v/>
      </c>
      <c r="AC38" s="487" t="str">
        <f t="shared" si="11"/>
        <v/>
      </c>
      <c r="AE38" s="487" t="str">
        <f t="shared" si="12"/>
        <v/>
      </c>
      <c r="AG38" s="487" t="str">
        <f t="shared" si="13"/>
        <v/>
      </c>
      <c r="AI38" s="487" t="str">
        <f t="shared" si="14"/>
        <v/>
      </c>
      <c r="AK38" s="487" t="str">
        <f t="shared" si="15"/>
        <v/>
      </c>
      <c r="AM38" s="487" t="str">
        <f t="shared" si="16"/>
        <v/>
      </c>
      <c r="AO38" s="487" t="str">
        <f t="shared" si="17"/>
        <v/>
      </c>
      <c r="AQ38" s="487" t="str">
        <f t="shared" si="18"/>
        <v/>
      </c>
    </row>
    <row r="39" spans="5:43" x14ac:dyDescent="0.25">
      <c r="E39" s="487" t="str">
        <f t="shared" si="0"/>
        <v/>
      </c>
      <c r="G39" s="487" t="str">
        <f t="shared" si="0"/>
        <v/>
      </c>
      <c r="I39" s="487" t="str">
        <f t="shared" si="1"/>
        <v/>
      </c>
      <c r="K39" s="487" t="str">
        <f t="shared" si="2"/>
        <v/>
      </c>
      <c r="M39" s="487" t="str">
        <f t="shared" si="3"/>
        <v/>
      </c>
      <c r="O39" s="487" t="str">
        <f t="shared" si="4"/>
        <v/>
      </c>
      <c r="Q39" s="487" t="str">
        <f t="shared" si="5"/>
        <v/>
      </c>
      <c r="S39" s="487" t="str">
        <f t="shared" si="6"/>
        <v/>
      </c>
      <c r="U39" s="487" t="str">
        <f t="shared" si="7"/>
        <v/>
      </c>
      <c r="W39" s="487" t="str">
        <f t="shared" si="8"/>
        <v/>
      </c>
      <c r="Y39" s="487" t="str">
        <f t="shared" si="9"/>
        <v/>
      </c>
      <c r="AA39" s="487" t="str">
        <f t="shared" si="10"/>
        <v/>
      </c>
      <c r="AC39" s="487" t="str">
        <f t="shared" si="11"/>
        <v/>
      </c>
      <c r="AE39" s="487" t="str">
        <f t="shared" si="12"/>
        <v/>
      </c>
      <c r="AG39" s="487" t="str">
        <f t="shared" si="13"/>
        <v/>
      </c>
      <c r="AI39" s="487" t="str">
        <f t="shared" si="14"/>
        <v/>
      </c>
      <c r="AK39" s="487" t="str">
        <f t="shared" si="15"/>
        <v/>
      </c>
      <c r="AM39" s="487" t="str">
        <f t="shared" si="16"/>
        <v/>
      </c>
      <c r="AO39" s="487" t="str">
        <f t="shared" si="17"/>
        <v/>
      </c>
      <c r="AQ39" s="487" t="str">
        <f t="shared" si="18"/>
        <v/>
      </c>
    </row>
    <row r="40" spans="5:43" x14ac:dyDescent="0.25">
      <c r="E40" s="487" t="str">
        <f t="shared" si="0"/>
        <v/>
      </c>
      <c r="G40" s="487" t="str">
        <f t="shared" si="0"/>
        <v/>
      </c>
      <c r="I40" s="487" t="str">
        <f t="shared" si="1"/>
        <v/>
      </c>
      <c r="K40" s="487" t="str">
        <f t="shared" si="2"/>
        <v/>
      </c>
      <c r="M40" s="487" t="str">
        <f t="shared" si="3"/>
        <v/>
      </c>
      <c r="O40" s="487" t="str">
        <f t="shared" si="4"/>
        <v/>
      </c>
      <c r="Q40" s="487" t="str">
        <f t="shared" si="5"/>
        <v/>
      </c>
      <c r="S40" s="487" t="str">
        <f t="shared" si="6"/>
        <v/>
      </c>
      <c r="U40" s="487" t="str">
        <f t="shared" si="7"/>
        <v/>
      </c>
      <c r="W40" s="487" t="str">
        <f t="shared" si="8"/>
        <v/>
      </c>
      <c r="Y40" s="487" t="str">
        <f t="shared" si="9"/>
        <v/>
      </c>
      <c r="AA40" s="487" t="str">
        <f t="shared" si="10"/>
        <v/>
      </c>
      <c r="AC40" s="487" t="str">
        <f t="shared" si="11"/>
        <v/>
      </c>
      <c r="AE40" s="487" t="str">
        <f t="shared" si="12"/>
        <v/>
      </c>
      <c r="AG40" s="487" t="str">
        <f t="shared" si="13"/>
        <v/>
      </c>
      <c r="AI40" s="487" t="str">
        <f t="shared" si="14"/>
        <v/>
      </c>
      <c r="AK40" s="487" t="str">
        <f t="shared" si="15"/>
        <v/>
      </c>
      <c r="AM40" s="487" t="str">
        <f t="shared" si="16"/>
        <v/>
      </c>
      <c r="AO40" s="487" t="str">
        <f t="shared" si="17"/>
        <v/>
      </c>
      <c r="AQ40" s="487" t="str">
        <f t="shared" si="18"/>
        <v/>
      </c>
    </row>
    <row r="41" spans="5:43" x14ac:dyDescent="0.25">
      <c r="E41" s="487" t="str">
        <f t="shared" si="0"/>
        <v/>
      </c>
      <c r="G41" s="487" t="str">
        <f t="shared" si="0"/>
        <v/>
      </c>
      <c r="I41" s="487" t="str">
        <f t="shared" si="1"/>
        <v/>
      </c>
      <c r="K41" s="487" t="str">
        <f t="shared" si="2"/>
        <v/>
      </c>
      <c r="M41" s="487" t="str">
        <f t="shared" si="3"/>
        <v/>
      </c>
      <c r="O41" s="487" t="str">
        <f t="shared" si="4"/>
        <v/>
      </c>
      <c r="Q41" s="487" t="str">
        <f t="shared" si="5"/>
        <v/>
      </c>
      <c r="S41" s="487" t="str">
        <f t="shared" si="6"/>
        <v/>
      </c>
      <c r="U41" s="487" t="str">
        <f t="shared" si="7"/>
        <v/>
      </c>
      <c r="W41" s="487" t="str">
        <f t="shared" si="8"/>
        <v/>
      </c>
      <c r="Y41" s="487" t="str">
        <f t="shared" si="9"/>
        <v/>
      </c>
      <c r="AA41" s="487" t="str">
        <f t="shared" si="10"/>
        <v/>
      </c>
      <c r="AC41" s="487" t="str">
        <f t="shared" si="11"/>
        <v/>
      </c>
      <c r="AE41" s="487" t="str">
        <f t="shared" si="12"/>
        <v/>
      </c>
      <c r="AG41" s="487" t="str">
        <f t="shared" si="13"/>
        <v/>
      </c>
      <c r="AI41" s="487" t="str">
        <f t="shared" si="14"/>
        <v/>
      </c>
      <c r="AK41" s="487" t="str">
        <f t="shared" si="15"/>
        <v/>
      </c>
      <c r="AM41" s="487" t="str">
        <f t="shared" si="16"/>
        <v/>
      </c>
      <c r="AO41" s="487" t="str">
        <f t="shared" si="17"/>
        <v/>
      </c>
      <c r="AQ41" s="487" t="str">
        <f t="shared" si="18"/>
        <v/>
      </c>
    </row>
    <row r="42" spans="5:43" x14ac:dyDescent="0.25">
      <c r="E42" s="487" t="str">
        <f t="shared" si="0"/>
        <v/>
      </c>
      <c r="G42" s="487" t="str">
        <f t="shared" si="0"/>
        <v/>
      </c>
      <c r="I42" s="487" t="str">
        <f t="shared" si="1"/>
        <v/>
      </c>
      <c r="K42" s="487" t="str">
        <f t="shared" si="2"/>
        <v/>
      </c>
      <c r="M42" s="487" t="str">
        <f t="shared" si="3"/>
        <v/>
      </c>
      <c r="O42" s="487" t="str">
        <f t="shared" si="4"/>
        <v/>
      </c>
      <c r="Q42" s="487" t="str">
        <f t="shared" si="5"/>
        <v/>
      </c>
      <c r="S42" s="487" t="str">
        <f t="shared" si="6"/>
        <v/>
      </c>
      <c r="U42" s="487" t="str">
        <f t="shared" si="7"/>
        <v/>
      </c>
      <c r="W42" s="487" t="str">
        <f t="shared" si="8"/>
        <v/>
      </c>
      <c r="Y42" s="487" t="str">
        <f t="shared" si="9"/>
        <v/>
      </c>
      <c r="AA42" s="487" t="str">
        <f t="shared" si="10"/>
        <v/>
      </c>
      <c r="AC42" s="487" t="str">
        <f t="shared" si="11"/>
        <v/>
      </c>
      <c r="AE42" s="487" t="str">
        <f t="shared" si="12"/>
        <v/>
      </c>
      <c r="AG42" s="487" t="str">
        <f t="shared" si="13"/>
        <v/>
      </c>
      <c r="AI42" s="487" t="str">
        <f t="shared" si="14"/>
        <v/>
      </c>
      <c r="AK42" s="487" t="str">
        <f t="shared" si="15"/>
        <v/>
      </c>
      <c r="AM42" s="487" t="str">
        <f t="shared" si="16"/>
        <v/>
      </c>
      <c r="AO42" s="487" t="str">
        <f t="shared" si="17"/>
        <v/>
      </c>
      <c r="AQ42" s="487" t="str">
        <f t="shared" si="18"/>
        <v/>
      </c>
    </row>
    <row r="43" spans="5:43" x14ac:dyDescent="0.25">
      <c r="E43" s="487" t="str">
        <f t="shared" si="0"/>
        <v/>
      </c>
      <c r="G43" s="487" t="str">
        <f t="shared" si="0"/>
        <v/>
      </c>
      <c r="I43" s="487" t="str">
        <f t="shared" si="1"/>
        <v/>
      </c>
      <c r="K43" s="487" t="str">
        <f t="shared" si="2"/>
        <v/>
      </c>
      <c r="M43" s="487" t="str">
        <f t="shared" si="3"/>
        <v/>
      </c>
      <c r="O43" s="487" t="str">
        <f t="shared" si="4"/>
        <v/>
      </c>
      <c r="Q43" s="487" t="str">
        <f t="shared" si="5"/>
        <v/>
      </c>
      <c r="S43" s="487" t="str">
        <f t="shared" si="6"/>
        <v/>
      </c>
      <c r="U43" s="487" t="str">
        <f t="shared" si="7"/>
        <v/>
      </c>
      <c r="W43" s="487" t="str">
        <f t="shared" si="8"/>
        <v/>
      </c>
      <c r="Y43" s="487" t="str">
        <f t="shared" si="9"/>
        <v/>
      </c>
      <c r="AA43" s="487" t="str">
        <f t="shared" si="10"/>
        <v/>
      </c>
      <c r="AC43" s="487" t="str">
        <f t="shared" si="11"/>
        <v/>
      </c>
      <c r="AE43" s="487" t="str">
        <f t="shared" si="12"/>
        <v/>
      </c>
      <c r="AG43" s="487" t="str">
        <f t="shared" si="13"/>
        <v/>
      </c>
      <c r="AI43" s="487" t="str">
        <f t="shared" si="14"/>
        <v/>
      </c>
      <c r="AK43" s="487" t="str">
        <f t="shared" si="15"/>
        <v/>
      </c>
      <c r="AM43" s="487" t="str">
        <f t="shared" si="16"/>
        <v/>
      </c>
      <c r="AO43" s="487" t="str">
        <f t="shared" si="17"/>
        <v/>
      </c>
      <c r="AQ43" s="487" t="str">
        <f t="shared" si="18"/>
        <v/>
      </c>
    </row>
    <row r="44" spans="5:43" x14ac:dyDescent="0.25">
      <c r="E44" s="487" t="str">
        <f t="shared" si="0"/>
        <v/>
      </c>
      <c r="G44" s="487" t="str">
        <f t="shared" si="0"/>
        <v/>
      </c>
      <c r="I44" s="487" t="str">
        <f t="shared" si="1"/>
        <v/>
      </c>
      <c r="K44" s="487" t="str">
        <f t="shared" si="2"/>
        <v/>
      </c>
      <c r="M44" s="487" t="str">
        <f t="shared" si="3"/>
        <v/>
      </c>
      <c r="O44" s="487" t="str">
        <f t="shared" si="4"/>
        <v/>
      </c>
      <c r="Q44" s="487" t="str">
        <f t="shared" si="5"/>
        <v/>
      </c>
      <c r="S44" s="487" t="str">
        <f t="shared" si="6"/>
        <v/>
      </c>
      <c r="U44" s="487" t="str">
        <f t="shared" si="7"/>
        <v/>
      </c>
      <c r="W44" s="487" t="str">
        <f t="shared" si="8"/>
        <v/>
      </c>
      <c r="Y44" s="487" t="str">
        <f t="shared" si="9"/>
        <v/>
      </c>
      <c r="AA44" s="487" t="str">
        <f t="shared" si="10"/>
        <v/>
      </c>
      <c r="AC44" s="487" t="str">
        <f t="shared" si="11"/>
        <v/>
      </c>
      <c r="AE44" s="487" t="str">
        <f t="shared" si="12"/>
        <v/>
      </c>
      <c r="AG44" s="487" t="str">
        <f t="shared" si="13"/>
        <v/>
      </c>
      <c r="AI44" s="487" t="str">
        <f t="shared" si="14"/>
        <v/>
      </c>
      <c r="AK44" s="487" t="str">
        <f t="shared" si="15"/>
        <v/>
      </c>
      <c r="AM44" s="487" t="str">
        <f t="shared" si="16"/>
        <v/>
      </c>
      <c r="AO44" s="487" t="str">
        <f t="shared" si="17"/>
        <v/>
      </c>
      <c r="AQ44" s="487" t="str">
        <f t="shared" si="18"/>
        <v/>
      </c>
    </row>
    <row r="45" spans="5:43" x14ac:dyDescent="0.25">
      <c r="E45" s="487" t="str">
        <f t="shared" si="0"/>
        <v/>
      </c>
      <c r="G45" s="487" t="str">
        <f t="shared" si="0"/>
        <v/>
      </c>
      <c r="I45" s="487" t="str">
        <f t="shared" si="1"/>
        <v/>
      </c>
      <c r="K45" s="487" t="str">
        <f t="shared" si="2"/>
        <v/>
      </c>
      <c r="M45" s="487" t="str">
        <f t="shared" si="3"/>
        <v/>
      </c>
      <c r="O45" s="487" t="str">
        <f t="shared" si="4"/>
        <v/>
      </c>
      <c r="Q45" s="487" t="str">
        <f t="shared" si="5"/>
        <v/>
      </c>
      <c r="S45" s="487" t="str">
        <f t="shared" si="6"/>
        <v/>
      </c>
      <c r="U45" s="487" t="str">
        <f t="shared" si="7"/>
        <v/>
      </c>
      <c r="W45" s="487" t="str">
        <f t="shared" si="8"/>
        <v/>
      </c>
      <c r="Y45" s="487" t="str">
        <f t="shared" si="9"/>
        <v/>
      </c>
      <c r="AA45" s="487" t="str">
        <f t="shared" si="10"/>
        <v/>
      </c>
      <c r="AC45" s="487" t="str">
        <f t="shared" si="11"/>
        <v/>
      </c>
      <c r="AE45" s="487" t="str">
        <f t="shared" si="12"/>
        <v/>
      </c>
      <c r="AG45" s="487" t="str">
        <f t="shared" si="13"/>
        <v/>
      </c>
      <c r="AI45" s="487" t="str">
        <f t="shared" si="14"/>
        <v/>
      </c>
      <c r="AK45" s="487" t="str">
        <f t="shared" si="15"/>
        <v/>
      </c>
      <c r="AM45" s="487" t="str">
        <f t="shared" si="16"/>
        <v/>
      </c>
      <c r="AO45" s="487" t="str">
        <f t="shared" si="17"/>
        <v/>
      </c>
      <c r="AQ45" s="487" t="str">
        <f t="shared" si="18"/>
        <v/>
      </c>
    </row>
    <row r="46" spans="5:43" x14ac:dyDescent="0.25">
      <c r="E46" s="487" t="str">
        <f t="shared" si="0"/>
        <v/>
      </c>
      <c r="G46" s="487" t="str">
        <f t="shared" si="0"/>
        <v/>
      </c>
      <c r="I46" s="487" t="str">
        <f t="shared" si="1"/>
        <v/>
      </c>
      <c r="K46" s="487" t="str">
        <f t="shared" si="2"/>
        <v/>
      </c>
      <c r="M46" s="487" t="str">
        <f t="shared" si="3"/>
        <v/>
      </c>
      <c r="O46" s="487" t="str">
        <f t="shared" si="4"/>
        <v/>
      </c>
      <c r="Q46" s="487" t="str">
        <f t="shared" si="5"/>
        <v/>
      </c>
      <c r="S46" s="487" t="str">
        <f t="shared" si="6"/>
        <v/>
      </c>
      <c r="U46" s="487" t="str">
        <f t="shared" si="7"/>
        <v/>
      </c>
      <c r="W46" s="487" t="str">
        <f t="shared" si="8"/>
        <v/>
      </c>
      <c r="Y46" s="487" t="str">
        <f t="shared" si="9"/>
        <v/>
      </c>
      <c r="AA46" s="487" t="str">
        <f t="shared" si="10"/>
        <v/>
      </c>
      <c r="AC46" s="487" t="str">
        <f t="shared" si="11"/>
        <v/>
      </c>
      <c r="AE46" s="487" t="str">
        <f t="shared" si="12"/>
        <v/>
      </c>
      <c r="AG46" s="487" t="str">
        <f t="shared" si="13"/>
        <v/>
      </c>
      <c r="AI46" s="487" t="str">
        <f t="shared" si="14"/>
        <v/>
      </c>
      <c r="AK46" s="487" t="str">
        <f t="shared" si="15"/>
        <v/>
      </c>
      <c r="AM46" s="487" t="str">
        <f t="shared" si="16"/>
        <v/>
      </c>
      <c r="AO46" s="487" t="str">
        <f t="shared" si="17"/>
        <v/>
      </c>
      <c r="AQ46" s="487" t="str">
        <f t="shared" si="18"/>
        <v/>
      </c>
    </row>
    <row r="47" spans="5:43" x14ac:dyDescent="0.25">
      <c r="E47" s="487" t="str">
        <f t="shared" si="0"/>
        <v/>
      </c>
      <c r="G47" s="487" t="str">
        <f t="shared" si="0"/>
        <v/>
      </c>
      <c r="I47" s="487" t="str">
        <f t="shared" si="1"/>
        <v/>
      </c>
      <c r="K47" s="487" t="str">
        <f t="shared" si="2"/>
        <v/>
      </c>
      <c r="M47" s="487" t="str">
        <f t="shared" si="3"/>
        <v/>
      </c>
      <c r="O47" s="487" t="str">
        <f t="shared" si="4"/>
        <v/>
      </c>
      <c r="Q47" s="487" t="str">
        <f t="shared" si="5"/>
        <v/>
      </c>
      <c r="S47" s="487" t="str">
        <f t="shared" si="6"/>
        <v/>
      </c>
      <c r="U47" s="487" t="str">
        <f t="shared" si="7"/>
        <v/>
      </c>
      <c r="W47" s="487" t="str">
        <f t="shared" si="8"/>
        <v/>
      </c>
      <c r="Y47" s="487" t="str">
        <f t="shared" si="9"/>
        <v/>
      </c>
      <c r="AA47" s="487" t="str">
        <f t="shared" si="10"/>
        <v/>
      </c>
      <c r="AC47" s="487" t="str">
        <f t="shared" si="11"/>
        <v/>
      </c>
      <c r="AE47" s="487" t="str">
        <f t="shared" si="12"/>
        <v/>
      </c>
      <c r="AG47" s="487" t="str">
        <f t="shared" si="13"/>
        <v/>
      </c>
      <c r="AI47" s="487" t="str">
        <f t="shared" si="14"/>
        <v/>
      </c>
      <c r="AK47" s="487" t="str">
        <f t="shared" si="15"/>
        <v/>
      </c>
      <c r="AM47" s="487" t="str">
        <f t="shared" si="16"/>
        <v/>
      </c>
      <c r="AO47" s="487" t="str">
        <f t="shared" si="17"/>
        <v/>
      </c>
      <c r="AQ47" s="487" t="str">
        <f t="shared" si="18"/>
        <v/>
      </c>
    </row>
    <row r="48" spans="5:43" x14ac:dyDescent="0.25">
      <c r="E48" s="487" t="str">
        <f t="shared" si="0"/>
        <v/>
      </c>
      <c r="G48" s="487" t="str">
        <f t="shared" si="0"/>
        <v/>
      </c>
      <c r="I48" s="487" t="str">
        <f t="shared" si="1"/>
        <v/>
      </c>
      <c r="K48" s="487" t="str">
        <f t="shared" si="2"/>
        <v/>
      </c>
      <c r="M48" s="487" t="str">
        <f t="shared" si="3"/>
        <v/>
      </c>
      <c r="O48" s="487" t="str">
        <f t="shared" si="4"/>
        <v/>
      </c>
      <c r="Q48" s="487" t="str">
        <f t="shared" si="5"/>
        <v/>
      </c>
      <c r="S48" s="487" t="str">
        <f t="shared" si="6"/>
        <v/>
      </c>
      <c r="U48" s="487" t="str">
        <f t="shared" si="7"/>
        <v/>
      </c>
      <c r="W48" s="487" t="str">
        <f t="shared" si="8"/>
        <v/>
      </c>
      <c r="Y48" s="487" t="str">
        <f t="shared" si="9"/>
        <v/>
      </c>
      <c r="AA48" s="487" t="str">
        <f t="shared" si="10"/>
        <v/>
      </c>
      <c r="AC48" s="487" t="str">
        <f t="shared" si="11"/>
        <v/>
      </c>
      <c r="AE48" s="487" t="str">
        <f t="shared" si="12"/>
        <v/>
      </c>
      <c r="AG48" s="487" t="str">
        <f t="shared" si="13"/>
        <v/>
      </c>
      <c r="AI48" s="487" t="str">
        <f t="shared" si="14"/>
        <v/>
      </c>
      <c r="AK48" s="487" t="str">
        <f t="shared" si="15"/>
        <v/>
      </c>
      <c r="AM48" s="487" t="str">
        <f t="shared" si="16"/>
        <v/>
      </c>
      <c r="AO48" s="487" t="str">
        <f t="shared" si="17"/>
        <v/>
      </c>
      <c r="AQ48" s="487" t="str">
        <f t="shared" si="18"/>
        <v/>
      </c>
    </row>
    <row r="49" spans="5:43" x14ac:dyDescent="0.25">
      <c r="E49" s="487" t="str">
        <f t="shared" si="0"/>
        <v/>
      </c>
      <c r="G49" s="487" t="str">
        <f t="shared" si="0"/>
        <v/>
      </c>
      <c r="I49" s="487" t="str">
        <f t="shared" si="1"/>
        <v/>
      </c>
      <c r="K49" s="487" t="str">
        <f t="shared" si="2"/>
        <v/>
      </c>
      <c r="M49" s="487" t="str">
        <f t="shared" si="3"/>
        <v/>
      </c>
      <c r="O49" s="487" t="str">
        <f t="shared" si="4"/>
        <v/>
      </c>
      <c r="Q49" s="487" t="str">
        <f t="shared" si="5"/>
        <v/>
      </c>
      <c r="S49" s="487" t="str">
        <f t="shared" si="6"/>
        <v/>
      </c>
      <c r="U49" s="487" t="str">
        <f t="shared" si="7"/>
        <v/>
      </c>
      <c r="W49" s="487" t="str">
        <f t="shared" si="8"/>
        <v/>
      </c>
      <c r="Y49" s="487" t="str">
        <f t="shared" si="9"/>
        <v/>
      </c>
      <c r="AA49" s="487" t="str">
        <f t="shared" si="10"/>
        <v/>
      </c>
      <c r="AC49" s="487" t="str">
        <f t="shared" si="11"/>
        <v/>
      </c>
      <c r="AE49" s="487" t="str">
        <f t="shared" si="12"/>
        <v/>
      </c>
      <c r="AG49" s="487" t="str">
        <f t="shared" si="13"/>
        <v/>
      </c>
      <c r="AI49" s="487" t="str">
        <f t="shared" si="14"/>
        <v/>
      </c>
      <c r="AK49" s="487" t="str">
        <f t="shared" si="15"/>
        <v/>
      </c>
      <c r="AM49" s="487" t="str">
        <f t="shared" si="16"/>
        <v/>
      </c>
      <c r="AO49" s="487" t="str">
        <f t="shared" si="17"/>
        <v/>
      </c>
      <c r="AQ49" s="487" t="str">
        <f t="shared" si="18"/>
        <v/>
      </c>
    </row>
    <row r="50" spans="5:43" x14ac:dyDescent="0.25">
      <c r="E50" s="487" t="str">
        <f t="shared" si="0"/>
        <v/>
      </c>
      <c r="G50" s="487" t="str">
        <f t="shared" si="0"/>
        <v/>
      </c>
      <c r="I50" s="487" t="str">
        <f t="shared" si="1"/>
        <v/>
      </c>
      <c r="K50" s="487" t="str">
        <f t="shared" si="2"/>
        <v/>
      </c>
      <c r="M50" s="487" t="str">
        <f t="shared" si="3"/>
        <v/>
      </c>
      <c r="O50" s="487" t="str">
        <f t="shared" si="4"/>
        <v/>
      </c>
      <c r="Q50" s="487" t="str">
        <f t="shared" si="5"/>
        <v/>
      </c>
      <c r="S50" s="487" t="str">
        <f t="shared" si="6"/>
        <v/>
      </c>
      <c r="U50" s="487" t="str">
        <f t="shared" si="7"/>
        <v/>
      </c>
      <c r="W50" s="487" t="str">
        <f t="shared" si="8"/>
        <v/>
      </c>
      <c r="Y50" s="487" t="str">
        <f t="shared" si="9"/>
        <v/>
      </c>
      <c r="AA50" s="487" t="str">
        <f t="shared" si="10"/>
        <v/>
      </c>
      <c r="AC50" s="487" t="str">
        <f t="shared" si="11"/>
        <v/>
      </c>
      <c r="AE50" s="487" t="str">
        <f t="shared" si="12"/>
        <v/>
      </c>
      <c r="AG50" s="487" t="str">
        <f t="shared" si="13"/>
        <v/>
      </c>
      <c r="AI50" s="487" t="str">
        <f t="shared" si="14"/>
        <v/>
      </c>
      <c r="AK50" s="487" t="str">
        <f t="shared" si="15"/>
        <v/>
      </c>
      <c r="AM50" s="487" t="str">
        <f t="shared" si="16"/>
        <v/>
      </c>
      <c r="AO50" s="487" t="str">
        <f t="shared" si="17"/>
        <v/>
      </c>
      <c r="AQ50" s="487" t="str">
        <f t="shared" si="18"/>
        <v/>
      </c>
    </row>
    <row r="51" spans="5:43" x14ac:dyDescent="0.25">
      <c r="E51" s="487" t="str">
        <f t="shared" si="0"/>
        <v/>
      </c>
      <c r="G51" s="487" t="str">
        <f t="shared" si="0"/>
        <v/>
      </c>
      <c r="I51" s="487" t="str">
        <f t="shared" si="1"/>
        <v/>
      </c>
      <c r="K51" s="487" t="str">
        <f t="shared" si="2"/>
        <v/>
      </c>
      <c r="M51" s="487" t="str">
        <f t="shared" si="3"/>
        <v/>
      </c>
      <c r="O51" s="487" t="str">
        <f t="shared" si="4"/>
        <v/>
      </c>
      <c r="Q51" s="487" t="str">
        <f t="shared" si="5"/>
        <v/>
      </c>
      <c r="S51" s="487" t="str">
        <f t="shared" si="6"/>
        <v/>
      </c>
      <c r="U51" s="487" t="str">
        <f t="shared" si="7"/>
        <v/>
      </c>
      <c r="W51" s="487" t="str">
        <f t="shared" si="8"/>
        <v/>
      </c>
      <c r="Y51" s="487" t="str">
        <f t="shared" si="9"/>
        <v/>
      </c>
      <c r="AA51" s="487" t="str">
        <f t="shared" si="10"/>
        <v/>
      </c>
      <c r="AC51" s="487" t="str">
        <f t="shared" si="11"/>
        <v/>
      </c>
      <c r="AE51" s="487" t="str">
        <f t="shared" si="12"/>
        <v/>
      </c>
      <c r="AG51" s="487" t="str">
        <f t="shared" si="13"/>
        <v/>
      </c>
      <c r="AI51" s="487" t="str">
        <f t="shared" si="14"/>
        <v/>
      </c>
      <c r="AK51" s="487" t="str">
        <f t="shared" si="15"/>
        <v/>
      </c>
      <c r="AM51" s="487" t="str">
        <f t="shared" si="16"/>
        <v/>
      </c>
      <c r="AO51" s="487" t="str">
        <f t="shared" si="17"/>
        <v/>
      </c>
      <c r="AQ51" s="487" t="str">
        <f t="shared" si="18"/>
        <v/>
      </c>
    </row>
    <row r="52" spans="5:43" x14ac:dyDescent="0.25">
      <c r="E52" s="487" t="str">
        <f t="shared" si="0"/>
        <v/>
      </c>
      <c r="G52" s="487" t="str">
        <f t="shared" si="0"/>
        <v/>
      </c>
      <c r="I52" s="487" t="str">
        <f t="shared" si="1"/>
        <v/>
      </c>
      <c r="K52" s="487" t="str">
        <f t="shared" si="2"/>
        <v/>
      </c>
      <c r="M52" s="487" t="str">
        <f t="shared" si="3"/>
        <v/>
      </c>
      <c r="O52" s="487" t="str">
        <f t="shared" si="4"/>
        <v/>
      </c>
      <c r="Q52" s="487" t="str">
        <f t="shared" si="5"/>
        <v/>
      </c>
      <c r="S52" s="487" t="str">
        <f t="shared" si="6"/>
        <v/>
      </c>
      <c r="U52" s="487" t="str">
        <f t="shared" si="7"/>
        <v/>
      </c>
      <c r="W52" s="487" t="str">
        <f t="shared" si="8"/>
        <v/>
      </c>
      <c r="Y52" s="487" t="str">
        <f t="shared" si="9"/>
        <v/>
      </c>
      <c r="AA52" s="487" t="str">
        <f t="shared" si="10"/>
        <v/>
      </c>
      <c r="AC52" s="487" t="str">
        <f t="shared" si="11"/>
        <v/>
      </c>
      <c r="AE52" s="487" t="str">
        <f t="shared" si="12"/>
        <v/>
      </c>
      <c r="AG52" s="487" t="str">
        <f t="shared" si="13"/>
        <v/>
      </c>
      <c r="AI52" s="487" t="str">
        <f t="shared" si="14"/>
        <v/>
      </c>
      <c r="AK52" s="487" t="str">
        <f t="shared" si="15"/>
        <v/>
      </c>
      <c r="AM52" s="487" t="str">
        <f t="shared" si="16"/>
        <v/>
      </c>
      <c r="AO52" s="487" t="str">
        <f t="shared" si="17"/>
        <v/>
      </c>
      <c r="AQ52" s="487" t="str">
        <f t="shared" si="18"/>
        <v/>
      </c>
    </row>
    <row r="53" spans="5:43" x14ac:dyDescent="0.25">
      <c r="E53" s="487" t="str">
        <f t="shared" si="0"/>
        <v/>
      </c>
      <c r="G53" s="487" t="str">
        <f t="shared" si="0"/>
        <v/>
      </c>
      <c r="I53" s="487" t="str">
        <f t="shared" si="1"/>
        <v/>
      </c>
      <c r="K53" s="487" t="str">
        <f t="shared" si="2"/>
        <v/>
      </c>
      <c r="M53" s="487" t="str">
        <f t="shared" si="3"/>
        <v/>
      </c>
      <c r="O53" s="487" t="str">
        <f t="shared" si="4"/>
        <v/>
      </c>
      <c r="Q53" s="487" t="str">
        <f t="shared" si="5"/>
        <v/>
      </c>
      <c r="S53" s="487" t="str">
        <f t="shared" si="6"/>
        <v/>
      </c>
      <c r="U53" s="487" t="str">
        <f t="shared" si="7"/>
        <v/>
      </c>
      <c r="W53" s="487" t="str">
        <f t="shared" si="8"/>
        <v/>
      </c>
      <c r="Y53" s="487" t="str">
        <f t="shared" si="9"/>
        <v/>
      </c>
      <c r="AA53" s="487" t="str">
        <f t="shared" si="10"/>
        <v/>
      </c>
      <c r="AC53" s="487" t="str">
        <f t="shared" si="11"/>
        <v/>
      </c>
      <c r="AE53" s="487" t="str">
        <f t="shared" si="12"/>
        <v/>
      </c>
      <c r="AG53" s="487" t="str">
        <f t="shared" si="13"/>
        <v/>
      </c>
      <c r="AI53" s="487" t="str">
        <f t="shared" si="14"/>
        <v/>
      </c>
      <c r="AK53" s="487" t="str">
        <f t="shared" si="15"/>
        <v/>
      </c>
      <c r="AM53" s="487" t="str">
        <f t="shared" si="16"/>
        <v/>
      </c>
      <c r="AO53" s="487" t="str">
        <f t="shared" si="17"/>
        <v/>
      </c>
      <c r="AQ53" s="487" t="str">
        <f t="shared" si="18"/>
        <v/>
      </c>
    </row>
    <row r="54" spans="5:43" x14ac:dyDescent="0.25">
      <c r="E54" s="487" t="str">
        <f t="shared" si="0"/>
        <v/>
      </c>
      <c r="G54" s="487" t="str">
        <f t="shared" si="0"/>
        <v/>
      </c>
      <c r="I54" s="487" t="str">
        <f t="shared" si="1"/>
        <v/>
      </c>
      <c r="K54" s="487" t="str">
        <f t="shared" si="2"/>
        <v/>
      </c>
      <c r="M54" s="487" t="str">
        <f t="shared" si="3"/>
        <v/>
      </c>
      <c r="O54" s="487" t="str">
        <f t="shared" si="4"/>
        <v/>
      </c>
      <c r="Q54" s="487" t="str">
        <f t="shared" si="5"/>
        <v/>
      </c>
      <c r="S54" s="487" t="str">
        <f t="shared" si="6"/>
        <v/>
      </c>
      <c r="U54" s="487" t="str">
        <f t="shared" si="7"/>
        <v/>
      </c>
      <c r="W54" s="487" t="str">
        <f t="shared" si="8"/>
        <v/>
      </c>
      <c r="Y54" s="487" t="str">
        <f t="shared" si="9"/>
        <v/>
      </c>
      <c r="AA54" s="487" t="str">
        <f t="shared" si="10"/>
        <v/>
      </c>
      <c r="AC54" s="487" t="str">
        <f t="shared" si="11"/>
        <v/>
      </c>
      <c r="AE54" s="487" t="str">
        <f t="shared" si="12"/>
        <v/>
      </c>
      <c r="AG54" s="487" t="str">
        <f t="shared" si="13"/>
        <v/>
      </c>
      <c r="AI54" s="487" t="str">
        <f t="shared" si="14"/>
        <v/>
      </c>
      <c r="AK54" s="487" t="str">
        <f t="shared" si="15"/>
        <v/>
      </c>
      <c r="AM54" s="487" t="str">
        <f t="shared" si="16"/>
        <v/>
      </c>
      <c r="AO54" s="487" t="str">
        <f t="shared" si="17"/>
        <v/>
      </c>
      <c r="AQ54" s="487" t="str">
        <f t="shared" si="18"/>
        <v/>
      </c>
    </row>
    <row r="55" spans="5:43" x14ac:dyDescent="0.25">
      <c r="E55" s="487" t="str">
        <f t="shared" si="0"/>
        <v/>
      </c>
      <c r="G55" s="487" t="str">
        <f t="shared" si="0"/>
        <v/>
      </c>
      <c r="I55" s="487" t="str">
        <f t="shared" si="1"/>
        <v/>
      </c>
      <c r="K55" s="487" t="str">
        <f t="shared" si="2"/>
        <v/>
      </c>
      <c r="M55" s="487" t="str">
        <f t="shared" si="3"/>
        <v/>
      </c>
      <c r="O55" s="487" t="str">
        <f t="shared" si="4"/>
        <v/>
      </c>
      <c r="Q55" s="487" t="str">
        <f t="shared" si="5"/>
        <v/>
      </c>
      <c r="S55" s="487" t="str">
        <f t="shared" si="6"/>
        <v/>
      </c>
      <c r="U55" s="487" t="str">
        <f t="shared" si="7"/>
        <v/>
      </c>
      <c r="W55" s="487" t="str">
        <f t="shared" si="8"/>
        <v/>
      </c>
      <c r="Y55" s="487" t="str">
        <f t="shared" si="9"/>
        <v/>
      </c>
      <c r="AA55" s="487" t="str">
        <f t="shared" si="10"/>
        <v/>
      </c>
      <c r="AC55" s="487" t="str">
        <f t="shared" si="11"/>
        <v/>
      </c>
      <c r="AE55" s="487" t="str">
        <f t="shared" si="12"/>
        <v/>
      </c>
      <c r="AG55" s="487" t="str">
        <f t="shared" si="13"/>
        <v/>
      </c>
      <c r="AI55" s="487" t="str">
        <f t="shared" si="14"/>
        <v/>
      </c>
      <c r="AK55" s="487" t="str">
        <f t="shared" si="15"/>
        <v/>
      </c>
      <c r="AM55" s="487" t="str">
        <f t="shared" si="16"/>
        <v/>
      </c>
      <c r="AO55" s="487" t="str">
        <f t="shared" si="17"/>
        <v/>
      </c>
      <c r="AQ55" s="487" t="str">
        <f t="shared" si="18"/>
        <v/>
      </c>
    </row>
    <row r="56" spans="5:43" x14ac:dyDescent="0.25">
      <c r="E56" s="487" t="str">
        <f t="shared" si="0"/>
        <v/>
      </c>
      <c r="G56" s="487" t="str">
        <f t="shared" si="0"/>
        <v/>
      </c>
      <c r="I56" s="487" t="str">
        <f t="shared" si="1"/>
        <v/>
      </c>
      <c r="K56" s="487" t="str">
        <f t="shared" si="2"/>
        <v/>
      </c>
      <c r="M56" s="487" t="str">
        <f t="shared" si="3"/>
        <v/>
      </c>
      <c r="O56" s="487" t="str">
        <f t="shared" si="4"/>
        <v/>
      </c>
      <c r="Q56" s="487" t="str">
        <f t="shared" si="5"/>
        <v/>
      </c>
      <c r="S56" s="487" t="str">
        <f t="shared" si="6"/>
        <v/>
      </c>
      <c r="U56" s="487" t="str">
        <f t="shared" si="7"/>
        <v/>
      </c>
      <c r="W56" s="487" t="str">
        <f t="shared" si="8"/>
        <v/>
      </c>
      <c r="Y56" s="487" t="str">
        <f t="shared" si="9"/>
        <v/>
      </c>
      <c r="AA56" s="487" t="str">
        <f t="shared" si="10"/>
        <v/>
      </c>
      <c r="AC56" s="487" t="str">
        <f t="shared" si="11"/>
        <v/>
      </c>
      <c r="AE56" s="487" t="str">
        <f t="shared" si="12"/>
        <v/>
      </c>
      <c r="AG56" s="487" t="str">
        <f t="shared" si="13"/>
        <v/>
      </c>
      <c r="AI56" s="487" t="str">
        <f t="shared" si="14"/>
        <v/>
      </c>
      <c r="AK56" s="487" t="str">
        <f t="shared" si="15"/>
        <v/>
      </c>
      <c r="AM56" s="487" t="str">
        <f t="shared" si="16"/>
        <v/>
      </c>
      <c r="AO56" s="487" t="str">
        <f t="shared" si="17"/>
        <v/>
      </c>
      <c r="AQ56" s="487" t="str">
        <f t="shared" si="18"/>
        <v/>
      </c>
    </row>
    <row r="57" spans="5:43" x14ac:dyDescent="0.25">
      <c r="E57" s="487" t="str">
        <f t="shared" si="0"/>
        <v/>
      </c>
      <c r="G57" s="487" t="str">
        <f t="shared" si="0"/>
        <v/>
      </c>
      <c r="I57" s="487" t="str">
        <f t="shared" si="1"/>
        <v/>
      </c>
      <c r="K57" s="487" t="str">
        <f t="shared" si="2"/>
        <v/>
      </c>
      <c r="M57" s="487" t="str">
        <f t="shared" si="3"/>
        <v/>
      </c>
      <c r="O57" s="487" t="str">
        <f t="shared" si="4"/>
        <v/>
      </c>
      <c r="Q57" s="487" t="str">
        <f t="shared" si="5"/>
        <v/>
      </c>
      <c r="S57" s="487" t="str">
        <f t="shared" si="6"/>
        <v/>
      </c>
      <c r="U57" s="487" t="str">
        <f t="shared" si="7"/>
        <v/>
      </c>
      <c r="W57" s="487" t="str">
        <f t="shared" si="8"/>
        <v/>
      </c>
      <c r="Y57" s="487" t="str">
        <f t="shared" si="9"/>
        <v/>
      </c>
      <c r="AA57" s="487" t="str">
        <f t="shared" si="10"/>
        <v/>
      </c>
      <c r="AC57" s="487" t="str">
        <f t="shared" si="11"/>
        <v/>
      </c>
      <c r="AE57" s="487" t="str">
        <f t="shared" si="12"/>
        <v/>
      </c>
      <c r="AG57" s="487" t="str">
        <f t="shared" si="13"/>
        <v/>
      </c>
      <c r="AI57" s="487" t="str">
        <f t="shared" si="14"/>
        <v/>
      </c>
      <c r="AK57" s="487" t="str">
        <f t="shared" si="15"/>
        <v/>
      </c>
      <c r="AM57" s="487" t="str">
        <f t="shared" si="16"/>
        <v/>
      </c>
      <c r="AO57" s="487" t="str">
        <f t="shared" si="17"/>
        <v/>
      </c>
      <c r="AQ57" s="487" t="str">
        <f t="shared" si="18"/>
        <v/>
      </c>
    </row>
    <row r="58" spans="5:43" x14ac:dyDescent="0.25">
      <c r="E58" s="487" t="str">
        <f t="shared" si="0"/>
        <v/>
      </c>
      <c r="G58" s="487" t="str">
        <f t="shared" si="0"/>
        <v/>
      </c>
      <c r="I58" s="487" t="str">
        <f t="shared" si="1"/>
        <v/>
      </c>
      <c r="K58" s="487" t="str">
        <f t="shared" si="2"/>
        <v/>
      </c>
      <c r="M58" s="487" t="str">
        <f t="shared" si="3"/>
        <v/>
      </c>
      <c r="O58" s="487" t="str">
        <f t="shared" si="4"/>
        <v/>
      </c>
      <c r="Q58" s="487" t="str">
        <f t="shared" si="5"/>
        <v/>
      </c>
      <c r="S58" s="487" t="str">
        <f t="shared" si="6"/>
        <v/>
      </c>
      <c r="U58" s="487" t="str">
        <f t="shared" si="7"/>
        <v/>
      </c>
      <c r="W58" s="487" t="str">
        <f t="shared" si="8"/>
        <v/>
      </c>
      <c r="Y58" s="487" t="str">
        <f t="shared" si="9"/>
        <v/>
      </c>
      <c r="AA58" s="487" t="str">
        <f t="shared" si="10"/>
        <v/>
      </c>
      <c r="AC58" s="487" t="str">
        <f t="shared" si="11"/>
        <v/>
      </c>
      <c r="AE58" s="487" t="str">
        <f t="shared" si="12"/>
        <v/>
      </c>
      <c r="AG58" s="487" t="str">
        <f t="shared" si="13"/>
        <v/>
      </c>
      <c r="AI58" s="487" t="str">
        <f t="shared" si="14"/>
        <v/>
      </c>
      <c r="AK58" s="487" t="str">
        <f t="shared" si="15"/>
        <v/>
      </c>
      <c r="AM58" s="487" t="str">
        <f t="shared" si="16"/>
        <v/>
      </c>
      <c r="AO58" s="487" t="str">
        <f t="shared" si="17"/>
        <v/>
      </c>
      <c r="AQ58" s="487" t="str">
        <f t="shared" si="18"/>
        <v/>
      </c>
    </row>
    <row r="59" spans="5:43" x14ac:dyDescent="0.25">
      <c r="E59" s="487" t="str">
        <f t="shared" si="0"/>
        <v/>
      </c>
      <c r="G59" s="487" t="str">
        <f t="shared" si="0"/>
        <v/>
      </c>
      <c r="I59" s="487" t="str">
        <f t="shared" si="1"/>
        <v/>
      </c>
      <c r="K59" s="487" t="str">
        <f t="shared" si="2"/>
        <v/>
      </c>
      <c r="M59" s="487" t="str">
        <f t="shared" si="3"/>
        <v/>
      </c>
      <c r="O59" s="487" t="str">
        <f t="shared" si="4"/>
        <v/>
      </c>
      <c r="Q59" s="487" t="str">
        <f t="shared" si="5"/>
        <v/>
      </c>
      <c r="S59" s="487" t="str">
        <f t="shared" si="6"/>
        <v/>
      </c>
      <c r="U59" s="487" t="str">
        <f t="shared" si="7"/>
        <v/>
      </c>
      <c r="W59" s="487" t="str">
        <f t="shared" si="8"/>
        <v/>
      </c>
      <c r="Y59" s="487" t="str">
        <f t="shared" si="9"/>
        <v/>
      </c>
      <c r="AA59" s="487" t="str">
        <f t="shared" si="10"/>
        <v/>
      </c>
      <c r="AC59" s="487" t="str">
        <f t="shared" si="11"/>
        <v/>
      </c>
      <c r="AE59" s="487" t="str">
        <f t="shared" si="12"/>
        <v/>
      </c>
      <c r="AG59" s="487" t="str">
        <f t="shared" si="13"/>
        <v/>
      </c>
      <c r="AI59" s="487" t="str">
        <f t="shared" si="14"/>
        <v/>
      </c>
      <c r="AK59" s="487" t="str">
        <f t="shared" si="15"/>
        <v/>
      </c>
      <c r="AM59" s="487" t="str">
        <f t="shared" si="16"/>
        <v/>
      </c>
      <c r="AO59" s="487" t="str">
        <f t="shared" si="17"/>
        <v/>
      </c>
      <c r="AQ59" s="487" t="str">
        <f t="shared" si="18"/>
        <v/>
      </c>
    </row>
    <row r="60" spans="5:43" x14ac:dyDescent="0.25">
      <c r="E60" s="487" t="str">
        <f t="shared" si="0"/>
        <v/>
      </c>
      <c r="G60" s="487" t="str">
        <f t="shared" si="0"/>
        <v/>
      </c>
      <c r="I60" s="487" t="str">
        <f t="shared" si="1"/>
        <v/>
      </c>
      <c r="K60" s="487" t="str">
        <f t="shared" si="2"/>
        <v/>
      </c>
      <c r="M60" s="487" t="str">
        <f t="shared" si="3"/>
        <v/>
      </c>
      <c r="O60" s="487" t="str">
        <f t="shared" si="4"/>
        <v/>
      </c>
      <c r="Q60" s="487" t="str">
        <f t="shared" si="5"/>
        <v/>
      </c>
      <c r="S60" s="487" t="str">
        <f t="shared" si="6"/>
        <v/>
      </c>
      <c r="U60" s="487" t="str">
        <f t="shared" si="7"/>
        <v/>
      </c>
      <c r="W60" s="487" t="str">
        <f t="shared" si="8"/>
        <v/>
      </c>
      <c r="Y60" s="487" t="str">
        <f t="shared" si="9"/>
        <v/>
      </c>
      <c r="AA60" s="487" t="str">
        <f t="shared" si="10"/>
        <v/>
      </c>
      <c r="AC60" s="487" t="str">
        <f t="shared" si="11"/>
        <v/>
      </c>
      <c r="AE60" s="487" t="str">
        <f t="shared" si="12"/>
        <v/>
      </c>
      <c r="AG60" s="487" t="str">
        <f t="shared" si="13"/>
        <v/>
      </c>
      <c r="AI60" s="487" t="str">
        <f t="shared" si="14"/>
        <v/>
      </c>
      <c r="AK60" s="487" t="str">
        <f t="shared" si="15"/>
        <v/>
      </c>
      <c r="AM60" s="487" t="str">
        <f t="shared" si="16"/>
        <v/>
      </c>
      <c r="AO60" s="487" t="str">
        <f t="shared" si="17"/>
        <v/>
      </c>
      <c r="AQ60" s="487" t="str">
        <f t="shared" si="18"/>
        <v/>
      </c>
    </row>
    <row r="61" spans="5:43" x14ac:dyDescent="0.25">
      <c r="E61" s="487" t="str">
        <f t="shared" si="0"/>
        <v/>
      </c>
      <c r="G61" s="487" t="str">
        <f t="shared" si="0"/>
        <v/>
      </c>
      <c r="I61" s="487" t="str">
        <f t="shared" si="1"/>
        <v/>
      </c>
      <c r="K61" s="487" t="str">
        <f t="shared" si="2"/>
        <v/>
      </c>
      <c r="M61" s="487" t="str">
        <f t="shared" si="3"/>
        <v/>
      </c>
      <c r="O61" s="487" t="str">
        <f t="shared" si="4"/>
        <v/>
      </c>
      <c r="Q61" s="487" t="str">
        <f t="shared" si="5"/>
        <v/>
      </c>
      <c r="S61" s="487" t="str">
        <f t="shared" si="6"/>
        <v/>
      </c>
      <c r="U61" s="487" t="str">
        <f t="shared" si="7"/>
        <v/>
      </c>
      <c r="W61" s="487" t="str">
        <f t="shared" si="8"/>
        <v/>
      </c>
      <c r="Y61" s="487" t="str">
        <f t="shared" si="9"/>
        <v/>
      </c>
      <c r="AA61" s="487" t="str">
        <f t="shared" si="10"/>
        <v/>
      </c>
      <c r="AC61" s="487" t="str">
        <f t="shared" si="11"/>
        <v/>
      </c>
      <c r="AE61" s="487" t="str">
        <f t="shared" si="12"/>
        <v/>
      </c>
      <c r="AG61" s="487" t="str">
        <f t="shared" si="13"/>
        <v/>
      </c>
      <c r="AI61" s="487" t="str">
        <f t="shared" si="14"/>
        <v/>
      </c>
      <c r="AK61" s="487" t="str">
        <f t="shared" si="15"/>
        <v/>
      </c>
      <c r="AM61" s="487" t="str">
        <f t="shared" si="16"/>
        <v/>
      </c>
      <c r="AO61" s="487" t="str">
        <f t="shared" si="17"/>
        <v/>
      </c>
      <c r="AQ61" s="487" t="str">
        <f t="shared" si="18"/>
        <v/>
      </c>
    </row>
    <row r="62" spans="5:43" x14ac:dyDescent="0.25">
      <c r="E62" s="487" t="str">
        <f t="shared" si="0"/>
        <v/>
      </c>
      <c r="G62" s="487" t="str">
        <f t="shared" si="0"/>
        <v/>
      </c>
      <c r="I62" s="487" t="str">
        <f t="shared" si="1"/>
        <v/>
      </c>
      <c r="K62" s="487" t="str">
        <f t="shared" si="2"/>
        <v/>
      </c>
      <c r="M62" s="487" t="str">
        <f t="shared" si="3"/>
        <v/>
      </c>
      <c r="O62" s="487" t="str">
        <f t="shared" si="4"/>
        <v/>
      </c>
      <c r="Q62" s="487" t="str">
        <f t="shared" si="5"/>
        <v/>
      </c>
      <c r="S62" s="487" t="str">
        <f t="shared" si="6"/>
        <v/>
      </c>
      <c r="U62" s="487" t="str">
        <f t="shared" si="7"/>
        <v/>
      </c>
      <c r="W62" s="487" t="str">
        <f t="shared" si="8"/>
        <v/>
      </c>
      <c r="Y62" s="487" t="str">
        <f t="shared" si="9"/>
        <v/>
      </c>
      <c r="AA62" s="487" t="str">
        <f t="shared" si="10"/>
        <v/>
      </c>
      <c r="AC62" s="487" t="str">
        <f t="shared" si="11"/>
        <v/>
      </c>
      <c r="AE62" s="487" t="str">
        <f t="shared" si="12"/>
        <v/>
      </c>
      <c r="AG62" s="487" t="str">
        <f t="shared" si="13"/>
        <v/>
      </c>
      <c r="AI62" s="487" t="str">
        <f t="shared" si="14"/>
        <v/>
      </c>
      <c r="AK62" s="487" t="str">
        <f t="shared" si="15"/>
        <v/>
      </c>
      <c r="AM62" s="487" t="str">
        <f t="shared" si="16"/>
        <v/>
      </c>
      <c r="AO62" s="487" t="str">
        <f t="shared" si="17"/>
        <v/>
      </c>
      <c r="AQ62" s="487" t="str">
        <f t="shared" si="18"/>
        <v/>
      </c>
    </row>
    <row r="63" spans="5:43" x14ac:dyDescent="0.25">
      <c r="E63" s="487" t="str">
        <f t="shared" si="0"/>
        <v/>
      </c>
      <c r="G63" s="487" t="str">
        <f t="shared" si="0"/>
        <v/>
      </c>
      <c r="I63" s="487" t="str">
        <f t="shared" si="1"/>
        <v/>
      </c>
      <c r="K63" s="487" t="str">
        <f t="shared" si="2"/>
        <v/>
      </c>
      <c r="M63" s="487" t="str">
        <f t="shared" si="3"/>
        <v/>
      </c>
      <c r="O63" s="487" t="str">
        <f t="shared" si="4"/>
        <v/>
      </c>
      <c r="Q63" s="487" t="str">
        <f t="shared" si="5"/>
        <v/>
      </c>
      <c r="S63" s="487" t="str">
        <f t="shared" si="6"/>
        <v/>
      </c>
      <c r="U63" s="487" t="str">
        <f t="shared" si="7"/>
        <v/>
      </c>
      <c r="W63" s="487" t="str">
        <f t="shared" si="8"/>
        <v/>
      </c>
      <c r="Y63" s="487" t="str">
        <f t="shared" si="9"/>
        <v/>
      </c>
      <c r="AA63" s="487" t="str">
        <f t="shared" si="10"/>
        <v/>
      </c>
      <c r="AC63" s="487" t="str">
        <f t="shared" si="11"/>
        <v/>
      </c>
      <c r="AE63" s="487" t="str">
        <f t="shared" si="12"/>
        <v/>
      </c>
      <c r="AG63" s="487" t="str">
        <f t="shared" si="13"/>
        <v/>
      </c>
      <c r="AI63" s="487" t="str">
        <f t="shared" si="14"/>
        <v/>
      </c>
      <c r="AK63" s="487" t="str">
        <f t="shared" si="15"/>
        <v/>
      </c>
      <c r="AM63" s="487" t="str">
        <f t="shared" si="16"/>
        <v/>
      </c>
      <c r="AO63" s="487" t="str">
        <f t="shared" si="17"/>
        <v/>
      </c>
      <c r="AQ63" s="487" t="str">
        <f t="shared" si="18"/>
        <v/>
      </c>
    </row>
    <row r="64" spans="5:43" x14ac:dyDescent="0.25">
      <c r="E64" s="487" t="str">
        <f t="shared" si="0"/>
        <v/>
      </c>
      <c r="G64" s="487" t="str">
        <f t="shared" si="0"/>
        <v/>
      </c>
      <c r="I64" s="487" t="str">
        <f t="shared" si="1"/>
        <v/>
      </c>
      <c r="K64" s="487" t="str">
        <f t="shared" si="2"/>
        <v/>
      </c>
      <c r="M64" s="487" t="str">
        <f t="shared" si="3"/>
        <v/>
      </c>
      <c r="O64" s="487" t="str">
        <f t="shared" si="4"/>
        <v/>
      </c>
      <c r="Q64" s="487" t="str">
        <f t="shared" si="5"/>
        <v/>
      </c>
      <c r="S64" s="487" t="str">
        <f t="shared" si="6"/>
        <v/>
      </c>
      <c r="U64" s="487" t="str">
        <f t="shared" si="7"/>
        <v/>
      </c>
      <c r="W64" s="487" t="str">
        <f t="shared" si="8"/>
        <v/>
      </c>
      <c r="Y64" s="487" t="str">
        <f t="shared" si="9"/>
        <v/>
      </c>
      <c r="AA64" s="487" t="str">
        <f t="shared" si="10"/>
        <v/>
      </c>
      <c r="AC64" s="487" t="str">
        <f t="shared" si="11"/>
        <v/>
      </c>
      <c r="AE64" s="487" t="str">
        <f t="shared" si="12"/>
        <v/>
      </c>
      <c r="AG64" s="487" t="str">
        <f t="shared" si="13"/>
        <v/>
      </c>
      <c r="AI64" s="487" t="str">
        <f t="shared" si="14"/>
        <v/>
      </c>
      <c r="AK64" s="487" t="str">
        <f t="shared" si="15"/>
        <v/>
      </c>
      <c r="AM64" s="487" t="str">
        <f t="shared" si="16"/>
        <v/>
      </c>
      <c r="AO64" s="487" t="str">
        <f t="shared" si="17"/>
        <v/>
      </c>
      <c r="AQ64" s="487" t="str">
        <f t="shared" si="18"/>
        <v/>
      </c>
    </row>
    <row r="65" spans="5:43" x14ac:dyDescent="0.25">
      <c r="E65" s="487" t="str">
        <f t="shared" si="0"/>
        <v/>
      </c>
      <c r="G65" s="487" t="str">
        <f t="shared" si="0"/>
        <v/>
      </c>
      <c r="I65" s="487" t="str">
        <f t="shared" si="1"/>
        <v/>
      </c>
      <c r="K65" s="487" t="str">
        <f t="shared" si="2"/>
        <v/>
      </c>
      <c r="M65" s="487" t="str">
        <f t="shared" si="3"/>
        <v/>
      </c>
      <c r="O65" s="487" t="str">
        <f t="shared" si="4"/>
        <v/>
      </c>
      <c r="Q65" s="487" t="str">
        <f t="shared" si="5"/>
        <v/>
      </c>
      <c r="S65" s="487" t="str">
        <f t="shared" si="6"/>
        <v/>
      </c>
      <c r="U65" s="487" t="str">
        <f t="shared" si="7"/>
        <v/>
      </c>
      <c r="W65" s="487" t="str">
        <f t="shared" si="8"/>
        <v/>
      </c>
      <c r="Y65" s="487" t="str">
        <f t="shared" si="9"/>
        <v/>
      </c>
      <c r="AA65" s="487" t="str">
        <f t="shared" si="10"/>
        <v/>
      </c>
      <c r="AC65" s="487" t="str">
        <f t="shared" si="11"/>
        <v/>
      </c>
      <c r="AE65" s="487" t="str">
        <f t="shared" si="12"/>
        <v/>
      </c>
      <c r="AG65" s="487" t="str">
        <f t="shared" si="13"/>
        <v/>
      </c>
      <c r="AI65" s="487" t="str">
        <f t="shared" si="14"/>
        <v/>
      </c>
      <c r="AK65" s="487" t="str">
        <f t="shared" si="15"/>
        <v/>
      </c>
      <c r="AM65" s="487" t="str">
        <f t="shared" si="16"/>
        <v/>
      </c>
      <c r="AO65" s="487" t="str">
        <f t="shared" si="17"/>
        <v/>
      </c>
      <c r="AQ65" s="487" t="str">
        <f t="shared" si="18"/>
        <v/>
      </c>
    </row>
    <row r="66" spans="5:43" x14ac:dyDescent="0.25">
      <c r="E66" s="487" t="str">
        <f t="shared" si="0"/>
        <v/>
      </c>
      <c r="G66" s="487" t="str">
        <f t="shared" si="0"/>
        <v/>
      </c>
      <c r="I66" s="487" t="str">
        <f t="shared" si="1"/>
        <v/>
      </c>
      <c r="K66" s="487" t="str">
        <f t="shared" si="2"/>
        <v/>
      </c>
      <c r="M66" s="487" t="str">
        <f t="shared" si="3"/>
        <v/>
      </c>
      <c r="O66" s="487" t="str">
        <f t="shared" si="4"/>
        <v/>
      </c>
      <c r="Q66" s="487" t="str">
        <f t="shared" si="5"/>
        <v/>
      </c>
      <c r="S66" s="487" t="str">
        <f t="shared" si="6"/>
        <v/>
      </c>
      <c r="U66" s="487" t="str">
        <f t="shared" si="7"/>
        <v/>
      </c>
      <c r="W66" s="487" t="str">
        <f t="shared" si="8"/>
        <v/>
      </c>
      <c r="Y66" s="487" t="str">
        <f t="shared" si="9"/>
        <v/>
      </c>
      <c r="AA66" s="487" t="str">
        <f t="shared" si="10"/>
        <v/>
      </c>
      <c r="AC66" s="487" t="str">
        <f t="shared" si="11"/>
        <v/>
      </c>
      <c r="AE66" s="487" t="str">
        <f t="shared" si="12"/>
        <v/>
      </c>
      <c r="AG66" s="487" t="str">
        <f t="shared" si="13"/>
        <v/>
      </c>
      <c r="AI66" s="487" t="str">
        <f t="shared" si="14"/>
        <v/>
      </c>
      <c r="AK66" s="487" t="str">
        <f t="shared" si="15"/>
        <v/>
      </c>
      <c r="AM66" s="487" t="str">
        <f t="shared" si="16"/>
        <v/>
      </c>
      <c r="AO66" s="487" t="str">
        <f t="shared" si="17"/>
        <v/>
      </c>
      <c r="AQ66" s="487" t="str">
        <f t="shared" si="18"/>
        <v/>
      </c>
    </row>
    <row r="67" spans="5:43" x14ac:dyDescent="0.25">
      <c r="E67" s="487" t="str">
        <f t="shared" si="0"/>
        <v/>
      </c>
      <c r="G67" s="487" t="str">
        <f t="shared" si="0"/>
        <v/>
      </c>
      <c r="I67" s="487" t="str">
        <f t="shared" si="1"/>
        <v/>
      </c>
      <c r="K67" s="487" t="str">
        <f t="shared" si="2"/>
        <v/>
      </c>
      <c r="M67" s="487" t="str">
        <f t="shared" si="3"/>
        <v/>
      </c>
      <c r="O67" s="487" t="str">
        <f t="shared" si="4"/>
        <v/>
      </c>
      <c r="Q67" s="487" t="str">
        <f t="shared" si="5"/>
        <v/>
      </c>
      <c r="S67" s="487" t="str">
        <f t="shared" si="6"/>
        <v/>
      </c>
      <c r="U67" s="487" t="str">
        <f t="shared" si="7"/>
        <v/>
      </c>
      <c r="W67" s="487" t="str">
        <f t="shared" si="8"/>
        <v/>
      </c>
      <c r="Y67" s="487" t="str">
        <f t="shared" si="9"/>
        <v/>
      </c>
      <c r="AA67" s="487" t="str">
        <f t="shared" si="10"/>
        <v/>
      </c>
      <c r="AC67" s="487" t="str">
        <f t="shared" si="11"/>
        <v/>
      </c>
      <c r="AE67" s="487" t="str">
        <f t="shared" si="12"/>
        <v/>
      </c>
      <c r="AG67" s="487" t="str">
        <f t="shared" si="13"/>
        <v/>
      </c>
      <c r="AI67" s="487" t="str">
        <f t="shared" si="14"/>
        <v/>
      </c>
      <c r="AK67" s="487" t="str">
        <f t="shared" si="15"/>
        <v/>
      </c>
      <c r="AM67" s="487" t="str">
        <f t="shared" si="16"/>
        <v/>
      </c>
      <c r="AO67" s="487" t="str">
        <f t="shared" si="17"/>
        <v/>
      </c>
      <c r="AQ67" s="487" t="str">
        <f t="shared" si="18"/>
        <v/>
      </c>
    </row>
    <row r="68" spans="5:43" x14ac:dyDescent="0.25">
      <c r="E68" s="487" t="str">
        <f t="shared" si="0"/>
        <v/>
      </c>
      <c r="G68" s="487" t="str">
        <f t="shared" si="0"/>
        <v/>
      </c>
      <c r="I68" s="487" t="str">
        <f t="shared" si="1"/>
        <v/>
      </c>
      <c r="K68" s="487" t="str">
        <f t="shared" si="2"/>
        <v/>
      </c>
      <c r="M68" s="487" t="str">
        <f t="shared" si="3"/>
        <v/>
      </c>
      <c r="O68" s="487" t="str">
        <f t="shared" si="4"/>
        <v/>
      </c>
      <c r="Q68" s="487" t="str">
        <f t="shared" si="5"/>
        <v/>
      </c>
      <c r="S68" s="487" t="str">
        <f t="shared" si="6"/>
        <v/>
      </c>
      <c r="U68" s="487" t="str">
        <f t="shared" si="7"/>
        <v/>
      </c>
      <c r="W68" s="487" t="str">
        <f t="shared" si="8"/>
        <v/>
      </c>
      <c r="Y68" s="487" t="str">
        <f t="shared" si="9"/>
        <v/>
      </c>
      <c r="AA68" s="487" t="str">
        <f t="shared" si="10"/>
        <v/>
      </c>
      <c r="AC68" s="487" t="str">
        <f t="shared" si="11"/>
        <v/>
      </c>
      <c r="AE68" s="487" t="str">
        <f t="shared" si="12"/>
        <v/>
      </c>
      <c r="AG68" s="487" t="str">
        <f t="shared" si="13"/>
        <v/>
      </c>
      <c r="AI68" s="487" t="str">
        <f t="shared" si="14"/>
        <v/>
      </c>
      <c r="AK68" s="487" t="str">
        <f t="shared" si="15"/>
        <v/>
      </c>
      <c r="AM68" s="487" t="str">
        <f t="shared" si="16"/>
        <v/>
      </c>
      <c r="AO68" s="487" t="str">
        <f t="shared" si="17"/>
        <v/>
      </c>
      <c r="AQ68" s="487" t="str">
        <f t="shared" si="18"/>
        <v/>
      </c>
    </row>
    <row r="69" spans="5:43" x14ac:dyDescent="0.25">
      <c r="E69" s="487" t="str">
        <f t="shared" si="0"/>
        <v/>
      </c>
      <c r="G69" s="487" t="str">
        <f t="shared" si="0"/>
        <v/>
      </c>
      <c r="I69" s="487" t="str">
        <f t="shared" si="1"/>
        <v/>
      </c>
      <c r="K69" s="487" t="str">
        <f t="shared" si="2"/>
        <v/>
      </c>
      <c r="M69" s="487" t="str">
        <f t="shared" si="3"/>
        <v/>
      </c>
      <c r="O69" s="487" t="str">
        <f t="shared" si="4"/>
        <v/>
      </c>
      <c r="Q69" s="487" t="str">
        <f t="shared" si="5"/>
        <v/>
      </c>
      <c r="S69" s="487" t="str">
        <f t="shared" si="6"/>
        <v/>
      </c>
      <c r="U69" s="487" t="str">
        <f t="shared" si="7"/>
        <v/>
      </c>
      <c r="W69" s="487" t="str">
        <f t="shared" si="8"/>
        <v/>
      </c>
      <c r="Y69" s="487" t="str">
        <f t="shared" si="9"/>
        <v/>
      </c>
      <c r="AA69" s="487" t="str">
        <f t="shared" si="10"/>
        <v/>
      </c>
      <c r="AC69" s="487" t="str">
        <f t="shared" si="11"/>
        <v/>
      </c>
      <c r="AE69" s="487" t="str">
        <f t="shared" si="12"/>
        <v/>
      </c>
      <c r="AG69" s="487" t="str">
        <f t="shared" si="13"/>
        <v/>
      </c>
      <c r="AI69" s="487" t="str">
        <f t="shared" si="14"/>
        <v/>
      </c>
      <c r="AK69" s="487" t="str">
        <f t="shared" si="15"/>
        <v/>
      </c>
      <c r="AM69" s="487" t="str">
        <f t="shared" si="16"/>
        <v/>
      </c>
      <c r="AO69" s="487" t="str">
        <f t="shared" si="17"/>
        <v/>
      </c>
      <c r="AQ69" s="487" t="str">
        <f t="shared" si="18"/>
        <v/>
      </c>
    </row>
    <row r="70" spans="5:43" x14ac:dyDescent="0.25">
      <c r="E70" s="487" t="str">
        <f t="shared" si="0"/>
        <v/>
      </c>
      <c r="G70" s="487" t="str">
        <f t="shared" si="0"/>
        <v/>
      </c>
      <c r="I70" s="487" t="str">
        <f t="shared" si="1"/>
        <v/>
      </c>
      <c r="K70" s="487" t="str">
        <f t="shared" si="2"/>
        <v/>
      </c>
      <c r="M70" s="487" t="str">
        <f t="shared" si="3"/>
        <v/>
      </c>
      <c r="O70" s="487" t="str">
        <f t="shared" si="4"/>
        <v/>
      </c>
      <c r="Q70" s="487" t="str">
        <f t="shared" si="5"/>
        <v/>
      </c>
      <c r="S70" s="487" t="str">
        <f t="shared" si="6"/>
        <v/>
      </c>
      <c r="U70" s="487" t="str">
        <f t="shared" si="7"/>
        <v/>
      </c>
      <c r="W70" s="487" t="str">
        <f t="shared" si="8"/>
        <v/>
      </c>
      <c r="Y70" s="487" t="str">
        <f t="shared" si="9"/>
        <v/>
      </c>
      <c r="AA70" s="487" t="str">
        <f t="shared" si="10"/>
        <v/>
      </c>
      <c r="AC70" s="487" t="str">
        <f t="shared" si="11"/>
        <v/>
      </c>
      <c r="AE70" s="487" t="str">
        <f t="shared" si="12"/>
        <v/>
      </c>
      <c r="AG70" s="487" t="str">
        <f t="shared" si="13"/>
        <v/>
      </c>
      <c r="AI70" s="487" t="str">
        <f t="shared" si="14"/>
        <v/>
      </c>
      <c r="AK70" s="487" t="str">
        <f t="shared" si="15"/>
        <v/>
      </c>
      <c r="AM70" s="487" t="str">
        <f t="shared" si="16"/>
        <v/>
      </c>
      <c r="AO70" s="487" t="str">
        <f t="shared" si="17"/>
        <v/>
      </c>
      <c r="AQ70" s="487" t="str">
        <f t="shared" si="18"/>
        <v/>
      </c>
    </row>
    <row r="71" spans="5:43" x14ac:dyDescent="0.25">
      <c r="E71" s="487" t="str">
        <f t="shared" si="0"/>
        <v/>
      </c>
      <c r="G71" s="487" t="str">
        <f t="shared" si="0"/>
        <v/>
      </c>
      <c r="I71" s="487" t="str">
        <f t="shared" si="1"/>
        <v/>
      </c>
      <c r="K71" s="487" t="str">
        <f t="shared" si="2"/>
        <v/>
      </c>
      <c r="M71" s="487" t="str">
        <f t="shared" si="3"/>
        <v/>
      </c>
      <c r="O71" s="487" t="str">
        <f t="shared" si="4"/>
        <v/>
      </c>
      <c r="Q71" s="487" t="str">
        <f t="shared" si="5"/>
        <v/>
      </c>
      <c r="S71" s="487" t="str">
        <f t="shared" si="6"/>
        <v/>
      </c>
      <c r="U71" s="487" t="str">
        <f t="shared" si="7"/>
        <v/>
      </c>
      <c r="W71" s="487" t="str">
        <f t="shared" si="8"/>
        <v/>
      </c>
      <c r="Y71" s="487" t="str">
        <f t="shared" si="9"/>
        <v/>
      </c>
      <c r="AA71" s="487" t="str">
        <f t="shared" si="10"/>
        <v/>
      </c>
      <c r="AC71" s="487" t="str">
        <f t="shared" si="11"/>
        <v/>
      </c>
      <c r="AE71" s="487" t="str">
        <f t="shared" si="12"/>
        <v/>
      </c>
      <c r="AG71" s="487" t="str">
        <f t="shared" si="13"/>
        <v/>
      </c>
      <c r="AI71" s="487" t="str">
        <f t="shared" si="14"/>
        <v/>
      </c>
      <c r="AK71" s="487" t="str">
        <f t="shared" si="15"/>
        <v/>
      </c>
      <c r="AM71" s="487" t="str">
        <f t="shared" si="16"/>
        <v/>
      </c>
      <c r="AO71" s="487" t="str">
        <f t="shared" si="17"/>
        <v/>
      </c>
      <c r="AQ71" s="487" t="str">
        <f t="shared" si="18"/>
        <v/>
      </c>
    </row>
    <row r="72" spans="5:43" x14ac:dyDescent="0.25">
      <c r="E72" s="487" t="str">
        <f t="shared" si="0"/>
        <v/>
      </c>
      <c r="G72" s="487" t="str">
        <f t="shared" si="0"/>
        <v/>
      </c>
      <c r="I72" s="487" t="str">
        <f t="shared" si="1"/>
        <v/>
      </c>
      <c r="K72" s="487" t="str">
        <f t="shared" si="2"/>
        <v/>
      </c>
      <c r="M72" s="487" t="str">
        <f t="shared" si="3"/>
        <v/>
      </c>
      <c r="O72" s="487" t="str">
        <f t="shared" si="4"/>
        <v/>
      </c>
      <c r="Q72" s="487" t="str">
        <f t="shared" si="5"/>
        <v/>
      </c>
      <c r="S72" s="487" t="str">
        <f t="shared" si="6"/>
        <v/>
      </c>
      <c r="U72" s="487" t="str">
        <f t="shared" si="7"/>
        <v/>
      </c>
      <c r="W72" s="487" t="str">
        <f t="shared" si="8"/>
        <v/>
      </c>
      <c r="Y72" s="487" t="str">
        <f t="shared" si="9"/>
        <v/>
      </c>
      <c r="AA72" s="487" t="str">
        <f t="shared" si="10"/>
        <v/>
      </c>
      <c r="AC72" s="487" t="str">
        <f t="shared" si="11"/>
        <v/>
      </c>
      <c r="AE72" s="487" t="str">
        <f t="shared" si="12"/>
        <v/>
      </c>
      <c r="AG72" s="487" t="str">
        <f t="shared" si="13"/>
        <v/>
      </c>
      <c r="AI72" s="487" t="str">
        <f t="shared" si="14"/>
        <v/>
      </c>
      <c r="AK72" s="487" t="str">
        <f t="shared" si="15"/>
        <v/>
      </c>
      <c r="AM72" s="487" t="str">
        <f t="shared" si="16"/>
        <v/>
      </c>
      <c r="AO72" s="487" t="str">
        <f t="shared" si="17"/>
        <v/>
      </c>
      <c r="AQ72" s="487" t="str">
        <f t="shared" si="18"/>
        <v/>
      </c>
    </row>
    <row r="73" spans="5:43" x14ac:dyDescent="0.25">
      <c r="E73" s="487" t="str">
        <f t="shared" si="0"/>
        <v/>
      </c>
      <c r="G73" s="487" t="str">
        <f t="shared" si="0"/>
        <v/>
      </c>
      <c r="I73" s="487" t="str">
        <f t="shared" si="1"/>
        <v/>
      </c>
      <c r="K73" s="487" t="str">
        <f t="shared" si="2"/>
        <v/>
      </c>
      <c r="M73" s="487" t="str">
        <f t="shared" si="3"/>
        <v/>
      </c>
      <c r="O73" s="487" t="str">
        <f t="shared" si="4"/>
        <v/>
      </c>
      <c r="Q73" s="487" t="str">
        <f t="shared" si="5"/>
        <v/>
      </c>
      <c r="S73" s="487" t="str">
        <f t="shared" si="6"/>
        <v/>
      </c>
      <c r="U73" s="487" t="str">
        <f t="shared" si="7"/>
        <v/>
      </c>
      <c r="W73" s="487" t="str">
        <f t="shared" si="8"/>
        <v/>
      </c>
      <c r="Y73" s="487" t="str">
        <f t="shared" si="9"/>
        <v/>
      </c>
      <c r="AA73" s="487" t="str">
        <f t="shared" si="10"/>
        <v/>
      </c>
      <c r="AC73" s="487" t="str">
        <f t="shared" si="11"/>
        <v/>
      </c>
      <c r="AE73" s="487" t="str">
        <f t="shared" si="12"/>
        <v/>
      </c>
      <c r="AG73" s="487" t="str">
        <f t="shared" si="13"/>
        <v/>
      </c>
      <c r="AI73" s="487" t="str">
        <f t="shared" si="14"/>
        <v/>
      </c>
      <c r="AK73" s="487" t="str">
        <f t="shared" si="15"/>
        <v/>
      </c>
      <c r="AM73" s="487" t="str">
        <f t="shared" si="16"/>
        <v/>
      </c>
      <c r="AO73" s="487" t="str">
        <f t="shared" si="17"/>
        <v/>
      </c>
      <c r="AQ73" s="487" t="str">
        <f t="shared" si="18"/>
        <v/>
      </c>
    </row>
    <row r="74" spans="5:43" x14ac:dyDescent="0.25">
      <c r="E74" s="487" t="str">
        <f t="shared" si="0"/>
        <v/>
      </c>
      <c r="G74" s="487" t="str">
        <f t="shared" si="0"/>
        <v/>
      </c>
      <c r="I74" s="487" t="str">
        <f t="shared" si="1"/>
        <v/>
      </c>
      <c r="K74" s="487" t="str">
        <f t="shared" si="2"/>
        <v/>
      </c>
      <c r="M74" s="487" t="str">
        <f t="shared" si="3"/>
        <v/>
      </c>
      <c r="O74" s="487" t="str">
        <f t="shared" si="4"/>
        <v/>
      </c>
      <c r="Q74" s="487" t="str">
        <f t="shared" si="5"/>
        <v/>
      </c>
      <c r="S74" s="487" t="str">
        <f t="shared" si="6"/>
        <v/>
      </c>
      <c r="U74" s="487" t="str">
        <f t="shared" si="7"/>
        <v/>
      </c>
      <c r="W74" s="487" t="str">
        <f t="shared" si="8"/>
        <v/>
      </c>
      <c r="Y74" s="487" t="str">
        <f t="shared" si="9"/>
        <v/>
      </c>
      <c r="AA74" s="487" t="str">
        <f t="shared" si="10"/>
        <v/>
      </c>
      <c r="AC74" s="487" t="str">
        <f t="shared" si="11"/>
        <v/>
      </c>
      <c r="AE74" s="487" t="str">
        <f t="shared" si="12"/>
        <v/>
      </c>
      <c r="AG74" s="487" t="str">
        <f t="shared" si="13"/>
        <v/>
      </c>
      <c r="AI74" s="487" t="str">
        <f t="shared" si="14"/>
        <v/>
      </c>
      <c r="AK74" s="487" t="str">
        <f t="shared" si="15"/>
        <v/>
      </c>
      <c r="AM74" s="487" t="str">
        <f t="shared" si="16"/>
        <v/>
      </c>
      <c r="AO74" s="487" t="str">
        <f t="shared" si="17"/>
        <v/>
      </c>
      <c r="AQ74" s="487" t="str">
        <f t="shared" si="18"/>
        <v/>
      </c>
    </row>
    <row r="75" spans="5:43" x14ac:dyDescent="0.25">
      <c r="E75" s="487" t="str">
        <f t="shared" si="0"/>
        <v/>
      </c>
      <c r="G75" s="487" t="str">
        <f t="shared" si="0"/>
        <v/>
      </c>
      <c r="I75" s="487" t="str">
        <f t="shared" si="1"/>
        <v/>
      </c>
      <c r="K75" s="487" t="str">
        <f t="shared" si="2"/>
        <v/>
      </c>
      <c r="M75" s="487" t="str">
        <f t="shared" si="3"/>
        <v/>
      </c>
      <c r="O75" s="487" t="str">
        <f t="shared" si="4"/>
        <v/>
      </c>
      <c r="Q75" s="487" t="str">
        <f t="shared" si="5"/>
        <v/>
      </c>
      <c r="S75" s="487" t="str">
        <f t="shared" si="6"/>
        <v/>
      </c>
      <c r="U75" s="487" t="str">
        <f t="shared" si="7"/>
        <v/>
      </c>
      <c r="W75" s="487" t="str">
        <f t="shared" si="8"/>
        <v/>
      </c>
      <c r="Y75" s="487" t="str">
        <f t="shared" si="9"/>
        <v/>
      </c>
      <c r="AA75" s="487" t="str">
        <f t="shared" si="10"/>
        <v/>
      </c>
      <c r="AC75" s="487" t="str">
        <f t="shared" si="11"/>
        <v/>
      </c>
      <c r="AE75" s="487" t="str">
        <f t="shared" si="12"/>
        <v/>
      </c>
      <c r="AG75" s="487" t="str">
        <f t="shared" si="13"/>
        <v/>
      </c>
      <c r="AI75" s="487" t="str">
        <f t="shared" si="14"/>
        <v/>
      </c>
      <c r="AK75" s="487" t="str">
        <f t="shared" si="15"/>
        <v/>
      </c>
      <c r="AM75" s="487" t="str">
        <f t="shared" si="16"/>
        <v/>
      </c>
      <c r="AO75" s="487" t="str">
        <f t="shared" si="17"/>
        <v/>
      </c>
      <c r="AQ75" s="487" t="str">
        <f t="shared" si="18"/>
        <v/>
      </c>
    </row>
    <row r="76" spans="5:43" x14ac:dyDescent="0.25">
      <c r="E76" s="487" t="str">
        <f t="shared" si="0"/>
        <v/>
      </c>
      <c r="G76" s="487" t="str">
        <f t="shared" si="0"/>
        <v/>
      </c>
      <c r="I76" s="487" t="str">
        <f t="shared" si="1"/>
        <v/>
      </c>
      <c r="K76" s="487" t="str">
        <f t="shared" si="2"/>
        <v/>
      </c>
      <c r="M76" s="487" t="str">
        <f t="shared" si="3"/>
        <v/>
      </c>
      <c r="O76" s="487" t="str">
        <f t="shared" si="4"/>
        <v/>
      </c>
      <c r="Q76" s="487" t="str">
        <f t="shared" si="5"/>
        <v/>
      </c>
      <c r="S76" s="487" t="str">
        <f t="shared" si="6"/>
        <v/>
      </c>
      <c r="U76" s="487" t="str">
        <f t="shared" si="7"/>
        <v/>
      </c>
      <c r="W76" s="487" t="str">
        <f t="shared" si="8"/>
        <v/>
      </c>
      <c r="Y76" s="487" t="str">
        <f t="shared" si="9"/>
        <v/>
      </c>
      <c r="AA76" s="487" t="str">
        <f t="shared" si="10"/>
        <v/>
      </c>
      <c r="AC76" s="487" t="str">
        <f t="shared" si="11"/>
        <v/>
      </c>
      <c r="AE76" s="487" t="str">
        <f t="shared" si="12"/>
        <v/>
      </c>
      <c r="AG76" s="487" t="str">
        <f t="shared" si="13"/>
        <v/>
      </c>
      <c r="AI76" s="487" t="str">
        <f t="shared" si="14"/>
        <v/>
      </c>
      <c r="AK76" s="487" t="str">
        <f t="shared" si="15"/>
        <v/>
      </c>
      <c r="AM76" s="487" t="str">
        <f t="shared" si="16"/>
        <v/>
      </c>
      <c r="AO76" s="487" t="str">
        <f t="shared" si="17"/>
        <v/>
      </c>
      <c r="AQ76" s="487" t="str">
        <f t="shared" si="18"/>
        <v/>
      </c>
    </row>
    <row r="77" spans="5:43" x14ac:dyDescent="0.25">
      <c r="E77" s="487" t="str">
        <f t="shared" ref="E77:G140" si="19">IF(OR($B77=0,D77=0),"",D77/$B77)</f>
        <v/>
      </c>
      <c r="G77" s="487" t="str">
        <f t="shared" si="19"/>
        <v/>
      </c>
      <c r="I77" s="487" t="str">
        <f t="shared" ref="I77:I140" si="20">IF(OR($B77=0,H77=0),"",H77/$B77)</f>
        <v/>
      </c>
      <c r="K77" s="487" t="str">
        <f t="shared" ref="K77:K140" si="21">IF(OR($B77=0,J77=0),"",J77/$B77)</f>
        <v/>
      </c>
      <c r="M77" s="487" t="str">
        <f t="shared" ref="M77:M140" si="22">IF(OR($B77=0,L77=0),"",L77/$B77)</f>
        <v/>
      </c>
      <c r="O77" s="487" t="str">
        <f t="shared" ref="O77:O140" si="23">IF(OR($B77=0,N77=0),"",N77/$B77)</f>
        <v/>
      </c>
      <c r="Q77" s="487" t="str">
        <f t="shared" ref="Q77:Q140" si="24">IF(OR($B77=0,P77=0),"",P77/$B77)</f>
        <v/>
      </c>
      <c r="S77" s="487" t="str">
        <f t="shared" ref="S77:S140" si="25">IF(OR($B77=0,R77=0),"",R77/$B77)</f>
        <v/>
      </c>
      <c r="U77" s="487" t="str">
        <f t="shared" ref="U77:U140" si="26">IF(OR($B77=0,T77=0),"",T77/$B77)</f>
        <v/>
      </c>
      <c r="W77" s="487" t="str">
        <f t="shared" ref="W77:W140" si="27">IF(OR($B77=0,V77=0),"",V77/$B77)</f>
        <v/>
      </c>
      <c r="Y77" s="487" t="str">
        <f t="shared" ref="Y77:Y140" si="28">IF(OR($B77=0,X77=0),"",X77/$B77)</f>
        <v/>
      </c>
      <c r="AA77" s="487" t="str">
        <f t="shared" ref="AA77:AA140" si="29">IF(OR($B77=0,Z77=0),"",Z77/$B77)</f>
        <v/>
      </c>
      <c r="AC77" s="487" t="str">
        <f t="shared" ref="AC77:AC140" si="30">IF(OR($B77=0,AB77=0),"",AB77/$B77)</f>
        <v/>
      </c>
      <c r="AE77" s="487" t="str">
        <f t="shared" ref="AE77:AE140" si="31">IF(OR($B77=0,AD77=0),"",AD77/$B77)</f>
        <v/>
      </c>
      <c r="AG77" s="487" t="str">
        <f t="shared" ref="AG77:AG140" si="32">IF(OR($B77=0,AF77=0),"",AF77/$B77)</f>
        <v/>
      </c>
      <c r="AI77" s="487" t="str">
        <f t="shared" ref="AI77:AI140" si="33">IF(OR($B77=0,AH77=0),"",AH77/$B77)</f>
        <v/>
      </c>
      <c r="AK77" s="487" t="str">
        <f t="shared" ref="AK77:AK140" si="34">IF(OR($B77=0,AJ77=0),"",AJ77/$B77)</f>
        <v/>
      </c>
      <c r="AM77" s="487" t="str">
        <f t="shared" ref="AM77:AM140" si="35">IF(OR($B77=0,AL77=0),"",AL77/$B77)</f>
        <v/>
      </c>
      <c r="AO77" s="487" t="str">
        <f t="shared" ref="AO77:AO140" si="36">IF(OR($B77=0,AN77=0),"",AN77/$B77)</f>
        <v/>
      </c>
      <c r="AQ77" s="487" t="str">
        <f t="shared" ref="AQ77:AQ140" si="37">IF(OR($B77=0,AP77=0),"",AP77/$B77)</f>
        <v/>
      </c>
    </row>
    <row r="78" spans="5:43" x14ac:dyDescent="0.25">
      <c r="E78" s="487" t="str">
        <f t="shared" si="19"/>
        <v/>
      </c>
      <c r="G78" s="487" t="str">
        <f t="shared" si="19"/>
        <v/>
      </c>
      <c r="I78" s="487" t="str">
        <f t="shared" si="20"/>
        <v/>
      </c>
      <c r="K78" s="487" t="str">
        <f t="shared" si="21"/>
        <v/>
      </c>
      <c r="M78" s="487" t="str">
        <f t="shared" si="22"/>
        <v/>
      </c>
      <c r="O78" s="487" t="str">
        <f t="shared" si="23"/>
        <v/>
      </c>
      <c r="Q78" s="487" t="str">
        <f t="shared" si="24"/>
        <v/>
      </c>
      <c r="S78" s="487" t="str">
        <f t="shared" si="25"/>
        <v/>
      </c>
      <c r="U78" s="487" t="str">
        <f t="shared" si="26"/>
        <v/>
      </c>
      <c r="W78" s="487" t="str">
        <f t="shared" si="27"/>
        <v/>
      </c>
      <c r="Y78" s="487" t="str">
        <f t="shared" si="28"/>
        <v/>
      </c>
      <c r="AA78" s="487" t="str">
        <f t="shared" si="29"/>
        <v/>
      </c>
      <c r="AC78" s="487" t="str">
        <f t="shared" si="30"/>
        <v/>
      </c>
      <c r="AE78" s="487" t="str">
        <f t="shared" si="31"/>
        <v/>
      </c>
      <c r="AG78" s="487" t="str">
        <f t="shared" si="32"/>
        <v/>
      </c>
      <c r="AI78" s="487" t="str">
        <f t="shared" si="33"/>
        <v/>
      </c>
      <c r="AK78" s="487" t="str">
        <f t="shared" si="34"/>
        <v/>
      </c>
      <c r="AM78" s="487" t="str">
        <f t="shared" si="35"/>
        <v/>
      </c>
      <c r="AO78" s="487" t="str">
        <f t="shared" si="36"/>
        <v/>
      </c>
      <c r="AQ78" s="487" t="str">
        <f t="shared" si="37"/>
        <v/>
      </c>
    </row>
    <row r="79" spans="5:43" x14ac:dyDescent="0.25">
      <c r="E79" s="487" t="str">
        <f t="shared" si="19"/>
        <v/>
      </c>
      <c r="G79" s="487" t="str">
        <f t="shared" si="19"/>
        <v/>
      </c>
      <c r="I79" s="487" t="str">
        <f t="shared" si="20"/>
        <v/>
      </c>
      <c r="K79" s="487" t="str">
        <f t="shared" si="21"/>
        <v/>
      </c>
      <c r="M79" s="487" t="str">
        <f t="shared" si="22"/>
        <v/>
      </c>
      <c r="O79" s="487" t="str">
        <f t="shared" si="23"/>
        <v/>
      </c>
      <c r="Q79" s="487" t="str">
        <f t="shared" si="24"/>
        <v/>
      </c>
      <c r="S79" s="487" t="str">
        <f t="shared" si="25"/>
        <v/>
      </c>
      <c r="U79" s="487" t="str">
        <f t="shared" si="26"/>
        <v/>
      </c>
      <c r="W79" s="487" t="str">
        <f t="shared" si="27"/>
        <v/>
      </c>
      <c r="Y79" s="487" t="str">
        <f t="shared" si="28"/>
        <v/>
      </c>
      <c r="AA79" s="487" t="str">
        <f t="shared" si="29"/>
        <v/>
      </c>
      <c r="AC79" s="487" t="str">
        <f t="shared" si="30"/>
        <v/>
      </c>
      <c r="AE79" s="487" t="str">
        <f t="shared" si="31"/>
        <v/>
      </c>
      <c r="AG79" s="487" t="str">
        <f t="shared" si="32"/>
        <v/>
      </c>
      <c r="AI79" s="487" t="str">
        <f t="shared" si="33"/>
        <v/>
      </c>
      <c r="AK79" s="487" t="str">
        <f t="shared" si="34"/>
        <v/>
      </c>
      <c r="AM79" s="487" t="str">
        <f t="shared" si="35"/>
        <v/>
      </c>
      <c r="AO79" s="487" t="str">
        <f t="shared" si="36"/>
        <v/>
      </c>
      <c r="AQ79" s="487" t="str">
        <f t="shared" si="37"/>
        <v/>
      </c>
    </row>
    <row r="80" spans="5:43" x14ac:dyDescent="0.25">
      <c r="E80" s="487" t="str">
        <f t="shared" si="19"/>
        <v/>
      </c>
      <c r="G80" s="487" t="str">
        <f t="shared" si="19"/>
        <v/>
      </c>
      <c r="I80" s="487" t="str">
        <f t="shared" si="20"/>
        <v/>
      </c>
      <c r="K80" s="487" t="str">
        <f t="shared" si="21"/>
        <v/>
      </c>
      <c r="M80" s="487" t="str">
        <f t="shared" si="22"/>
        <v/>
      </c>
      <c r="O80" s="487" t="str">
        <f t="shared" si="23"/>
        <v/>
      </c>
      <c r="Q80" s="487" t="str">
        <f t="shared" si="24"/>
        <v/>
      </c>
      <c r="S80" s="487" t="str">
        <f t="shared" si="25"/>
        <v/>
      </c>
      <c r="U80" s="487" t="str">
        <f t="shared" si="26"/>
        <v/>
      </c>
      <c r="W80" s="487" t="str">
        <f t="shared" si="27"/>
        <v/>
      </c>
      <c r="Y80" s="487" t="str">
        <f t="shared" si="28"/>
        <v/>
      </c>
      <c r="AA80" s="487" t="str">
        <f t="shared" si="29"/>
        <v/>
      </c>
      <c r="AC80" s="487" t="str">
        <f t="shared" si="30"/>
        <v/>
      </c>
      <c r="AE80" s="487" t="str">
        <f t="shared" si="31"/>
        <v/>
      </c>
      <c r="AG80" s="487" t="str">
        <f t="shared" si="32"/>
        <v/>
      </c>
      <c r="AI80" s="487" t="str">
        <f t="shared" si="33"/>
        <v/>
      </c>
      <c r="AK80" s="487" t="str">
        <f t="shared" si="34"/>
        <v/>
      </c>
      <c r="AM80" s="487" t="str">
        <f t="shared" si="35"/>
        <v/>
      </c>
      <c r="AO80" s="487" t="str">
        <f t="shared" si="36"/>
        <v/>
      </c>
      <c r="AQ80" s="487" t="str">
        <f t="shared" si="37"/>
        <v/>
      </c>
    </row>
    <row r="81" spans="5:43" x14ac:dyDescent="0.25">
      <c r="E81" s="487" t="str">
        <f t="shared" si="19"/>
        <v/>
      </c>
      <c r="G81" s="487" t="str">
        <f t="shared" si="19"/>
        <v/>
      </c>
      <c r="I81" s="487" t="str">
        <f t="shared" si="20"/>
        <v/>
      </c>
      <c r="K81" s="487" t="str">
        <f t="shared" si="21"/>
        <v/>
      </c>
      <c r="M81" s="487" t="str">
        <f t="shared" si="22"/>
        <v/>
      </c>
      <c r="O81" s="487" t="str">
        <f t="shared" si="23"/>
        <v/>
      </c>
      <c r="Q81" s="487" t="str">
        <f t="shared" si="24"/>
        <v/>
      </c>
      <c r="S81" s="487" t="str">
        <f t="shared" si="25"/>
        <v/>
      </c>
      <c r="U81" s="487" t="str">
        <f t="shared" si="26"/>
        <v/>
      </c>
      <c r="W81" s="487" t="str">
        <f t="shared" si="27"/>
        <v/>
      </c>
      <c r="Y81" s="487" t="str">
        <f t="shared" si="28"/>
        <v/>
      </c>
      <c r="AA81" s="487" t="str">
        <f t="shared" si="29"/>
        <v/>
      </c>
      <c r="AC81" s="487" t="str">
        <f t="shared" si="30"/>
        <v/>
      </c>
      <c r="AE81" s="487" t="str">
        <f t="shared" si="31"/>
        <v/>
      </c>
      <c r="AG81" s="487" t="str">
        <f t="shared" si="32"/>
        <v/>
      </c>
      <c r="AI81" s="487" t="str">
        <f t="shared" si="33"/>
        <v/>
      </c>
      <c r="AK81" s="487" t="str">
        <f t="shared" si="34"/>
        <v/>
      </c>
      <c r="AM81" s="487" t="str">
        <f t="shared" si="35"/>
        <v/>
      </c>
      <c r="AO81" s="487" t="str">
        <f t="shared" si="36"/>
        <v/>
      </c>
      <c r="AQ81" s="487" t="str">
        <f t="shared" si="37"/>
        <v/>
      </c>
    </row>
    <row r="82" spans="5:43" x14ac:dyDescent="0.25">
      <c r="E82" s="487" t="str">
        <f t="shared" si="19"/>
        <v/>
      </c>
      <c r="G82" s="487" t="str">
        <f t="shared" si="19"/>
        <v/>
      </c>
      <c r="I82" s="487" t="str">
        <f t="shared" si="20"/>
        <v/>
      </c>
      <c r="K82" s="487" t="str">
        <f t="shared" si="21"/>
        <v/>
      </c>
      <c r="M82" s="487" t="str">
        <f t="shared" si="22"/>
        <v/>
      </c>
      <c r="O82" s="487" t="str">
        <f t="shared" si="23"/>
        <v/>
      </c>
      <c r="Q82" s="487" t="str">
        <f t="shared" si="24"/>
        <v/>
      </c>
      <c r="S82" s="487" t="str">
        <f t="shared" si="25"/>
        <v/>
      </c>
      <c r="U82" s="487" t="str">
        <f t="shared" si="26"/>
        <v/>
      </c>
      <c r="W82" s="487" t="str">
        <f t="shared" si="27"/>
        <v/>
      </c>
      <c r="Y82" s="487" t="str">
        <f t="shared" si="28"/>
        <v/>
      </c>
      <c r="AA82" s="487" t="str">
        <f t="shared" si="29"/>
        <v/>
      </c>
      <c r="AC82" s="487" t="str">
        <f t="shared" si="30"/>
        <v/>
      </c>
      <c r="AE82" s="487" t="str">
        <f t="shared" si="31"/>
        <v/>
      </c>
      <c r="AG82" s="487" t="str">
        <f t="shared" si="32"/>
        <v/>
      </c>
      <c r="AI82" s="487" t="str">
        <f t="shared" si="33"/>
        <v/>
      </c>
      <c r="AK82" s="487" t="str">
        <f t="shared" si="34"/>
        <v/>
      </c>
      <c r="AM82" s="487" t="str">
        <f t="shared" si="35"/>
        <v/>
      </c>
      <c r="AO82" s="487" t="str">
        <f t="shared" si="36"/>
        <v/>
      </c>
      <c r="AQ82" s="487" t="str">
        <f t="shared" si="37"/>
        <v/>
      </c>
    </row>
    <row r="83" spans="5:43" x14ac:dyDescent="0.25">
      <c r="E83" s="487" t="str">
        <f t="shared" si="19"/>
        <v/>
      </c>
      <c r="G83" s="487" t="str">
        <f t="shared" si="19"/>
        <v/>
      </c>
      <c r="I83" s="487" t="str">
        <f t="shared" si="20"/>
        <v/>
      </c>
      <c r="K83" s="487" t="str">
        <f t="shared" si="21"/>
        <v/>
      </c>
      <c r="M83" s="487" t="str">
        <f t="shared" si="22"/>
        <v/>
      </c>
      <c r="O83" s="487" t="str">
        <f t="shared" si="23"/>
        <v/>
      </c>
      <c r="Q83" s="487" t="str">
        <f t="shared" si="24"/>
        <v/>
      </c>
      <c r="S83" s="487" t="str">
        <f t="shared" si="25"/>
        <v/>
      </c>
      <c r="U83" s="487" t="str">
        <f t="shared" si="26"/>
        <v/>
      </c>
      <c r="W83" s="487" t="str">
        <f t="shared" si="27"/>
        <v/>
      </c>
      <c r="Y83" s="487" t="str">
        <f t="shared" si="28"/>
        <v/>
      </c>
      <c r="AA83" s="487" t="str">
        <f t="shared" si="29"/>
        <v/>
      </c>
      <c r="AC83" s="487" t="str">
        <f t="shared" si="30"/>
        <v/>
      </c>
      <c r="AE83" s="487" t="str">
        <f t="shared" si="31"/>
        <v/>
      </c>
      <c r="AG83" s="487" t="str">
        <f t="shared" si="32"/>
        <v/>
      </c>
      <c r="AI83" s="487" t="str">
        <f t="shared" si="33"/>
        <v/>
      </c>
      <c r="AK83" s="487" t="str">
        <f t="shared" si="34"/>
        <v/>
      </c>
      <c r="AM83" s="487" t="str">
        <f t="shared" si="35"/>
        <v/>
      </c>
      <c r="AO83" s="487" t="str">
        <f t="shared" si="36"/>
        <v/>
      </c>
      <c r="AQ83" s="487" t="str">
        <f t="shared" si="37"/>
        <v/>
      </c>
    </row>
    <row r="84" spans="5:43" x14ac:dyDescent="0.25">
      <c r="E84" s="487" t="str">
        <f t="shared" si="19"/>
        <v/>
      </c>
      <c r="G84" s="487" t="str">
        <f t="shared" si="19"/>
        <v/>
      </c>
      <c r="I84" s="487" t="str">
        <f t="shared" si="20"/>
        <v/>
      </c>
      <c r="K84" s="487" t="str">
        <f t="shared" si="21"/>
        <v/>
      </c>
      <c r="M84" s="487" t="str">
        <f t="shared" si="22"/>
        <v/>
      </c>
      <c r="O84" s="487" t="str">
        <f t="shared" si="23"/>
        <v/>
      </c>
      <c r="Q84" s="487" t="str">
        <f t="shared" si="24"/>
        <v/>
      </c>
      <c r="S84" s="487" t="str">
        <f t="shared" si="25"/>
        <v/>
      </c>
      <c r="U84" s="487" t="str">
        <f t="shared" si="26"/>
        <v/>
      </c>
      <c r="W84" s="487" t="str">
        <f t="shared" si="27"/>
        <v/>
      </c>
      <c r="Y84" s="487" t="str">
        <f t="shared" si="28"/>
        <v/>
      </c>
      <c r="AA84" s="487" t="str">
        <f t="shared" si="29"/>
        <v/>
      </c>
      <c r="AC84" s="487" t="str">
        <f t="shared" si="30"/>
        <v/>
      </c>
      <c r="AE84" s="487" t="str">
        <f t="shared" si="31"/>
        <v/>
      </c>
      <c r="AG84" s="487" t="str">
        <f t="shared" si="32"/>
        <v/>
      </c>
      <c r="AI84" s="487" t="str">
        <f t="shared" si="33"/>
        <v/>
      </c>
      <c r="AK84" s="487" t="str">
        <f t="shared" si="34"/>
        <v/>
      </c>
      <c r="AM84" s="487" t="str">
        <f t="shared" si="35"/>
        <v/>
      </c>
      <c r="AO84" s="487" t="str">
        <f t="shared" si="36"/>
        <v/>
      </c>
      <c r="AQ84" s="487" t="str">
        <f t="shared" si="37"/>
        <v/>
      </c>
    </row>
    <row r="85" spans="5:43" x14ac:dyDescent="0.25">
      <c r="E85" s="487" t="str">
        <f t="shared" si="19"/>
        <v/>
      </c>
      <c r="G85" s="487" t="str">
        <f t="shared" si="19"/>
        <v/>
      </c>
      <c r="I85" s="487" t="str">
        <f t="shared" si="20"/>
        <v/>
      </c>
      <c r="K85" s="487" t="str">
        <f t="shared" si="21"/>
        <v/>
      </c>
      <c r="M85" s="487" t="str">
        <f t="shared" si="22"/>
        <v/>
      </c>
      <c r="O85" s="487" t="str">
        <f t="shared" si="23"/>
        <v/>
      </c>
      <c r="Q85" s="487" t="str">
        <f t="shared" si="24"/>
        <v/>
      </c>
      <c r="S85" s="487" t="str">
        <f t="shared" si="25"/>
        <v/>
      </c>
      <c r="U85" s="487" t="str">
        <f t="shared" si="26"/>
        <v/>
      </c>
      <c r="W85" s="487" t="str">
        <f t="shared" si="27"/>
        <v/>
      </c>
      <c r="Y85" s="487" t="str">
        <f t="shared" si="28"/>
        <v/>
      </c>
      <c r="AA85" s="487" t="str">
        <f t="shared" si="29"/>
        <v/>
      </c>
      <c r="AC85" s="487" t="str">
        <f t="shared" si="30"/>
        <v/>
      </c>
      <c r="AE85" s="487" t="str">
        <f t="shared" si="31"/>
        <v/>
      </c>
      <c r="AG85" s="487" t="str">
        <f t="shared" si="32"/>
        <v/>
      </c>
      <c r="AI85" s="487" t="str">
        <f t="shared" si="33"/>
        <v/>
      </c>
      <c r="AK85" s="487" t="str">
        <f t="shared" si="34"/>
        <v/>
      </c>
      <c r="AM85" s="487" t="str">
        <f t="shared" si="35"/>
        <v/>
      </c>
      <c r="AO85" s="487" t="str">
        <f t="shared" si="36"/>
        <v/>
      </c>
      <c r="AQ85" s="487" t="str">
        <f t="shared" si="37"/>
        <v/>
      </c>
    </row>
    <row r="86" spans="5:43" x14ac:dyDescent="0.25">
      <c r="E86" s="487" t="str">
        <f t="shared" si="19"/>
        <v/>
      </c>
      <c r="G86" s="487" t="str">
        <f t="shared" si="19"/>
        <v/>
      </c>
      <c r="I86" s="487" t="str">
        <f t="shared" si="20"/>
        <v/>
      </c>
      <c r="K86" s="487" t="str">
        <f t="shared" si="21"/>
        <v/>
      </c>
      <c r="M86" s="487" t="str">
        <f t="shared" si="22"/>
        <v/>
      </c>
      <c r="O86" s="487" t="str">
        <f t="shared" si="23"/>
        <v/>
      </c>
      <c r="Q86" s="487" t="str">
        <f t="shared" si="24"/>
        <v/>
      </c>
      <c r="S86" s="487" t="str">
        <f t="shared" si="25"/>
        <v/>
      </c>
      <c r="U86" s="487" t="str">
        <f t="shared" si="26"/>
        <v/>
      </c>
      <c r="W86" s="487" t="str">
        <f t="shared" si="27"/>
        <v/>
      </c>
      <c r="Y86" s="487" t="str">
        <f t="shared" si="28"/>
        <v/>
      </c>
      <c r="AA86" s="487" t="str">
        <f t="shared" si="29"/>
        <v/>
      </c>
      <c r="AC86" s="487" t="str">
        <f t="shared" si="30"/>
        <v/>
      </c>
      <c r="AE86" s="487" t="str">
        <f t="shared" si="31"/>
        <v/>
      </c>
      <c r="AG86" s="487" t="str">
        <f t="shared" si="32"/>
        <v/>
      </c>
      <c r="AI86" s="487" t="str">
        <f t="shared" si="33"/>
        <v/>
      </c>
      <c r="AK86" s="487" t="str">
        <f t="shared" si="34"/>
        <v/>
      </c>
      <c r="AM86" s="487" t="str">
        <f t="shared" si="35"/>
        <v/>
      </c>
      <c r="AO86" s="487" t="str">
        <f t="shared" si="36"/>
        <v/>
      </c>
      <c r="AQ86" s="487" t="str">
        <f t="shared" si="37"/>
        <v/>
      </c>
    </row>
    <row r="87" spans="5:43" x14ac:dyDescent="0.25">
      <c r="E87" s="487" t="str">
        <f t="shared" si="19"/>
        <v/>
      </c>
      <c r="G87" s="487" t="str">
        <f t="shared" si="19"/>
        <v/>
      </c>
      <c r="I87" s="487" t="str">
        <f t="shared" si="20"/>
        <v/>
      </c>
      <c r="K87" s="487" t="str">
        <f t="shared" si="21"/>
        <v/>
      </c>
      <c r="M87" s="487" t="str">
        <f t="shared" si="22"/>
        <v/>
      </c>
      <c r="O87" s="487" t="str">
        <f t="shared" si="23"/>
        <v/>
      </c>
      <c r="Q87" s="487" t="str">
        <f t="shared" si="24"/>
        <v/>
      </c>
      <c r="S87" s="487" t="str">
        <f t="shared" si="25"/>
        <v/>
      </c>
      <c r="U87" s="487" t="str">
        <f t="shared" si="26"/>
        <v/>
      </c>
      <c r="W87" s="487" t="str">
        <f t="shared" si="27"/>
        <v/>
      </c>
      <c r="Y87" s="487" t="str">
        <f t="shared" si="28"/>
        <v/>
      </c>
      <c r="AA87" s="487" t="str">
        <f t="shared" si="29"/>
        <v/>
      </c>
      <c r="AC87" s="487" t="str">
        <f t="shared" si="30"/>
        <v/>
      </c>
      <c r="AE87" s="487" t="str">
        <f t="shared" si="31"/>
        <v/>
      </c>
      <c r="AG87" s="487" t="str">
        <f t="shared" si="32"/>
        <v/>
      </c>
      <c r="AI87" s="487" t="str">
        <f t="shared" si="33"/>
        <v/>
      </c>
      <c r="AK87" s="487" t="str">
        <f t="shared" si="34"/>
        <v/>
      </c>
      <c r="AM87" s="487" t="str">
        <f t="shared" si="35"/>
        <v/>
      </c>
      <c r="AO87" s="487" t="str">
        <f t="shared" si="36"/>
        <v/>
      </c>
      <c r="AQ87" s="487" t="str">
        <f t="shared" si="37"/>
        <v/>
      </c>
    </row>
    <row r="88" spans="5:43" x14ac:dyDescent="0.25">
      <c r="E88" s="487" t="str">
        <f t="shared" si="19"/>
        <v/>
      </c>
      <c r="G88" s="487" t="str">
        <f t="shared" si="19"/>
        <v/>
      </c>
      <c r="I88" s="487" t="str">
        <f t="shared" si="20"/>
        <v/>
      </c>
      <c r="K88" s="487" t="str">
        <f t="shared" si="21"/>
        <v/>
      </c>
      <c r="M88" s="487" t="str">
        <f t="shared" si="22"/>
        <v/>
      </c>
      <c r="O88" s="487" t="str">
        <f t="shared" si="23"/>
        <v/>
      </c>
      <c r="Q88" s="487" t="str">
        <f t="shared" si="24"/>
        <v/>
      </c>
      <c r="S88" s="487" t="str">
        <f t="shared" si="25"/>
        <v/>
      </c>
      <c r="U88" s="487" t="str">
        <f t="shared" si="26"/>
        <v/>
      </c>
      <c r="W88" s="487" t="str">
        <f t="shared" si="27"/>
        <v/>
      </c>
      <c r="Y88" s="487" t="str">
        <f t="shared" si="28"/>
        <v/>
      </c>
      <c r="AA88" s="487" t="str">
        <f t="shared" si="29"/>
        <v/>
      </c>
      <c r="AC88" s="487" t="str">
        <f t="shared" si="30"/>
        <v/>
      </c>
      <c r="AE88" s="487" t="str">
        <f t="shared" si="31"/>
        <v/>
      </c>
      <c r="AG88" s="487" t="str">
        <f t="shared" si="32"/>
        <v/>
      </c>
      <c r="AI88" s="487" t="str">
        <f t="shared" si="33"/>
        <v/>
      </c>
      <c r="AK88" s="487" t="str">
        <f t="shared" si="34"/>
        <v/>
      </c>
      <c r="AM88" s="487" t="str">
        <f t="shared" si="35"/>
        <v/>
      </c>
      <c r="AO88" s="487" t="str">
        <f t="shared" si="36"/>
        <v/>
      </c>
      <c r="AQ88" s="487" t="str">
        <f t="shared" si="37"/>
        <v/>
      </c>
    </row>
    <row r="89" spans="5:43" x14ac:dyDescent="0.25">
      <c r="E89" s="487" t="str">
        <f t="shared" si="19"/>
        <v/>
      </c>
      <c r="G89" s="487" t="str">
        <f t="shared" si="19"/>
        <v/>
      </c>
      <c r="I89" s="487" t="str">
        <f t="shared" si="20"/>
        <v/>
      </c>
      <c r="K89" s="487" t="str">
        <f t="shared" si="21"/>
        <v/>
      </c>
      <c r="M89" s="487" t="str">
        <f t="shared" si="22"/>
        <v/>
      </c>
      <c r="O89" s="487" t="str">
        <f t="shared" si="23"/>
        <v/>
      </c>
      <c r="Q89" s="487" t="str">
        <f t="shared" si="24"/>
        <v/>
      </c>
      <c r="S89" s="487" t="str">
        <f t="shared" si="25"/>
        <v/>
      </c>
      <c r="U89" s="487" t="str">
        <f t="shared" si="26"/>
        <v/>
      </c>
      <c r="W89" s="487" t="str">
        <f t="shared" si="27"/>
        <v/>
      </c>
      <c r="Y89" s="487" t="str">
        <f t="shared" si="28"/>
        <v/>
      </c>
      <c r="AA89" s="487" t="str">
        <f t="shared" si="29"/>
        <v/>
      </c>
      <c r="AC89" s="487" t="str">
        <f t="shared" si="30"/>
        <v/>
      </c>
      <c r="AE89" s="487" t="str">
        <f t="shared" si="31"/>
        <v/>
      </c>
      <c r="AG89" s="487" t="str">
        <f t="shared" si="32"/>
        <v/>
      </c>
      <c r="AI89" s="487" t="str">
        <f t="shared" si="33"/>
        <v/>
      </c>
      <c r="AK89" s="487" t="str">
        <f t="shared" si="34"/>
        <v/>
      </c>
      <c r="AM89" s="487" t="str">
        <f t="shared" si="35"/>
        <v/>
      </c>
      <c r="AO89" s="487" t="str">
        <f t="shared" si="36"/>
        <v/>
      </c>
      <c r="AQ89" s="487" t="str">
        <f t="shared" si="37"/>
        <v/>
      </c>
    </row>
    <row r="90" spans="5:43" x14ac:dyDescent="0.25">
      <c r="E90" s="487" t="str">
        <f t="shared" si="19"/>
        <v/>
      </c>
      <c r="G90" s="487" t="str">
        <f t="shared" si="19"/>
        <v/>
      </c>
      <c r="I90" s="487" t="str">
        <f t="shared" si="20"/>
        <v/>
      </c>
      <c r="K90" s="487" t="str">
        <f t="shared" si="21"/>
        <v/>
      </c>
      <c r="M90" s="487" t="str">
        <f t="shared" si="22"/>
        <v/>
      </c>
      <c r="O90" s="487" t="str">
        <f t="shared" si="23"/>
        <v/>
      </c>
      <c r="Q90" s="487" t="str">
        <f t="shared" si="24"/>
        <v/>
      </c>
      <c r="S90" s="487" t="str">
        <f t="shared" si="25"/>
        <v/>
      </c>
      <c r="U90" s="487" t="str">
        <f t="shared" si="26"/>
        <v/>
      </c>
      <c r="W90" s="487" t="str">
        <f t="shared" si="27"/>
        <v/>
      </c>
      <c r="Y90" s="487" t="str">
        <f t="shared" si="28"/>
        <v/>
      </c>
      <c r="AA90" s="487" t="str">
        <f t="shared" si="29"/>
        <v/>
      </c>
      <c r="AC90" s="487" t="str">
        <f t="shared" si="30"/>
        <v/>
      </c>
      <c r="AE90" s="487" t="str">
        <f t="shared" si="31"/>
        <v/>
      </c>
      <c r="AG90" s="487" t="str">
        <f t="shared" si="32"/>
        <v/>
      </c>
      <c r="AI90" s="487" t="str">
        <f t="shared" si="33"/>
        <v/>
      </c>
      <c r="AK90" s="487" t="str">
        <f t="shared" si="34"/>
        <v/>
      </c>
      <c r="AM90" s="487" t="str">
        <f t="shared" si="35"/>
        <v/>
      </c>
      <c r="AO90" s="487" t="str">
        <f t="shared" si="36"/>
        <v/>
      </c>
      <c r="AQ90" s="487" t="str">
        <f t="shared" si="37"/>
        <v/>
      </c>
    </row>
    <row r="91" spans="5:43" x14ac:dyDescent="0.25">
      <c r="E91" s="487" t="str">
        <f t="shared" si="19"/>
        <v/>
      </c>
      <c r="G91" s="487" t="str">
        <f t="shared" si="19"/>
        <v/>
      </c>
      <c r="I91" s="487" t="str">
        <f t="shared" si="20"/>
        <v/>
      </c>
      <c r="K91" s="487" t="str">
        <f t="shared" si="21"/>
        <v/>
      </c>
      <c r="M91" s="487" t="str">
        <f t="shared" si="22"/>
        <v/>
      </c>
      <c r="O91" s="487" t="str">
        <f t="shared" si="23"/>
        <v/>
      </c>
      <c r="Q91" s="487" t="str">
        <f t="shared" si="24"/>
        <v/>
      </c>
      <c r="S91" s="487" t="str">
        <f t="shared" si="25"/>
        <v/>
      </c>
      <c r="U91" s="487" t="str">
        <f t="shared" si="26"/>
        <v/>
      </c>
      <c r="W91" s="487" t="str">
        <f t="shared" si="27"/>
        <v/>
      </c>
      <c r="Y91" s="487" t="str">
        <f t="shared" si="28"/>
        <v/>
      </c>
      <c r="AA91" s="487" t="str">
        <f t="shared" si="29"/>
        <v/>
      </c>
      <c r="AC91" s="487" t="str">
        <f t="shared" si="30"/>
        <v/>
      </c>
      <c r="AE91" s="487" t="str">
        <f t="shared" si="31"/>
        <v/>
      </c>
      <c r="AG91" s="487" t="str">
        <f t="shared" si="32"/>
        <v/>
      </c>
      <c r="AI91" s="487" t="str">
        <f t="shared" si="33"/>
        <v/>
      </c>
      <c r="AK91" s="487" t="str">
        <f t="shared" si="34"/>
        <v/>
      </c>
      <c r="AM91" s="487" t="str">
        <f t="shared" si="35"/>
        <v/>
      </c>
      <c r="AO91" s="487" t="str">
        <f t="shared" si="36"/>
        <v/>
      </c>
      <c r="AQ91" s="487" t="str">
        <f t="shared" si="37"/>
        <v/>
      </c>
    </row>
    <row r="92" spans="5:43" x14ac:dyDescent="0.25">
      <c r="E92" s="487" t="str">
        <f t="shared" si="19"/>
        <v/>
      </c>
      <c r="G92" s="487" t="str">
        <f t="shared" si="19"/>
        <v/>
      </c>
      <c r="I92" s="487" t="str">
        <f t="shared" si="20"/>
        <v/>
      </c>
      <c r="K92" s="487" t="str">
        <f t="shared" si="21"/>
        <v/>
      </c>
      <c r="M92" s="487" t="str">
        <f t="shared" si="22"/>
        <v/>
      </c>
      <c r="O92" s="487" t="str">
        <f t="shared" si="23"/>
        <v/>
      </c>
      <c r="Q92" s="487" t="str">
        <f t="shared" si="24"/>
        <v/>
      </c>
      <c r="S92" s="487" t="str">
        <f t="shared" si="25"/>
        <v/>
      </c>
      <c r="U92" s="487" t="str">
        <f t="shared" si="26"/>
        <v/>
      </c>
      <c r="W92" s="487" t="str">
        <f t="shared" si="27"/>
        <v/>
      </c>
      <c r="Y92" s="487" t="str">
        <f t="shared" si="28"/>
        <v/>
      </c>
      <c r="AA92" s="487" t="str">
        <f t="shared" si="29"/>
        <v/>
      </c>
      <c r="AC92" s="487" t="str">
        <f t="shared" si="30"/>
        <v/>
      </c>
      <c r="AE92" s="487" t="str">
        <f t="shared" si="31"/>
        <v/>
      </c>
      <c r="AG92" s="487" t="str">
        <f t="shared" si="32"/>
        <v/>
      </c>
      <c r="AI92" s="487" t="str">
        <f t="shared" si="33"/>
        <v/>
      </c>
      <c r="AK92" s="487" t="str">
        <f t="shared" si="34"/>
        <v/>
      </c>
      <c r="AM92" s="487" t="str">
        <f t="shared" si="35"/>
        <v/>
      </c>
      <c r="AO92" s="487" t="str">
        <f t="shared" si="36"/>
        <v/>
      </c>
      <c r="AQ92" s="487" t="str">
        <f t="shared" si="37"/>
        <v/>
      </c>
    </row>
    <row r="93" spans="5:43" x14ac:dyDescent="0.25">
      <c r="E93" s="487" t="str">
        <f t="shared" si="19"/>
        <v/>
      </c>
      <c r="G93" s="487" t="str">
        <f t="shared" si="19"/>
        <v/>
      </c>
      <c r="I93" s="487" t="str">
        <f t="shared" si="20"/>
        <v/>
      </c>
      <c r="K93" s="487" t="str">
        <f t="shared" si="21"/>
        <v/>
      </c>
      <c r="M93" s="487" t="str">
        <f t="shared" si="22"/>
        <v/>
      </c>
      <c r="O93" s="487" t="str">
        <f t="shared" si="23"/>
        <v/>
      </c>
      <c r="Q93" s="487" t="str">
        <f t="shared" si="24"/>
        <v/>
      </c>
      <c r="S93" s="487" t="str">
        <f t="shared" si="25"/>
        <v/>
      </c>
      <c r="U93" s="487" t="str">
        <f t="shared" si="26"/>
        <v/>
      </c>
      <c r="W93" s="487" t="str">
        <f t="shared" si="27"/>
        <v/>
      </c>
      <c r="Y93" s="487" t="str">
        <f t="shared" si="28"/>
        <v/>
      </c>
      <c r="AA93" s="487" t="str">
        <f t="shared" si="29"/>
        <v/>
      </c>
      <c r="AC93" s="487" t="str">
        <f t="shared" si="30"/>
        <v/>
      </c>
      <c r="AE93" s="487" t="str">
        <f t="shared" si="31"/>
        <v/>
      </c>
      <c r="AG93" s="487" t="str">
        <f t="shared" si="32"/>
        <v/>
      </c>
      <c r="AI93" s="487" t="str">
        <f t="shared" si="33"/>
        <v/>
      </c>
      <c r="AK93" s="487" t="str">
        <f t="shared" si="34"/>
        <v/>
      </c>
      <c r="AM93" s="487" t="str">
        <f t="shared" si="35"/>
        <v/>
      </c>
      <c r="AO93" s="487" t="str">
        <f t="shared" si="36"/>
        <v/>
      </c>
      <c r="AQ93" s="487" t="str">
        <f t="shared" si="37"/>
        <v/>
      </c>
    </row>
    <row r="94" spans="5:43" x14ac:dyDescent="0.25">
      <c r="E94" s="487" t="str">
        <f t="shared" si="19"/>
        <v/>
      </c>
      <c r="G94" s="487" t="str">
        <f t="shared" si="19"/>
        <v/>
      </c>
      <c r="I94" s="487" t="str">
        <f t="shared" si="20"/>
        <v/>
      </c>
      <c r="K94" s="487" t="str">
        <f t="shared" si="21"/>
        <v/>
      </c>
      <c r="M94" s="487" t="str">
        <f t="shared" si="22"/>
        <v/>
      </c>
      <c r="O94" s="487" t="str">
        <f t="shared" si="23"/>
        <v/>
      </c>
      <c r="Q94" s="487" t="str">
        <f t="shared" si="24"/>
        <v/>
      </c>
      <c r="S94" s="487" t="str">
        <f t="shared" si="25"/>
        <v/>
      </c>
      <c r="U94" s="487" t="str">
        <f t="shared" si="26"/>
        <v/>
      </c>
      <c r="W94" s="487" t="str">
        <f t="shared" si="27"/>
        <v/>
      </c>
      <c r="Y94" s="487" t="str">
        <f t="shared" si="28"/>
        <v/>
      </c>
      <c r="AA94" s="487" t="str">
        <f t="shared" si="29"/>
        <v/>
      </c>
      <c r="AC94" s="487" t="str">
        <f t="shared" si="30"/>
        <v/>
      </c>
      <c r="AE94" s="487" t="str">
        <f t="shared" si="31"/>
        <v/>
      </c>
      <c r="AG94" s="487" t="str">
        <f t="shared" si="32"/>
        <v/>
      </c>
      <c r="AI94" s="487" t="str">
        <f t="shared" si="33"/>
        <v/>
      </c>
      <c r="AK94" s="487" t="str">
        <f t="shared" si="34"/>
        <v/>
      </c>
      <c r="AM94" s="487" t="str">
        <f t="shared" si="35"/>
        <v/>
      </c>
      <c r="AO94" s="487" t="str">
        <f t="shared" si="36"/>
        <v/>
      </c>
      <c r="AQ94" s="487" t="str">
        <f t="shared" si="37"/>
        <v/>
      </c>
    </row>
    <row r="95" spans="5:43" x14ac:dyDescent="0.25">
      <c r="E95" s="487" t="str">
        <f t="shared" si="19"/>
        <v/>
      </c>
      <c r="G95" s="487" t="str">
        <f t="shared" si="19"/>
        <v/>
      </c>
      <c r="I95" s="487" t="str">
        <f t="shared" si="20"/>
        <v/>
      </c>
      <c r="K95" s="487" t="str">
        <f t="shared" si="21"/>
        <v/>
      </c>
      <c r="M95" s="487" t="str">
        <f t="shared" si="22"/>
        <v/>
      </c>
      <c r="O95" s="487" t="str">
        <f t="shared" si="23"/>
        <v/>
      </c>
      <c r="Q95" s="487" t="str">
        <f t="shared" si="24"/>
        <v/>
      </c>
      <c r="S95" s="487" t="str">
        <f t="shared" si="25"/>
        <v/>
      </c>
      <c r="U95" s="487" t="str">
        <f t="shared" si="26"/>
        <v/>
      </c>
      <c r="W95" s="487" t="str">
        <f t="shared" si="27"/>
        <v/>
      </c>
      <c r="Y95" s="487" t="str">
        <f t="shared" si="28"/>
        <v/>
      </c>
      <c r="AA95" s="487" t="str">
        <f t="shared" si="29"/>
        <v/>
      </c>
      <c r="AC95" s="487" t="str">
        <f t="shared" si="30"/>
        <v/>
      </c>
      <c r="AE95" s="487" t="str">
        <f t="shared" si="31"/>
        <v/>
      </c>
      <c r="AG95" s="487" t="str">
        <f t="shared" si="32"/>
        <v/>
      </c>
      <c r="AI95" s="487" t="str">
        <f t="shared" si="33"/>
        <v/>
      </c>
      <c r="AK95" s="487" t="str">
        <f t="shared" si="34"/>
        <v/>
      </c>
      <c r="AM95" s="487" t="str">
        <f t="shared" si="35"/>
        <v/>
      </c>
      <c r="AO95" s="487" t="str">
        <f t="shared" si="36"/>
        <v/>
      </c>
      <c r="AQ95" s="487" t="str">
        <f t="shared" si="37"/>
        <v/>
      </c>
    </row>
    <row r="96" spans="5:43" x14ac:dyDescent="0.25">
      <c r="E96" s="487" t="str">
        <f t="shared" si="19"/>
        <v/>
      </c>
      <c r="G96" s="487" t="str">
        <f t="shared" si="19"/>
        <v/>
      </c>
      <c r="I96" s="487" t="str">
        <f t="shared" si="20"/>
        <v/>
      </c>
      <c r="K96" s="487" t="str">
        <f t="shared" si="21"/>
        <v/>
      </c>
      <c r="M96" s="487" t="str">
        <f t="shared" si="22"/>
        <v/>
      </c>
      <c r="O96" s="487" t="str">
        <f t="shared" si="23"/>
        <v/>
      </c>
      <c r="Q96" s="487" t="str">
        <f t="shared" si="24"/>
        <v/>
      </c>
      <c r="S96" s="487" t="str">
        <f t="shared" si="25"/>
        <v/>
      </c>
      <c r="U96" s="487" t="str">
        <f t="shared" si="26"/>
        <v/>
      </c>
      <c r="W96" s="487" t="str">
        <f t="shared" si="27"/>
        <v/>
      </c>
      <c r="Y96" s="487" t="str">
        <f t="shared" si="28"/>
        <v/>
      </c>
      <c r="AA96" s="487" t="str">
        <f t="shared" si="29"/>
        <v/>
      </c>
      <c r="AC96" s="487" t="str">
        <f t="shared" si="30"/>
        <v/>
      </c>
      <c r="AE96" s="487" t="str">
        <f t="shared" si="31"/>
        <v/>
      </c>
      <c r="AG96" s="487" t="str">
        <f t="shared" si="32"/>
        <v/>
      </c>
      <c r="AI96" s="487" t="str">
        <f t="shared" si="33"/>
        <v/>
      </c>
      <c r="AK96" s="487" t="str">
        <f t="shared" si="34"/>
        <v/>
      </c>
      <c r="AM96" s="487" t="str">
        <f t="shared" si="35"/>
        <v/>
      </c>
      <c r="AO96" s="487" t="str">
        <f t="shared" si="36"/>
        <v/>
      </c>
      <c r="AQ96" s="487" t="str">
        <f t="shared" si="37"/>
        <v/>
      </c>
    </row>
    <row r="97" spans="5:43" x14ac:dyDescent="0.25">
      <c r="E97" s="487" t="str">
        <f t="shared" si="19"/>
        <v/>
      </c>
      <c r="G97" s="487" t="str">
        <f t="shared" si="19"/>
        <v/>
      </c>
      <c r="I97" s="487" t="str">
        <f t="shared" si="20"/>
        <v/>
      </c>
      <c r="K97" s="487" t="str">
        <f t="shared" si="21"/>
        <v/>
      </c>
      <c r="M97" s="487" t="str">
        <f t="shared" si="22"/>
        <v/>
      </c>
      <c r="O97" s="487" t="str">
        <f t="shared" si="23"/>
        <v/>
      </c>
      <c r="Q97" s="487" t="str">
        <f t="shared" si="24"/>
        <v/>
      </c>
      <c r="S97" s="487" t="str">
        <f t="shared" si="25"/>
        <v/>
      </c>
      <c r="U97" s="487" t="str">
        <f t="shared" si="26"/>
        <v/>
      </c>
      <c r="W97" s="487" t="str">
        <f t="shared" si="27"/>
        <v/>
      </c>
      <c r="Y97" s="487" t="str">
        <f t="shared" si="28"/>
        <v/>
      </c>
      <c r="AA97" s="487" t="str">
        <f t="shared" si="29"/>
        <v/>
      </c>
      <c r="AC97" s="487" t="str">
        <f t="shared" si="30"/>
        <v/>
      </c>
      <c r="AE97" s="487" t="str">
        <f t="shared" si="31"/>
        <v/>
      </c>
      <c r="AG97" s="487" t="str">
        <f t="shared" si="32"/>
        <v/>
      </c>
      <c r="AI97" s="487" t="str">
        <f t="shared" si="33"/>
        <v/>
      </c>
      <c r="AK97" s="487" t="str">
        <f t="shared" si="34"/>
        <v/>
      </c>
      <c r="AM97" s="487" t="str">
        <f t="shared" si="35"/>
        <v/>
      </c>
      <c r="AO97" s="487" t="str">
        <f t="shared" si="36"/>
        <v/>
      </c>
      <c r="AQ97" s="487" t="str">
        <f t="shared" si="37"/>
        <v/>
      </c>
    </row>
    <row r="98" spans="5:43" x14ac:dyDescent="0.25">
      <c r="E98" s="487" t="str">
        <f t="shared" si="19"/>
        <v/>
      </c>
      <c r="G98" s="487" t="str">
        <f t="shared" si="19"/>
        <v/>
      </c>
      <c r="I98" s="487" t="str">
        <f t="shared" si="20"/>
        <v/>
      </c>
      <c r="K98" s="487" t="str">
        <f t="shared" si="21"/>
        <v/>
      </c>
      <c r="M98" s="487" t="str">
        <f t="shared" si="22"/>
        <v/>
      </c>
      <c r="O98" s="487" t="str">
        <f t="shared" si="23"/>
        <v/>
      </c>
      <c r="Q98" s="487" t="str">
        <f t="shared" si="24"/>
        <v/>
      </c>
      <c r="S98" s="487" t="str">
        <f t="shared" si="25"/>
        <v/>
      </c>
      <c r="U98" s="487" t="str">
        <f t="shared" si="26"/>
        <v/>
      </c>
      <c r="W98" s="487" t="str">
        <f t="shared" si="27"/>
        <v/>
      </c>
      <c r="Y98" s="487" t="str">
        <f t="shared" si="28"/>
        <v/>
      </c>
      <c r="AA98" s="487" t="str">
        <f t="shared" si="29"/>
        <v/>
      </c>
      <c r="AC98" s="487" t="str">
        <f t="shared" si="30"/>
        <v/>
      </c>
      <c r="AE98" s="487" t="str">
        <f t="shared" si="31"/>
        <v/>
      </c>
      <c r="AG98" s="487" t="str">
        <f t="shared" si="32"/>
        <v/>
      </c>
      <c r="AI98" s="487" t="str">
        <f t="shared" si="33"/>
        <v/>
      </c>
      <c r="AK98" s="487" t="str">
        <f t="shared" si="34"/>
        <v/>
      </c>
      <c r="AM98" s="487" t="str">
        <f t="shared" si="35"/>
        <v/>
      </c>
      <c r="AO98" s="487" t="str">
        <f t="shared" si="36"/>
        <v/>
      </c>
      <c r="AQ98" s="487" t="str">
        <f t="shared" si="37"/>
        <v/>
      </c>
    </row>
    <row r="99" spans="5:43" x14ac:dyDescent="0.25">
      <c r="E99" s="487" t="str">
        <f t="shared" si="19"/>
        <v/>
      </c>
      <c r="G99" s="487" t="str">
        <f t="shared" si="19"/>
        <v/>
      </c>
      <c r="I99" s="487" t="str">
        <f t="shared" si="20"/>
        <v/>
      </c>
      <c r="K99" s="487" t="str">
        <f t="shared" si="21"/>
        <v/>
      </c>
      <c r="M99" s="487" t="str">
        <f t="shared" si="22"/>
        <v/>
      </c>
      <c r="O99" s="487" t="str">
        <f t="shared" si="23"/>
        <v/>
      </c>
      <c r="Q99" s="487" t="str">
        <f t="shared" si="24"/>
        <v/>
      </c>
      <c r="S99" s="487" t="str">
        <f t="shared" si="25"/>
        <v/>
      </c>
      <c r="U99" s="487" t="str">
        <f t="shared" si="26"/>
        <v/>
      </c>
      <c r="W99" s="487" t="str">
        <f t="shared" si="27"/>
        <v/>
      </c>
      <c r="Y99" s="487" t="str">
        <f t="shared" si="28"/>
        <v/>
      </c>
      <c r="AA99" s="487" t="str">
        <f t="shared" si="29"/>
        <v/>
      </c>
      <c r="AC99" s="487" t="str">
        <f t="shared" si="30"/>
        <v/>
      </c>
      <c r="AE99" s="487" t="str">
        <f t="shared" si="31"/>
        <v/>
      </c>
      <c r="AG99" s="487" t="str">
        <f t="shared" si="32"/>
        <v/>
      </c>
      <c r="AI99" s="487" t="str">
        <f t="shared" si="33"/>
        <v/>
      </c>
      <c r="AK99" s="487" t="str">
        <f t="shared" si="34"/>
        <v/>
      </c>
      <c r="AM99" s="487" t="str">
        <f t="shared" si="35"/>
        <v/>
      </c>
      <c r="AO99" s="487" t="str">
        <f t="shared" si="36"/>
        <v/>
      </c>
      <c r="AQ99" s="487" t="str">
        <f t="shared" si="37"/>
        <v/>
      </c>
    </row>
    <row r="100" spans="5:43" x14ac:dyDescent="0.25">
      <c r="E100" s="487" t="str">
        <f t="shared" si="19"/>
        <v/>
      </c>
      <c r="G100" s="487" t="str">
        <f t="shared" si="19"/>
        <v/>
      </c>
      <c r="I100" s="487" t="str">
        <f t="shared" si="20"/>
        <v/>
      </c>
      <c r="K100" s="487" t="str">
        <f t="shared" si="21"/>
        <v/>
      </c>
      <c r="M100" s="487" t="str">
        <f t="shared" si="22"/>
        <v/>
      </c>
      <c r="O100" s="487" t="str">
        <f t="shared" si="23"/>
        <v/>
      </c>
      <c r="Q100" s="487" t="str">
        <f t="shared" si="24"/>
        <v/>
      </c>
      <c r="S100" s="487" t="str">
        <f t="shared" si="25"/>
        <v/>
      </c>
      <c r="U100" s="487" t="str">
        <f t="shared" si="26"/>
        <v/>
      </c>
      <c r="W100" s="487" t="str">
        <f t="shared" si="27"/>
        <v/>
      </c>
      <c r="Y100" s="487" t="str">
        <f t="shared" si="28"/>
        <v/>
      </c>
      <c r="AA100" s="487" t="str">
        <f t="shared" si="29"/>
        <v/>
      </c>
      <c r="AC100" s="487" t="str">
        <f t="shared" si="30"/>
        <v/>
      </c>
      <c r="AE100" s="487" t="str">
        <f t="shared" si="31"/>
        <v/>
      </c>
      <c r="AG100" s="487" t="str">
        <f t="shared" si="32"/>
        <v/>
      </c>
      <c r="AI100" s="487" t="str">
        <f t="shared" si="33"/>
        <v/>
      </c>
      <c r="AK100" s="487" t="str">
        <f t="shared" si="34"/>
        <v/>
      </c>
      <c r="AM100" s="487" t="str">
        <f t="shared" si="35"/>
        <v/>
      </c>
      <c r="AO100" s="487" t="str">
        <f t="shared" si="36"/>
        <v/>
      </c>
      <c r="AQ100" s="487" t="str">
        <f t="shared" si="37"/>
        <v/>
      </c>
    </row>
    <row r="101" spans="5:43" x14ac:dyDescent="0.25">
      <c r="E101" s="487" t="str">
        <f t="shared" si="19"/>
        <v/>
      </c>
      <c r="G101" s="487" t="str">
        <f t="shared" si="19"/>
        <v/>
      </c>
      <c r="I101" s="487" t="str">
        <f t="shared" si="20"/>
        <v/>
      </c>
      <c r="K101" s="487" t="str">
        <f t="shared" si="21"/>
        <v/>
      </c>
      <c r="M101" s="487" t="str">
        <f t="shared" si="22"/>
        <v/>
      </c>
      <c r="O101" s="487" t="str">
        <f t="shared" si="23"/>
        <v/>
      </c>
      <c r="Q101" s="487" t="str">
        <f t="shared" si="24"/>
        <v/>
      </c>
      <c r="S101" s="487" t="str">
        <f t="shared" si="25"/>
        <v/>
      </c>
      <c r="U101" s="487" t="str">
        <f t="shared" si="26"/>
        <v/>
      </c>
      <c r="W101" s="487" t="str">
        <f t="shared" si="27"/>
        <v/>
      </c>
      <c r="Y101" s="487" t="str">
        <f t="shared" si="28"/>
        <v/>
      </c>
      <c r="AA101" s="487" t="str">
        <f t="shared" si="29"/>
        <v/>
      </c>
      <c r="AC101" s="487" t="str">
        <f t="shared" si="30"/>
        <v/>
      </c>
      <c r="AE101" s="487" t="str">
        <f t="shared" si="31"/>
        <v/>
      </c>
      <c r="AG101" s="487" t="str">
        <f t="shared" si="32"/>
        <v/>
      </c>
      <c r="AI101" s="487" t="str">
        <f t="shared" si="33"/>
        <v/>
      </c>
      <c r="AK101" s="487" t="str">
        <f t="shared" si="34"/>
        <v/>
      </c>
      <c r="AM101" s="487" t="str">
        <f t="shared" si="35"/>
        <v/>
      </c>
      <c r="AO101" s="487" t="str">
        <f t="shared" si="36"/>
        <v/>
      </c>
      <c r="AQ101" s="487" t="str">
        <f t="shared" si="37"/>
        <v/>
      </c>
    </row>
    <row r="102" spans="5:43" x14ac:dyDescent="0.25">
      <c r="E102" s="487" t="str">
        <f t="shared" si="19"/>
        <v/>
      </c>
      <c r="G102" s="487" t="str">
        <f t="shared" si="19"/>
        <v/>
      </c>
      <c r="I102" s="487" t="str">
        <f t="shared" si="20"/>
        <v/>
      </c>
      <c r="K102" s="487" t="str">
        <f t="shared" si="21"/>
        <v/>
      </c>
      <c r="M102" s="487" t="str">
        <f t="shared" si="22"/>
        <v/>
      </c>
      <c r="O102" s="487" t="str">
        <f t="shared" si="23"/>
        <v/>
      </c>
      <c r="Q102" s="487" t="str">
        <f t="shared" si="24"/>
        <v/>
      </c>
      <c r="S102" s="487" t="str">
        <f t="shared" si="25"/>
        <v/>
      </c>
      <c r="U102" s="487" t="str">
        <f t="shared" si="26"/>
        <v/>
      </c>
      <c r="W102" s="487" t="str">
        <f t="shared" si="27"/>
        <v/>
      </c>
      <c r="Y102" s="487" t="str">
        <f t="shared" si="28"/>
        <v/>
      </c>
      <c r="AA102" s="487" t="str">
        <f t="shared" si="29"/>
        <v/>
      </c>
      <c r="AC102" s="487" t="str">
        <f t="shared" si="30"/>
        <v/>
      </c>
      <c r="AE102" s="487" t="str">
        <f t="shared" si="31"/>
        <v/>
      </c>
      <c r="AG102" s="487" t="str">
        <f t="shared" si="32"/>
        <v/>
      </c>
      <c r="AI102" s="487" t="str">
        <f t="shared" si="33"/>
        <v/>
      </c>
      <c r="AK102" s="487" t="str">
        <f t="shared" si="34"/>
        <v/>
      </c>
      <c r="AM102" s="487" t="str">
        <f t="shared" si="35"/>
        <v/>
      </c>
      <c r="AO102" s="487" t="str">
        <f t="shared" si="36"/>
        <v/>
      </c>
      <c r="AQ102" s="487" t="str">
        <f t="shared" si="37"/>
        <v/>
      </c>
    </row>
    <row r="103" spans="5:43" x14ac:dyDescent="0.25">
      <c r="E103" s="487" t="str">
        <f t="shared" si="19"/>
        <v/>
      </c>
      <c r="G103" s="487" t="str">
        <f t="shared" si="19"/>
        <v/>
      </c>
      <c r="I103" s="487" t="str">
        <f t="shared" si="20"/>
        <v/>
      </c>
      <c r="K103" s="487" t="str">
        <f t="shared" si="21"/>
        <v/>
      </c>
      <c r="M103" s="487" t="str">
        <f t="shared" si="22"/>
        <v/>
      </c>
      <c r="O103" s="487" t="str">
        <f t="shared" si="23"/>
        <v/>
      </c>
      <c r="Q103" s="487" t="str">
        <f t="shared" si="24"/>
        <v/>
      </c>
      <c r="S103" s="487" t="str">
        <f t="shared" si="25"/>
        <v/>
      </c>
      <c r="U103" s="487" t="str">
        <f t="shared" si="26"/>
        <v/>
      </c>
      <c r="W103" s="487" t="str">
        <f t="shared" si="27"/>
        <v/>
      </c>
      <c r="Y103" s="487" t="str">
        <f t="shared" si="28"/>
        <v/>
      </c>
      <c r="AA103" s="487" t="str">
        <f t="shared" si="29"/>
        <v/>
      </c>
      <c r="AC103" s="487" t="str">
        <f t="shared" si="30"/>
        <v/>
      </c>
      <c r="AE103" s="487" t="str">
        <f t="shared" si="31"/>
        <v/>
      </c>
      <c r="AG103" s="487" t="str">
        <f t="shared" si="32"/>
        <v/>
      </c>
      <c r="AI103" s="487" t="str">
        <f t="shared" si="33"/>
        <v/>
      </c>
      <c r="AK103" s="487" t="str">
        <f t="shared" si="34"/>
        <v/>
      </c>
      <c r="AM103" s="487" t="str">
        <f t="shared" si="35"/>
        <v/>
      </c>
      <c r="AO103" s="487" t="str">
        <f t="shared" si="36"/>
        <v/>
      </c>
      <c r="AQ103" s="487" t="str">
        <f t="shared" si="37"/>
        <v/>
      </c>
    </row>
    <row r="104" spans="5:43" x14ac:dyDescent="0.25">
      <c r="E104" s="487" t="str">
        <f t="shared" si="19"/>
        <v/>
      </c>
      <c r="G104" s="487" t="str">
        <f t="shared" si="19"/>
        <v/>
      </c>
      <c r="I104" s="487" t="str">
        <f t="shared" si="20"/>
        <v/>
      </c>
      <c r="K104" s="487" t="str">
        <f t="shared" si="21"/>
        <v/>
      </c>
      <c r="M104" s="487" t="str">
        <f t="shared" si="22"/>
        <v/>
      </c>
      <c r="O104" s="487" t="str">
        <f t="shared" si="23"/>
        <v/>
      </c>
      <c r="Q104" s="487" t="str">
        <f t="shared" si="24"/>
        <v/>
      </c>
      <c r="S104" s="487" t="str">
        <f t="shared" si="25"/>
        <v/>
      </c>
      <c r="U104" s="487" t="str">
        <f t="shared" si="26"/>
        <v/>
      </c>
      <c r="W104" s="487" t="str">
        <f t="shared" si="27"/>
        <v/>
      </c>
      <c r="Y104" s="487" t="str">
        <f t="shared" si="28"/>
        <v/>
      </c>
      <c r="AA104" s="487" t="str">
        <f t="shared" si="29"/>
        <v/>
      </c>
      <c r="AC104" s="487" t="str">
        <f t="shared" si="30"/>
        <v/>
      </c>
      <c r="AE104" s="487" t="str">
        <f t="shared" si="31"/>
        <v/>
      </c>
      <c r="AG104" s="487" t="str">
        <f t="shared" si="32"/>
        <v/>
      </c>
      <c r="AI104" s="487" t="str">
        <f t="shared" si="33"/>
        <v/>
      </c>
      <c r="AK104" s="487" t="str">
        <f t="shared" si="34"/>
        <v/>
      </c>
      <c r="AM104" s="487" t="str">
        <f t="shared" si="35"/>
        <v/>
      </c>
      <c r="AO104" s="487" t="str">
        <f t="shared" si="36"/>
        <v/>
      </c>
      <c r="AQ104" s="487" t="str">
        <f t="shared" si="37"/>
        <v/>
      </c>
    </row>
    <row r="105" spans="5:43" x14ac:dyDescent="0.25">
      <c r="E105" s="487" t="str">
        <f t="shared" si="19"/>
        <v/>
      </c>
      <c r="G105" s="487" t="str">
        <f t="shared" si="19"/>
        <v/>
      </c>
      <c r="I105" s="487" t="str">
        <f t="shared" si="20"/>
        <v/>
      </c>
      <c r="K105" s="487" t="str">
        <f t="shared" si="21"/>
        <v/>
      </c>
      <c r="M105" s="487" t="str">
        <f t="shared" si="22"/>
        <v/>
      </c>
      <c r="O105" s="487" t="str">
        <f t="shared" si="23"/>
        <v/>
      </c>
      <c r="Q105" s="487" t="str">
        <f t="shared" si="24"/>
        <v/>
      </c>
      <c r="S105" s="487" t="str">
        <f t="shared" si="25"/>
        <v/>
      </c>
      <c r="U105" s="487" t="str">
        <f t="shared" si="26"/>
        <v/>
      </c>
      <c r="W105" s="487" t="str">
        <f t="shared" si="27"/>
        <v/>
      </c>
      <c r="Y105" s="487" t="str">
        <f t="shared" si="28"/>
        <v/>
      </c>
      <c r="AA105" s="487" t="str">
        <f t="shared" si="29"/>
        <v/>
      </c>
      <c r="AC105" s="487" t="str">
        <f t="shared" si="30"/>
        <v/>
      </c>
      <c r="AE105" s="487" t="str">
        <f t="shared" si="31"/>
        <v/>
      </c>
      <c r="AG105" s="487" t="str">
        <f t="shared" si="32"/>
        <v/>
      </c>
      <c r="AI105" s="487" t="str">
        <f t="shared" si="33"/>
        <v/>
      </c>
      <c r="AK105" s="487" t="str">
        <f t="shared" si="34"/>
        <v/>
      </c>
      <c r="AM105" s="487" t="str">
        <f t="shared" si="35"/>
        <v/>
      </c>
      <c r="AO105" s="487" t="str">
        <f t="shared" si="36"/>
        <v/>
      </c>
      <c r="AQ105" s="487" t="str">
        <f t="shared" si="37"/>
        <v/>
      </c>
    </row>
    <row r="106" spans="5:43" x14ac:dyDescent="0.25">
      <c r="E106" s="487" t="str">
        <f t="shared" si="19"/>
        <v/>
      </c>
      <c r="G106" s="487" t="str">
        <f t="shared" si="19"/>
        <v/>
      </c>
      <c r="I106" s="487" t="str">
        <f t="shared" si="20"/>
        <v/>
      </c>
      <c r="K106" s="487" t="str">
        <f t="shared" si="21"/>
        <v/>
      </c>
      <c r="M106" s="487" t="str">
        <f t="shared" si="22"/>
        <v/>
      </c>
      <c r="O106" s="487" t="str">
        <f t="shared" si="23"/>
        <v/>
      </c>
      <c r="Q106" s="487" t="str">
        <f t="shared" si="24"/>
        <v/>
      </c>
      <c r="S106" s="487" t="str">
        <f t="shared" si="25"/>
        <v/>
      </c>
      <c r="U106" s="487" t="str">
        <f t="shared" si="26"/>
        <v/>
      </c>
      <c r="W106" s="487" t="str">
        <f t="shared" si="27"/>
        <v/>
      </c>
      <c r="Y106" s="487" t="str">
        <f t="shared" si="28"/>
        <v/>
      </c>
      <c r="AA106" s="487" t="str">
        <f t="shared" si="29"/>
        <v/>
      </c>
      <c r="AC106" s="487" t="str">
        <f t="shared" si="30"/>
        <v/>
      </c>
      <c r="AE106" s="487" t="str">
        <f t="shared" si="31"/>
        <v/>
      </c>
      <c r="AG106" s="487" t="str">
        <f t="shared" si="32"/>
        <v/>
      </c>
      <c r="AI106" s="487" t="str">
        <f t="shared" si="33"/>
        <v/>
      </c>
      <c r="AK106" s="487" t="str">
        <f t="shared" si="34"/>
        <v/>
      </c>
      <c r="AM106" s="487" t="str">
        <f t="shared" si="35"/>
        <v/>
      </c>
      <c r="AO106" s="487" t="str">
        <f t="shared" si="36"/>
        <v/>
      </c>
      <c r="AQ106" s="487" t="str">
        <f t="shared" si="37"/>
        <v/>
      </c>
    </row>
    <row r="107" spans="5:43" x14ac:dyDescent="0.25">
      <c r="E107" s="487" t="str">
        <f t="shared" si="19"/>
        <v/>
      </c>
      <c r="G107" s="487" t="str">
        <f t="shared" si="19"/>
        <v/>
      </c>
      <c r="I107" s="487" t="str">
        <f t="shared" si="20"/>
        <v/>
      </c>
      <c r="K107" s="487" t="str">
        <f t="shared" si="21"/>
        <v/>
      </c>
      <c r="M107" s="487" t="str">
        <f t="shared" si="22"/>
        <v/>
      </c>
      <c r="O107" s="487" t="str">
        <f t="shared" si="23"/>
        <v/>
      </c>
      <c r="Q107" s="487" t="str">
        <f t="shared" si="24"/>
        <v/>
      </c>
      <c r="S107" s="487" t="str">
        <f t="shared" si="25"/>
        <v/>
      </c>
      <c r="U107" s="487" t="str">
        <f t="shared" si="26"/>
        <v/>
      </c>
      <c r="W107" s="487" t="str">
        <f t="shared" si="27"/>
        <v/>
      </c>
      <c r="Y107" s="487" t="str">
        <f t="shared" si="28"/>
        <v/>
      </c>
      <c r="AA107" s="487" t="str">
        <f t="shared" si="29"/>
        <v/>
      </c>
      <c r="AC107" s="487" t="str">
        <f t="shared" si="30"/>
        <v/>
      </c>
      <c r="AE107" s="487" t="str">
        <f t="shared" si="31"/>
        <v/>
      </c>
      <c r="AG107" s="487" t="str">
        <f t="shared" si="32"/>
        <v/>
      </c>
      <c r="AI107" s="487" t="str">
        <f t="shared" si="33"/>
        <v/>
      </c>
      <c r="AK107" s="487" t="str">
        <f t="shared" si="34"/>
        <v/>
      </c>
      <c r="AM107" s="487" t="str">
        <f t="shared" si="35"/>
        <v/>
      </c>
      <c r="AO107" s="487" t="str">
        <f t="shared" si="36"/>
        <v/>
      </c>
      <c r="AQ107" s="487" t="str">
        <f t="shared" si="37"/>
        <v/>
      </c>
    </row>
    <row r="108" spans="5:43" x14ac:dyDescent="0.25">
      <c r="E108" s="487" t="str">
        <f t="shared" si="19"/>
        <v/>
      </c>
      <c r="G108" s="487" t="str">
        <f t="shared" si="19"/>
        <v/>
      </c>
      <c r="I108" s="487" t="str">
        <f t="shared" si="20"/>
        <v/>
      </c>
      <c r="K108" s="487" t="str">
        <f t="shared" si="21"/>
        <v/>
      </c>
      <c r="M108" s="487" t="str">
        <f t="shared" si="22"/>
        <v/>
      </c>
      <c r="O108" s="487" t="str">
        <f t="shared" si="23"/>
        <v/>
      </c>
      <c r="Q108" s="487" t="str">
        <f t="shared" si="24"/>
        <v/>
      </c>
      <c r="S108" s="487" t="str">
        <f t="shared" si="25"/>
        <v/>
      </c>
      <c r="U108" s="487" t="str">
        <f t="shared" si="26"/>
        <v/>
      </c>
      <c r="W108" s="487" t="str">
        <f t="shared" si="27"/>
        <v/>
      </c>
      <c r="Y108" s="487" t="str">
        <f t="shared" si="28"/>
        <v/>
      </c>
      <c r="AA108" s="487" t="str">
        <f t="shared" si="29"/>
        <v/>
      </c>
      <c r="AC108" s="487" t="str">
        <f t="shared" si="30"/>
        <v/>
      </c>
      <c r="AE108" s="487" t="str">
        <f t="shared" si="31"/>
        <v/>
      </c>
      <c r="AG108" s="487" t="str">
        <f t="shared" si="32"/>
        <v/>
      </c>
      <c r="AI108" s="487" t="str">
        <f t="shared" si="33"/>
        <v/>
      </c>
      <c r="AK108" s="487" t="str">
        <f t="shared" si="34"/>
        <v/>
      </c>
      <c r="AM108" s="487" t="str">
        <f t="shared" si="35"/>
        <v/>
      </c>
      <c r="AO108" s="487" t="str">
        <f t="shared" si="36"/>
        <v/>
      </c>
      <c r="AQ108" s="487" t="str">
        <f t="shared" si="37"/>
        <v/>
      </c>
    </row>
    <row r="109" spans="5:43" x14ac:dyDescent="0.25">
      <c r="E109" s="487" t="str">
        <f t="shared" si="19"/>
        <v/>
      </c>
      <c r="G109" s="487" t="str">
        <f t="shared" si="19"/>
        <v/>
      </c>
      <c r="I109" s="487" t="str">
        <f t="shared" si="20"/>
        <v/>
      </c>
      <c r="K109" s="487" t="str">
        <f t="shared" si="21"/>
        <v/>
      </c>
      <c r="M109" s="487" t="str">
        <f t="shared" si="22"/>
        <v/>
      </c>
      <c r="O109" s="487" t="str">
        <f t="shared" si="23"/>
        <v/>
      </c>
      <c r="Q109" s="487" t="str">
        <f t="shared" si="24"/>
        <v/>
      </c>
      <c r="S109" s="487" t="str">
        <f t="shared" si="25"/>
        <v/>
      </c>
      <c r="U109" s="487" t="str">
        <f t="shared" si="26"/>
        <v/>
      </c>
      <c r="W109" s="487" t="str">
        <f t="shared" si="27"/>
        <v/>
      </c>
      <c r="Y109" s="487" t="str">
        <f t="shared" si="28"/>
        <v/>
      </c>
      <c r="AA109" s="487" t="str">
        <f t="shared" si="29"/>
        <v/>
      </c>
      <c r="AC109" s="487" t="str">
        <f t="shared" si="30"/>
        <v/>
      </c>
      <c r="AE109" s="487" t="str">
        <f t="shared" si="31"/>
        <v/>
      </c>
      <c r="AG109" s="487" t="str">
        <f t="shared" si="32"/>
        <v/>
      </c>
      <c r="AI109" s="487" t="str">
        <f t="shared" si="33"/>
        <v/>
      </c>
      <c r="AK109" s="487" t="str">
        <f t="shared" si="34"/>
        <v/>
      </c>
      <c r="AM109" s="487" t="str">
        <f t="shared" si="35"/>
        <v/>
      </c>
      <c r="AO109" s="487" t="str">
        <f t="shared" si="36"/>
        <v/>
      </c>
      <c r="AQ109" s="487" t="str">
        <f t="shared" si="37"/>
        <v/>
      </c>
    </row>
    <row r="110" spans="5:43" x14ac:dyDescent="0.25">
      <c r="E110" s="487" t="str">
        <f t="shared" si="19"/>
        <v/>
      </c>
      <c r="G110" s="487" t="str">
        <f t="shared" si="19"/>
        <v/>
      </c>
      <c r="I110" s="487" t="str">
        <f t="shared" si="20"/>
        <v/>
      </c>
      <c r="K110" s="487" t="str">
        <f t="shared" si="21"/>
        <v/>
      </c>
      <c r="M110" s="487" t="str">
        <f t="shared" si="22"/>
        <v/>
      </c>
      <c r="O110" s="487" t="str">
        <f t="shared" si="23"/>
        <v/>
      </c>
      <c r="Q110" s="487" t="str">
        <f t="shared" si="24"/>
        <v/>
      </c>
      <c r="S110" s="487" t="str">
        <f t="shared" si="25"/>
        <v/>
      </c>
      <c r="U110" s="487" t="str">
        <f t="shared" si="26"/>
        <v/>
      </c>
      <c r="W110" s="487" t="str">
        <f t="shared" si="27"/>
        <v/>
      </c>
      <c r="Y110" s="487" t="str">
        <f t="shared" si="28"/>
        <v/>
      </c>
      <c r="AA110" s="487" t="str">
        <f t="shared" si="29"/>
        <v/>
      </c>
      <c r="AC110" s="487" t="str">
        <f t="shared" si="30"/>
        <v/>
      </c>
      <c r="AE110" s="487" t="str">
        <f t="shared" si="31"/>
        <v/>
      </c>
      <c r="AG110" s="487" t="str">
        <f t="shared" si="32"/>
        <v/>
      </c>
      <c r="AI110" s="487" t="str">
        <f t="shared" si="33"/>
        <v/>
      </c>
      <c r="AK110" s="487" t="str">
        <f t="shared" si="34"/>
        <v/>
      </c>
      <c r="AM110" s="487" t="str">
        <f t="shared" si="35"/>
        <v/>
      </c>
      <c r="AO110" s="487" t="str">
        <f t="shared" si="36"/>
        <v/>
      </c>
      <c r="AQ110" s="487" t="str">
        <f t="shared" si="37"/>
        <v/>
      </c>
    </row>
    <row r="111" spans="5:43" x14ac:dyDescent="0.25">
      <c r="E111" s="487" t="str">
        <f t="shared" si="19"/>
        <v/>
      </c>
      <c r="G111" s="487" t="str">
        <f t="shared" si="19"/>
        <v/>
      </c>
      <c r="I111" s="487" t="str">
        <f t="shared" si="20"/>
        <v/>
      </c>
      <c r="K111" s="487" t="str">
        <f t="shared" si="21"/>
        <v/>
      </c>
      <c r="M111" s="487" t="str">
        <f t="shared" si="22"/>
        <v/>
      </c>
      <c r="O111" s="487" t="str">
        <f t="shared" si="23"/>
        <v/>
      </c>
      <c r="Q111" s="487" t="str">
        <f t="shared" si="24"/>
        <v/>
      </c>
      <c r="S111" s="487" t="str">
        <f t="shared" si="25"/>
        <v/>
      </c>
      <c r="U111" s="487" t="str">
        <f t="shared" si="26"/>
        <v/>
      </c>
      <c r="W111" s="487" t="str">
        <f t="shared" si="27"/>
        <v/>
      </c>
      <c r="Y111" s="487" t="str">
        <f t="shared" si="28"/>
        <v/>
      </c>
      <c r="AA111" s="487" t="str">
        <f t="shared" si="29"/>
        <v/>
      </c>
      <c r="AC111" s="487" t="str">
        <f t="shared" si="30"/>
        <v/>
      </c>
      <c r="AE111" s="487" t="str">
        <f t="shared" si="31"/>
        <v/>
      </c>
      <c r="AG111" s="487" t="str">
        <f t="shared" si="32"/>
        <v/>
      </c>
      <c r="AI111" s="487" t="str">
        <f t="shared" si="33"/>
        <v/>
      </c>
      <c r="AK111" s="487" t="str">
        <f t="shared" si="34"/>
        <v/>
      </c>
      <c r="AM111" s="487" t="str">
        <f t="shared" si="35"/>
        <v/>
      </c>
      <c r="AO111" s="487" t="str">
        <f t="shared" si="36"/>
        <v/>
      </c>
      <c r="AQ111" s="487" t="str">
        <f t="shared" si="37"/>
        <v/>
      </c>
    </row>
    <row r="112" spans="5:43" x14ac:dyDescent="0.25">
      <c r="E112" s="487" t="str">
        <f t="shared" si="19"/>
        <v/>
      </c>
      <c r="G112" s="487" t="str">
        <f t="shared" si="19"/>
        <v/>
      </c>
      <c r="I112" s="487" t="str">
        <f t="shared" si="20"/>
        <v/>
      </c>
      <c r="K112" s="487" t="str">
        <f t="shared" si="21"/>
        <v/>
      </c>
      <c r="M112" s="487" t="str">
        <f t="shared" si="22"/>
        <v/>
      </c>
      <c r="O112" s="487" t="str">
        <f t="shared" si="23"/>
        <v/>
      </c>
      <c r="Q112" s="487" t="str">
        <f t="shared" si="24"/>
        <v/>
      </c>
      <c r="S112" s="487" t="str">
        <f t="shared" si="25"/>
        <v/>
      </c>
      <c r="U112" s="487" t="str">
        <f t="shared" si="26"/>
        <v/>
      </c>
      <c r="W112" s="487" t="str">
        <f t="shared" si="27"/>
        <v/>
      </c>
      <c r="Y112" s="487" t="str">
        <f t="shared" si="28"/>
        <v/>
      </c>
      <c r="AA112" s="487" t="str">
        <f t="shared" si="29"/>
        <v/>
      </c>
      <c r="AC112" s="487" t="str">
        <f t="shared" si="30"/>
        <v/>
      </c>
      <c r="AE112" s="487" t="str">
        <f t="shared" si="31"/>
        <v/>
      </c>
      <c r="AG112" s="487" t="str">
        <f t="shared" si="32"/>
        <v/>
      </c>
      <c r="AI112" s="487" t="str">
        <f t="shared" si="33"/>
        <v/>
      </c>
      <c r="AK112" s="487" t="str">
        <f t="shared" si="34"/>
        <v/>
      </c>
      <c r="AM112" s="487" t="str">
        <f t="shared" si="35"/>
        <v/>
      </c>
      <c r="AO112" s="487" t="str">
        <f t="shared" si="36"/>
        <v/>
      </c>
      <c r="AQ112" s="487" t="str">
        <f t="shared" si="37"/>
        <v/>
      </c>
    </row>
    <row r="113" spans="5:43" x14ac:dyDescent="0.25">
      <c r="E113" s="487" t="str">
        <f t="shared" si="19"/>
        <v/>
      </c>
      <c r="G113" s="487" t="str">
        <f t="shared" si="19"/>
        <v/>
      </c>
      <c r="I113" s="487" t="str">
        <f t="shared" si="20"/>
        <v/>
      </c>
      <c r="K113" s="487" t="str">
        <f t="shared" si="21"/>
        <v/>
      </c>
      <c r="M113" s="487" t="str">
        <f t="shared" si="22"/>
        <v/>
      </c>
      <c r="O113" s="487" t="str">
        <f t="shared" si="23"/>
        <v/>
      </c>
      <c r="Q113" s="487" t="str">
        <f t="shared" si="24"/>
        <v/>
      </c>
      <c r="S113" s="487" t="str">
        <f t="shared" si="25"/>
        <v/>
      </c>
      <c r="U113" s="487" t="str">
        <f t="shared" si="26"/>
        <v/>
      </c>
      <c r="W113" s="487" t="str">
        <f t="shared" si="27"/>
        <v/>
      </c>
      <c r="Y113" s="487" t="str">
        <f t="shared" si="28"/>
        <v/>
      </c>
      <c r="AA113" s="487" t="str">
        <f t="shared" si="29"/>
        <v/>
      </c>
      <c r="AC113" s="487" t="str">
        <f t="shared" si="30"/>
        <v/>
      </c>
      <c r="AE113" s="487" t="str">
        <f t="shared" si="31"/>
        <v/>
      </c>
      <c r="AG113" s="487" t="str">
        <f t="shared" si="32"/>
        <v/>
      </c>
      <c r="AI113" s="487" t="str">
        <f t="shared" si="33"/>
        <v/>
      </c>
      <c r="AK113" s="487" t="str">
        <f t="shared" si="34"/>
        <v/>
      </c>
      <c r="AM113" s="487" t="str">
        <f t="shared" si="35"/>
        <v/>
      </c>
      <c r="AO113" s="487" t="str">
        <f t="shared" si="36"/>
        <v/>
      </c>
      <c r="AQ113" s="487" t="str">
        <f t="shared" si="37"/>
        <v/>
      </c>
    </row>
    <row r="114" spans="5:43" x14ac:dyDescent="0.25">
      <c r="E114" s="487" t="str">
        <f t="shared" si="19"/>
        <v/>
      </c>
      <c r="G114" s="487" t="str">
        <f t="shared" si="19"/>
        <v/>
      </c>
      <c r="I114" s="487" t="str">
        <f t="shared" si="20"/>
        <v/>
      </c>
      <c r="K114" s="487" t="str">
        <f t="shared" si="21"/>
        <v/>
      </c>
      <c r="M114" s="487" t="str">
        <f t="shared" si="22"/>
        <v/>
      </c>
      <c r="O114" s="487" t="str">
        <f t="shared" si="23"/>
        <v/>
      </c>
      <c r="Q114" s="487" t="str">
        <f t="shared" si="24"/>
        <v/>
      </c>
      <c r="S114" s="487" t="str">
        <f t="shared" si="25"/>
        <v/>
      </c>
      <c r="U114" s="487" t="str">
        <f t="shared" si="26"/>
        <v/>
      </c>
      <c r="W114" s="487" t="str">
        <f t="shared" si="27"/>
        <v/>
      </c>
      <c r="Y114" s="487" t="str">
        <f t="shared" si="28"/>
        <v/>
      </c>
      <c r="AA114" s="487" t="str">
        <f t="shared" si="29"/>
        <v/>
      </c>
      <c r="AC114" s="487" t="str">
        <f t="shared" si="30"/>
        <v/>
      </c>
      <c r="AE114" s="487" t="str">
        <f t="shared" si="31"/>
        <v/>
      </c>
      <c r="AG114" s="487" t="str">
        <f t="shared" si="32"/>
        <v/>
      </c>
      <c r="AI114" s="487" t="str">
        <f t="shared" si="33"/>
        <v/>
      </c>
      <c r="AK114" s="487" t="str">
        <f t="shared" si="34"/>
        <v/>
      </c>
      <c r="AM114" s="487" t="str">
        <f t="shared" si="35"/>
        <v/>
      </c>
      <c r="AO114" s="487" t="str">
        <f t="shared" si="36"/>
        <v/>
      </c>
      <c r="AQ114" s="487" t="str">
        <f t="shared" si="37"/>
        <v/>
      </c>
    </row>
    <row r="115" spans="5:43" x14ac:dyDescent="0.25">
      <c r="E115" s="487" t="str">
        <f t="shared" si="19"/>
        <v/>
      </c>
      <c r="G115" s="487" t="str">
        <f t="shared" si="19"/>
        <v/>
      </c>
      <c r="I115" s="487" t="str">
        <f t="shared" si="20"/>
        <v/>
      </c>
      <c r="K115" s="487" t="str">
        <f t="shared" si="21"/>
        <v/>
      </c>
      <c r="M115" s="487" t="str">
        <f t="shared" si="22"/>
        <v/>
      </c>
      <c r="O115" s="487" t="str">
        <f t="shared" si="23"/>
        <v/>
      </c>
      <c r="Q115" s="487" t="str">
        <f t="shared" si="24"/>
        <v/>
      </c>
      <c r="S115" s="487" t="str">
        <f t="shared" si="25"/>
        <v/>
      </c>
      <c r="U115" s="487" t="str">
        <f t="shared" si="26"/>
        <v/>
      </c>
      <c r="W115" s="487" t="str">
        <f t="shared" si="27"/>
        <v/>
      </c>
      <c r="Y115" s="487" t="str">
        <f t="shared" si="28"/>
        <v/>
      </c>
      <c r="AA115" s="487" t="str">
        <f t="shared" si="29"/>
        <v/>
      </c>
      <c r="AC115" s="487" t="str">
        <f t="shared" si="30"/>
        <v/>
      </c>
      <c r="AE115" s="487" t="str">
        <f t="shared" si="31"/>
        <v/>
      </c>
      <c r="AG115" s="487" t="str">
        <f t="shared" si="32"/>
        <v/>
      </c>
      <c r="AI115" s="487" t="str">
        <f t="shared" si="33"/>
        <v/>
      </c>
      <c r="AK115" s="487" t="str">
        <f t="shared" si="34"/>
        <v/>
      </c>
      <c r="AM115" s="487" t="str">
        <f t="shared" si="35"/>
        <v/>
      </c>
      <c r="AO115" s="487" t="str">
        <f t="shared" si="36"/>
        <v/>
      </c>
      <c r="AQ115" s="487" t="str">
        <f t="shared" si="37"/>
        <v/>
      </c>
    </row>
    <row r="116" spans="5:43" x14ac:dyDescent="0.25">
      <c r="E116" s="487" t="str">
        <f t="shared" si="19"/>
        <v/>
      </c>
      <c r="G116" s="487" t="str">
        <f t="shared" si="19"/>
        <v/>
      </c>
      <c r="I116" s="487" t="str">
        <f t="shared" si="20"/>
        <v/>
      </c>
      <c r="K116" s="487" t="str">
        <f t="shared" si="21"/>
        <v/>
      </c>
      <c r="M116" s="487" t="str">
        <f t="shared" si="22"/>
        <v/>
      </c>
      <c r="O116" s="487" t="str">
        <f t="shared" si="23"/>
        <v/>
      </c>
      <c r="Q116" s="487" t="str">
        <f t="shared" si="24"/>
        <v/>
      </c>
      <c r="S116" s="487" t="str">
        <f t="shared" si="25"/>
        <v/>
      </c>
      <c r="U116" s="487" t="str">
        <f t="shared" si="26"/>
        <v/>
      </c>
      <c r="W116" s="487" t="str">
        <f t="shared" si="27"/>
        <v/>
      </c>
      <c r="Y116" s="487" t="str">
        <f t="shared" si="28"/>
        <v/>
      </c>
      <c r="AA116" s="487" t="str">
        <f t="shared" si="29"/>
        <v/>
      </c>
      <c r="AC116" s="487" t="str">
        <f t="shared" si="30"/>
        <v/>
      </c>
      <c r="AE116" s="487" t="str">
        <f t="shared" si="31"/>
        <v/>
      </c>
      <c r="AG116" s="487" t="str">
        <f t="shared" si="32"/>
        <v/>
      </c>
      <c r="AI116" s="487" t="str">
        <f t="shared" si="33"/>
        <v/>
      </c>
      <c r="AK116" s="487" t="str">
        <f t="shared" si="34"/>
        <v/>
      </c>
      <c r="AM116" s="487" t="str">
        <f t="shared" si="35"/>
        <v/>
      </c>
      <c r="AO116" s="487" t="str">
        <f t="shared" si="36"/>
        <v/>
      </c>
      <c r="AQ116" s="487" t="str">
        <f t="shared" si="37"/>
        <v/>
      </c>
    </row>
    <row r="117" spans="5:43" x14ac:dyDescent="0.25">
      <c r="E117" s="487" t="str">
        <f t="shared" si="19"/>
        <v/>
      </c>
      <c r="G117" s="487" t="str">
        <f t="shared" si="19"/>
        <v/>
      </c>
      <c r="I117" s="487" t="str">
        <f t="shared" si="20"/>
        <v/>
      </c>
      <c r="K117" s="487" t="str">
        <f t="shared" si="21"/>
        <v/>
      </c>
      <c r="M117" s="487" t="str">
        <f t="shared" si="22"/>
        <v/>
      </c>
      <c r="O117" s="487" t="str">
        <f t="shared" si="23"/>
        <v/>
      </c>
      <c r="Q117" s="487" t="str">
        <f t="shared" si="24"/>
        <v/>
      </c>
      <c r="S117" s="487" t="str">
        <f t="shared" si="25"/>
        <v/>
      </c>
      <c r="U117" s="487" t="str">
        <f t="shared" si="26"/>
        <v/>
      </c>
      <c r="W117" s="487" t="str">
        <f t="shared" si="27"/>
        <v/>
      </c>
      <c r="Y117" s="487" t="str">
        <f t="shared" si="28"/>
        <v/>
      </c>
      <c r="AA117" s="487" t="str">
        <f t="shared" si="29"/>
        <v/>
      </c>
      <c r="AC117" s="487" t="str">
        <f t="shared" si="30"/>
        <v/>
      </c>
      <c r="AE117" s="487" t="str">
        <f t="shared" si="31"/>
        <v/>
      </c>
      <c r="AG117" s="487" t="str">
        <f t="shared" si="32"/>
        <v/>
      </c>
      <c r="AI117" s="487" t="str">
        <f t="shared" si="33"/>
        <v/>
      </c>
      <c r="AK117" s="487" t="str">
        <f t="shared" si="34"/>
        <v/>
      </c>
      <c r="AM117" s="487" t="str">
        <f t="shared" si="35"/>
        <v/>
      </c>
      <c r="AO117" s="487" t="str">
        <f t="shared" si="36"/>
        <v/>
      </c>
      <c r="AQ117" s="487" t="str">
        <f t="shared" si="37"/>
        <v/>
      </c>
    </row>
    <row r="118" spans="5:43" x14ac:dyDescent="0.25">
      <c r="E118" s="487" t="str">
        <f t="shared" si="19"/>
        <v/>
      </c>
      <c r="G118" s="487" t="str">
        <f t="shared" si="19"/>
        <v/>
      </c>
      <c r="I118" s="487" t="str">
        <f t="shared" si="20"/>
        <v/>
      </c>
      <c r="K118" s="487" t="str">
        <f t="shared" si="21"/>
        <v/>
      </c>
      <c r="M118" s="487" t="str">
        <f t="shared" si="22"/>
        <v/>
      </c>
      <c r="O118" s="487" t="str">
        <f t="shared" si="23"/>
        <v/>
      </c>
      <c r="Q118" s="487" t="str">
        <f t="shared" si="24"/>
        <v/>
      </c>
      <c r="S118" s="487" t="str">
        <f t="shared" si="25"/>
        <v/>
      </c>
      <c r="U118" s="487" t="str">
        <f t="shared" si="26"/>
        <v/>
      </c>
      <c r="W118" s="487" t="str">
        <f t="shared" si="27"/>
        <v/>
      </c>
      <c r="Y118" s="487" t="str">
        <f t="shared" si="28"/>
        <v/>
      </c>
      <c r="AA118" s="487" t="str">
        <f t="shared" si="29"/>
        <v/>
      </c>
      <c r="AC118" s="487" t="str">
        <f t="shared" si="30"/>
        <v/>
      </c>
      <c r="AE118" s="487" t="str">
        <f t="shared" si="31"/>
        <v/>
      </c>
      <c r="AG118" s="487" t="str">
        <f t="shared" si="32"/>
        <v/>
      </c>
      <c r="AI118" s="487" t="str">
        <f t="shared" si="33"/>
        <v/>
      </c>
      <c r="AK118" s="487" t="str">
        <f t="shared" si="34"/>
        <v/>
      </c>
      <c r="AM118" s="487" t="str">
        <f t="shared" si="35"/>
        <v/>
      </c>
      <c r="AO118" s="487" t="str">
        <f t="shared" si="36"/>
        <v/>
      </c>
      <c r="AQ118" s="487" t="str">
        <f t="shared" si="37"/>
        <v/>
      </c>
    </row>
    <row r="119" spans="5:43" x14ac:dyDescent="0.25">
      <c r="E119" s="487" t="str">
        <f t="shared" si="19"/>
        <v/>
      </c>
      <c r="G119" s="487" t="str">
        <f t="shared" si="19"/>
        <v/>
      </c>
      <c r="I119" s="487" t="str">
        <f t="shared" si="20"/>
        <v/>
      </c>
      <c r="K119" s="487" t="str">
        <f t="shared" si="21"/>
        <v/>
      </c>
      <c r="M119" s="487" t="str">
        <f t="shared" si="22"/>
        <v/>
      </c>
      <c r="O119" s="487" t="str">
        <f t="shared" si="23"/>
        <v/>
      </c>
      <c r="Q119" s="487" t="str">
        <f t="shared" si="24"/>
        <v/>
      </c>
      <c r="S119" s="487" t="str">
        <f t="shared" si="25"/>
        <v/>
      </c>
      <c r="U119" s="487" t="str">
        <f t="shared" si="26"/>
        <v/>
      </c>
      <c r="W119" s="487" t="str">
        <f t="shared" si="27"/>
        <v/>
      </c>
      <c r="Y119" s="487" t="str">
        <f t="shared" si="28"/>
        <v/>
      </c>
      <c r="AA119" s="487" t="str">
        <f t="shared" si="29"/>
        <v/>
      </c>
      <c r="AC119" s="487" t="str">
        <f t="shared" si="30"/>
        <v/>
      </c>
      <c r="AE119" s="487" t="str">
        <f t="shared" si="31"/>
        <v/>
      </c>
      <c r="AG119" s="487" t="str">
        <f t="shared" si="32"/>
        <v/>
      </c>
      <c r="AI119" s="487" t="str">
        <f t="shared" si="33"/>
        <v/>
      </c>
      <c r="AK119" s="487" t="str">
        <f t="shared" si="34"/>
        <v/>
      </c>
      <c r="AM119" s="487" t="str">
        <f t="shared" si="35"/>
        <v/>
      </c>
      <c r="AO119" s="487" t="str">
        <f t="shared" si="36"/>
        <v/>
      </c>
      <c r="AQ119" s="487" t="str">
        <f t="shared" si="37"/>
        <v/>
      </c>
    </row>
    <row r="120" spans="5:43" x14ac:dyDescent="0.25">
      <c r="E120" s="487" t="str">
        <f t="shared" si="19"/>
        <v/>
      </c>
      <c r="G120" s="487" t="str">
        <f t="shared" si="19"/>
        <v/>
      </c>
      <c r="I120" s="487" t="str">
        <f t="shared" si="20"/>
        <v/>
      </c>
      <c r="K120" s="487" t="str">
        <f t="shared" si="21"/>
        <v/>
      </c>
      <c r="M120" s="487" t="str">
        <f t="shared" si="22"/>
        <v/>
      </c>
      <c r="O120" s="487" t="str">
        <f t="shared" si="23"/>
        <v/>
      </c>
      <c r="Q120" s="487" t="str">
        <f t="shared" si="24"/>
        <v/>
      </c>
      <c r="S120" s="487" t="str">
        <f t="shared" si="25"/>
        <v/>
      </c>
      <c r="U120" s="487" t="str">
        <f t="shared" si="26"/>
        <v/>
      </c>
      <c r="W120" s="487" t="str">
        <f t="shared" si="27"/>
        <v/>
      </c>
      <c r="Y120" s="487" t="str">
        <f t="shared" si="28"/>
        <v/>
      </c>
      <c r="AA120" s="487" t="str">
        <f t="shared" si="29"/>
        <v/>
      </c>
      <c r="AC120" s="487" t="str">
        <f t="shared" si="30"/>
        <v/>
      </c>
      <c r="AE120" s="487" t="str">
        <f t="shared" si="31"/>
        <v/>
      </c>
      <c r="AG120" s="487" t="str">
        <f t="shared" si="32"/>
        <v/>
      </c>
      <c r="AI120" s="487" t="str">
        <f t="shared" si="33"/>
        <v/>
      </c>
      <c r="AK120" s="487" t="str">
        <f t="shared" si="34"/>
        <v/>
      </c>
      <c r="AM120" s="487" t="str">
        <f t="shared" si="35"/>
        <v/>
      </c>
      <c r="AO120" s="487" t="str">
        <f t="shared" si="36"/>
        <v/>
      </c>
      <c r="AQ120" s="487" t="str">
        <f t="shared" si="37"/>
        <v/>
      </c>
    </row>
    <row r="121" spans="5:43" x14ac:dyDescent="0.25">
      <c r="E121" s="487" t="str">
        <f t="shared" si="19"/>
        <v/>
      </c>
      <c r="G121" s="487" t="str">
        <f t="shared" si="19"/>
        <v/>
      </c>
      <c r="I121" s="487" t="str">
        <f t="shared" si="20"/>
        <v/>
      </c>
      <c r="K121" s="487" t="str">
        <f t="shared" si="21"/>
        <v/>
      </c>
      <c r="M121" s="487" t="str">
        <f t="shared" si="22"/>
        <v/>
      </c>
      <c r="O121" s="487" t="str">
        <f t="shared" si="23"/>
        <v/>
      </c>
      <c r="Q121" s="487" t="str">
        <f t="shared" si="24"/>
        <v/>
      </c>
      <c r="S121" s="487" t="str">
        <f t="shared" si="25"/>
        <v/>
      </c>
      <c r="U121" s="487" t="str">
        <f t="shared" si="26"/>
        <v/>
      </c>
      <c r="W121" s="487" t="str">
        <f t="shared" si="27"/>
        <v/>
      </c>
      <c r="Y121" s="487" t="str">
        <f t="shared" si="28"/>
        <v/>
      </c>
      <c r="AA121" s="487" t="str">
        <f t="shared" si="29"/>
        <v/>
      </c>
      <c r="AC121" s="487" t="str">
        <f t="shared" si="30"/>
        <v/>
      </c>
      <c r="AE121" s="487" t="str">
        <f t="shared" si="31"/>
        <v/>
      </c>
      <c r="AG121" s="487" t="str">
        <f t="shared" si="32"/>
        <v/>
      </c>
      <c r="AI121" s="487" t="str">
        <f t="shared" si="33"/>
        <v/>
      </c>
      <c r="AK121" s="487" t="str">
        <f t="shared" si="34"/>
        <v/>
      </c>
      <c r="AM121" s="487" t="str">
        <f t="shared" si="35"/>
        <v/>
      </c>
      <c r="AO121" s="487" t="str">
        <f t="shared" si="36"/>
        <v/>
      </c>
      <c r="AQ121" s="487" t="str">
        <f t="shared" si="37"/>
        <v/>
      </c>
    </row>
    <row r="122" spans="5:43" x14ac:dyDescent="0.25">
      <c r="E122" s="487" t="str">
        <f t="shared" si="19"/>
        <v/>
      </c>
      <c r="G122" s="487" t="str">
        <f t="shared" si="19"/>
        <v/>
      </c>
      <c r="I122" s="487" t="str">
        <f t="shared" si="20"/>
        <v/>
      </c>
      <c r="K122" s="487" t="str">
        <f t="shared" si="21"/>
        <v/>
      </c>
      <c r="M122" s="487" t="str">
        <f t="shared" si="22"/>
        <v/>
      </c>
      <c r="O122" s="487" t="str">
        <f t="shared" si="23"/>
        <v/>
      </c>
      <c r="Q122" s="487" t="str">
        <f t="shared" si="24"/>
        <v/>
      </c>
      <c r="S122" s="487" t="str">
        <f t="shared" si="25"/>
        <v/>
      </c>
      <c r="U122" s="487" t="str">
        <f t="shared" si="26"/>
        <v/>
      </c>
      <c r="W122" s="487" t="str">
        <f t="shared" si="27"/>
        <v/>
      </c>
      <c r="Y122" s="487" t="str">
        <f t="shared" si="28"/>
        <v/>
      </c>
      <c r="AA122" s="487" t="str">
        <f t="shared" si="29"/>
        <v/>
      </c>
      <c r="AC122" s="487" t="str">
        <f t="shared" si="30"/>
        <v/>
      </c>
      <c r="AE122" s="487" t="str">
        <f t="shared" si="31"/>
        <v/>
      </c>
      <c r="AG122" s="487" t="str">
        <f t="shared" si="32"/>
        <v/>
      </c>
      <c r="AI122" s="487" t="str">
        <f t="shared" si="33"/>
        <v/>
      </c>
      <c r="AK122" s="487" t="str">
        <f t="shared" si="34"/>
        <v/>
      </c>
      <c r="AM122" s="487" t="str">
        <f t="shared" si="35"/>
        <v/>
      </c>
      <c r="AO122" s="487" t="str">
        <f t="shared" si="36"/>
        <v/>
      </c>
      <c r="AQ122" s="487" t="str">
        <f t="shared" si="37"/>
        <v/>
      </c>
    </row>
    <row r="123" spans="5:43" x14ac:dyDescent="0.25">
      <c r="E123" s="487" t="str">
        <f t="shared" si="19"/>
        <v/>
      </c>
      <c r="G123" s="487" t="str">
        <f t="shared" si="19"/>
        <v/>
      </c>
      <c r="I123" s="487" t="str">
        <f t="shared" si="20"/>
        <v/>
      </c>
      <c r="K123" s="487" t="str">
        <f t="shared" si="21"/>
        <v/>
      </c>
      <c r="M123" s="487" t="str">
        <f t="shared" si="22"/>
        <v/>
      </c>
      <c r="O123" s="487" t="str">
        <f t="shared" si="23"/>
        <v/>
      </c>
      <c r="Q123" s="487" t="str">
        <f t="shared" si="24"/>
        <v/>
      </c>
      <c r="S123" s="487" t="str">
        <f t="shared" si="25"/>
        <v/>
      </c>
      <c r="U123" s="487" t="str">
        <f t="shared" si="26"/>
        <v/>
      </c>
      <c r="W123" s="487" t="str">
        <f t="shared" si="27"/>
        <v/>
      </c>
      <c r="Y123" s="487" t="str">
        <f t="shared" si="28"/>
        <v/>
      </c>
      <c r="AA123" s="487" t="str">
        <f t="shared" si="29"/>
        <v/>
      </c>
      <c r="AC123" s="487" t="str">
        <f t="shared" si="30"/>
        <v/>
      </c>
      <c r="AE123" s="487" t="str">
        <f t="shared" si="31"/>
        <v/>
      </c>
      <c r="AG123" s="487" t="str">
        <f t="shared" si="32"/>
        <v/>
      </c>
      <c r="AI123" s="487" t="str">
        <f t="shared" si="33"/>
        <v/>
      </c>
      <c r="AK123" s="487" t="str">
        <f t="shared" si="34"/>
        <v/>
      </c>
      <c r="AM123" s="487" t="str">
        <f t="shared" si="35"/>
        <v/>
      </c>
      <c r="AO123" s="487" t="str">
        <f t="shared" si="36"/>
        <v/>
      </c>
      <c r="AQ123" s="487" t="str">
        <f t="shared" si="37"/>
        <v/>
      </c>
    </row>
    <row r="124" spans="5:43" x14ac:dyDescent="0.25">
      <c r="E124" s="487" t="str">
        <f t="shared" si="19"/>
        <v/>
      </c>
      <c r="G124" s="487" t="str">
        <f t="shared" si="19"/>
        <v/>
      </c>
      <c r="I124" s="487" t="str">
        <f t="shared" si="20"/>
        <v/>
      </c>
      <c r="K124" s="487" t="str">
        <f t="shared" si="21"/>
        <v/>
      </c>
      <c r="M124" s="487" t="str">
        <f t="shared" si="22"/>
        <v/>
      </c>
      <c r="O124" s="487" t="str">
        <f t="shared" si="23"/>
        <v/>
      </c>
      <c r="Q124" s="487" t="str">
        <f t="shared" si="24"/>
        <v/>
      </c>
      <c r="S124" s="487" t="str">
        <f t="shared" si="25"/>
        <v/>
      </c>
      <c r="U124" s="487" t="str">
        <f t="shared" si="26"/>
        <v/>
      </c>
      <c r="W124" s="487" t="str">
        <f t="shared" si="27"/>
        <v/>
      </c>
      <c r="Y124" s="487" t="str">
        <f t="shared" si="28"/>
        <v/>
      </c>
      <c r="AA124" s="487" t="str">
        <f t="shared" si="29"/>
        <v/>
      </c>
      <c r="AC124" s="487" t="str">
        <f t="shared" si="30"/>
        <v/>
      </c>
      <c r="AE124" s="487" t="str">
        <f t="shared" si="31"/>
        <v/>
      </c>
      <c r="AG124" s="487" t="str">
        <f t="shared" si="32"/>
        <v/>
      </c>
      <c r="AI124" s="487" t="str">
        <f t="shared" si="33"/>
        <v/>
      </c>
      <c r="AK124" s="487" t="str">
        <f t="shared" si="34"/>
        <v/>
      </c>
      <c r="AM124" s="487" t="str">
        <f t="shared" si="35"/>
        <v/>
      </c>
      <c r="AO124" s="487" t="str">
        <f t="shared" si="36"/>
        <v/>
      </c>
      <c r="AQ124" s="487" t="str">
        <f t="shared" si="37"/>
        <v/>
      </c>
    </row>
    <row r="125" spans="5:43" x14ac:dyDescent="0.25">
      <c r="E125" s="487" t="str">
        <f t="shared" si="19"/>
        <v/>
      </c>
      <c r="G125" s="487" t="str">
        <f t="shared" si="19"/>
        <v/>
      </c>
      <c r="I125" s="487" t="str">
        <f t="shared" si="20"/>
        <v/>
      </c>
      <c r="K125" s="487" t="str">
        <f t="shared" si="21"/>
        <v/>
      </c>
      <c r="M125" s="487" t="str">
        <f t="shared" si="22"/>
        <v/>
      </c>
      <c r="O125" s="487" t="str">
        <f t="shared" si="23"/>
        <v/>
      </c>
      <c r="Q125" s="487" t="str">
        <f t="shared" si="24"/>
        <v/>
      </c>
      <c r="S125" s="487" t="str">
        <f t="shared" si="25"/>
        <v/>
      </c>
      <c r="U125" s="487" t="str">
        <f t="shared" si="26"/>
        <v/>
      </c>
      <c r="W125" s="487" t="str">
        <f t="shared" si="27"/>
        <v/>
      </c>
      <c r="Y125" s="487" t="str">
        <f t="shared" si="28"/>
        <v/>
      </c>
      <c r="AA125" s="487" t="str">
        <f t="shared" si="29"/>
        <v/>
      </c>
      <c r="AC125" s="487" t="str">
        <f t="shared" si="30"/>
        <v/>
      </c>
      <c r="AE125" s="487" t="str">
        <f t="shared" si="31"/>
        <v/>
      </c>
      <c r="AG125" s="487" t="str">
        <f t="shared" si="32"/>
        <v/>
      </c>
      <c r="AI125" s="487" t="str">
        <f t="shared" si="33"/>
        <v/>
      </c>
      <c r="AK125" s="487" t="str">
        <f t="shared" si="34"/>
        <v/>
      </c>
      <c r="AM125" s="487" t="str">
        <f t="shared" si="35"/>
        <v/>
      </c>
      <c r="AO125" s="487" t="str">
        <f t="shared" si="36"/>
        <v/>
      </c>
      <c r="AQ125" s="487" t="str">
        <f t="shared" si="37"/>
        <v/>
      </c>
    </row>
    <row r="126" spans="5:43" x14ac:dyDescent="0.25">
      <c r="E126" s="487" t="str">
        <f t="shared" si="19"/>
        <v/>
      </c>
      <c r="G126" s="487" t="str">
        <f t="shared" si="19"/>
        <v/>
      </c>
      <c r="I126" s="487" t="str">
        <f t="shared" si="20"/>
        <v/>
      </c>
      <c r="K126" s="487" t="str">
        <f t="shared" si="21"/>
        <v/>
      </c>
      <c r="M126" s="487" t="str">
        <f t="shared" si="22"/>
        <v/>
      </c>
      <c r="O126" s="487" t="str">
        <f t="shared" si="23"/>
        <v/>
      </c>
      <c r="Q126" s="487" t="str">
        <f t="shared" si="24"/>
        <v/>
      </c>
      <c r="S126" s="487" t="str">
        <f t="shared" si="25"/>
        <v/>
      </c>
      <c r="U126" s="487" t="str">
        <f t="shared" si="26"/>
        <v/>
      </c>
      <c r="W126" s="487" t="str">
        <f t="shared" si="27"/>
        <v/>
      </c>
      <c r="Y126" s="487" t="str">
        <f t="shared" si="28"/>
        <v/>
      </c>
      <c r="AA126" s="487" t="str">
        <f t="shared" si="29"/>
        <v/>
      </c>
      <c r="AC126" s="487" t="str">
        <f t="shared" si="30"/>
        <v/>
      </c>
      <c r="AE126" s="487" t="str">
        <f t="shared" si="31"/>
        <v/>
      </c>
      <c r="AG126" s="487" t="str">
        <f t="shared" si="32"/>
        <v/>
      </c>
      <c r="AI126" s="487" t="str">
        <f t="shared" si="33"/>
        <v/>
      </c>
      <c r="AK126" s="487" t="str">
        <f t="shared" si="34"/>
        <v/>
      </c>
      <c r="AM126" s="487" t="str">
        <f t="shared" si="35"/>
        <v/>
      </c>
      <c r="AO126" s="487" t="str">
        <f t="shared" si="36"/>
        <v/>
      </c>
      <c r="AQ126" s="487" t="str">
        <f t="shared" si="37"/>
        <v/>
      </c>
    </row>
    <row r="127" spans="5:43" x14ac:dyDescent="0.25">
      <c r="E127" s="487" t="str">
        <f t="shared" si="19"/>
        <v/>
      </c>
      <c r="G127" s="487" t="str">
        <f t="shared" si="19"/>
        <v/>
      </c>
      <c r="I127" s="487" t="str">
        <f t="shared" si="20"/>
        <v/>
      </c>
      <c r="K127" s="487" t="str">
        <f t="shared" si="21"/>
        <v/>
      </c>
      <c r="M127" s="487" t="str">
        <f t="shared" si="22"/>
        <v/>
      </c>
      <c r="O127" s="487" t="str">
        <f t="shared" si="23"/>
        <v/>
      </c>
      <c r="Q127" s="487" t="str">
        <f t="shared" si="24"/>
        <v/>
      </c>
      <c r="S127" s="487" t="str">
        <f t="shared" si="25"/>
        <v/>
      </c>
      <c r="U127" s="487" t="str">
        <f t="shared" si="26"/>
        <v/>
      </c>
      <c r="W127" s="487" t="str">
        <f t="shared" si="27"/>
        <v/>
      </c>
      <c r="Y127" s="487" t="str">
        <f t="shared" si="28"/>
        <v/>
      </c>
      <c r="AA127" s="487" t="str">
        <f t="shared" si="29"/>
        <v/>
      </c>
      <c r="AC127" s="487" t="str">
        <f t="shared" si="30"/>
        <v/>
      </c>
      <c r="AE127" s="487" t="str">
        <f t="shared" si="31"/>
        <v/>
      </c>
      <c r="AG127" s="487" t="str">
        <f t="shared" si="32"/>
        <v/>
      </c>
      <c r="AI127" s="487" t="str">
        <f t="shared" si="33"/>
        <v/>
      </c>
      <c r="AK127" s="487" t="str">
        <f t="shared" si="34"/>
        <v/>
      </c>
      <c r="AM127" s="487" t="str">
        <f t="shared" si="35"/>
        <v/>
      </c>
      <c r="AO127" s="487" t="str">
        <f t="shared" si="36"/>
        <v/>
      </c>
      <c r="AQ127" s="487" t="str">
        <f t="shared" si="37"/>
        <v/>
      </c>
    </row>
    <row r="128" spans="5:43" x14ac:dyDescent="0.25">
      <c r="E128" s="487" t="str">
        <f t="shared" si="19"/>
        <v/>
      </c>
      <c r="G128" s="487" t="str">
        <f t="shared" si="19"/>
        <v/>
      </c>
      <c r="I128" s="487" t="str">
        <f t="shared" si="20"/>
        <v/>
      </c>
      <c r="K128" s="487" t="str">
        <f t="shared" si="21"/>
        <v/>
      </c>
      <c r="M128" s="487" t="str">
        <f t="shared" si="22"/>
        <v/>
      </c>
      <c r="O128" s="487" t="str">
        <f t="shared" si="23"/>
        <v/>
      </c>
      <c r="Q128" s="487" t="str">
        <f t="shared" si="24"/>
        <v/>
      </c>
      <c r="S128" s="487" t="str">
        <f t="shared" si="25"/>
        <v/>
      </c>
      <c r="U128" s="487" t="str">
        <f t="shared" si="26"/>
        <v/>
      </c>
      <c r="W128" s="487" t="str">
        <f t="shared" si="27"/>
        <v/>
      </c>
      <c r="Y128" s="487" t="str">
        <f t="shared" si="28"/>
        <v/>
      </c>
      <c r="AA128" s="487" t="str">
        <f t="shared" si="29"/>
        <v/>
      </c>
      <c r="AC128" s="487" t="str">
        <f t="shared" si="30"/>
        <v/>
      </c>
      <c r="AE128" s="487" t="str">
        <f t="shared" si="31"/>
        <v/>
      </c>
      <c r="AG128" s="487" t="str">
        <f t="shared" si="32"/>
        <v/>
      </c>
      <c r="AI128" s="487" t="str">
        <f t="shared" si="33"/>
        <v/>
      </c>
      <c r="AK128" s="487" t="str">
        <f t="shared" si="34"/>
        <v/>
      </c>
      <c r="AM128" s="487" t="str">
        <f t="shared" si="35"/>
        <v/>
      </c>
      <c r="AO128" s="487" t="str">
        <f t="shared" si="36"/>
        <v/>
      </c>
      <c r="AQ128" s="487" t="str">
        <f t="shared" si="37"/>
        <v/>
      </c>
    </row>
    <row r="129" spans="5:43" x14ac:dyDescent="0.25">
      <c r="E129" s="487" t="str">
        <f t="shared" si="19"/>
        <v/>
      </c>
      <c r="G129" s="487" t="str">
        <f t="shared" si="19"/>
        <v/>
      </c>
      <c r="I129" s="487" t="str">
        <f t="shared" si="20"/>
        <v/>
      </c>
      <c r="K129" s="487" t="str">
        <f t="shared" si="21"/>
        <v/>
      </c>
      <c r="M129" s="487" t="str">
        <f t="shared" si="22"/>
        <v/>
      </c>
      <c r="O129" s="487" t="str">
        <f t="shared" si="23"/>
        <v/>
      </c>
      <c r="Q129" s="487" t="str">
        <f t="shared" si="24"/>
        <v/>
      </c>
      <c r="S129" s="487" t="str">
        <f t="shared" si="25"/>
        <v/>
      </c>
      <c r="U129" s="487" t="str">
        <f t="shared" si="26"/>
        <v/>
      </c>
      <c r="W129" s="487" t="str">
        <f t="shared" si="27"/>
        <v/>
      </c>
      <c r="Y129" s="487" t="str">
        <f t="shared" si="28"/>
        <v/>
      </c>
      <c r="AA129" s="487" t="str">
        <f t="shared" si="29"/>
        <v/>
      </c>
      <c r="AC129" s="487" t="str">
        <f t="shared" si="30"/>
        <v/>
      </c>
      <c r="AE129" s="487" t="str">
        <f t="shared" si="31"/>
        <v/>
      </c>
      <c r="AG129" s="487" t="str">
        <f t="shared" si="32"/>
        <v/>
      </c>
      <c r="AI129" s="487" t="str">
        <f t="shared" si="33"/>
        <v/>
      </c>
      <c r="AK129" s="487" t="str">
        <f t="shared" si="34"/>
        <v/>
      </c>
      <c r="AM129" s="487" t="str">
        <f t="shared" si="35"/>
        <v/>
      </c>
      <c r="AO129" s="487" t="str">
        <f t="shared" si="36"/>
        <v/>
      </c>
      <c r="AQ129" s="487" t="str">
        <f t="shared" si="37"/>
        <v/>
      </c>
    </row>
    <row r="130" spans="5:43" x14ac:dyDescent="0.25">
      <c r="E130" s="487" t="str">
        <f t="shared" si="19"/>
        <v/>
      </c>
      <c r="G130" s="487" t="str">
        <f t="shared" si="19"/>
        <v/>
      </c>
      <c r="I130" s="487" t="str">
        <f t="shared" si="20"/>
        <v/>
      </c>
      <c r="K130" s="487" t="str">
        <f t="shared" si="21"/>
        <v/>
      </c>
      <c r="M130" s="487" t="str">
        <f t="shared" si="22"/>
        <v/>
      </c>
      <c r="O130" s="487" t="str">
        <f t="shared" si="23"/>
        <v/>
      </c>
      <c r="Q130" s="487" t="str">
        <f t="shared" si="24"/>
        <v/>
      </c>
      <c r="S130" s="487" t="str">
        <f t="shared" si="25"/>
        <v/>
      </c>
      <c r="U130" s="487" t="str">
        <f t="shared" si="26"/>
        <v/>
      </c>
      <c r="W130" s="487" t="str">
        <f t="shared" si="27"/>
        <v/>
      </c>
      <c r="Y130" s="487" t="str">
        <f t="shared" si="28"/>
        <v/>
      </c>
      <c r="AA130" s="487" t="str">
        <f t="shared" si="29"/>
        <v/>
      </c>
      <c r="AC130" s="487" t="str">
        <f t="shared" si="30"/>
        <v/>
      </c>
      <c r="AE130" s="487" t="str">
        <f t="shared" si="31"/>
        <v/>
      </c>
      <c r="AG130" s="487" t="str">
        <f t="shared" si="32"/>
        <v/>
      </c>
      <c r="AI130" s="487" t="str">
        <f t="shared" si="33"/>
        <v/>
      </c>
      <c r="AK130" s="487" t="str">
        <f t="shared" si="34"/>
        <v/>
      </c>
      <c r="AM130" s="487" t="str">
        <f t="shared" si="35"/>
        <v/>
      </c>
      <c r="AO130" s="487" t="str">
        <f t="shared" si="36"/>
        <v/>
      </c>
      <c r="AQ130" s="487" t="str">
        <f t="shared" si="37"/>
        <v/>
      </c>
    </row>
    <row r="131" spans="5:43" x14ac:dyDescent="0.25">
      <c r="E131" s="487" t="str">
        <f t="shared" si="19"/>
        <v/>
      </c>
      <c r="G131" s="487" t="str">
        <f t="shared" si="19"/>
        <v/>
      </c>
      <c r="I131" s="487" t="str">
        <f t="shared" si="20"/>
        <v/>
      </c>
      <c r="K131" s="487" t="str">
        <f t="shared" si="21"/>
        <v/>
      </c>
      <c r="M131" s="487" t="str">
        <f t="shared" si="22"/>
        <v/>
      </c>
      <c r="O131" s="487" t="str">
        <f t="shared" si="23"/>
        <v/>
      </c>
      <c r="Q131" s="487" t="str">
        <f t="shared" si="24"/>
        <v/>
      </c>
      <c r="S131" s="487" t="str">
        <f t="shared" si="25"/>
        <v/>
      </c>
      <c r="U131" s="487" t="str">
        <f t="shared" si="26"/>
        <v/>
      </c>
      <c r="W131" s="487" t="str">
        <f t="shared" si="27"/>
        <v/>
      </c>
      <c r="Y131" s="487" t="str">
        <f t="shared" si="28"/>
        <v/>
      </c>
      <c r="AA131" s="487" t="str">
        <f t="shared" si="29"/>
        <v/>
      </c>
      <c r="AC131" s="487" t="str">
        <f t="shared" si="30"/>
        <v/>
      </c>
      <c r="AE131" s="487" t="str">
        <f t="shared" si="31"/>
        <v/>
      </c>
      <c r="AG131" s="487" t="str">
        <f t="shared" si="32"/>
        <v/>
      </c>
      <c r="AI131" s="487" t="str">
        <f t="shared" si="33"/>
        <v/>
      </c>
      <c r="AK131" s="487" t="str">
        <f t="shared" si="34"/>
        <v/>
      </c>
      <c r="AM131" s="487" t="str">
        <f t="shared" si="35"/>
        <v/>
      </c>
      <c r="AO131" s="487" t="str">
        <f t="shared" si="36"/>
        <v/>
      </c>
      <c r="AQ131" s="487" t="str">
        <f t="shared" si="37"/>
        <v/>
      </c>
    </row>
    <row r="132" spans="5:43" x14ac:dyDescent="0.25">
      <c r="E132" s="487" t="str">
        <f t="shared" si="19"/>
        <v/>
      </c>
      <c r="G132" s="487" t="str">
        <f t="shared" si="19"/>
        <v/>
      </c>
      <c r="I132" s="487" t="str">
        <f t="shared" si="20"/>
        <v/>
      </c>
      <c r="K132" s="487" t="str">
        <f t="shared" si="21"/>
        <v/>
      </c>
      <c r="M132" s="487" t="str">
        <f t="shared" si="22"/>
        <v/>
      </c>
      <c r="O132" s="487" t="str">
        <f t="shared" si="23"/>
        <v/>
      </c>
      <c r="Q132" s="487" t="str">
        <f t="shared" si="24"/>
        <v/>
      </c>
      <c r="S132" s="487" t="str">
        <f t="shared" si="25"/>
        <v/>
      </c>
      <c r="U132" s="487" t="str">
        <f t="shared" si="26"/>
        <v/>
      </c>
      <c r="W132" s="487" t="str">
        <f t="shared" si="27"/>
        <v/>
      </c>
      <c r="Y132" s="487" t="str">
        <f t="shared" si="28"/>
        <v/>
      </c>
      <c r="AA132" s="487" t="str">
        <f t="shared" si="29"/>
        <v/>
      </c>
      <c r="AC132" s="487" t="str">
        <f t="shared" si="30"/>
        <v/>
      </c>
      <c r="AE132" s="487" t="str">
        <f t="shared" si="31"/>
        <v/>
      </c>
      <c r="AG132" s="487" t="str">
        <f t="shared" si="32"/>
        <v/>
      </c>
      <c r="AI132" s="487" t="str">
        <f t="shared" si="33"/>
        <v/>
      </c>
      <c r="AK132" s="487" t="str">
        <f t="shared" si="34"/>
        <v/>
      </c>
      <c r="AM132" s="487" t="str">
        <f t="shared" si="35"/>
        <v/>
      </c>
      <c r="AO132" s="487" t="str">
        <f t="shared" si="36"/>
        <v/>
      </c>
      <c r="AQ132" s="487" t="str">
        <f t="shared" si="37"/>
        <v/>
      </c>
    </row>
    <row r="133" spans="5:43" x14ac:dyDescent="0.25">
      <c r="E133" s="487" t="str">
        <f t="shared" si="19"/>
        <v/>
      </c>
      <c r="G133" s="487" t="str">
        <f t="shared" si="19"/>
        <v/>
      </c>
      <c r="I133" s="487" t="str">
        <f t="shared" si="20"/>
        <v/>
      </c>
      <c r="K133" s="487" t="str">
        <f t="shared" si="21"/>
        <v/>
      </c>
      <c r="M133" s="487" t="str">
        <f t="shared" si="22"/>
        <v/>
      </c>
      <c r="O133" s="487" t="str">
        <f t="shared" si="23"/>
        <v/>
      </c>
      <c r="Q133" s="487" t="str">
        <f t="shared" si="24"/>
        <v/>
      </c>
      <c r="S133" s="487" t="str">
        <f t="shared" si="25"/>
        <v/>
      </c>
      <c r="U133" s="487" t="str">
        <f t="shared" si="26"/>
        <v/>
      </c>
      <c r="W133" s="487" t="str">
        <f t="shared" si="27"/>
        <v/>
      </c>
      <c r="Y133" s="487" t="str">
        <f t="shared" si="28"/>
        <v/>
      </c>
      <c r="AA133" s="487" t="str">
        <f t="shared" si="29"/>
        <v/>
      </c>
      <c r="AC133" s="487" t="str">
        <f t="shared" si="30"/>
        <v/>
      </c>
      <c r="AE133" s="487" t="str">
        <f t="shared" si="31"/>
        <v/>
      </c>
      <c r="AG133" s="487" t="str">
        <f t="shared" si="32"/>
        <v/>
      </c>
      <c r="AI133" s="487" t="str">
        <f t="shared" si="33"/>
        <v/>
      </c>
      <c r="AK133" s="487" t="str">
        <f t="shared" si="34"/>
        <v/>
      </c>
      <c r="AM133" s="487" t="str">
        <f t="shared" si="35"/>
        <v/>
      </c>
      <c r="AO133" s="487" t="str">
        <f t="shared" si="36"/>
        <v/>
      </c>
      <c r="AQ133" s="487" t="str">
        <f t="shared" si="37"/>
        <v/>
      </c>
    </row>
    <row r="134" spans="5:43" x14ac:dyDescent="0.25">
      <c r="E134" s="487" t="str">
        <f t="shared" si="19"/>
        <v/>
      </c>
      <c r="G134" s="487" t="str">
        <f t="shared" si="19"/>
        <v/>
      </c>
      <c r="I134" s="487" t="str">
        <f t="shared" si="20"/>
        <v/>
      </c>
      <c r="K134" s="487" t="str">
        <f t="shared" si="21"/>
        <v/>
      </c>
      <c r="M134" s="487" t="str">
        <f t="shared" si="22"/>
        <v/>
      </c>
      <c r="O134" s="487" t="str">
        <f t="shared" si="23"/>
        <v/>
      </c>
      <c r="Q134" s="487" t="str">
        <f t="shared" si="24"/>
        <v/>
      </c>
      <c r="S134" s="487" t="str">
        <f t="shared" si="25"/>
        <v/>
      </c>
      <c r="U134" s="487" t="str">
        <f t="shared" si="26"/>
        <v/>
      </c>
      <c r="W134" s="487" t="str">
        <f t="shared" si="27"/>
        <v/>
      </c>
      <c r="Y134" s="487" t="str">
        <f t="shared" si="28"/>
        <v/>
      </c>
      <c r="AA134" s="487" t="str">
        <f t="shared" si="29"/>
        <v/>
      </c>
      <c r="AC134" s="487" t="str">
        <f t="shared" si="30"/>
        <v/>
      </c>
      <c r="AE134" s="487" t="str">
        <f t="shared" si="31"/>
        <v/>
      </c>
      <c r="AG134" s="487" t="str">
        <f t="shared" si="32"/>
        <v/>
      </c>
      <c r="AI134" s="487" t="str">
        <f t="shared" si="33"/>
        <v/>
      </c>
      <c r="AK134" s="487" t="str">
        <f t="shared" si="34"/>
        <v/>
      </c>
      <c r="AM134" s="487" t="str">
        <f t="shared" si="35"/>
        <v/>
      </c>
      <c r="AO134" s="487" t="str">
        <f t="shared" si="36"/>
        <v/>
      </c>
      <c r="AQ134" s="487" t="str">
        <f t="shared" si="37"/>
        <v/>
      </c>
    </row>
    <row r="135" spans="5:43" x14ac:dyDescent="0.25">
      <c r="E135" s="487" t="str">
        <f t="shared" si="19"/>
        <v/>
      </c>
      <c r="G135" s="487" t="str">
        <f t="shared" si="19"/>
        <v/>
      </c>
      <c r="I135" s="487" t="str">
        <f t="shared" si="20"/>
        <v/>
      </c>
      <c r="K135" s="487" t="str">
        <f t="shared" si="21"/>
        <v/>
      </c>
      <c r="M135" s="487" t="str">
        <f t="shared" si="22"/>
        <v/>
      </c>
      <c r="O135" s="487" t="str">
        <f t="shared" si="23"/>
        <v/>
      </c>
      <c r="Q135" s="487" t="str">
        <f t="shared" si="24"/>
        <v/>
      </c>
      <c r="S135" s="487" t="str">
        <f t="shared" si="25"/>
        <v/>
      </c>
      <c r="U135" s="487" t="str">
        <f t="shared" si="26"/>
        <v/>
      </c>
      <c r="W135" s="487" t="str">
        <f t="shared" si="27"/>
        <v/>
      </c>
      <c r="Y135" s="487" t="str">
        <f t="shared" si="28"/>
        <v/>
      </c>
      <c r="AA135" s="487" t="str">
        <f t="shared" si="29"/>
        <v/>
      </c>
      <c r="AC135" s="487" t="str">
        <f t="shared" si="30"/>
        <v/>
      </c>
      <c r="AE135" s="487" t="str">
        <f t="shared" si="31"/>
        <v/>
      </c>
      <c r="AG135" s="487" t="str">
        <f t="shared" si="32"/>
        <v/>
      </c>
      <c r="AI135" s="487" t="str">
        <f t="shared" si="33"/>
        <v/>
      </c>
      <c r="AK135" s="487" t="str">
        <f t="shared" si="34"/>
        <v/>
      </c>
      <c r="AM135" s="487" t="str">
        <f t="shared" si="35"/>
        <v/>
      </c>
      <c r="AO135" s="487" t="str">
        <f t="shared" si="36"/>
        <v/>
      </c>
      <c r="AQ135" s="487" t="str">
        <f t="shared" si="37"/>
        <v/>
      </c>
    </row>
    <row r="136" spans="5:43" x14ac:dyDescent="0.25">
      <c r="E136" s="487" t="str">
        <f t="shared" si="19"/>
        <v/>
      </c>
      <c r="G136" s="487" t="str">
        <f t="shared" si="19"/>
        <v/>
      </c>
      <c r="I136" s="487" t="str">
        <f t="shared" si="20"/>
        <v/>
      </c>
      <c r="K136" s="487" t="str">
        <f t="shared" si="21"/>
        <v/>
      </c>
      <c r="M136" s="487" t="str">
        <f t="shared" si="22"/>
        <v/>
      </c>
      <c r="O136" s="487" t="str">
        <f t="shared" si="23"/>
        <v/>
      </c>
      <c r="Q136" s="487" t="str">
        <f t="shared" si="24"/>
        <v/>
      </c>
      <c r="S136" s="487" t="str">
        <f t="shared" si="25"/>
        <v/>
      </c>
      <c r="U136" s="487" t="str">
        <f t="shared" si="26"/>
        <v/>
      </c>
      <c r="W136" s="487" t="str">
        <f t="shared" si="27"/>
        <v/>
      </c>
      <c r="Y136" s="487" t="str">
        <f t="shared" si="28"/>
        <v/>
      </c>
      <c r="AA136" s="487" t="str">
        <f t="shared" si="29"/>
        <v/>
      </c>
      <c r="AC136" s="487" t="str">
        <f t="shared" si="30"/>
        <v/>
      </c>
      <c r="AE136" s="487" t="str">
        <f t="shared" si="31"/>
        <v/>
      </c>
      <c r="AG136" s="487" t="str">
        <f t="shared" si="32"/>
        <v/>
      </c>
      <c r="AI136" s="487" t="str">
        <f t="shared" si="33"/>
        <v/>
      </c>
      <c r="AK136" s="487" t="str">
        <f t="shared" si="34"/>
        <v/>
      </c>
      <c r="AM136" s="487" t="str">
        <f t="shared" si="35"/>
        <v/>
      </c>
      <c r="AO136" s="487" t="str">
        <f t="shared" si="36"/>
        <v/>
      </c>
      <c r="AQ136" s="487" t="str">
        <f t="shared" si="37"/>
        <v/>
      </c>
    </row>
    <row r="137" spans="5:43" x14ac:dyDescent="0.25">
      <c r="E137" s="487" t="str">
        <f t="shared" si="19"/>
        <v/>
      </c>
      <c r="G137" s="487" t="str">
        <f t="shared" si="19"/>
        <v/>
      </c>
      <c r="I137" s="487" t="str">
        <f t="shared" si="20"/>
        <v/>
      </c>
      <c r="K137" s="487" t="str">
        <f t="shared" si="21"/>
        <v/>
      </c>
      <c r="M137" s="487" t="str">
        <f t="shared" si="22"/>
        <v/>
      </c>
      <c r="O137" s="487" t="str">
        <f t="shared" si="23"/>
        <v/>
      </c>
      <c r="Q137" s="487" t="str">
        <f t="shared" si="24"/>
        <v/>
      </c>
      <c r="S137" s="487" t="str">
        <f t="shared" si="25"/>
        <v/>
      </c>
      <c r="U137" s="487" t="str">
        <f t="shared" si="26"/>
        <v/>
      </c>
      <c r="W137" s="487" t="str">
        <f t="shared" si="27"/>
        <v/>
      </c>
      <c r="Y137" s="487" t="str">
        <f t="shared" si="28"/>
        <v/>
      </c>
      <c r="AA137" s="487" t="str">
        <f t="shared" si="29"/>
        <v/>
      </c>
      <c r="AC137" s="487" t="str">
        <f t="shared" si="30"/>
        <v/>
      </c>
      <c r="AE137" s="487" t="str">
        <f t="shared" si="31"/>
        <v/>
      </c>
      <c r="AG137" s="487" t="str">
        <f t="shared" si="32"/>
        <v/>
      </c>
      <c r="AI137" s="487" t="str">
        <f t="shared" si="33"/>
        <v/>
      </c>
      <c r="AK137" s="487" t="str">
        <f t="shared" si="34"/>
        <v/>
      </c>
      <c r="AM137" s="487" t="str">
        <f t="shared" si="35"/>
        <v/>
      </c>
      <c r="AO137" s="487" t="str">
        <f t="shared" si="36"/>
        <v/>
      </c>
      <c r="AQ137" s="487" t="str">
        <f t="shared" si="37"/>
        <v/>
      </c>
    </row>
    <row r="138" spans="5:43" x14ac:dyDescent="0.25">
      <c r="E138" s="487" t="str">
        <f t="shared" si="19"/>
        <v/>
      </c>
      <c r="G138" s="487" t="str">
        <f t="shared" si="19"/>
        <v/>
      </c>
      <c r="I138" s="487" t="str">
        <f t="shared" si="20"/>
        <v/>
      </c>
      <c r="K138" s="487" t="str">
        <f t="shared" si="21"/>
        <v/>
      </c>
      <c r="M138" s="487" t="str">
        <f t="shared" si="22"/>
        <v/>
      </c>
      <c r="O138" s="487" t="str">
        <f t="shared" si="23"/>
        <v/>
      </c>
      <c r="Q138" s="487" t="str">
        <f t="shared" si="24"/>
        <v/>
      </c>
      <c r="S138" s="487" t="str">
        <f t="shared" si="25"/>
        <v/>
      </c>
      <c r="U138" s="487" t="str">
        <f t="shared" si="26"/>
        <v/>
      </c>
      <c r="W138" s="487" t="str">
        <f t="shared" si="27"/>
        <v/>
      </c>
      <c r="Y138" s="487" t="str">
        <f t="shared" si="28"/>
        <v/>
      </c>
      <c r="AA138" s="487" t="str">
        <f t="shared" si="29"/>
        <v/>
      </c>
      <c r="AC138" s="487" t="str">
        <f t="shared" si="30"/>
        <v/>
      </c>
      <c r="AE138" s="487" t="str">
        <f t="shared" si="31"/>
        <v/>
      </c>
      <c r="AG138" s="487" t="str">
        <f t="shared" si="32"/>
        <v/>
      </c>
      <c r="AI138" s="487" t="str">
        <f t="shared" si="33"/>
        <v/>
      </c>
      <c r="AK138" s="487" t="str">
        <f t="shared" si="34"/>
        <v/>
      </c>
      <c r="AM138" s="487" t="str">
        <f t="shared" si="35"/>
        <v/>
      </c>
      <c r="AO138" s="487" t="str">
        <f t="shared" si="36"/>
        <v/>
      </c>
      <c r="AQ138" s="487" t="str">
        <f t="shared" si="37"/>
        <v/>
      </c>
    </row>
    <row r="139" spans="5:43" x14ac:dyDescent="0.25">
      <c r="E139" s="487" t="str">
        <f t="shared" si="19"/>
        <v/>
      </c>
      <c r="G139" s="487" t="str">
        <f t="shared" si="19"/>
        <v/>
      </c>
      <c r="I139" s="487" t="str">
        <f t="shared" si="20"/>
        <v/>
      </c>
      <c r="K139" s="487" t="str">
        <f t="shared" si="21"/>
        <v/>
      </c>
      <c r="M139" s="487" t="str">
        <f t="shared" si="22"/>
        <v/>
      </c>
      <c r="O139" s="487" t="str">
        <f t="shared" si="23"/>
        <v/>
      </c>
      <c r="Q139" s="487" t="str">
        <f t="shared" si="24"/>
        <v/>
      </c>
      <c r="S139" s="487" t="str">
        <f t="shared" si="25"/>
        <v/>
      </c>
      <c r="U139" s="487" t="str">
        <f t="shared" si="26"/>
        <v/>
      </c>
      <c r="W139" s="487" t="str">
        <f t="shared" si="27"/>
        <v/>
      </c>
      <c r="Y139" s="487" t="str">
        <f t="shared" si="28"/>
        <v/>
      </c>
      <c r="AA139" s="487" t="str">
        <f t="shared" si="29"/>
        <v/>
      </c>
      <c r="AC139" s="487" t="str">
        <f t="shared" si="30"/>
        <v/>
      </c>
      <c r="AE139" s="487" t="str">
        <f t="shared" si="31"/>
        <v/>
      </c>
      <c r="AG139" s="487" t="str">
        <f t="shared" si="32"/>
        <v/>
      </c>
      <c r="AI139" s="487" t="str">
        <f t="shared" si="33"/>
        <v/>
      </c>
      <c r="AK139" s="487" t="str">
        <f t="shared" si="34"/>
        <v/>
      </c>
      <c r="AM139" s="487" t="str">
        <f t="shared" si="35"/>
        <v/>
      </c>
      <c r="AO139" s="487" t="str">
        <f t="shared" si="36"/>
        <v/>
      </c>
      <c r="AQ139" s="487" t="str">
        <f t="shared" si="37"/>
        <v/>
      </c>
    </row>
    <row r="140" spans="5:43" x14ac:dyDescent="0.25">
      <c r="E140" s="487" t="str">
        <f t="shared" si="19"/>
        <v/>
      </c>
      <c r="G140" s="487" t="str">
        <f t="shared" si="19"/>
        <v/>
      </c>
      <c r="I140" s="487" t="str">
        <f t="shared" si="20"/>
        <v/>
      </c>
      <c r="K140" s="487" t="str">
        <f t="shared" si="21"/>
        <v/>
      </c>
      <c r="M140" s="487" t="str">
        <f t="shared" si="22"/>
        <v/>
      </c>
      <c r="O140" s="487" t="str">
        <f t="shared" si="23"/>
        <v/>
      </c>
      <c r="Q140" s="487" t="str">
        <f t="shared" si="24"/>
        <v/>
      </c>
      <c r="S140" s="487" t="str">
        <f t="shared" si="25"/>
        <v/>
      </c>
      <c r="U140" s="487" t="str">
        <f t="shared" si="26"/>
        <v/>
      </c>
      <c r="W140" s="487" t="str">
        <f t="shared" si="27"/>
        <v/>
      </c>
      <c r="Y140" s="487" t="str">
        <f t="shared" si="28"/>
        <v/>
      </c>
      <c r="AA140" s="487" t="str">
        <f t="shared" si="29"/>
        <v/>
      </c>
      <c r="AC140" s="487" t="str">
        <f t="shared" si="30"/>
        <v/>
      </c>
      <c r="AE140" s="487" t="str">
        <f t="shared" si="31"/>
        <v/>
      </c>
      <c r="AG140" s="487" t="str">
        <f t="shared" si="32"/>
        <v/>
      </c>
      <c r="AI140" s="487" t="str">
        <f t="shared" si="33"/>
        <v/>
      </c>
      <c r="AK140" s="487" t="str">
        <f t="shared" si="34"/>
        <v/>
      </c>
      <c r="AM140" s="487" t="str">
        <f t="shared" si="35"/>
        <v/>
      </c>
      <c r="AO140" s="487" t="str">
        <f t="shared" si="36"/>
        <v/>
      </c>
      <c r="AQ140" s="487" t="str">
        <f t="shared" si="37"/>
        <v/>
      </c>
    </row>
    <row r="141" spans="5:43" x14ac:dyDescent="0.25">
      <c r="E141" s="487" t="str">
        <f t="shared" ref="E141:G204" si="38">IF(OR($B141=0,D141=0),"",D141/$B141)</f>
        <v/>
      </c>
      <c r="G141" s="487" t="str">
        <f t="shared" si="38"/>
        <v/>
      </c>
      <c r="I141" s="487" t="str">
        <f t="shared" ref="I141:I204" si="39">IF(OR($B141=0,H141=0),"",H141/$B141)</f>
        <v/>
      </c>
      <c r="K141" s="487" t="str">
        <f t="shared" ref="K141:K204" si="40">IF(OR($B141=0,J141=0),"",J141/$B141)</f>
        <v/>
      </c>
      <c r="M141" s="487" t="str">
        <f t="shared" ref="M141:M204" si="41">IF(OR($B141=0,L141=0),"",L141/$B141)</f>
        <v/>
      </c>
      <c r="O141" s="487" t="str">
        <f t="shared" ref="O141:O204" si="42">IF(OR($B141=0,N141=0),"",N141/$B141)</f>
        <v/>
      </c>
      <c r="Q141" s="487" t="str">
        <f t="shared" ref="Q141:Q204" si="43">IF(OR($B141=0,P141=0),"",P141/$B141)</f>
        <v/>
      </c>
      <c r="S141" s="487" t="str">
        <f t="shared" ref="S141:S204" si="44">IF(OR($B141=0,R141=0),"",R141/$B141)</f>
        <v/>
      </c>
      <c r="U141" s="487" t="str">
        <f t="shared" ref="U141:U204" si="45">IF(OR($B141=0,T141=0),"",T141/$B141)</f>
        <v/>
      </c>
      <c r="W141" s="487" t="str">
        <f t="shared" ref="W141:W204" si="46">IF(OR($B141=0,V141=0),"",V141/$B141)</f>
        <v/>
      </c>
      <c r="Y141" s="487" t="str">
        <f t="shared" ref="Y141:Y204" si="47">IF(OR($B141=0,X141=0),"",X141/$B141)</f>
        <v/>
      </c>
      <c r="AA141" s="487" t="str">
        <f t="shared" ref="AA141:AA204" si="48">IF(OR($B141=0,Z141=0),"",Z141/$B141)</f>
        <v/>
      </c>
      <c r="AC141" s="487" t="str">
        <f t="shared" ref="AC141:AC204" si="49">IF(OR($B141=0,AB141=0),"",AB141/$B141)</f>
        <v/>
      </c>
      <c r="AE141" s="487" t="str">
        <f t="shared" ref="AE141:AE204" si="50">IF(OR($B141=0,AD141=0),"",AD141/$B141)</f>
        <v/>
      </c>
      <c r="AG141" s="487" t="str">
        <f t="shared" ref="AG141:AG204" si="51">IF(OR($B141=0,AF141=0),"",AF141/$B141)</f>
        <v/>
      </c>
      <c r="AI141" s="487" t="str">
        <f t="shared" ref="AI141:AI204" si="52">IF(OR($B141=0,AH141=0),"",AH141/$B141)</f>
        <v/>
      </c>
      <c r="AK141" s="487" t="str">
        <f t="shared" ref="AK141:AK204" si="53">IF(OR($B141=0,AJ141=0),"",AJ141/$B141)</f>
        <v/>
      </c>
      <c r="AM141" s="487" t="str">
        <f t="shared" ref="AM141:AM204" si="54">IF(OR($B141=0,AL141=0),"",AL141/$B141)</f>
        <v/>
      </c>
      <c r="AO141" s="487" t="str">
        <f t="shared" ref="AO141:AO204" si="55">IF(OR($B141=0,AN141=0),"",AN141/$B141)</f>
        <v/>
      </c>
      <c r="AQ141" s="487" t="str">
        <f t="shared" ref="AQ141:AQ204" si="56">IF(OR($B141=0,AP141=0),"",AP141/$B141)</f>
        <v/>
      </c>
    </row>
    <row r="142" spans="5:43" x14ac:dyDescent="0.25">
      <c r="E142" s="487" t="str">
        <f t="shared" si="38"/>
        <v/>
      </c>
      <c r="G142" s="487" t="str">
        <f t="shared" si="38"/>
        <v/>
      </c>
      <c r="I142" s="487" t="str">
        <f t="shared" si="39"/>
        <v/>
      </c>
      <c r="K142" s="487" t="str">
        <f t="shared" si="40"/>
        <v/>
      </c>
      <c r="M142" s="487" t="str">
        <f t="shared" si="41"/>
        <v/>
      </c>
      <c r="O142" s="487" t="str">
        <f t="shared" si="42"/>
        <v/>
      </c>
      <c r="Q142" s="487" t="str">
        <f t="shared" si="43"/>
        <v/>
      </c>
      <c r="S142" s="487" t="str">
        <f t="shared" si="44"/>
        <v/>
      </c>
      <c r="U142" s="487" t="str">
        <f t="shared" si="45"/>
        <v/>
      </c>
      <c r="W142" s="487" t="str">
        <f t="shared" si="46"/>
        <v/>
      </c>
      <c r="Y142" s="487" t="str">
        <f t="shared" si="47"/>
        <v/>
      </c>
      <c r="AA142" s="487" t="str">
        <f t="shared" si="48"/>
        <v/>
      </c>
      <c r="AC142" s="487" t="str">
        <f t="shared" si="49"/>
        <v/>
      </c>
      <c r="AE142" s="487" t="str">
        <f t="shared" si="50"/>
        <v/>
      </c>
      <c r="AG142" s="487" t="str">
        <f t="shared" si="51"/>
        <v/>
      </c>
      <c r="AI142" s="487" t="str">
        <f t="shared" si="52"/>
        <v/>
      </c>
      <c r="AK142" s="487" t="str">
        <f t="shared" si="53"/>
        <v/>
      </c>
      <c r="AM142" s="487" t="str">
        <f t="shared" si="54"/>
        <v/>
      </c>
      <c r="AO142" s="487" t="str">
        <f t="shared" si="55"/>
        <v/>
      </c>
      <c r="AQ142" s="487" t="str">
        <f t="shared" si="56"/>
        <v/>
      </c>
    </row>
    <row r="143" spans="5:43" x14ac:dyDescent="0.25">
      <c r="E143" s="487" t="str">
        <f t="shared" si="38"/>
        <v/>
      </c>
      <c r="G143" s="487" t="str">
        <f t="shared" si="38"/>
        <v/>
      </c>
      <c r="I143" s="487" t="str">
        <f t="shared" si="39"/>
        <v/>
      </c>
      <c r="K143" s="487" t="str">
        <f t="shared" si="40"/>
        <v/>
      </c>
      <c r="M143" s="487" t="str">
        <f t="shared" si="41"/>
        <v/>
      </c>
      <c r="O143" s="487" t="str">
        <f t="shared" si="42"/>
        <v/>
      </c>
      <c r="Q143" s="487" t="str">
        <f t="shared" si="43"/>
        <v/>
      </c>
      <c r="S143" s="487" t="str">
        <f t="shared" si="44"/>
        <v/>
      </c>
      <c r="U143" s="487" t="str">
        <f t="shared" si="45"/>
        <v/>
      </c>
      <c r="W143" s="487" t="str">
        <f t="shared" si="46"/>
        <v/>
      </c>
      <c r="Y143" s="487" t="str">
        <f t="shared" si="47"/>
        <v/>
      </c>
      <c r="AA143" s="487" t="str">
        <f t="shared" si="48"/>
        <v/>
      </c>
      <c r="AC143" s="487" t="str">
        <f t="shared" si="49"/>
        <v/>
      </c>
      <c r="AE143" s="487" t="str">
        <f t="shared" si="50"/>
        <v/>
      </c>
      <c r="AG143" s="487" t="str">
        <f t="shared" si="51"/>
        <v/>
      </c>
      <c r="AI143" s="487" t="str">
        <f t="shared" si="52"/>
        <v/>
      </c>
      <c r="AK143" s="487" t="str">
        <f t="shared" si="53"/>
        <v/>
      </c>
      <c r="AM143" s="487" t="str">
        <f t="shared" si="54"/>
        <v/>
      </c>
      <c r="AO143" s="487" t="str">
        <f t="shared" si="55"/>
        <v/>
      </c>
      <c r="AQ143" s="487" t="str">
        <f t="shared" si="56"/>
        <v/>
      </c>
    </row>
    <row r="144" spans="5:43" x14ac:dyDescent="0.25">
      <c r="E144" s="487" t="str">
        <f t="shared" si="38"/>
        <v/>
      </c>
      <c r="G144" s="487" t="str">
        <f t="shared" si="38"/>
        <v/>
      </c>
      <c r="I144" s="487" t="str">
        <f t="shared" si="39"/>
        <v/>
      </c>
      <c r="K144" s="487" t="str">
        <f t="shared" si="40"/>
        <v/>
      </c>
      <c r="M144" s="487" t="str">
        <f t="shared" si="41"/>
        <v/>
      </c>
      <c r="O144" s="487" t="str">
        <f t="shared" si="42"/>
        <v/>
      </c>
      <c r="Q144" s="487" t="str">
        <f t="shared" si="43"/>
        <v/>
      </c>
      <c r="S144" s="487" t="str">
        <f t="shared" si="44"/>
        <v/>
      </c>
      <c r="U144" s="487" t="str">
        <f t="shared" si="45"/>
        <v/>
      </c>
      <c r="W144" s="487" t="str">
        <f t="shared" si="46"/>
        <v/>
      </c>
      <c r="Y144" s="487" t="str">
        <f t="shared" si="47"/>
        <v/>
      </c>
      <c r="AA144" s="487" t="str">
        <f t="shared" si="48"/>
        <v/>
      </c>
      <c r="AC144" s="487" t="str">
        <f t="shared" si="49"/>
        <v/>
      </c>
      <c r="AE144" s="487" t="str">
        <f t="shared" si="50"/>
        <v/>
      </c>
      <c r="AG144" s="487" t="str">
        <f t="shared" si="51"/>
        <v/>
      </c>
      <c r="AI144" s="487" t="str">
        <f t="shared" si="52"/>
        <v/>
      </c>
      <c r="AK144" s="487" t="str">
        <f t="shared" si="53"/>
        <v/>
      </c>
      <c r="AM144" s="487" t="str">
        <f t="shared" si="54"/>
        <v/>
      </c>
      <c r="AO144" s="487" t="str">
        <f t="shared" si="55"/>
        <v/>
      </c>
      <c r="AQ144" s="487" t="str">
        <f t="shared" si="56"/>
        <v/>
      </c>
    </row>
    <row r="145" spans="5:43" x14ac:dyDescent="0.25">
      <c r="E145" s="487" t="str">
        <f t="shared" si="38"/>
        <v/>
      </c>
      <c r="G145" s="487" t="str">
        <f t="shared" si="38"/>
        <v/>
      </c>
      <c r="I145" s="487" t="str">
        <f t="shared" si="39"/>
        <v/>
      </c>
      <c r="K145" s="487" t="str">
        <f t="shared" si="40"/>
        <v/>
      </c>
      <c r="M145" s="487" t="str">
        <f t="shared" si="41"/>
        <v/>
      </c>
      <c r="O145" s="487" t="str">
        <f t="shared" si="42"/>
        <v/>
      </c>
      <c r="Q145" s="487" t="str">
        <f t="shared" si="43"/>
        <v/>
      </c>
      <c r="S145" s="487" t="str">
        <f t="shared" si="44"/>
        <v/>
      </c>
      <c r="U145" s="487" t="str">
        <f t="shared" si="45"/>
        <v/>
      </c>
      <c r="W145" s="487" t="str">
        <f t="shared" si="46"/>
        <v/>
      </c>
      <c r="Y145" s="487" t="str">
        <f t="shared" si="47"/>
        <v/>
      </c>
      <c r="AA145" s="487" t="str">
        <f t="shared" si="48"/>
        <v/>
      </c>
      <c r="AC145" s="487" t="str">
        <f t="shared" si="49"/>
        <v/>
      </c>
      <c r="AE145" s="487" t="str">
        <f t="shared" si="50"/>
        <v/>
      </c>
      <c r="AG145" s="487" t="str">
        <f t="shared" si="51"/>
        <v/>
      </c>
      <c r="AI145" s="487" t="str">
        <f t="shared" si="52"/>
        <v/>
      </c>
      <c r="AK145" s="487" t="str">
        <f t="shared" si="53"/>
        <v/>
      </c>
      <c r="AM145" s="487" t="str">
        <f t="shared" si="54"/>
        <v/>
      </c>
      <c r="AO145" s="487" t="str">
        <f t="shared" si="55"/>
        <v/>
      </c>
      <c r="AQ145" s="487" t="str">
        <f t="shared" si="56"/>
        <v/>
      </c>
    </row>
    <row r="146" spans="5:43" x14ac:dyDescent="0.25">
      <c r="E146" s="487" t="str">
        <f t="shared" si="38"/>
        <v/>
      </c>
      <c r="G146" s="487" t="str">
        <f t="shared" si="38"/>
        <v/>
      </c>
      <c r="I146" s="487" t="str">
        <f t="shared" si="39"/>
        <v/>
      </c>
      <c r="K146" s="487" t="str">
        <f t="shared" si="40"/>
        <v/>
      </c>
      <c r="M146" s="487" t="str">
        <f t="shared" si="41"/>
        <v/>
      </c>
      <c r="O146" s="487" t="str">
        <f t="shared" si="42"/>
        <v/>
      </c>
      <c r="Q146" s="487" t="str">
        <f t="shared" si="43"/>
        <v/>
      </c>
      <c r="S146" s="487" t="str">
        <f t="shared" si="44"/>
        <v/>
      </c>
      <c r="U146" s="487" t="str">
        <f t="shared" si="45"/>
        <v/>
      </c>
      <c r="W146" s="487" t="str">
        <f t="shared" si="46"/>
        <v/>
      </c>
      <c r="Y146" s="487" t="str">
        <f t="shared" si="47"/>
        <v/>
      </c>
      <c r="AA146" s="487" t="str">
        <f t="shared" si="48"/>
        <v/>
      </c>
      <c r="AC146" s="487" t="str">
        <f t="shared" si="49"/>
        <v/>
      </c>
      <c r="AE146" s="487" t="str">
        <f t="shared" si="50"/>
        <v/>
      </c>
      <c r="AG146" s="487" t="str">
        <f t="shared" si="51"/>
        <v/>
      </c>
      <c r="AI146" s="487" t="str">
        <f t="shared" si="52"/>
        <v/>
      </c>
      <c r="AK146" s="487" t="str">
        <f t="shared" si="53"/>
        <v/>
      </c>
      <c r="AM146" s="487" t="str">
        <f t="shared" si="54"/>
        <v/>
      </c>
      <c r="AO146" s="487" t="str">
        <f t="shared" si="55"/>
        <v/>
      </c>
      <c r="AQ146" s="487" t="str">
        <f t="shared" si="56"/>
        <v/>
      </c>
    </row>
    <row r="147" spans="5:43" x14ac:dyDescent="0.25">
      <c r="E147" s="487" t="str">
        <f t="shared" si="38"/>
        <v/>
      </c>
      <c r="G147" s="487" t="str">
        <f t="shared" si="38"/>
        <v/>
      </c>
      <c r="I147" s="487" t="str">
        <f t="shared" si="39"/>
        <v/>
      </c>
      <c r="K147" s="487" t="str">
        <f t="shared" si="40"/>
        <v/>
      </c>
      <c r="M147" s="487" t="str">
        <f t="shared" si="41"/>
        <v/>
      </c>
      <c r="O147" s="487" t="str">
        <f t="shared" si="42"/>
        <v/>
      </c>
      <c r="Q147" s="487" t="str">
        <f t="shared" si="43"/>
        <v/>
      </c>
      <c r="S147" s="487" t="str">
        <f t="shared" si="44"/>
        <v/>
      </c>
      <c r="U147" s="487" t="str">
        <f t="shared" si="45"/>
        <v/>
      </c>
      <c r="W147" s="487" t="str">
        <f t="shared" si="46"/>
        <v/>
      </c>
      <c r="Y147" s="487" t="str">
        <f t="shared" si="47"/>
        <v/>
      </c>
      <c r="AA147" s="487" t="str">
        <f t="shared" si="48"/>
        <v/>
      </c>
      <c r="AC147" s="487" t="str">
        <f t="shared" si="49"/>
        <v/>
      </c>
      <c r="AE147" s="487" t="str">
        <f t="shared" si="50"/>
        <v/>
      </c>
      <c r="AG147" s="487" t="str">
        <f t="shared" si="51"/>
        <v/>
      </c>
      <c r="AI147" s="487" t="str">
        <f t="shared" si="52"/>
        <v/>
      </c>
      <c r="AK147" s="487" t="str">
        <f t="shared" si="53"/>
        <v/>
      </c>
      <c r="AM147" s="487" t="str">
        <f t="shared" si="54"/>
        <v/>
      </c>
      <c r="AO147" s="487" t="str">
        <f t="shared" si="55"/>
        <v/>
      </c>
      <c r="AQ147" s="487" t="str">
        <f t="shared" si="56"/>
        <v/>
      </c>
    </row>
    <row r="148" spans="5:43" x14ac:dyDescent="0.25">
      <c r="E148" s="487" t="str">
        <f t="shared" si="38"/>
        <v/>
      </c>
      <c r="G148" s="487" t="str">
        <f t="shared" si="38"/>
        <v/>
      </c>
      <c r="I148" s="487" t="str">
        <f t="shared" si="39"/>
        <v/>
      </c>
      <c r="K148" s="487" t="str">
        <f t="shared" si="40"/>
        <v/>
      </c>
      <c r="M148" s="487" t="str">
        <f t="shared" si="41"/>
        <v/>
      </c>
      <c r="O148" s="487" t="str">
        <f t="shared" si="42"/>
        <v/>
      </c>
      <c r="Q148" s="487" t="str">
        <f t="shared" si="43"/>
        <v/>
      </c>
      <c r="S148" s="487" t="str">
        <f t="shared" si="44"/>
        <v/>
      </c>
      <c r="U148" s="487" t="str">
        <f t="shared" si="45"/>
        <v/>
      </c>
      <c r="W148" s="487" t="str">
        <f t="shared" si="46"/>
        <v/>
      </c>
      <c r="Y148" s="487" t="str">
        <f t="shared" si="47"/>
        <v/>
      </c>
      <c r="AA148" s="487" t="str">
        <f t="shared" si="48"/>
        <v/>
      </c>
      <c r="AC148" s="487" t="str">
        <f t="shared" si="49"/>
        <v/>
      </c>
      <c r="AE148" s="487" t="str">
        <f t="shared" si="50"/>
        <v/>
      </c>
      <c r="AG148" s="487" t="str">
        <f t="shared" si="51"/>
        <v/>
      </c>
      <c r="AI148" s="487" t="str">
        <f t="shared" si="52"/>
        <v/>
      </c>
      <c r="AK148" s="487" t="str">
        <f t="shared" si="53"/>
        <v/>
      </c>
      <c r="AM148" s="487" t="str">
        <f t="shared" si="54"/>
        <v/>
      </c>
      <c r="AO148" s="487" t="str">
        <f t="shared" si="55"/>
        <v/>
      </c>
      <c r="AQ148" s="487" t="str">
        <f t="shared" si="56"/>
        <v/>
      </c>
    </row>
    <row r="149" spans="5:43" x14ac:dyDescent="0.25">
      <c r="E149" s="487" t="str">
        <f t="shared" si="38"/>
        <v/>
      </c>
      <c r="G149" s="487" t="str">
        <f t="shared" si="38"/>
        <v/>
      </c>
      <c r="I149" s="487" t="str">
        <f t="shared" si="39"/>
        <v/>
      </c>
      <c r="K149" s="487" t="str">
        <f t="shared" si="40"/>
        <v/>
      </c>
      <c r="M149" s="487" t="str">
        <f t="shared" si="41"/>
        <v/>
      </c>
      <c r="O149" s="487" t="str">
        <f t="shared" si="42"/>
        <v/>
      </c>
      <c r="Q149" s="487" t="str">
        <f t="shared" si="43"/>
        <v/>
      </c>
      <c r="S149" s="487" t="str">
        <f t="shared" si="44"/>
        <v/>
      </c>
      <c r="U149" s="487" t="str">
        <f t="shared" si="45"/>
        <v/>
      </c>
      <c r="W149" s="487" t="str">
        <f t="shared" si="46"/>
        <v/>
      </c>
      <c r="Y149" s="487" t="str">
        <f t="shared" si="47"/>
        <v/>
      </c>
      <c r="AA149" s="487" t="str">
        <f t="shared" si="48"/>
        <v/>
      </c>
      <c r="AC149" s="487" t="str">
        <f t="shared" si="49"/>
        <v/>
      </c>
      <c r="AE149" s="487" t="str">
        <f t="shared" si="50"/>
        <v/>
      </c>
      <c r="AG149" s="487" t="str">
        <f t="shared" si="51"/>
        <v/>
      </c>
      <c r="AI149" s="487" t="str">
        <f t="shared" si="52"/>
        <v/>
      </c>
      <c r="AK149" s="487" t="str">
        <f t="shared" si="53"/>
        <v/>
      </c>
      <c r="AM149" s="487" t="str">
        <f t="shared" si="54"/>
        <v/>
      </c>
      <c r="AO149" s="487" t="str">
        <f t="shared" si="55"/>
        <v/>
      </c>
      <c r="AQ149" s="487" t="str">
        <f t="shared" si="56"/>
        <v/>
      </c>
    </row>
    <row r="150" spans="5:43" x14ac:dyDescent="0.25">
      <c r="E150" s="487" t="str">
        <f t="shared" si="38"/>
        <v/>
      </c>
      <c r="G150" s="487" t="str">
        <f t="shared" si="38"/>
        <v/>
      </c>
      <c r="I150" s="487" t="str">
        <f t="shared" si="39"/>
        <v/>
      </c>
      <c r="K150" s="487" t="str">
        <f t="shared" si="40"/>
        <v/>
      </c>
      <c r="M150" s="487" t="str">
        <f t="shared" si="41"/>
        <v/>
      </c>
      <c r="O150" s="487" t="str">
        <f t="shared" si="42"/>
        <v/>
      </c>
      <c r="Q150" s="487" t="str">
        <f t="shared" si="43"/>
        <v/>
      </c>
      <c r="S150" s="487" t="str">
        <f t="shared" si="44"/>
        <v/>
      </c>
      <c r="U150" s="487" t="str">
        <f t="shared" si="45"/>
        <v/>
      </c>
      <c r="W150" s="487" t="str">
        <f t="shared" si="46"/>
        <v/>
      </c>
      <c r="Y150" s="487" t="str">
        <f t="shared" si="47"/>
        <v/>
      </c>
      <c r="AA150" s="487" t="str">
        <f t="shared" si="48"/>
        <v/>
      </c>
      <c r="AC150" s="487" t="str">
        <f t="shared" si="49"/>
        <v/>
      </c>
      <c r="AE150" s="487" t="str">
        <f t="shared" si="50"/>
        <v/>
      </c>
      <c r="AG150" s="487" t="str">
        <f t="shared" si="51"/>
        <v/>
      </c>
      <c r="AI150" s="487" t="str">
        <f t="shared" si="52"/>
        <v/>
      </c>
      <c r="AK150" s="487" t="str">
        <f t="shared" si="53"/>
        <v/>
      </c>
      <c r="AM150" s="487" t="str">
        <f t="shared" si="54"/>
        <v/>
      </c>
      <c r="AO150" s="487" t="str">
        <f t="shared" si="55"/>
        <v/>
      </c>
      <c r="AQ150" s="487" t="str">
        <f t="shared" si="56"/>
        <v/>
      </c>
    </row>
    <row r="151" spans="5:43" x14ac:dyDescent="0.25">
      <c r="E151" s="487" t="str">
        <f t="shared" si="38"/>
        <v/>
      </c>
      <c r="G151" s="487" t="str">
        <f t="shared" si="38"/>
        <v/>
      </c>
      <c r="I151" s="487" t="str">
        <f t="shared" si="39"/>
        <v/>
      </c>
      <c r="K151" s="487" t="str">
        <f t="shared" si="40"/>
        <v/>
      </c>
      <c r="M151" s="487" t="str">
        <f t="shared" si="41"/>
        <v/>
      </c>
      <c r="O151" s="487" t="str">
        <f t="shared" si="42"/>
        <v/>
      </c>
      <c r="Q151" s="487" t="str">
        <f t="shared" si="43"/>
        <v/>
      </c>
      <c r="S151" s="487" t="str">
        <f t="shared" si="44"/>
        <v/>
      </c>
      <c r="U151" s="487" t="str">
        <f t="shared" si="45"/>
        <v/>
      </c>
      <c r="W151" s="487" t="str">
        <f t="shared" si="46"/>
        <v/>
      </c>
      <c r="Y151" s="487" t="str">
        <f t="shared" si="47"/>
        <v/>
      </c>
      <c r="AA151" s="487" t="str">
        <f t="shared" si="48"/>
        <v/>
      </c>
      <c r="AC151" s="487" t="str">
        <f t="shared" si="49"/>
        <v/>
      </c>
      <c r="AE151" s="487" t="str">
        <f t="shared" si="50"/>
        <v/>
      </c>
      <c r="AG151" s="487" t="str">
        <f t="shared" si="51"/>
        <v/>
      </c>
      <c r="AI151" s="487" t="str">
        <f t="shared" si="52"/>
        <v/>
      </c>
      <c r="AK151" s="487" t="str">
        <f t="shared" si="53"/>
        <v/>
      </c>
      <c r="AM151" s="487" t="str">
        <f t="shared" si="54"/>
        <v/>
      </c>
      <c r="AO151" s="487" t="str">
        <f t="shared" si="55"/>
        <v/>
      </c>
      <c r="AQ151" s="487" t="str">
        <f t="shared" si="56"/>
        <v/>
      </c>
    </row>
    <row r="152" spans="5:43" x14ac:dyDescent="0.25">
      <c r="E152" s="487" t="str">
        <f t="shared" si="38"/>
        <v/>
      </c>
      <c r="G152" s="487" t="str">
        <f t="shared" si="38"/>
        <v/>
      </c>
      <c r="I152" s="487" t="str">
        <f t="shared" si="39"/>
        <v/>
      </c>
      <c r="K152" s="487" t="str">
        <f t="shared" si="40"/>
        <v/>
      </c>
      <c r="M152" s="487" t="str">
        <f t="shared" si="41"/>
        <v/>
      </c>
      <c r="O152" s="487" t="str">
        <f t="shared" si="42"/>
        <v/>
      </c>
      <c r="Q152" s="487" t="str">
        <f t="shared" si="43"/>
        <v/>
      </c>
      <c r="S152" s="487" t="str">
        <f t="shared" si="44"/>
        <v/>
      </c>
      <c r="U152" s="487" t="str">
        <f t="shared" si="45"/>
        <v/>
      </c>
      <c r="W152" s="487" t="str">
        <f t="shared" si="46"/>
        <v/>
      </c>
      <c r="Y152" s="487" t="str">
        <f t="shared" si="47"/>
        <v/>
      </c>
      <c r="AA152" s="487" t="str">
        <f t="shared" si="48"/>
        <v/>
      </c>
      <c r="AC152" s="487" t="str">
        <f t="shared" si="49"/>
        <v/>
      </c>
      <c r="AE152" s="487" t="str">
        <f t="shared" si="50"/>
        <v/>
      </c>
      <c r="AG152" s="487" t="str">
        <f t="shared" si="51"/>
        <v/>
      </c>
      <c r="AI152" s="487" t="str">
        <f t="shared" si="52"/>
        <v/>
      </c>
      <c r="AK152" s="487" t="str">
        <f t="shared" si="53"/>
        <v/>
      </c>
      <c r="AM152" s="487" t="str">
        <f t="shared" si="54"/>
        <v/>
      </c>
      <c r="AO152" s="487" t="str">
        <f t="shared" si="55"/>
        <v/>
      </c>
      <c r="AQ152" s="487" t="str">
        <f t="shared" si="56"/>
        <v/>
      </c>
    </row>
    <row r="153" spans="5:43" x14ac:dyDescent="0.25">
      <c r="E153" s="487" t="str">
        <f t="shared" si="38"/>
        <v/>
      </c>
      <c r="G153" s="487" t="str">
        <f t="shared" si="38"/>
        <v/>
      </c>
      <c r="I153" s="487" t="str">
        <f t="shared" si="39"/>
        <v/>
      </c>
      <c r="K153" s="487" t="str">
        <f t="shared" si="40"/>
        <v/>
      </c>
      <c r="M153" s="487" t="str">
        <f t="shared" si="41"/>
        <v/>
      </c>
      <c r="O153" s="487" t="str">
        <f t="shared" si="42"/>
        <v/>
      </c>
      <c r="Q153" s="487" t="str">
        <f t="shared" si="43"/>
        <v/>
      </c>
      <c r="S153" s="487" t="str">
        <f t="shared" si="44"/>
        <v/>
      </c>
      <c r="U153" s="487" t="str">
        <f t="shared" si="45"/>
        <v/>
      </c>
      <c r="W153" s="487" t="str">
        <f t="shared" si="46"/>
        <v/>
      </c>
      <c r="Y153" s="487" t="str">
        <f t="shared" si="47"/>
        <v/>
      </c>
      <c r="AA153" s="487" t="str">
        <f t="shared" si="48"/>
        <v/>
      </c>
      <c r="AC153" s="487" t="str">
        <f t="shared" si="49"/>
        <v/>
      </c>
      <c r="AE153" s="487" t="str">
        <f t="shared" si="50"/>
        <v/>
      </c>
      <c r="AG153" s="487" t="str">
        <f t="shared" si="51"/>
        <v/>
      </c>
      <c r="AI153" s="487" t="str">
        <f t="shared" si="52"/>
        <v/>
      </c>
      <c r="AK153" s="487" t="str">
        <f t="shared" si="53"/>
        <v/>
      </c>
      <c r="AM153" s="487" t="str">
        <f t="shared" si="54"/>
        <v/>
      </c>
      <c r="AO153" s="487" t="str">
        <f t="shared" si="55"/>
        <v/>
      </c>
      <c r="AQ153" s="487" t="str">
        <f t="shared" si="56"/>
        <v/>
      </c>
    </row>
    <row r="154" spans="5:43" x14ac:dyDescent="0.25">
      <c r="E154" s="487" t="str">
        <f t="shared" si="38"/>
        <v/>
      </c>
      <c r="G154" s="487" t="str">
        <f t="shared" si="38"/>
        <v/>
      </c>
      <c r="I154" s="487" t="str">
        <f t="shared" si="39"/>
        <v/>
      </c>
      <c r="K154" s="487" t="str">
        <f t="shared" si="40"/>
        <v/>
      </c>
      <c r="M154" s="487" t="str">
        <f t="shared" si="41"/>
        <v/>
      </c>
      <c r="O154" s="487" t="str">
        <f t="shared" si="42"/>
        <v/>
      </c>
      <c r="Q154" s="487" t="str">
        <f t="shared" si="43"/>
        <v/>
      </c>
      <c r="S154" s="487" t="str">
        <f t="shared" si="44"/>
        <v/>
      </c>
      <c r="U154" s="487" t="str">
        <f t="shared" si="45"/>
        <v/>
      </c>
      <c r="W154" s="487" t="str">
        <f t="shared" si="46"/>
        <v/>
      </c>
      <c r="Y154" s="487" t="str">
        <f t="shared" si="47"/>
        <v/>
      </c>
      <c r="AA154" s="487" t="str">
        <f t="shared" si="48"/>
        <v/>
      </c>
      <c r="AC154" s="487" t="str">
        <f t="shared" si="49"/>
        <v/>
      </c>
      <c r="AE154" s="487" t="str">
        <f t="shared" si="50"/>
        <v/>
      </c>
      <c r="AG154" s="487" t="str">
        <f t="shared" si="51"/>
        <v/>
      </c>
      <c r="AI154" s="487" t="str">
        <f t="shared" si="52"/>
        <v/>
      </c>
      <c r="AK154" s="487" t="str">
        <f t="shared" si="53"/>
        <v/>
      </c>
      <c r="AM154" s="487" t="str">
        <f t="shared" si="54"/>
        <v/>
      </c>
      <c r="AO154" s="487" t="str">
        <f t="shared" si="55"/>
        <v/>
      </c>
      <c r="AQ154" s="487" t="str">
        <f t="shared" si="56"/>
        <v/>
      </c>
    </row>
    <row r="155" spans="5:43" x14ac:dyDescent="0.25">
      <c r="E155" s="487" t="str">
        <f t="shared" si="38"/>
        <v/>
      </c>
      <c r="G155" s="487" t="str">
        <f t="shared" si="38"/>
        <v/>
      </c>
      <c r="I155" s="487" t="str">
        <f t="shared" si="39"/>
        <v/>
      </c>
      <c r="K155" s="487" t="str">
        <f t="shared" si="40"/>
        <v/>
      </c>
      <c r="M155" s="487" t="str">
        <f t="shared" si="41"/>
        <v/>
      </c>
      <c r="O155" s="487" t="str">
        <f t="shared" si="42"/>
        <v/>
      </c>
      <c r="Q155" s="487" t="str">
        <f t="shared" si="43"/>
        <v/>
      </c>
      <c r="S155" s="487" t="str">
        <f t="shared" si="44"/>
        <v/>
      </c>
      <c r="U155" s="487" t="str">
        <f t="shared" si="45"/>
        <v/>
      </c>
      <c r="W155" s="487" t="str">
        <f t="shared" si="46"/>
        <v/>
      </c>
      <c r="Y155" s="487" t="str">
        <f t="shared" si="47"/>
        <v/>
      </c>
      <c r="AA155" s="487" t="str">
        <f t="shared" si="48"/>
        <v/>
      </c>
      <c r="AC155" s="487" t="str">
        <f t="shared" si="49"/>
        <v/>
      </c>
      <c r="AE155" s="487" t="str">
        <f t="shared" si="50"/>
        <v/>
      </c>
      <c r="AG155" s="487" t="str">
        <f t="shared" si="51"/>
        <v/>
      </c>
      <c r="AI155" s="487" t="str">
        <f t="shared" si="52"/>
        <v/>
      </c>
      <c r="AK155" s="487" t="str">
        <f t="shared" si="53"/>
        <v/>
      </c>
      <c r="AM155" s="487" t="str">
        <f t="shared" si="54"/>
        <v/>
      </c>
      <c r="AO155" s="487" t="str">
        <f t="shared" si="55"/>
        <v/>
      </c>
      <c r="AQ155" s="487" t="str">
        <f t="shared" si="56"/>
        <v/>
      </c>
    </row>
    <row r="156" spans="5:43" x14ac:dyDescent="0.25">
      <c r="E156" s="487" t="str">
        <f t="shared" si="38"/>
        <v/>
      </c>
      <c r="G156" s="487" t="str">
        <f t="shared" si="38"/>
        <v/>
      </c>
      <c r="I156" s="487" t="str">
        <f t="shared" si="39"/>
        <v/>
      </c>
      <c r="K156" s="487" t="str">
        <f t="shared" si="40"/>
        <v/>
      </c>
      <c r="M156" s="487" t="str">
        <f t="shared" si="41"/>
        <v/>
      </c>
      <c r="O156" s="487" t="str">
        <f t="shared" si="42"/>
        <v/>
      </c>
      <c r="Q156" s="487" t="str">
        <f t="shared" si="43"/>
        <v/>
      </c>
      <c r="S156" s="487" t="str">
        <f t="shared" si="44"/>
        <v/>
      </c>
      <c r="U156" s="487" t="str">
        <f t="shared" si="45"/>
        <v/>
      </c>
      <c r="W156" s="487" t="str">
        <f t="shared" si="46"/>
        <v/>
      </c>
      <c r="Y156" s="487" t="str">
        <f t="shared" si="47"/>
        <v/>
      </c>
      <c r="AA156" s="487" t="str">
        <f t="shared" si="48"/>
        <v/>
      </c>
      <c r="AC156" s="487" t="str">
        <f t="shared" si="49"/>
        <v/>
      </c>
      <c r="AE156" s="487" t="str">
        <f t="shared" si="50"/>
        <v/>
      </c>
      <c r="AG156" s="487" t="str">
        <f t="shared" si="51"/>
        <v/>
      </c>
      <c r="AI156" s="487" t="str">
        <f t="shared" si="52"/>
        <v/>
      </c>
      <c r="AK156" s="487" t="str">
        <f t="shared" si="53"/>
        <v/>
      </c>
      <c r="AM156" s="487" t="str">
        <f t="shared" si="54"/>
        <v/>
      </c>
      <c r="AO156" s="487" t="str">
        <f t="shared" si="55"/>
        <v/>
      </c>
      <c r="AQ156" s="487" t="str">
        <f t="shared" si="56"/>
        <v/>
      </c>
    </row>
    <row r="157" spans="5:43" x14ac:dyDescent="0.25">
      <c r="E157" s="487" t="str">
        <f t="shared" si="38"/>
        <v/>
      </c>
      <c r="G157" s="487" t="str">
        <f t="shared" si="38"/>
        <v/>
      </c>
      <c r="I157" s="487" t="str">
        <f t="shared" si="39"/>
        <v/>
      </c>
      <c r="K157" s="487" t="str">
        <f t="shared" si="40"/>
        <v/>
      </c>
      <c r="M157" s="487" t="str">
        <f t="shared" si="41"/>
        <v/>
      </c>
      <c r="O157" s="487" t="str">
        <f t="shared" si="42"/>
        <v/>
      </c>
      <c r="Q157" s="487" t="str">
        <f t="shared" si="43"/>
        <v/>
      </c>
      <c r="S157" s="487" t="str">
        <f t="shared" si="44"/>
        <v/>
      </c>
      <c r="U157" s="487" t="str">
        <f t="shared" si="45"/>
        <v/>
      </c>
      <c r="W157" s="487" t="str">
        <f t="shared" si="46"/>
        <v/>
      </c>
      <c r="Y157" s="487" t="str">
        <f t="shared" si="47"/>
        <v/>
      </c>
      <c r="AA157" s="487" t="str">
        <f t="shared" si="48"/>
        <v/>
      </c>
      <c r="AC157" s="487" t="str">
        <f t="shared" si="49"/>
        <v/>
      </c>
      <c r="AE157" s="487" t="str">
        <f t="shared" si="50"/>
        <v/>
      </c>
      <c r="AG157" s="487" t="str">
        <f t="shared" si="51"/>
        <v/>
      </c>
      <c r="AI157" s="487" t="str">
        <f t="shared" si="52"/>
        <v/>
      </c>
      <c r="AK157" s="487" t="str">
        <f t="shared" si="53"/>
        <v/>
      </c>
      <c r="AM157" s="487" t="str">
        <f t="shared" si="54"/>
        <v/>
      </c>
      <c r="AO157" s="487" t="str">
        <f t="shared" si="55"/>
        <v/>
      </c>
      <c r="AQ157" s="487" t="str">
        <f t="shared" si="56"/>
        <v/>
      </c>
    </row>
    <row r="158" spans="5:43" x14ac:dyDescent="0.25">
      <c r="E158" s="487" t="str">
        <f t="shared" si="38"/>
        <v/>
      </c>
      <c r="G158" s="487" t="str">
        <f t="shared" si="38"/>
        <v/>
      </c>
      <c r="I158" s="487" t="str">
        <f t="shared" si="39"/>
        <v/>
      </c>
      <c r="K158" s="487" t="str">
        <f t="shared" si="40"/>
        <v/>
      </c>
      <c r="M158" s="487" t="str">
        <f t="shared" si="41"/>
        <v/>
      </c>
      <c r="O158" s="487" t="str">
        <f t="shared" si="42"/>
        <v/>
      </c>
      <c r="Q158" s="487" t="str">
        <f t="shared" si="43"/>
        <v/>
      </c>
      <c r="S158" s="487" t="str">
        <f t="shared" si="44"/>
        <v/>
      </c>
      <c r="U158" s="487" t="str">
        <f t="shared" si="45"/>
        <v/>
      </c>
      <c r="W158" s="487" t="str">
        <f t="shared" si="46"/>
        <v/>
      </c>
      <c r="Y158" s="487" t="str">
        <f t="shared" si="47"/>
        <v/>
      </c>
      <c r="AA158" s="487" t="str">
        <f t="shared" si="48"/>
        <v/>
      </c>
      <c r="AC158" s="487" t="str">
        <f t="shared" si="49"/>
        <v/>
      </c>
      <c r="AE158" s="487" t="str">
        <f t="shared" si="50"/>
        <v/>
      </c>
      <c r="AG158" s="487" t="str">
        <f t="shared" si="51"/>
        <v/>
      </c>
      <c r="AI158" s="487" t="str">
        <f t="shared" si="52"/>
        <v/>
      </c>
      <c r="AK158" s="487" t="str">
        <f t="shared" si="53"/>
        <v/>
      </c>
      <c r="AM158" s="487" t="str">
        <f t="shared" si="54"/>
        <v/>
      </c>
      <c r="AO158" s="487" t="str">
        <f t="shared" si="55"/>
        <v/>
      </c>
      <c r="AQ158" s="487" t="str">
        <f t="shared" si="56"/>
        <v/>
      </c>
    </row>
    <row r="159" spans="5:43" x14ac:dyDescent="0.25">
      <c r="E159" s="487" t="str">
        <f t="shared" si="38"/>
        <v/>
      </c>
      <c r="G159" s="487" t="str">
        <f t="shared" si="38"/>
        <v/>
      </c>
      <c r="I159" s="487" t="str">
        <f t="shared" si="39"/>
        <v/>
      </c>
      <c r="K159" s="487" t="str">
        <f t="shared" si="40"/>
        <v/>
      </c>
      <c r="M159" s="487" t="str">
        <f t="shared" si="41"/>
        <v/>
      </c>
      <c r="O159" s="487" t="str">
        <f t="shared" si="42"/>
        <v/>
      </c>
      <c r="Q159" s="487" t="str">
        <f t="shared" si="43"/>
        <v/>
      </c>
      <c r="S159" s="487" t="str">
        <f t="shared" si="44"/>
        <v/>
      </c>
      <c r="U159" s="487" t="str">
        <f t="shared" si="45"/>
        <v/>
      </c>
      <c r="W159" s="487" t="str">
        <f t="shared" si="46"/>
        <v/>
      </c>
      <c r="Y159" s="487" t="str">
        <f t="shared" si="47"/>
        <v/>
      </c>
      <c r="AA159" s="487" t="str">
        <f t="shared" si="48"/>
        <v/>
      </c>
      <c r="AC159" s="487" t="str">
        <f t="shared" si="49"/>
        <v/>
      </c>
      <c r="AE159" s="487" t="str">
        <f t="shared" si="50"/>
        <v/>
      </c>
      <c r="AG159" s="487" t="str">
        <f t="shared" si="51"/>
        <v/>
      </c>
      <c r="AI159" s="487" t="str">
        <f t="shared" si="52"/>
        <v/>
      </c>
      <c r="AK159" s="487" t="str">
        <f t="shared" si="53"/>
        <v/>
      </c>
      <c r="AM159" s="487" t="str">
        <f t="shared" si="54"/>
        <v/>
      </c>
      <c r="AO159" s="487" t="str">
        <f t="shared" si="55"/>
        <v/>
      </c>
      <c r="AQ159" s="487" t="str">
        <f t="shared" si="56"/>
        <v/>
      </c>
    </row>
    <row r="160" spans="5:43" x14ac:dyDescent="0.25">
      <c r="E160" s="487" t="str">
        <f t="shared" si="38"/>
        <v/>
      </c>
      <c r="G160" s="487" t="str">
        <f t="shared" si="38"/>
        <v/>
      </c>
      <c r="I160" s="487" t="str">
        <f t="shared" si="39"/>
        <v/>
      </c>
      <c r="K160" s="487" t="str">
        <f t="shared" si="40"/>
        <v/>
      </c>
      <c r="M160" s="487" t="str">
        <f t="shared" si="41"/>
        <v/>
      </c>
      <c r="O160" s="487" t="str">
        <f t="shared" si="42"/>
        <v/>
      </c>
      <c r="Q160" s="487" t="str">
        <f t="shared" si="43"/>
        <v/>
      </c>
      <c r="S160" s="487" t="str">
        <f t="shared" si="44"/>
        <v/>
      </c>
      <c r="U160" s="487" t="str">
        <f t="shared" si="45"/>
        <v/>
      </c>
      <c r="W160" s="487" t="str">
        <f t="shared" si="46"/>
        <v/>
      </c>
      <c r="Y160" s="487" t="str">
        <f t="shared" si="47"/>
        <v/>
      </c>
      <c r="AA160" s="487" t="str">
        <f t="shared" si="48"/>
        <v/>
      </c>
      <c r="AC160" s="487" t="str">
        <f t="shared" si="49"/>
        <v/>
      </c>
      <c r="AE160" s="487" t="str">
        <f t="shared" si="50"/>
        <v/>
      </c>
      <c r="AG160" s="487" t="str">
        <f t="shared" si="51"/>
        <v/>
      </c>
      <c r="AI160" s="487" t="str">
        <f t="shared" si="52"/>
        <v/>
      </c>
      <c r="AK160" s="487" t="str">
        <f t="shared" si="53"/>
        <v/>
      </c>
      <c r="AM160" s="487" t="str">
        <f t="shared" si="54"/>
        <v/>
      </c>
      <c r="AO160" s="487" t="str">
        <f t="shared" si="55"/>
        <v/>
      </c>
      <c r="AQ160" s="487" t="str">
        <f t="shared" si="56"/>
        <v/>
      </c>
    </row>
    <row r="161" spans="5:43" x14ac:dyDescent="0.25">
      <c r="E161" s="487" t="str">
        <f t="shared" si="38"/>
        <v/>
      </c>
      <c r="G161" s="487" t="str">
        <f t="shared" si="38"/>
        <v/>
      </c>
      <c r="I161" s="487" t="str">
        <f t="shared" si="39"/>
        <v/>
      </c>
      <c r="K161" s="487" t="str">
        <f t="shared" si="40"/>
        <v/>
      </c>
      <c r="M161" s="487" t="str">
        <f t="shared" si="41"/>
        <v/>
      </c>
      <c r="O161" s="487" t="str">
        <f t="shared" si="42"/>
        <v/>
      </c>
      <c r="Q161" s="487" t="str">
        <f t="shared" si="43"/>
        <v/>
      </c>
      <c r="S161" s="487" t="str">
        <f t="shared" si="44"/>
        <v/>
      </c>
      <c r="U161" s="487" t="str">
        <f t="shared" si="45"/>
        <v/>
      </c>
      <c r="W161" s="487" t="str">
        <f t="shared" si="46"/>
        <v/>
      </c>
      <c r="Y161" s="487" t="str">
        <f t="shared" si="47"/>
        <v/>
      </c>
      <c r="AA161" s="487" t="str">
        <f t="shared" si="48"/>
        <v/>
      </c>
      <c r="AC161" s="487" t="str">
        <f t="shared" si="49"/>
        <v/>
      </c>
      <c r="AE161" s="487" t="str">
        <f t="shared" si="50"/>
        <v/>
      </c>
      <c r="AG161" s="487" t="str">
        <f t="shared" si="51"/>
        <v/>
      </c>
      <c r="AI161" s="487" t="str">
        <f t="shared" si="52"/>
        <v/>
      </c>
      <c r="AK161" s="487" t="str">
        <f t="shared" si="53"/>
        <v/>
      </c>
      <c r="AM161" s="487" t="str">
        <f t="shared" si="54"/>
        <v/>
      </c>
      <c r="AO161" s="487" t="str">
        <f t="shared" si="55"/>
        <v/>
      </c>
      <c r="AQ161" s="487" t="str">
        <f t="shared" si="56"/>
        <v/>
      </c>
    </row>
    <row r="162" spans="5:43" x14ac:dyDescent="0.25">
      <c r="E162" s="487" t="str">
        <f t="shared" si="38"/>
        <v/>
      </c>
      <c r="G162" s="487" t="str">
        <f t="shared" si="38"/>
        <v/>
      </c>
      <c r="I162" s="487" t="str">
        <f t="shared" si="39"/>
        <v/>
      </c>
      <c r="K162" s="487" t="str">
        <f t="shared" si="40"/>
        <v/>
      </c>
      <c r="M162" s="487" t="str">
        <f t="shared" si="41"/>
        <v/>
      </c>
      <c r="O162" s="487" t="str">
        <f t="shared" si="42"/>
        <v/>
      </c>
      <c r="Q162" s="487" t="str">
        <f t="shared" si="43"/>
        <v/>
      </c>
      <c r="S162" s="487" t="str">
        <f t="shared" si="44"/>
        <v/>
      </c>
      <c r="U162" s="487" t="str">
        <f t="shared" si="45"/>
        <v/>
      </c>
      <c r="W162" s="487" t="str">
        <f t="shared" si="46"/>
        <v/>
      </c>
      <c r="Y162" s="487" t="str">
        <f t="shared" si="47"/>
        <v/>
      </c>
      <c r="AA162" s="487" t="str">
        <f t="shared" si="48"/>
        <v/>
      </c>
      <c r="AC162" s="487" t="str">
        <f t="shared" si="49"/>
        <v/>
      </c>
      <c r="AE162" s="487" t="str">
        <f t="shared" si="50"/>
        <v/>
      </c>
      <c r="AG162" s="487" t="str">
        <f t="shared" si="51"/>
        <v/>
      </c>
      <c r="AI162" s="487" t="str">
        <f t="shared" si="52"/>
        <v/>
      </c>
      <c r="AK162" s="487" t="str">
        <f t="shared" si="53"/>
        <v/>
      </c>
      <c r="AM162" s="487" t="str">
        <f t="shared" si="54"/>
        <v/>
      </c>
      <c r="AO162" s="487" t="str">
        <f t="shared" si="55"/>
        <v/>
      </c>
      <c r="AQ162" s="487" t="str">
        <f t="shared" si="56"/>
        <v/>
      </c>
    </row>
    <row r="163" spans="5:43" x14ac:dyDescent="0.25">
      <c r="E163" s="487" t="str">
        <f t="shared" si="38"/>
        <v/>
      </c>
      <c r="G163" s="487" t="str">
        <f t="shared" si="38"/>
        <v/>
      </c>
      <c r="I163" s="487" t="str">
        <f t="shared" si="39"/>
        <v/>
      </c>
      <c r="K163" s="487" t="str">
        <f t="shared" si="40"/>
        <v/>
      </c>
      <c r="M163" s="487" t="str">
        <f t="shared" si="41"/>
        <v/>
      </c>
      <c r="O163" s="487" t="str">
        <f t="shared" si="42"/>
        <v/>
      </c>
      <c r="Q163" s="487" t="str">
        <f t="shared" si="43"/>
        <v/>
      </c>
      <c r="S163" s="487" t="str">
        <f t="shared" si="44"/>
        <v/>
      </c>
      <c r="U163" s="487" t="str">
        <f t="shared" si="45"/>
        <v/>
      </c>
      <c r="W163" s="487" t="str">
        <f t="shared" si="46"/>
        <v/>
      </c>
      <c r="Y163" s="487" t="str">
        <f t="shared" si="47"/>
        <v/>
      </c>
      <c r="AA163" s="487" t="str">
        <f t="shared" si="48"/>
        <v/>
      </c>
      <c r="AC163" s="487" t="str">
        <f t="shared" si="49"/>
        <v/>
      </c>
      <c r="AE163" s="487" t="str">
        <f t="shared" si="50"/>
        <v/>
      </c>
      <c r="AG163" s="487" t="str">
        <f t="shared" si="51"/>
        <v/>
      </c>
      <c r="AI163" s="487" t="str">
        <f t="shared" si="52"/>
        <v/>
      </c>
      <c r="AK163" s="487" t="str">
        <f t="shared" si="53"/>
        <v/>
      </c>
      <c r="AM163" s="487" t="str">
        <f t="shared" si="54"/>
        <v/>
      </c>
      <c r="AO163" s="487" t="str">
        <f t="shared" si="55"/>
        <v/>
      </c>
      <c r="AQ163" s="487" t="str">
        <f t="shared" si="56"/>
        <v/>
      </c>
    </row>
    <row r="164" spans="5:43" x14ac:dyDescent="0.25">
      <c r="E164" s="487" t="str">
        <f t="shared" si="38"/>
        <v/>
      </c>
      <c r="G164" s="487" t="str">
        <f t="shared" si="38"/>
        <v/>
      </c>
      <c r="I164" s="487" t="str">
        <f t="shared" si="39"/>
        <v/>
      </c>
      <c r="K164" s="487" t="str">
        <f t="shared" si="40"/>
        <v/>
      </c>
      <c r="M164" s="487" t="str">
        <f t="shared" si="41"/>
        <v/>
      </c>
      <c r="O164" s="487" t="str">
        <f t="shared" si="42"/>
        <v/>
      </c>
      <c r="Q164" s="487" t="str">
        <f t="shared" si="43"/>
        <v/>
      </c>
      <c r="S164" s="487" t="str">
        <f t="shared" si="44"/>
        <v/>
      </c>
      <c r="U164" s="487" t="str">
        <f t="shared" si="45"/>
        <v/>
      </c>
      <c r="W164" s="487" t="str">
        <f t="shared" si="46"/>
        <v/>
      </c>
      <c r="Y164" s="487" t="str">
        <f t="shared" si="47"/>
        <v/>
      </c>
      <c r="AA164" s="487" t="str">
        <f t="shared" si="48"/>
        <v/>
      </c>
      <c r="AC164" s="487" t="str">
        <f t="shared" si="49"/>
        <v/>
      </c>
      <c r="AE164" s="487" t="str">
        <f t="shared" si="50"/>
        <v/>
      </c>
      <c r="AG164" s="487" t="str">
        <f t="shared" si="51"/>
        <v/>
      </c>
      <c r="AI164" s="487" t="str">
        <f t="shared" si="52"/>
        <v/>
      </c>
      <c r="AK164" s="487" t="str">
        <f t="shared" si="53"/>
        <v/>
      </c>
      <c r="AM164" s="487" t="str">
        <f t="shared" si="54"/>
        <v/>
      </c>
      <c r="AO164" s="487" t="str">
        <f t="shared" si="55"/>
        <v/>
      </c>
      <c r="AQ164" s="487" t="str">
        <f t="shared" si="56"/>
        <v/>
      </c>
    </row>
    <row r="165" spans="5:43" x14ac:dyDescent="0.25">
      <c r="E165" s="487" t="str">
        <f t="shared" si="38"/>
        <v/>
      </c>
      <c r="G165" s="487" t="str">
        <f t="shared" si="38"/>
        <v/>
      </c>
      <c r="I165" s="487" t="str">
        <f t="shared" si="39"/>
        <v/>
      </c>
      <c r="K165" s="487" t="str">
        <f t="shared" si="40"/>
        <v/>
      </c>
      <c r="M165" s="487" t="str">
        <f t="shared" si="41"/>
        <v/>
      </c>
      <c r="O165" s="487" t="str">
        <f t="shared" si="42"/>
        <v/>
      </c>
      <c r="Q165" s="487" t="str">
        <f t="shared" si="43"/>
        <v/>
      </c>
      <c r="S165" s="487" t="str">
        <f t="shared" si="44"/>
        <v/>
      </c>
      <c r="U165" s="487" t="str">
        <f t="shared" si="45"/>
        <v/>
      </c>
      <c r="W165" s="487" t="str">
        <f t="shared" si="46"/>
        <v/>
      </c>
      <c r="Y165" s="487" t="str">
        <f t="shared" si="47"/>
        <v/>
      </c>
      <c r="AA165" s="487" t="str">
        <f t="shared" si="48"/>
        <v/>
      </c>
      <c r="AC165" s="487" t="str">
        <f t="shared" si="49"/>
        <v/>
      </c>
      <c r="AE165" s="487" t="str">
        <f t="shared" si="50"/>
        <v/>
      </c>
      <c r="AG165" s="487" t="str">
        <f t="shared" si="51"/>
        <v/>
      </c>
      <c r="AI165" s="487" t="str">
        <f t="shared" si="52"/>
        <v/>
      </c>
      <c r="AK165" s="487" t="str">
        <f t="shared" si="53"/>
        <v/>
      </c>
      <c r="AM165" s="487" t="str">
        <f t="shared" si="54"/>
        <v/>
      </c>
      <c r="AO165" s="487" t="str">
        <f t="shared" si="55"/>
        <v/>
      </c>
      <c r="AQ165" s="487" t="str">
        <f t="shared" si="56"/>
        <v/>
      </c>
    </row>
    <row r="166" spans="5:43" x14ac:dyDescent="0.25">
      <c r="E166" s="487" t="str">
        <f t="shared" si="38"/>
        <v/>
      </c>
      <c r="G166" s="487" t="str">
        <f t="shared" si="38"/>
        <v/>
      </c>
      <c r="I166" s="487" t="str">
        <f t="shared" si="39"/>
        <v/>
      </c>
      <c r="K166" s="487" t="str">
        <f t="shared" si="40"/>
        <v/>
      </c>
      <c r="M166" s="487" t="str">
        <f t="shared" si="41"/>
        <v/>
      </c>
      <c r="O166" s="487" t="str">
        <f t="shared" si="42"/>
        <v/>
      </c>
      <c r="Q166" s="487" t="str">
        <f t="shared" si="43"/>
        <v/>
      </c>
      <c r="S166" s="487" t="str">
        <f t="shared" si="44"/>
        <v/>
      </c>
      <c r="U166" s="487" t="str">
        <f t="shared" si="45"/>
        <v/>
      </c>
      <c r="W166" s="487" t="str">
        <f t="shared" si="46"/>
        <v/>
      </c>
      <c r="Y166" s="487" t="str">
        <f t="shared" si="47"/>
        <v/>
      </c>
      <c r="AA166" s="487" t="str">
        <f t="shared" si="48"/>
        <v/>
      </c>
      <c r="AC166" s="487" t="str">
        <f t="shared" si="49"/>
        <v/>
      </c>
      <c r="AE166" s="487" t="str">
        <f t="shared" si="50"/>
        <v/>
      </c>
      <c r="AG166" s="487" t="str">
        <f t="shared" si="51"/>
        <v/>
      </c>
      <c r="AI166" s="487" t="str">
        <f t="shared" si="52"/>
        <v/>
      </c>
      <c r="AK166" s="487" t="str">
        <f t="shared" si="53"/>
        <v/>
      </c>
      <c r="AM166" s="487" t="str">
        <f t="shared" si="54"/>
        <v/>
      </c>
      <c r="AO166" s="487" t="str">
        <f t="shared" si="55"/>
        <v/>
      </c>
      <c r="AQ166" s="487" t="str">
        <f t="shared" si="56"/>
        <v/>
      </c>
    </row>
    <row r="167" spans="5:43" x14ac:dyDescent="0.25">
      <c r="E167" s="487" t="str">
        <f t="shared" si="38"/>
        <v/>
      </c>
      <c r="G167" s="487" t="str">
        <f t="shared" si="38"/>
        <v/>
      </c>
      <c r="I167" s="487" t="str">
        <f t="shared" si="39"/>
        <v/>
      </c>
      <c r="K167" s="487" t="str">
        <f t="shared" si="40"/>
        <v/>
      </c>
      <c r="M167" s="487" t="str">
        <f t="shared" si="41"/>
        <v/>
      </c>
      <c r="O167" s="487" t="str">
        <f t="shared" si="42"/>
        <v/>
      </c>
      <c r="Q167" s="487" t="str">
        <f t="shared" si="43"/>
        <v/>
      </c>
      <c r="S167" s="487" t="str">
        <f t="shared" si="44"/>
        <v/>
      </c>
      <c r="U167" s="487" t="str">
        <f t="shared" si="45"/>
        <v/>
      </c>
      <c r="W167" s="487" t="str">
        <f t="shared" si="46"/>
        <v/>
      </c>
      <c r="Y167" s="487" t="str">
        <f t="shared" si="47"/>
        <v/>
      </c>
      <c r="AA167" s="487" t="str">
        <f t="shared" si="48"/>
        <v/>
      </c>
      <c r="AC167" s="487" t="str">
        <f t="shared" si="49"/>
        <v/>
      </c>
      <c r="AE167" s="487" t="str">
        <f t="shared" si="50"/>
        <v/>
      </c>
      <c r="AG167" s="487" t="str">
        <f t="shared" si="51"/>
        <v/>
      </c>
      <c r="AI167" s="487" t="str">
        <f t="shared" si="52"/>
        <v/>
      </c>
      <c r="AK167" s="487" t="str">
        <f t="shared" si="53"/>
        <v/>
      </c>
      <c r="AM167" s="487" t="str">
        <f t="shared" si="54"/>
        <v/>
      </c>
      <c r="AO167" s="487" t="str">
        <f t="shared" si="55"/>
        <v/>
      </c>
      <c r="AQ167" s="487" t="str">
        <f t="shared" si="56"/>
        <v/>
      </c>
    </row>
    <row r="168" spans="5:43" x14ac:dyDescent="0.25">
      <c r="E168" s="487" t="str">
        <f t="shared" si="38"/>
        <v/>
      </c>
      <c r="G168" s="487" t="str">
        <f t="shared" si="38"/>
        <v/>
      </c>
      <c r="I168" s="487" t="str">
        <f t="shared" si="39"/>
        <v/>
      </c>
      <c r="K168" s="487" t="str">
        <f t="shared" si="40"/>
        <v/>
      </c>
      <c r="M168" s="487" t="str">
        <f t="shared" si="41"/>
        <v/>
      </c>
      <c r="O168" s="487" t="str">
        <f t="shared" si="42"/>
        <v/>
      </c>
      <c r="Q168" s="487" t="str">
        <f t="shared" si="43"/>
        <v/>
      </c>
      <c r="S168" s="487" t="str">
        <f t="shared" si="44"/>
        <v/>
      </c>
      <c r="U168" s="487" t="str">
        <f t="shared" si="45"/>
        <v/>
      </c>
      <c r="W168" s="487" t="str">
        <f t="shared" si="46"/>
        <v/>
      </c>
      <c r="Y168" s="487" t="str">
        <f t="shared" si="47"/>
        <v/>
      </c>
      <c r="AA168" s="487" t="str">
        <f t="shared" si="48"/>
        <v/>
      </c>
      <c r="AC168" s="487" t="str">
        <f t="shared" si="49"/>
        <v/>
      </c>
      <c r="AE168" s="487" t="str">
        <f t="shared" si="50"/>
        <v/>
      </c>
      <c r="AG168" s="487" t="str">
        <f t="shared" si="51"/>
        <v/>
      </c>
      <c r="AI168" s="487" t="str">
        <f t="shared" si="52"/>
        <v/>
      </c>
      <c r="AK168" s="487" t="str">
        <f t="shared" si="53"/>
        <v/>
      </c>
      <c r="AM168" s="487" t="str">
        <f t="shared" si="54"/>
        <v/>
      </c>
      <c r="AO168" s="487" t="str">
        <f t="shared" si="55"/>
        <v/>
      </c>
      <c r="AQ168" s="487" t="str">
        <f t="shared" si="56"/>
        <v/>
      </c>
    </row>
    <row r="169" spans="5:43" x14ac:dyDescent="0.25">
      <c r="E169" s="487" t="str">
        <f t="shared" si="38"/>
        <v/>
      </c>
      <c r="G169" s="487" t="str">
        <f t="shared" si="38"/>
        <v/>
      </c>
      <c r="I169" s="487" t="str">
        <f t="shared" si="39"/>
        <v/>
      </c>
      <c r="K169" s="487" t="str">
        <f t="shared" si="40"/>
        <v/>
      </c>
      <c r="M169" s="487" t="str">
        <f t="shared" si="41"/>
        <v/>
      </c>
      <c r="O169" s="487" t="str">
        <f t="shared" si="42"/>
        <v/>
      </c>
      <c r="Q169" s="487" t="str">
        <f t="shared" si="43"/>
        <v/>
      </c>
      <c r="S169" s="487" t="str">
        <f t="shared" si="44"/>
        <v/>
      </c>
      <c r="U169" s="487" t="str">
        <f t="shared" si="45"/>
        <v/>
      </c>
      <c r="W169" s="487" t="str">
        <f t="shared" si="46"/>
        <v/>
      </c>
      <c r="Y169" s="487" t="str">
        <f t="shared" si="47"/>
        <v/>
      </c>
      <c r="AA169" s="487" t="str">
        <f t="shared" si="48"/>
        <v/>
      </c>
      <c r="AC169" s="487" t="str">
        <f t="shared" si="49"/>
        <v/>
      </c>
      <c r="AE169" s="487" t="str">
        <f t="shared" si="50"/>
        <v/>
      </c>
      <c r="AG169" s="487" t="str">
        <f t="shared" si="51"/>
        <v/>
      </c>
      <c r="AI169" s="487" t="str">
        <f t="shared" si="52"/>
        <v/>
      </c>
      <c r="AK169" s="487" t="str">
        <f t="shared" si="53"/>
        <v/>
      </c>
      <c r="AM169" s="487" t="str">
        <f t="shared" si="54"/>
        <v/>
      </c>
      <c r="AO169" s="487" t="str">
        <f t="shared" si="55"/>
        <v/>
      </c>
      <c r="AQ169" s="487" t="str">
        <f t="shared" si="56"/>
        <v/>
      </c>
    </row>
    <row r="170" spans="5:43" x14ac:dyDescent="0.25">
      <c r="E170" s="487" t="str">
        <f t="shared" si="38"/>
        <v/>
      </c>
      <c r="G170" s="487" t="str">
        <f t="shared" si="38"/>
        <v/>
      </c>
      <c r="I170" s="487" t="str">
        <f t="shared" si="39"/>
        <v/>
      </c>
      <c r="K170" s="487" t="str">
        <f t="shared" si="40"/>
        <v/>
      </c>
      <c r="M170" s="487" t="str">
        <f t="shared" si="41"/>
        <v/>
      </c>
      <c r="O170" s="487" t="str">
        <f t="shared" si="42"/>
        <v/>
      </c>
      <c r="Q170" s="487" t="str">
        <f t="shared" si="43"/>
        <v/>
      </c>
      <c r="S170" s="487" t="str">
        <f t="shared" si="44"/>
        <v/>
      </c>
      <c r="U170" s="487" t="str">
        <f t="shared" si="45"/>
        <v/>
      </c>
      <c r="W170" s="487" t="str">
        <f t="shared" si="46"/>
        <v/>
      </c>
      <c r="Y170" s="487" t="str">
        <f t="shared" si="47"/>
        <v/>
      </c>
      <c r="AA170" s="487" t="str">
        <f t="shared" si="48"/>
        <v/>
      </c>
      <c r="AC170" s="487" t="str">
        <f t="shared" si="49"/>
        <v/>
      </c>
      <c r="AE170" s="487" t="str">
        <f t="shared" si="50"/>
        <v/>
      </c>
      <c r="AG170" s="487" t="str">
        <f t="shared" si="51"/>
        <v/>
      </c>
      <c r="AI170" s="487" t="str">
        <f t="shared" si="52"/>
        <v/>
      </c>
      <c r="AK170" s="487" t="str">
        <f t="shared" si="53"/>
        <v/>
      </c>
      <c r="AM170" s="487" t="str">
        <f t="shared" si="54"/>
        <v/>
      </c>
      <c r="AO170" s="487" t="str">
        <f t="shared" si="55"/>
        <v/>
      </c>
      <c r="AQ170" s="487" t="str">
        <f t="shared" si="56"/>
        <v/>
      </c>
    </row>
    <row r="171" spans="5:43" x14ac:dyDescent="0.25">
      <c r="E171" s="487" t="str">
        <f t="shared" si="38"/>
        <v/>
      </c>
      <c r="G171" s="487" t="str">
        <f t="shared" si="38"/>
        <v/>
      </c>
      <c r="I171" s="487" t="str">
        <f t="shared" si="39"/>
        <v/>
      </c>
      <c r="K171" s="487" t="str">
        <f t="shared" si="40"/>
        <v/>
      </c>
      <c r="M171" s="487" t="str">
        <f t="shared" si="41"/>
        <v/>
      </c>
      <c r="O171" s="487" t="str">
        <f t="shared" si="42"/>
        <v/>
      </c>
      <c r="Q171" s="487" t="str">
        <f t="shared" si="43"/>
        <v/>
      </c>
      <c r="S171" s="487" t="str">
        <f t="shared" si="44"/>
        <v/>
      </c>
      <c r="U171" s="487" t="str">
        <f t="shared" si="45"/>
        <v/>
      </c>
      <c r="W171" s="487" t="str">
        <f t="shared" si="46"/>
        <v/>
      </c>
      <c r="Y171" s="487" t="str">
        <f t="shared" si="47"/>
        <v/>
      </c>
      <c r="AA171" s="487" t="str">
        <f t="shared" si="48"/>
        <v/>
      </c>
      <c r="AC171" s="487" t="str">
        <f t="shared" si="49"/>
        <v/>
      </c>
      <c r="AE171" s="487" t="str">
        <f t="shared" si="50"/>
        <v/>
      </c>
      <c r="AG171" s="487" t="str">
        <f t="shared" si="51"/>
        <v/>
      </c>
      <c r="AI171" s="487" t="str">
        <f t="shared" si="52"/>
        <v/>
      </c>
      <c r="AK171" s="487" t="str">
        <f t="shared" si="53"/>
        <v/>
      </c>
      <c r="AM171" s="487" t="str">
        <f t="shared" si="54"/>
        <v/>
      </c>
      <c r="AO171" s="487" t="str">
        <f t="shared" si="55"/>
        <v/>
      </c>
      <c r="AQ171" s="487" t="str">
        <f t="shared" si="56"/>
        <v/>
      </c>
    </row>
    <row r="172" spans="5:43" x14ac:dyDescent="0.25">
      <c r="E172" s="487" t="str">
        <f t="shared" si="38"/>
        <v/>
      </c>
      <c r="G172" s="487" t="str">
        <f t="shared" si="38"/>
        <v/>
      </c>
      <c r="I172" s="487" t="str">
        <f t="shared" si="39"/>
        <v/>
      </c>
      <c r="K172" s="487" t="str">
        <f t="shared" si="40"/>
        <v/>
      </c>
      <c r="M172" s="487" t="str">
        <f t="shared" si="41"/>
        <v/>
      </c>
      <c r="O172" s="487" t="str">
        <f t="shared" si="42"/>
        <v/>
      </c>
      <c r="Q172" s="487" t="str">
        <f t="shared" si="43"/>
        <v/>
      </c>
      <c r="S172" s="487" t="str">
        <f t="shared" si="44"/>
        <v/>
      </c>
      <c r="U172" s="487" t="str">
        <f t="shared" si="45"/>
        <v/>
      </c>
      <c r="W172" s="487" t="str">
        <f t="shared" si="46"/>
        <v/>
      </c>
      <c r="Y172" s="487" t="str">
        <f t="shared" si="47"/>
        <v/>
      </c>
      <c r="AA172" s="487" t="str">
        <f t="shared" si="48"/>
        <v/>
      </c>
      <c r="AC172" s="487" t="str">
        <f t="shared" si="49"/>
        <v/>
      </c>
      <c r="AE172" s="487" t="str">
        <f t="shared" si="50"/>
        <v/>
      </c>
      <c r="AG172" s="487" t="str">
        <f t="shared" si="51"/>
        <v/>
      </c>
      <c r="AI172" s="487" t="str">
        <f t="shared" si="52"/>
        <v/>
      </c>
      <c r="AK172" s="487" t="str">
        <f t="shared" si="53"/>
        <v/>
      </c>
      <c r="AM172" s="487" t="str">
        <f t="shared" si="54"/>
        <v/>
      </c>
      <c r="AO172" s="487" t="str">
        <f t="shared" si="55"/>
        <v/>
      </c>
      <c r="AQ172" s="487" t="str">
        <f t="shared" si="56"/>
        <v/>
      </c>
    </row>
    <row r="173" spans="5:43" x14ac:dyDescent="0.25">
      <c r="E173" s="487" t="str">
        <f t="shared" si="38"/>
        <v/>
      </c>
      <c r="G173" s="487" t="str">
        <f t="shared" si="38"/>
        <v/>
      </c>
      <c r="I173" s="487" t="str">
        <f t="shared" si="39"/>
        <v/>
      </c>
      <c r="K173" s="487" t="str">
        <f t="shared" si="40"/>
        <v/>
      </c>
      <c r="M173" s="487" t="str">
        <f t="shared" si="41"/>
        <v/>
      </c>
      <c r="O173" s="487" t="str">
        <f t="shared" si="42"/>
        <v/>
      </c>
      <c r="Q173" s="487" t="str">
        <f t="shared" si="43"/>
        <v/>
      </c>
      <c r="S173" s="487" t="str">
        <f t="shared" si="44"/>
        <v/>
      </c>
      <c r="U173" s="487" t="str">
        <f t="shared" si="45"/>
        <v/>
      </c>
      <c r="W173" s="487" t="str">
        <f t="shared" si="46"/>
        <v/>
      </c>
      <c r="Y173" s="487" t="str">
        <f t="shared" si="47"/>
        <v/>
      </c>
      <c r="AA173" s="487" t="str">
        <f t="shared" si="48"/>
        <v/>
      </c>
      <c r="AC173" s="487" t="str">
        <f t="shared" si="49"/>
        <v/>
      </c>
      <c r="AE173" s="487" t="str">
        <f t="shared" si="50"/>
        <v/>
      </c>
      <c r="AG173" s="487" t="str">
        <f t="shared" si="51"/>
        <v/>
      </c>
      <c r="AI173" s="487" t="str">
        <f t="shared" si="52"/>
        <v/>
      </c>
      <c r="AK173" s="487" t="str">
        <f t="shared" si="53"/>
        <v/>
      </c>
      <c r="AM173" s="487" t="str">
        <f t="shared" si="54"/>
        <v/>
      </c>
      <c r="AO173" s="487" t="str">
        <f t="shared" si="55"/>
        <v/>
      </c>
      <c r="AQ173" s="487" t="str">
        <f t="shared" si="56"/>
        <v/>
      </c>
    </row>
    <row r="174" spans="5:43" x14ac:dyDescent="0.25">
      <c r="E174" s="487" t="str">
        <f t="shared" si="38"/>
        <v/>
      </c>
      <c r="G174" s="487" t="str">
        <f t="shared" si="38"/>
        <v/>
      </c>
      <c r="I174" s="487" t="str">
        <f t="shared" si="39"/>
        <v/>
      </c>
      <c r="K174" s="487" t="str">
        <f t="shared" si="40"/>
        <v/>
      </c>
      <c r="M174" s="487" t="str">
        <f t="shared" si="41"/>
        <v/>
      </c>
      <c r="O174" s="487" t="str">
        <f t="shared" si="42"/>
        <v/>
      </c>
      <c r="Q174" s="487" t="str">
        <f t="shared" si="43"/>
        <v/>
      </c>
      <c r="S174" s="487" t="str">
        <f t="shared" si="44"/>
        <v/>
      </c>
      <c r="U174" s="487" t="str">
        <f t="shared" si="45"/>
        <v/>
      </c>
      <c r="W174" s="487" t="str">
        <f t="shared" si="46"/>
        <v/>
      </c>
      <c r="Y174" s="487" t="str">
        <f t="shared" si="47"/>
        <v/>
      </c>
      <c r="AA174" s="487" t="str">
        <f t="shared" si="48"/>
        <v/>
      </c>
      <c r="AC174" s="487" t="str">
        <f t="shared" si="49"/>
        <v/>
      </c>
      <c r="AE174" s="487" t="str">
        <f t="shared" si="50"/>
        <v/>
      </c>
      <c r="AG174" s="487" t="str">
        <f t="shared" si="51"/>
        <v/>
      </c>
      <c r="AI174" s="487" t="str">
        <f t="shared" si="52"/>
        <v/>
      </c>
      <c r="AK174" s="487" t="str">
        <f t="shared" si="53"/>
        <v/>
      </c>
      <c r="AM174" s="487" t="str">
        <f t="shared" si="54"/>
        <v/>
      </c>
      <c r="AO174" s="487" t="str">
        <f t="shared" si="55"/>
        <v/>
      </c>
      <c r="AQ174" s="487" t="str">
        <f t="shared" si="56"/>
        <v/>
      </c>
    </row>
    <row r="175" spans="5:43" x14ac:dyDescent="0.25">
      <c r="E175" s="487" t="str">
        <f t="shared" si="38"/>
        <v/>
      </c>
      <c r="G175" s="487" t="str">
        <f t="shared" si="38"/>
        <v/>
      </c>
      <c r="I175" s="487" t="str">
        <f t="shared" si="39"/>
        <v/>
      </c>
      <c r="K175" s="487" t="str">
        <f t="shared" si="40"/>
        <v/>
      </c>
      <c r="M175" s="487" t="str">
        <f t="shared" si="41"/>
        <v/>
      </c>
      <c r="O175" s="487" t="str">
        <f t="shared" si="42"/>
        <v/>
      </c>
      <c r="Q175" s="487" t="str">
        <f t="shared" si="43"/>
        <v/>
      </c>
      <c r="S175" s="487" t="str">
        <f t="shared" si="44"/>
        <v/>
      </c>
      <c r="U175" s="487" t="str">
        <f t="shared" si="45"/>
        <v/>
      </c>
      <c r="W175" s="487" t="str">
        <f t="shared" si="46"/>
        <v/>
      </c>
      <c r="Y175" s="487" t="str">
        <f t="shared" si="47"/>
        <v/>
      </c>
      <c r="AA175" s="487" t="str">
        <f t="shared" si="48"/>
        <v/>
      </c>
      <c r="AC175" s="487" t="str">
        <f t="shared" si="49"/>
        <v/>
      </c>
      <c r="AE175" s="487" t="str">
        <f t="shared" si="50"/>
        <v/>
      </c>
      <c r="AG175" s="487" t="str">
        <f t="shared" si="51"/>
        <v/>
      </c>
      <c r="AI175" s="487" t="str">
        <f t="shared" si="52"/>
        <v/>
      </c>
      <c r="AK175" s="487" t="str">
        <f t="shared" si="53"/>
        <v/>
      </c>
      <c r="AM175" s="487" t="str">
        <f t="shared" si="54"/>
        <v/>
      </c>
      <c r="AO175" s="487" t="str">
        <f t="shared" si="55"/>
        <v/>
      </c>
      <c r="AQ175" s="487" t="str">
        <f t="shared" si="56"/>
        <v/>
      </c>
    </row>
    <row r="176" spans="5:43" x14ac:dyDescent="0.25">
      <c r="E176" s="487" t="str">
        <f t="shared" si="38"/>
        <v/>
      </c>
      <c r="G176" s="487" t="str">
        <f t="shared" si="38"/>
        <v/>
      </c>
      <c r="I176" s="487" t="str">
        <f t="shared" si="39"/>
        <v/>
      </c>
      <c r="K176" s="487" t="str">
        <f t="shared" si="40"/>
        <v/>
      </c>
      <c r="M176" s="487" t="str">
        <f t="shared" si="41"/>
        <v/>
      </c>
      <c r="O176" s="487" t="str">
        <f t="shared" si="42"/>
        <v/>
      </c>
      <c r="Q176" s="487" t="str">
        <f t="shared" si="43"/>
        <v/>
      </c>
      <c r="S176" s="487" t="str">
        <f t="shared" si="44"/>
        <v/>
      </c>
      <c r="U176" s="487" t="str">
        <f t="shared" si="45"/>
        <v/>
      </c>
      <c r="W176" s="487" t="str">
        <f t="shared" si="46"/>
        <v/>
      </c>
      <c r="Y176" s="487" t="str">
        <f t="shared" si="47"/>
        <v/>
      </c>
      <c r="AA176" s="487" t="str">
        <f t="shared" si="48"/>
        <v/>
      </c>
      <c r="AC176" s="487" t="str">
        <f t="shared" si="49"/>
        <v/>
      </c>
      <c r="AE176" s="487" t="str">
        <f t="shared" si="50"/>
        <v/>
      </c>
      <c r="AG176" s="487" t="str">
        <f t="shared" si="51"/>
        <v/>
      </c>
      <c r="AI176" s="487" t="str">
        <f t="shared" si="52"/>
        <v/>
      </c>
      <c r="AK176" s="487" t="str">
        <f t="shared" si="53"/>
        <v/>
      </c>
      <c r="AM176" s="487" t="str">
        <f t="shared" si="54"/>
        <v/>
      </c>
      <c r="AO176" s="487" t="str">
        <f t="shared" si="55"/>
        <v/>
      </c>
      <c r="AQ176" s="487" t="str">
        <f t="shared" si="56"/>
        <v/>
      </c>
    </row>
    <row r="177" spans="5:43" x14ac:dyDescent="0.25">
      <c r="E177" s="487" t="str">
        <f t="shared" si="38"/>
        <v/>
      </c>
      <c r="G177" s="487" t="str">
        <f t="shared" si="38"/>
        <v/>
      </c>
      <c r="I177" s="487" t="str">
        <f t="shared" si="39"/>
        <v/>
      </c>
      <c r="K177" s="487" t="str">
        <f t="shared" si="40"/>
        <v/>
      </c>
      <c r="M177" s="487" t="str">
        <f t="shared" si="41"/>
        <v/>
      </c>
      <c r="O177" s="487" t="str">
        <f t="shared" si="42"/>
        <v/>
      </c>
      <c r="Q177" s="487" t="str">
        <f t="shared" si="43"/>
        <v/>
      </c>
      <c r="S177" s="487" t="str">
        <f t="shared" si="44"/>
        <v/>
      </c>
      <c r="U177" s="487" t="str">
        <f t="shared" si="45"/>
        <v/>
      </c>
      <c r="W177" s="487" t="str">
        <f t="shared" si="46"/>
        <v/>
      </c>
      <c r="Y177" s="487" t="str">
        <f t="shared" si="47"/>
        <v/>
      </c>
      <c r="AA177" s="487" t="str">
        <f t="shared" si="48"/>
        <v/>
      </c>
      <c r="AC177" s="487" t="str">
        <f t="shared" si="49"/>
        <v/>
      </c>
      <c r="AE177" s="487" t="str">
        <f t="shared" si="50"/>
        <v/>
      </c>
      <c r="AG177" s="487" t="str">
        <f t="shared" si="51"/>
        <v/>
      </c>
      <c r="AI177" s="487" t="str">
        <f t="shared" si="52"/>
        <v/>
      </c>
      <c r="AK177" s="487" t="str">
        <f t="shared" si="53"/>
        <v/>
      </c>
      <c r="AM177" s="487" t="str">
        <f t="shared" si="54"/>
        <v/>
      </c>
      <c r="AO177" s="487" t="str">
        <f t="shared" si="55"/>
        <v/>
      </c>
      <c r="AQ177" s="487" t="str">
        <f t="shared" si="56"/>
        <v/>
      </c>
    </row>
    <row r="178" spans="5:43" x14ac:dyDescent="0.25">
      <c r="E178" s="487" t="str">
        <f t="shared" si="38"/>
        <v/>
      </c>
      <c r="G178" s="487" t="str">
        <f t="shared" si="38"/>
        <v/>
      </c>
      <c r="I178" s="487" t="str">
        <f t="shared" si="39"/>
        <v/>
      </c>
      <c r="K178" s="487" t="str">
        <f t="shared" si="40"/>
        <v/>
      </c>
      <c r="M178" s="487" t="str">
        <f t="shared" si="41"/>
        <v/>
      </c>
      <c r="O178" s="487" t="str">
        <f t="shared" si="42"/>
        <v/>
      </c>
      <c r="Q178" s="487" t="str">
        <f t="shared" si="43"/>
        <v/>
      </c>
      <c r="S178" s="487" t="str">
        <f t="shared" si="44"/>
        <v/>
      </c>
      <c r="U178" s="487" t="str">
        <f t="shared" si="45"/>
        <v/>
      </c>
      <c r="W178" s="487" t="str">
        <f t="shared" si="46"/>
        <v/>
      </c>
      <c r="Y178" s="487" t="str">
        <f t="shared" si="47"/>
        <v/>
      </c>
      <c r="AA178" s="487" t="str">
        <f t="shared" si="48"/>
        <v/>
      </c>
      <c r="AC178" s="487" t="str">
        <f t="shared" si="49"/>
        <v/>
      </c>
      <c r="AE178" s="487" t="str">
        <f t="shared" si="50"/>
        <v/>
      </c>
      <c r="AG178" s="487" t="str">
        <f t="shared" si="51"/>
        <v/>
      </c>
      <c r="AI178" s="487" t="str">
        <f t="shared" si="52"/>
        <v/>
      </c>
      <c r="AK178" s="487" t="str">
        <f t="shared" si="53"/>
        <v/>
      </c>
      <c r="AM178" s="487" t="str">
        <f t="shared" si="54"/>
        <v/>
      </c>
      <c r="AO178" s="487" t="str">
        <f t="shared" si="55"/>
        <v/>
      </c>
      <c r="AQ178" s="487" t="str">
        <f t="shared" si="56"/>
        <v/>
      </c>
    </row>
    <row r="179" spans="5:43" x14ac:dyDescent="0.25">
      <c r="E179" s="487" t="str">
        <f t="shared" si="38"/>
        <v/>
      </c>
      <c r="G179" s="487" t="str">
        <f t="shared" si="38"/>
        <v/>
      </c>
      <c r="I179" s="487" t="str">
        <f t="shared" si="39"/>
        <v/>
      </c>
      <c r="K179" s="487" t="str">
        <f t="shared" si="40"/>
        <v/>
      </c>
      <c r="M179" s="487" t="str">
        <f t="shared" si="41"/>
        <v/>
      </c>
      <c r="O179" s="487" t="str">
        <f t="shared" si="42"/>
        <v/>
      </c>
      <c r="Q179" s="487" t="str">
        <f t="shared" si="43"/>
        <v/>
      </c>
      <c r="S179" s="487" t="str">
        <f t="shared" si="44"/>
        <v/>
      </c>
      <c r="U179" s="487" t="str">
        <f t="shared" si="45"/>
        <v/>
      </c>
      <c r="W179" s="487" t="str">
        <f t="shared" si="46"/>
        <v/>
      </c>
      <c r="Y179" s="487" t="str">
        <f t="shared" si="47"/>
        <v/>
      </c>
      <c r="AA179" s="487" t="str">
        <f t="shared" si="48"/>
        <v/>
      </c>
      <c r="AC179" s="487" t="str">
        <f t="shared" si="49"/>
        <v/>
      </c>
      <c r="AE179" s="487" t="str">
        <f t="shared" si="50"/>
        <v/>
      </c>
      <c r="AG179" s="487" t="str">
        <f t="shared" si="51"/>
        <v/>
      </c>
      <c r="AI179" s="487" t="str">
        <f t="shared" si="52"/>
        <v/>
      </c>
      <c r="AK179" s="487" t="str">
        <f t="shared" si="53"/>
        <v/>
      </c>
      <c r="AM179" s="487" t="str">
        <f t="shared" si="54"/>
        <v/>
      </c>
      <c r="AO179" s="487" t="str">
        <f t="shared" si="55"/>
        <v/>
      </c>
      <c r="AQ179" s="487" t="str">
        <f t="shared" si="56"/>
        <v/>
      </c>
    </row>
    <row r="180" spans="5:43" x14ac:dyDescent="0.25">
      <c r="E180" s="487" t="str">
        <f t="shared" si="38"/>
        <v/>
      </c>
      <c r="G180" s="487" t="str">
        <f t="shared" si="38"/>
        <v/>
      </c>
      <c r="I180" s="487" t="str">
        <f t="shared" si="39"/>
        <v/>
      </c>
      <c r="K180" s="487" t="str">
        <f t="shared" si="40"/>
        <v/>
      </c>
      <c r="M180" s="487" t="str">
        <f t="shared" si="41"/>
        <v/>
      </c>
      <c r="O180" s="487" t="str">
        <f t="shared" si="42"/>
        <v/>
      </c>
      <c r="Q180" s="487" t="str">
        <f t="shared" si="43"/>
        <v/>
      </c>
      <c r="S180" s="487" t="str">
        <f t="shared" si="44"/>
        <v/>
      </c>
      <c r="U180" s="487" t="str">
        <f t="shared" si="45"/>
        <v/>
      </c>
      <c r="W180" s="487" t="str">
        <f t="shared" si="46"/>
        <v/>
      </c>
      <c r="Y180" s="487" t="str">
        <f t="shared" si="47"/>
        <v/>
      </c>
      <c r="AA180" s="487" t="str">
        <f t="shared" si="48"/>
        <v/>
      </c>
      <c r="AC180" s="487" t="str">
        <f t="shared" si="49"/>
        <v/>
      </c>
      <c r="AE180" s="487" t="str">
        <f t="shared" si="50"/>
        <v/>
      </c>
      <c r="AG180" s="487" t="str">
        <f t="shared" si="51"/>
        <v/>
      </c>
      <c r="AI180" s="487" t="str">
        <f t="shared" si="52"/>
        <v/>
      </c>
      <c r="AK180" s="487" t="str">
        <f t="shared" si="53"/>
        <v/>
      </c>
      <c r="AM180" s="487" t="str">
        <f t="shared" si="54"/>
        <v/>
      </c>
      <c r="AO180" s="487" t="str">
        <f t="shared" si="55"/>
        <v/>
      </c>
      <c r="AQ180" s="487" t="str">
        <f t="shared" si="56"/>
        <v/>
      </c>
    </row>
    <row r="181" spans="5:43" x14ac:dyDescent="0.25">
      <c r="E181" s="487" t="str">
        <f t="shared" si="38"/>
        <v/>
      </c>
      <c r="G181" s="487" t="str">
        <f t="shared" si="38"/>
        <v/>
      </c>
      <c r="I181" s="487" t="str">
        <f t="shared" si="39"/>
        <v/>
      </c>
      <c r="K181" s="487" t="str">
        <f t="shared" si="40"/>
        <v/>
      </c>
      <c r="M181" s="487" t="str">
        <f t="shared" si="41"/>
        <v/>
      </c>
      <c r="O181" s="487" t="str">
        <f t="shared" si="42"/>
        <v/>
      </c>
      <c r="Q181" s="487" t="str">
        <f t="shared" si="43"/>
        <v/>
      </c>
      <c r="S181" s="487" t="str">
        <f t="shared" si="44"/>
        <v/>
      </c>
      <c r="U181" s="487" t="str">
        <f t="shared" si="45"/>
        <v/>
      </c>
      <c r="W181" s="487" t="str">
        <f t="shared" si="46"/>
        <v/>
      </c>
      <c r="Y181" s="487" t="str">
        <f t="shared" si="47"/>
        <v/>
      </c>
      <c r="AA181" s="487" t="str">
        <f t="shared" si="48"/>
        <v/>
      </c>
      <c r="AC181" s="487" t="str">
        <f t="shared" si="49"/>
        <v/>
      </c>
      <c r="AE181" s="487" t="str">
        <f t="shared" si="50"/>
        <v/>
      </c>
      <c r="AG181" s="487" t="str">
        <f t="shared" si="51"/>
        <v/>
      </c>
      <c r="AI181" s="487" t="str">
        <f t="shared" si="52"/>
        <v/>
      </c>
      <c r="AK181" s="487" t="str">
        <f t="shared" si="53"/>
        <v/>
      </c>
      <c r="AM181" s="487" t="str">
        <f t="shared" si="54"/>
        <v/>
      </c>
      <c r="AO181" s="487" t="str">
        <f t="shared" si="55"/>
        <v/>
      </c>
      <c r="AQ181" s="487" t="str">
        <f t="shared" si="56"/>
        <v/>
      </c>
    </row>
    <row r="182" spans="5:43" x14ac:dyDescent="0.25">
      <c r="E182" s="487" t="str">
        <f t="shared" si="38"/>
        <v/>
      </c>
      <c r="G182" s="487" t="str">
        <f t="shared" si="38"/>
        <v/>
      </c>
      <c r="I182" s="487" t="str">
        <f t="shared" si="39"/>
        <v/>
      </c>
      <c r="K182" s="487" t="str">
        <f t="shared" si="40"/>
        <v/>
      </c>
      <c r="M182" s="487" t="str">
        <f t="shared" si="41"/>
        <v/>
      </c>
      <c r="O182" s="487" t="str">
        <f t="shared" si="42"/>
        <v/>
      </c>
      <c r="Q182" s="487" t="str">
        <f t="shared" si="43"/>
        <v/>
      </c>
      <c r="S182" s="487" t="str">
        <f t="shared" si="44"/>
        <v/>
      </c>
      <c r="U182" s="487" t="str">
        <f t="shared" si="45"/>
        <v/>
      </c>
      <c r="W182" s="487" t="str">
        <f t="shared" si="46"/>
        <v/>
      </c>
      <c r="Y182" s="487" t="str">
        <f t="shared" si="47"/>
        <v/>
      </c>
      <c r="AA182" s="487" t="str">
        <f t="shared" si="48"/>
        <v/>
      </c>
      <c r="AC182" s="487" t="str">
        <f t="shared" si="49"/>
        <v/>
      </c>
      <c r="AE182" s="487" t="str">
        <f t="shared" si="50"/>
        <v/>
      </c>
      <c r="AG182" s="487" t="str">
        <f t="shared" si="51"/>
        <v/>
      </c>
      <c r="AI182" s="487" t="str">
        <f t="shared" si="52"/>
        <v/>
      </c>
      <c r="AK182" s="487" t="str">
        <f t="shared" si="53"/>
        <v/>
      </c>
      <c r="AM182" s="487" t="str">
        <f t="shared" si="54"/>
        <v/>
      </c>
      <c r="AO182" s="487" t="str">
        <f t="shared" si="55"/>
        <v/>
      </c>
      <c r="AQ182" s="487" t="str">
        <f t="shared" si="56"/>
        <v/>
      </c>
    </row>
    <row r="183" spans="5:43" x14ac:dyDescent="0.25">
      <c r="E183" s="487" t="str">
        <f t="shared" si="38"/>
        <v/>
      </c>
      <c r="G183" s="487" t="str">
        <f t="shared" si="38"/>
        <v/>
      </c>
      <c r="I183" s="487" t="str">
        <f t="shared" si="39"/>
        <v/>
      </c>
      <c r="K183" s="487" t="str">
        <f t="shared" si="40"/>
        <v/>
      </c>
      <c r="M183" s="487" t="str">
        <f t="shared" si="41"/>
        <v/>
      </c>
      <c r="O183" s="487" t="str">
        <f t="shared" si="42"/>
        <v/>
      </c>
      <c r="Q183" s="487" t="str">
        <f t="shared" si="43"/>
        <v/>
      </c>
      <c r="S183" s="487" t="str">
        <f t="shared" si="44"/>
        <v/>
      </c>
      <c r="U183" s="487" t="str">
        <f t="shared" si="45"/>
        <v/>
      </c>
      <c r="W183" s="487" t="str">
        <f t="shared" si="46"/>
        <v/>
      </c>
      <c r="Y183" s="487" t="str">
        <f t="shared" si="47"/>
        <v/>
      </c>
      <c r="AA183" s="487" t="str">
        <f t="shared" si="48"/>
        <v/>
      </c>
      <c r="AC183" s="487" t="str">
        <f t="shared" si="49"/>
        <v/>
      </c>
      <c r="AE183" s="487" t="str">
        <f t="shared" si="50"/>
        <v/>
      </c>
      <c r="AG183" s="487" t="str">
        <f t="shared" si="51"/>
        <v/>
      </c>
      <c r="AI183" s="487" t="str">
        <f t="shared" si="52"/>
        <v/>
      </c>
      <c r="AK183" s="487" t="str">
        <f t="shared" si="53"/>
        <v/>
      </c>
      <c r="AM183" s="487" t="str">
        <f t="shared" si="54"/>
        <v/>
      </c>
      <c r="AO183" s="487" t="str">
        <f t="shared" si="55"/>
        <v/>
      </c>
      <c r="AQ183" s="487" t="str">
        <f t="shared" si="56"/>
        <v/>
      </c>
    </row>
    <row r="184" spans="5:43" x14ac:dyDescent="0.25">
      <c r="E184" s="487" t="str">
        <f t="shared" si="38"/>
        <v/>
      </c>
      <c r="G184" s="487" t="str">
        <f t="shared" si="38"/>
        <v/>
      </c>
      <c r="I184" s="487" t="str">
        <f t="shared" si="39"/>
        <v/>
      </c>
      <c r="K184" s="487" t="str">
        <f t="shared" si="40"/>
        <v/>
      </c>
      <c r="M184" s="487" t="str">
        <f t="shared" si="41"/>
        <v/>
      </c>
      <c r="O184" s="487" t="str">
        <f t="shared" si="42"/>
        <v/>
      </c>
      <c r="Q184" s="487" t="str">
        <f t="shared" si="43"/>
        <v/>
      </c>
      <c r="S184" s="487" t="str">
        <f t="shared" si="44"/>
        <v/>
      </c>
      <c r="U184" s="487" t="str">
        <f t="shared" si="45"/>
        <v/>
      </c>
      <c r="W184" s="487" t="str">
        <f t="shared" si="46"/>
        <v/>
      </c>
      <c r="Y184" s="487" t="str">
        <f t="shared" si="47"/>
        <v/>
      </c>
      <c r="AA184" s="487" t="str">
        <f t="shared" si="48"/>
        <v/>
      </c>
      <c r="AC184" s="487" t="str">
        <f t="shared" si="49"/>
        <v/>
      </c>
      <c r="AE184" s="487" t="str">
        <f t="shared" si="50"/>
        <v/>
      </c>
      <c r="AG184" s="487" t="str">
        <f t="shared" si="51"/>
        <v/>
      </c>
      <c r="AI184" s="487" t="str">
        <f t="shared" si="52"/>
        <v/>
      </c>
      <c r="AK184" s="487" t="str">
        <f t="shared" si="53"/>
        <v/>
      </c>
      <c r="AM184" s="487" t="str">
        <f t="shared" si="54"/>
        <v/>
      </c>
      <c r="AO184" s="487" t="str">
        <f t="shared" si="55"/>
        <v/>
      </c>
      <c r="AQ184" s="487" t="str">
        <f t="shared" si="56"/>
        <v/>
      </c>
    </row>
    <row r="185" spans="5:43" x14ac:dyDescent="0.25">
      <c r="E185" s="487" t="str">
        <f t="shared" si="38"/>
        <v/>
      </c>
      <c r="G185" s="487" t="str">
        <f t="shared" si="38"/>
        <v/>
      </c>
      <c r="I185" s="487" t="str">
        <f t="shared" si="39"/>
        <v/>
      </c>
      <c r="K185" s="487" t="str">
        <f t="shared" si="40"/>
        <v/>
      </c>
      <c r="M185" s="487" t="str">
        <f t="shared" si="41"/>
        <v/>
      </c>
      <c r="O185" s="487" t="str">
        <f t="shared" si="42"/>
        <v/>
      </c>
      <c r="Q185" s="487" t="str">
        <f t="shared" si="43"/>
        <v/>
      </c>
      <c r="S185" s="487" t="str">
        <f t="shared" si="44"/>
        <v/>
      </c>
      <c r="U185" s="487" t="str">
        <f t="shared" si="45"/>
        <v/>
      </c>
      <c r="W185" s="487" t="str">
        <f t="shared" si="46"/>
        <v/>
      </c>
      <c r="Y185" s="487" t="str">
        <f t="shared" si="47"/>
        <v/>
      </c>
      <c r="AA185" s="487" t="str">
        <f t="shared" si="48"/>
        <v/>
      </c>
      <c r="AC185" s="487" t="str">
        <f t="shared" si="49"/>
        <v/>
      </c>
      <c r="AE185" s="487" t="str">
        <f t="shared" si="50"/>
        <v/>
      </c>
      <c r="AG185" s="487" t="str">
        <f t="shared" si="51"/>
        <v/>
      </c>
      <c r="AI185" s="487" t="str">
        <f t="shared" si="52"/>
        <v/>
      </c>
      <c r="AK185" s="487" t="str">
        <f t="shared" si="53"/>
        <v/>
      </c>
      <c r="AM185" s="487" t="str">
        <f t="shared" si="54"/>
        <v/>
      </c>
      <c r="AO185" s="487" t="str">
        <f t="shared" si="55"/>
        <v/>
      </c>
      <c r="AQ185" s="487" t="str">
        <f t="shared" si="56"/>
        <v/>
      </c>
    </row>
    <row r="186" spans="5:43" x14ac:dyDescent="0.25">
      <c r="E186" s="487" t="str">
        <f t="shared" si="38"/>
        <v/>
      </c>
      <c r="G186" s="487" t="str">
        <f t="shared" si="38"/>
        <v/>
      </c>
      <c r="I186" s="487" t="str">
        <f t="shared" si="39"/>
        <v/>
      </c>
      <c r="K186" s="487" t="str">
        <f t="shared" si="40"/>
        <v/>
      </c>
      <c r="M186" s="487" t="str">
        <f t="shared" si="41"/>
        <v/>
      </c>
      <c r="O186" s="487" t="str">
        <f t="shared" si="42"/>
        <v/>
      </c>
      <c r="Q186" s="487" t="str">
        <f t="shared" si="43"/>
        <v/>
      </c>
      <c r="S186" s="487" t="str">
        <f t="shared" si="44"/>
        <v/>
      </c>
      <c r="U186" s="487" t="str">
        <f t="shared" si="45"/>
        <v/>
      </c>
      <c r="W186" s="487" t="str">
        <f t="shared" si="46"/>
        <v/>
      </c>
      <c r="Y186" s="487" t="str">
        <f t="shared" si="47"/>
        <v/>
      </c>
      <c r="AA186" s="487" t="str">
        <f t="shared" si="48"/>
        <v/>
      </c>
      <c r="AC186" s="487" t="str">
        <f t="shared" si="49"/>
        <v/>
      </c>
      <c r="AE186" s="487" t="str">
        <f t="shared" si="50"/>
        <v/>
      </c>
      <c r="AG186" s="487" t="str">
        <f t="shared" si="51"/>
        <v/>
      </c>
      <c r="AI186" s="487" t="str">
        <f t="shared" si="52"/>
        <v/>
      </c>
      <c r="AK186" s="487" t="str">
        <f t="shared" si="53"/>
        <v/>
      </c>
      <c r="AM186" s="487" t="str">
        <f t="shared" si="54"/>
        <v/>
      </c>
      <c r="AO186" s="487" t="str">
        <f t="shared" si="55"/>
        <v/>
      </c>
      <c r="AQ186" s="487" t="str">
        <f t="shared" si="56"/>
        <v/>
      </c>
    </row>
    <row r="187" spans="5:43" x14ac:dyDescent="0.25">
      <c r="E187" s="487" t="str">
        <f t="shared" si="38"/>
        <v/>
      </c>
      <c r="G187" s="487" t="str">
        <f t="shared" si="38"/>
        <v/>
      </c>
      <c r="I187" s="487" t="str">
        <f t="shared" si="39"/>
        <v/>
      </c>
      <c r="K187" s="487" t="str">
        <f t="shared" si="40"/>
        <v/>
      </c>
      <c r="M187" s="487" t="str">
        <f t="shared" si="41"/>
        <v/>
      </c>
      <c r="O187" s="487" t="str">
        <f t="shared" si="42"/>
        <v/>
      </c>
      <c r="Q187" s="487" t="str">
        <f t="shared" si="43"/>
        <v/>
      </c>
      <c r="S187" s="487" t="str">
        <f t="shared" si="44"/>
        <v/>
      </c>
      <c r="U187" s="487" t="str">
        <f t="shared" si="45"/>
        <v/>
      </c>
      <c r="W187" s="487" t="str">
        <f t="shared" si="46"/>
        <v/>
      </c>
      <c r="Y187" s="487" t="str">
        <f t="shared" si="47"/>
        <v/>
      </c>
      <c r="AA187" s="487" t="str">
        <f t="shared" si="48"/>
        <v/>
      </c>
      <c r="AC187" s="487" t="str">
        <f t="shared" si="49"/>
        <v/>
      </c>
      <c r="AE187" s="487" t="str">
        <f t="shared" si="50"/>
        <v/>
      </c>
      <c r="AG187" s="487" t="str">
        <f t="shared" si="51"/>
        <v/>
      </c>
      <c r="AI187" s="487" t="str">
        <f t="shared" si="52"/>
        <v/>
      </c>
      <c r="AK187" s="487" t="str">
        <f t="shared" si="53"/>
        <v/>
      </c>
      <c r="AM187" s="487" t="str">
        <f t="shared" si="54"/>
        <v/>
      </c>
      <c r="AO187" s="487" t="str">
        <f t="shared" si="55"/>
        <v/>
      </c>
      <c r="AQ187" s="487" t="str">
        <f t="shared" si="56"/>
        <v/>
      </c>
    </row>
    <row r="188" spans="5:43" x14ac:dyDescent="0.25">
      <c r="E188" s="487" t="str">
        <f t="shared" si="38"/>
        <v/>
      </c>
      <c r="G188" s="487" t="str">
        <f t="shared" si="38"/>
        <v/>
      </c>
      <c r="I188" s="487" t="str">
        <f t="shared" si="39"/>
        <v/>
      </c>
      <c r="K188" s="487" t="str">
        <f t="shared" si="40"/>
        <v/>
      </c>
      <c r="M188" s="487" t="str">
        <f t="shared" si="41"/>
        <v/>
      </c>
      <c r="O188" s="487" t="str">
        <f t="shared" si="42"/>
        <v/>
      </c>
      <c r="Q188" s="487" t="str">
        <f t="shared" si="43"/>
        <v/>
      </c>
      <c r="S188" s="487" t="str">
        <f t="shared" si="44"/>
        <v/>
      </c>
      <c r="U188" s="487" t="str">
        <f t="shared" si="45"/>
        <v/>
      </c>
      <c r="W188" s="487" t="str">
        <f t="shared" si="46"/>
        <v/>
      </c>
      <c r="Y188" s="487" t="str">
        <f t="shared" si="47"/>
        <v/>
      </c>
      <c r="AA188" s="487" t="str">
        <f t="shared" si="48"/>
        <v/>
      </c>
      <c r="AC188" s="487" t="str">
        <f t="shared" si="49"/>
        <v/>
      </c>
      <c r="AE188" s="487" t="str">
        <f t="shared" si="50"/>
        <v/>
      </c>
      <c r="AG188" s="487" t="str">
        <f t="shared" si="51"/>
        <v/>
      </c>
      <c r="AI188" s="487" t="str">
        <f t="shared" si="52"/>
        <v/>
      </c>
      <c r="AK188" s="487" t="str">
        <f t="shared" si="53"/>
        <v/>
      </c>
      <c r="AM188" s="487" t="str">
        <f t="shared" si="54"/>
        <v/>
      </c>
      <c r="AO188" s="487" t="str">
        <f t="shared" si="55"/>
        <v/>
      </c>
      <c r="AQ188" s="487" t="str">
        <f t="shared" si="56"/>
        <v/>
      </c>
    </row>
    <row r="189" spans="5:43" x14ac:dyDescent="0.25">
      <c r="E189" s="487" t="str">
        <f t="shared" si="38"/>
        <v/>
      </c>
      <c r="G189" s="487" t="str">
        <f t="shared" si="38"/>
        <v/>
      </c>
      <c r="I189" s="487" t="str">
        <f t="shared" si="39"/>
        <v/>
      </c>
      <c r="K189" s="487" t="str">
        <f t="shared" si="40"/>
        <v/>
      </c>
      <c r="M189" s="487" t="str">
        <f t="shared" si="41"/>
        <v/>
      </c>
      <c r="O189" s="487" t="str">
        <f t="shared" si="42"/>
        <v/>
      </c>
      <c r="Q189" s="487" t="str">
        <f t="shared" si="43"/>
        <v/>
      </c>
      <c r="S189" s="487" t="str">
        <f t="shared" si="44"/>
        <v/>
      </c>
      <c r="U189" s="487" t="str">
        <f t="shared" si="45"/>
        <v/>
      </c>
      <c r="W189" s="487" t="str">
        <f t="shared" si="46"/>
        <v/>
      </c>
      <c r="Y189" s="487" t="str">
        <f t="shared" si="47"/>
        <v/>
      </c>
      <c r="AA189" s="487" t="str">
        <f t="shared" si="48"/>
        <v/>
      </c>
      <c r="AC189" s="487" t="str">
        <f t="shared" si="49"/>
        <v/>
      </c>
      <c r="AE189" s="487" t="str">
        <f t="shared" si="50"/>
        <v/>
      </c>
      <c r="AG189" s="487" t="str">
        <f t="shared" si="51"/>
        <v/>
      </c>
      <c r="AI189" s="487" t="str">
        <f t="shared" si="52"/>
        <v/>
      </c>
      <c r="AK189" s="487" t="str">
        <f t="shared" si="53"/>
        <v/>
      </c>
      <c r="AM189" s="487" t="str">
        <f t="shared" si="54"/>
        <v/>
      </c>
      <c r="AO189" s="487" t="str">
        <f t="shared" si="55"/>
        <v/>
      </c>
      <c r="AQ189" s="487" t="str">
        <f t="shared" si="56"/>
        <v/>
      </c>
    </row>
    <row r="190" spans="5:43" x14ac:dyDescent="0.25">
      <c r="E190" s="487" t="str">
        <f t="shared" si="38"/>
        <v/>
      </c>
      <c r="G190" s="487" t="str">
        <f t="shared" si="38"/>
        <v/>
      </c>
      <c r="I190" s="487" t="str">
        <f t="shared" si="39"/>
        <v/>
      </c>
      <c r="K190" s="487" t="str">
        <f t="shared" si="40"/>
        <v/>
      </c>
      <c r="M190" s="487" t="str">
        <f t="shared" si="41"/>
        <v/>
      </c>
      <c r="O190" s="487" t="str">
        <f t="shared" si="42"/>
        <v/>
      </c>
      <c r="Q190" s="487" t="str">
        <f t="shared" si="43"/>
        <v/>
      </c>
      <c r="S190" s="487" t="str">
        <f t="shared" si="44"/>
        <v/>
      </c>
      <c r="U190" s="487" t="str">
        <f t="shared" si="45"/>
        <v/>
      </c>
      <c r="W190" s="487" t="str">
        <f t="shared" si="46"/>
        <v/>
      </c>
      <c r="Y190" s="487" t="str">
        <f t="shared" si="47"/>
        <v/>
      </c>
      <c r="AA190" s="487" t="str">
        <f t="shared" si="48"/>
        <v/>
      </c>
      <c r="AC190" s="487" t="str">
        <f t="shared" si="49"/>
        <v/>
      </c>
      <c r="AE190" s="487" t="str">
        <f t="shared" si="50"/>
        <v/>
      </c>
      <c r="AG190" s="487" t="str">
        <f t="shared" si="51"/>
        <v/>
      </c>
      <c r="AI190" s="487" t="str">
        <f t="shared" si="52"/>
        <v/>
      </c>
      <c r="AK190" s="487" t="str">
        <f t="shared" si="53"/>
        <v/>
      </c>
      <c r="AM190" s="487" t="str">
        <f t="shared" si="54"/>
        <v/>
      </c>
      <c r="AO190" s="487" t="str">
        <f t="shared" si="55"/>
        <v/>
      </c>
      <c r="AQ190" s="487" t="str">
        <f t="shared" si="56"/>
        <v/>
      </c>
    </row>
    <row r="191" spans="5:43" x14ac:dyDescent="0.25">
      <c r="E191" s="487" t="str">
        <f t="shared" si="38"/>
        <v/>
      </c>
      <c r="G191" s="487" t="str">
        <f t="shared" si="38"/>
        <v/>
      </c>
      <c r="I191" s="487" t="str">
        <f t="shared" si="39"/>
        <v/>
      </c>
      <c r="K191" s="487" t="str">
        <f t="shared" si="40"/>
        <v/>
      </c>
      <c r="M191" s="487" t="str">
        <f t="shared" si="41"/>
        <v/>
      </c>
      <c r="O191" s="487" t="str">
        <f t="shared" si="42"/>
        <v/>
      </c>
      <c r="Q191" s="487" t="str">
        <f t="shared" si="43"/>
        <v/>
      </c>
      <c r="S191" s="487" t="str">
        <f t="shared" si="44"/>
        <v/>
      </c>
      <c r="U191" s="487" t="str">
        <f t="shared" si="45"/>
        <v/>
      </c>
      <c r="W191" s="487" t="str">
        <f t="shared" si="46"/>
        <v/>
      </c>
      <c r="Y191" s="487" t="str">
        <f t="shared" si="47"/>
        <v/>
      </c>
      <c r="AA191" s="487" t="str">
        <f t="shared" si="48"/>
        <v/>
      </c>
      <c r="AC191" s="487" t="str">
        <f t="shared" si="49"/>
        <v/>
      </c>
      <c r="AE191" s="487" t="str">
        <f t="shared" si="50"/>
        <v/>
      </c>
      <c r="AG191" s="487" t="str">
        <f t="shared" si="51"/>
        <v/>
      </c>
      <c r="AI191" s="487" t="str">
        <f t="shared" si="52"/>
        <v/>
      </c>
      <c r="AK191" s="487" t="str">
        <f t="shared" si="53"/>
        <v/>
      </c>
      <c r="AM191" s="487" t="str">
        <f t="shared" si="54"/>
        <v/>
      </c>
      <c r="AO191" s="487" t="str">
        <f t="shared" si="55"/>
        <v/>
      </c>
      <c r="AQ191" s="487" t="str">
        <f t="shared" si="56"/>
        <v/>
      </c>
    </row>
    <row r="192" spans="5:43" x14ac:dyDescent="0.25">
      <c r="E192" s="487" t="str">
        <f t="shared" si="38"/>
        <v/>
      </c>
      <c r="G192" s="487" t="str">
        <f t="shared" si="38"/>
        <v/>
      </c>
      <c r="I192" s="487" t="str">
        <f t="shared" si="39"/>
        <v/>
      </c>
      <c r="K192" s="487" t="str">
        <f t="shared" si="40"/>
        <v/>
      </c>
      <c r="M192" s="487" t="str">
        <f t="shared" si="41"/>
        <v/>
      </c>
      <c r="O192" s="487" t="str">
        <f t="shared" si="42"/>
        <v/>
      </c>
      <c r="Q192" s="487" t="str">
        <f t="shared" si="43"/>
        <v/>
      </c>
      <c r="S192" s="487" t="str">
        <f t="shared" si="44"/>
        <v/>
      </c>
      <c r="U192" s="487" t="str">
        <f t="shared" si="45"/>
        <v/>
      </c>
      <c r="W192" s="487" t="str">
        <f t="shared" si="46"/>
        <v/>
      </c>
      <c r="Y192" s="487" t="str">
        <f t="shared" si="47"/>
        <v/>
      </c>
      <c r="AA192" s="487" t="str">
        <f t="shared" si="48"/>
        <v/>
      </c>
      <c r="AC192" s="487" t="str">
        <f t="shared" si="49"/>
        <v/>
      </c>
      <c r="AE192" s="487" t="str">
        <f t="shared" si="50"/>
        <v/>
      </c>
      <c r="AG192" s="487" t="str">
        <f t="shared" si="51"/>
        <v/>
      </c>
      <c r="AI192" s="487" t="str">
        <f t="shared" si="52"/>
        <v/>
      </c>
      <c r="AK192" s="487" t="str">
        <f t="shared" si="53"/>
        <v/>
      </c>
      <c r="AM192" s="487" t="str">
        <f t="shared" si="54"/>
        <v/>
      </c>
      <c r="AO192" s="487" t="str">
        <f t="shared" si="55"/>
        <v/>
      </c>
      <c r="AQ192" s="487" t="str">
        <f t="shared" si="56"/>
        <v/>
      </c>
    </row>
    <row r="193" spans="5:43" x14ac:dyDescent="0.25">
      <c r="E193" s="487" t="str">
        <f t="shared" si="38"/>
        <v/>
      </c>
      <c r="G193" s="487" t="str">
        <f t="shared" si="38"/>
        <v/>
      </c>
      <c r="I193" s="487" t="str">
        <f t="shared" si="39"/>
        <v/>
      </c>
      <c r="K193" s="487" t="str">
        <f t="shared" si="40"/>
        <v/>
      </c>
      <c r="M193" s="487" t="str">
        <f t="shared" si="41"/>
        <v/>
      </c>
      <c r="O193" s="487" t="str">
        <f t="shared" si="42"/>
        <v/>
      </c>
      <c r="Q193" s="487" t="str">
        <f t="shared" si="43"/>
        <v/>
      </c>
      <c r="S193" s="487" t="str">
        <f t="shared" si="44"/>
        <v/>
      </c>
      <c r="U193" s="487" t="str">
        <f t="shared" si="45"/>
        <v/>
      </c>
      <c r="W193" s="487" t="str">
        <f t="shared" si="46"/>
        <v/>
      </c>
      <c r="Y193" s="487" t="str">
        <f t="shared" si="47"/>
        <v/>
      </c>
      <c r="AA193" s="487" t="str">
        <f t="shared" si="48"/>
        <v/>
      </c>
      <c r="AC193" s="487" t="str">
        <f t="shared" si="49"/>
        <v/>
      </c>
      <c r="AE193" s="487" t="str">
        <f t="shared" si="50"/>
        <v/>
      </c>
      <c r="AG193" s="487" t="str">
        <f t="shared" si="51"/>
        <v/>
      </c>
      <c r="AI193" s="487" t="str">
        <f t="shared" si="52"/>
        <v/>
      </c>
      <c r="AK193" s="487" t="str">
        <f t="shared" si="53"/>
        <v/>
      </c>
      <c r="AM193" s="487" t="str">
        <f t="shared" si="54"/>
        <v/>
      </c>
      <c r="AO193" s="487" t="str">
        <f t="shared" si="55"/>
        <v/>
      </c>
      <c r="AQ193" s="487" t="str">
        <f t="shared" si="56"/>
        <v/>
      </c>
    </row>
    <row r="194" spans="5:43" x14ac:dyDescent="0.25">
      <c r="E194" s="487" t="str">
        <f t="shared" si="38"/>
        <v/>
      </c>
      <c r="G194" s="487" t="str">
        <f t="shared" si="38"/>
        <v/>
      </c>
      <c r="I194" s="487" t="str">
        <f t="shared" si="39"/>
        <v/>
      </c>
      <c r="K194" s="487" t="str">
        <f t="shared" si="40"/>
        <v/>
      </c>
      <c r="M194" s="487" t="str">
        <f t="shared" si="41"/>
        <v/>
      </c>
      <c r="O194" s="487" t="str">
        <f t="shared" si="42"/>
        <v/>
      </c>
      <c r="Q194" s="487" t="str">
        <f t="shared" si="43"/>
        <v/>
      </c>
      <c r="S194" s="487" t="str">
        <f t="shared" si="44"/>
        <v/>
      </c>
      <c r="U194" s="487" t="str">
        <f t="shared" si="45"/>
        <v/>
      </c>
      <c r="W194" s="487" t="str">
        <f t="shared" si="46"/>
        <v/>
      </c>
      <c r="Y194" s="487" t="str">
        <f t="shared" si="47"/>
        <v/>
      </c>
      <c r="AA194" s="487" t="str">
        <f t="shared" si="48"/>
        <v/>
      </c>
      <c r="AC194" s="487" t="str">
        <f t="shared" si="49"/>
        <v/>
      </c>
      <c r="AE194" s="487" t="str">
        <f t="shared" si="50"/>
        <v/>
      </c>
      <c r="AG194" s="487" t="str">
        <f t="shared" si="51"/>
        <v/>
      </c>
      <c r="AI194" s="487" t="str">
        <f t="shared" si="52"/>
        <v/>
      </c>
      <c r="AK194" s="487" t="str">
        <f t="shared" si="53"/>
        <v/>
      </c>
      <c r="AM194" s="487" t="str">
        <f t="shared" si="54"/>
        <v/>
      </c>
      <c r="AO194" s="487" t="str">
        <f t="shared" si="55"/>
        <v/>
      </c>
      <c r="AQ194" s="487" t="str">
        <f t="shared" si="56"/>
        <v/>
      </c>
    </row>
    <row r="195" spans="5:43" x14ac:dyDescent="0.25">
      <c r="E195" s="487" t="str">
        <f t="shared" si="38"/>
        <v/>
      </c>
      <c r="G195" s="487" t="str">
        <f t="shared" si="38"/>
        <v/>
      </c>
      <c r="I195" s="487" t="str">
        <f t="shared" si="39"/>
        <v/>
      </c>
      <c r="K195" s="487" t="str">
        <f t="shared" si="40"/>
        <v/>
      </c>
      <c r="M195" s="487" t="str">
        <f t="shared" si="41"/>
        <v/>
      </c>
      <c r="O195" s="487" t="str">
        <f t="shared" si="42"/>
        <v/>
      </c>
      <c r="Q195" s="487" t="str">
        <f t="shared" si="43"/>
        <v/>
      </c>
      <c r="S195" s="487" t="str">
        <f t="shared" si="44"/>
        <v/>
      </c>
      <c r="U195" s="487" t="str">
        <f t="shared" si="45"/>
        <v/>
      </c>
      <c r="W195" s="487" t="str">
        <f t="shared" si="46"/>
        <v/>
      </c>
      <c r="Y195" s="487" t="str">
        <f t="shared" si="47"/>
        <v/>
      </c>
      <c r="AA195" s="487" t="str">
        <f t="shared" si="48"/>
        <v/>
      </c>
      <c r="AC195" s="487" t="str">
        <f t="shared" si="49"/>
        <v/>
      </c>
      <c r="AE195" s="487" t="str">
        <f t="shared" si="50"/>
        <v/>
      </c>
      <c r="AG195" s="487" t="str">
        <f t="shared" si="51"/>
        <v/>
      </c>
      <c r="AI195" s="487" t="str">
        <f t="shared" si="52"/>
        <v/>
      </c>
      <c r="AK195" s="487" t="str">
        <f t="shared" si="53"/>
        <v/>
      </c>
      <c r="AM195" s="487" t="str">
        <f t="shared" si="54"/>
        <v/>
      </c>
      <c r="AO195" s="487" t="str">
        <f t="shared" si="55"/>
        <v/>
      </c>
      <c r="AQ195" s="487" t="str">
        <f t="shared" si="56"/>
        <v/>
      </c>
    </row>
    <row r="196" spans="5:43" x14ac:dyDescent="0.25">
      <c r="E196" s="487" t="str">
        <f t="shared" si="38"/>
        <v/>
      </c>
      <c r="G196" s="487" t="str">
        <f t="shared" si="38"/>
        <v/>
      </c>
      <c r="I196" s="487" t="str">
        <f t="shared" si="39"/>
        <v/>
      </c>
      <c r="K196" s="487" t="str">
        <f t="shared" si="40"/>
        <v/>
      </c>
      <c r="M196" s="487" t="str">
        <f t="shared" si="41"/>
        <v/>
      </c>
      <c r="O196" s="487" t="str">
        <f t="shared" si="42"/>
        <v/>
      </c>
      <c r="Q196" s="487" t="str">
        <f t="shared" si="43"/>
        <v/>
      </c>
      <c r="S196" s="487" t="str">
        <f t="shared" si="44"/>
        <v/>
      </c>
      <c r="U196" s="487" t="str">
        <f t="shared" si="45"/>
        <v/>
      </c>
      <c r="W196" s="487" t="str">
        <f t="shared" si="46"/>
        <v/>
      </c>
      <c r="Y196" s="487" t="str">
        <f t="shared" si="47"/>
        <v/>
      </c>
      <c r="AA196" s="487" t="str">
        <f t="shared" si="48"/>
        <v/>
      </c>
      <c r="AC196" s="487" t="str">
        <f t="shared" si="49"/>
        <v/>
      </c>
      <c r="AE196" s="487" t="str">
        <f t="shared" si="50"/>
        <v/>
      </c>
      <c r="AG196" s="487" t="str">
        <f t="shared" si="51"/>
        <v/>
      </c>
      <c r="AI196" s="487" t="str">
        <f t="shared" si="52"/>
        <v/>
      </c>
      <c r="AK196" s="487" t="str">
        <f t="shared" si="53"/>
        <v/>
      </c>
      <c r="AM196" s="487" t="str">
        <f t="shared" si="54"/>
        <v/>
      </c>
      <c r="AO196" s="487" t="str">
        <f t="shared" si="55"/>
        <v/>
      </c>
      <c r="AQ196" s="487" t="str">
        <f t="shared" si="56"/>
        <v/>
      </c>
    </row>
    <row r="197" spans="5:43" x14ac:dyDescent="0.25">
      <c r="E197" s="487" t="str">
        <f t="shared" si="38"/>
        <v/>
      </c>
      <c r="G197" s="487" t="str">
        <f t="shared" si="38"/>
        <v/>
      </c>
      <c r="I197" s="487" t="str">
        <f t="shared" si="39"/>
        <v/>
      </c>
      <c r="K197" s="487" t="str">
        <f t="shared" si="40"/>
        <v/>
      </c>
      <c r="M197" s="487" t="str">
        <f t="shared" si="41"/>
        <v/>
      </c>
      <c r="O197" s="487" t="str">
        <f t="shared" si="42"/>
        <v/>
      </c>
      <c r="Q197" s="487" t="str">
        <f t="shared" si="43"/>
        <v/>
      </c>
      <c r="S197" s="487" t="str">
        <f t="shared" si="44"/>
        <v/>
      </c>
      <c r="U197" s="487" t="str">
        <f t="shared" si="45"/>
        <v/>
      </c>
      <c r="W197" s="487" t="str">
        <f t="shared" si="46"/>
        <v/>
      </c>
      <c r="Y197" s="487" t="str">
        <f t="shared" si="47"/>
        <v/>
      </c>
      <c r="AA197" s="487" t="str">
        <f t="shared" si="48"/>
        <v/>
      </c>
      <c r="AC197" s="487" t="str">
        <f t="shared" si="49"/>
        <v/>
      </c>
      <c r="AE197" s="487" t="str">
        <f t="shared" si="50"/>
        <v/>
      </c>
      <c r="AG197" s="487" t="str">
        <f t="shared" si="51"/>
        <v/>
      </c>
      <c r="AI197" s="487" t="str">
        <f t="shared" si="52"/>
        <v/>
      </c>
      <c r="AK197" s="487" t="str">
        <f t="shared" si="53"/>
        <v/>
      </c>
      <c r="AM197" s="487" t="str">
        <f t="shared" si="54"/>
        <v/>
      </c>
      <c r="AO197" s="487" t="str">
        <f t="shared" si="55"/>
        <v/>
      </c>
      <c r="AQ197" s="487" t="str">
        <f t="shared" si="56"/>
        <v/>
      </c>
    </row>
    <row r="198" spans="5:43" x14ac:dyDescent="0.25">
      <c r="E198" s="487" t="str">
        <f t="shared" si="38"/>
        <v/>
      </c>
      <c r="G198" s="487" t="str">
        <f t="shared" si="38"/>
        <v/>
      </c>
      <c r="I198" s="487" t="str">
        <f t="shared" si="39"/>
        <v/>
      </c>
      <c r="K198" s="487" t="str">
        <f t="shared" si="40"/>
        <v/>
      </c>
      <c r="M198" s="487" t="str">
        <f t="shared" si="41"/>
        <v/>
      </c>
      <c r="O198" s="487" t="str">
        <f t="shared" si="42"/>
        <v/>
      </c>
      <c r="Q198" s="487" t="str">
        <f t="shared" si="43"/>
        <v/>
      </c>
      <c r="S198" s="487" t="str">
        <f t="shared" si="44"/>
        <v/>
      </c>
      <c r="U198" s="487" t="str">
        <f t="shared" si="45"/>
        <v/>
      </c>
      <c r="W198" s="487" t="str">
        <f t="shared" si="46"/>
        <v/>
      </c>
      <c r="Y198" s="487" t="str">
        <f t="shared" si="47"/>
        <v/>
      </c>
      <c r="AA198" s="487" t="str">
        <f t="shared" si="48"/>
        <v/>
      </c>
      <c r="AC198" s="487" t="str">
        <f t="shared" si="49"/>
        <v/>
      </c>
      <c r="AE198" s="487" t="str">
        <f t="shared" si="50"/>
        <v/>
      </c>
      <c r="AG198" s="487" t="str">
        <f t="shared" si="51"/>
        <v/>
      </c>
      <c r="AI198" s="487" t="str">
        <f t="shared" si="52"/>
        <v/>
      </c>
      <c r="AK198" s="487" t="str">
        <f t="shared" si="53"/>
        <v/>
      </c>
      <c r="AM198" s="487" t="str">
        <f t="shared" si="54"/>
        <v/>
      </c>
      <c r="AO198" s="487" t="str">
        <f t="shared" si="55"/>
        <v/>
      </c>
      <c r="AQ198" s="487" t="str">
        <f t="shared" si="56"/>
        <v/>
      </c>
    </row>
    <row r="199" spans="5:43" x14ac:dyDescent="0.25">
      <c r="E199" s="487" t="str">
        <f t="shared" si="38"/>
        <v/>
      </c>
      <c r="G199" s="487" t="str">
        <f t="shared" si="38"/>
        <v/>
      </c>
      <c r="I199" s="487" t="str">
        <f t="shared" si="39"/>
        <v/>
      </c>
      <c r="K199" s="487" t="str">
        <f t="shared" si="40"/>
        <v/>
      </c>
      <c r="M199" s="487" t="str">
        <f t="shared" si="41"/>
        <v/>
      </c>
      <c r="O199" s="487" t="str">
        <f t="shared" si="42"/>
        <v/>
      </c>
      <c r="Q199" s="487" t="str">
        <f t="shared" si="43"/>
        <v/>
      </c>
      <c r="S199" s="487" t="str">
        <f t="shared" si="44"/>
        <v/>
      </c>
      <c r="U199" s="487" t="str">
        <f t="shared" si="45"/>
        <v/>
      </c>
      <c r="W199" s="487" t="str">
        <f t="shared" si="46"/>
        <v/>
      </c>
      <c r="Y199" s="487" t="str">
        <f t="shared" si="47"/>
        <v/>
      </c>
      <c r="AA199" s="487" t="str">
        <f t="shared" si="48"/>
        <v/>
      </c>
      <c r="AC199" s="487" t="str">
        <f t="shared" si="49"/>
        <v/>
      </c>
      <c r="AE199" s="487" t="str">
        <f t="shared" si="50"/>
        <v/>
      </c>
      <c r="AG199" s="487" t="str">
        <f t="shared" si="51"/>
        <v/>
      </c>
      <c r="AI199" s="487" t="str">
        <f t="shared" si="52"/>
        <v/>
      </c>
      <c r="AK199" s="487" t="str">
        <f t="shared" si="53"/>
        <v/>
      </c>
      <c r="AM199" s="487" t="str">
        <f t="shared" si="54"/>
        <v/>
      </c>
      <c r="AO199" s="487" t="str">
        <f t="shared" si="55"/>
        <v/>
      </c>
      <c r="AQ199" s="487" t="str">
        <f t="shared" si="56"/>
        <v/>
      </c>
    </row>
    <row r="200" spans="5:43" x14ac:dyDescent="0.25">
      <c r="E200" s="487" t="str">
        <f t="shared" si="38"/>
        <v/>
      </c>
      <c r="G200" s="487" t="str">
        <f t="shared" si="38"/>
        <v/>
      </c>
      <c r="I200" s="487" t="str">
        <f t="shared" si="39"/>
        <v/>
      </c>
      <c r="K200" s="487" t="str">
        <f t="shared" si="40"/>
        <v/>
      </c>
      <c r="M200" s="487" t="str">
        <f t="shared" si="41"/>
        <v/>
      </c>
      <c r="O200" s="487" t="str">
        <f t="shared" si="42"/>
        <v/>
      </c>
      <c r="Q200" s="487" t="str">
        <f t="shared" si="43"/>
        <v/>
      </c>
      <c r="S200" s="487" t="str">
        <f t="shared" si="44"/>
        <v/>
      </c>
      <c r="U200" s="487" t="str">
        <f t="shared" si="45"/>
        <v/>
      </c>
      <c r="W200" s="487" t="str">
        <f t="shared" si="46"/>
        <v/>
      </c>
      <c r="Y200" s="487" t="str">
        <f t="shared" si="47"/>
        <v/>
      </c>
      <c r="AA200" s="487" t="str">
        <f t="shared" si="48"/>
        <v/>
      </c>
      <c r="AC200" s="487" t="str">
        <f t="shared" si="49"/>
        <v/>
      </c>
      <c r="AE200" s="487" t="str">
        <f t="shared" si="50"/>
        <v/>
      </c>
      <c r="AG200" s="487" t="str">
        <f t="shared" si="51"/>
        <v/>
      </c>
      <c r="AI200" s="487" t="str">
        <f t="shared" si="52"/>
        <v/>
      </c>
      <c r="AK200" s="487" t="str">
        <f t="shared" si="53"/>
        <v/>
      </c>
      <c r="AM200" s="487" t="str">
        <f t="shared" si="54"/>
        <v/>
      </c>
      <c r="AO200" s="487" t="str">
        <f t="shared" si="55"/>
        <v/>
      </c>
      <c r="AQ200" s="487" t="str">
        <f t="shared" si="56"/>
        <v/>
      </c>
    </row>
    <row r="201" spans="5:43" x14ac:dyDescent="0.25">
      <c r="E201" s="487" t="str">
        <f t="shared" si="38"/>
        <v/>
      </c>
      <c r="G201" s="487" t="str">
        <f t="shared" si="38"/>
        <v/>
      </c>
      <c r="I201" s="487" t="str">
        <f t="shared" si="39"/>
        <v/>
      </c>
      <c r="K201" s="487" t="str">
        <f t="shared" si="40"/>
        <v/>
      </c>
      <c r="M201" s="487" t="str">
        <f t="shared" si="41"/>
        <v/>
      </c>
      <c r="O201" s="487" t="str">
        <f t="shared" si="42"/>
        <v/>
      </c>
      <c r="Q201" s="487" t="str">
        <f t="shared" si="43"/>
        <v/>
      </c>
      <c r="S201" s="487" t="str">
        <f t="shared" si="44"/>
        <v/>
      </c>
      <c r="U201" s="487" t="str">
        <f t="shared" si="45"/>
        <v/>
      </c>
      <c r="W201" s="487" t="str">
        <f t="shared" si="46"/>
        <v/>
      </c>
      <c r="Y201" s="487" t="str">
        <f t="shared" si="47"/>
        <v/>
      </c>
      <c r="AA201" s="487" t="str">
        <f t="shared" si="48"/>
        <v/>
      </c>
      <c r="AC201" s="487" t="str">
        <f t="shared" si="49"/>
        <v/>
      </c>
      <c r="AE201" s="487" t="str">
        <f t="shared" si="50"/>
        <v/>
      </c>
      <c r="AG201" s="487" t="str">
        <f t="shared" si="51"/>
        <v/>
      </c>
      <c r="AI201" s="487" t="str">
        <f t="shared" si="52"/>
        <v/>
      </c>
      <c r="AK201" s="487" t="str">
        <f t="shared" si="53"/>
        <v/>
      </c>
      <c r="AM201" s="487" t="str">
        <f t="shared" si="54"/>
        <v/>
      </c>
      <c r="AO201" s="487" t="str">
        <f t="shared" si="55"/>
        <v/>
      </c>
      <c r="AQ201" s="487" t="str">
        <f t="shared" si="56"/>
        <v/>
      </c>
    </row>
    <row r="202" spans="5:43" x14ac:dyDescent="0.25">
      <c r="E202" s="487" t="str">
        <f t="shared" si="38"/>
        <v/>
      </c>
      <c r="G202" s="487" t="str">
        <f t="shared" si="38"/>
        <v/>
      </c>
      <c r="I202" s="487" t="str">
        <f t="shared" si="39"/>
        <v/>
      </c>
      <c r="K202" s="487" t="str">
        <f t="shared" si="40"/>
        <v/>
      </c>
      <c r="M202" s="487" t="str">
        <f t="shared" si="41"/>
        <v/>
      </c>
      <c r="O202" s="487" t="str">
        <f t="shared" si="42"/>
        <v/>
      </c>
      <c r="Q202" s="487" t="str">
        <f t="shared" si="43"/>
        <v/>
      </c>
      <c r="S202" s="487" t="str">
        <f t="shared" si="44"/>
        <v/>
      </c>
      <c r="U202" s="487" t="str">
        <f t="shared" si="45"/>
        <v/>
      </c>
      <c r="W202" s="487" t="str">
        <f t="shared" si="46"/>
        <v/>
      </c>
      <c r="Y202" s="487" t="str">
        <f t="shared" si="47"/>
        <v/>
      </c>
      <c r="AA202" s="487" t="str">
        <f t="shared" si="48"/>
        <v/>
      </c>
      <c r="AC202" s="487" t="str">
        <f t="shared" si="49"/>
        <v/>
      </c>
      <c r="AE202" s="487" t="str">
        <f t="shared" si="50"/>
        <v/>
      </c>
      <c r="AG202" s="487" t="str">
        <f t="shared" si="51"/>
        <v/>
      </c>
      <c r="AI202" s="487" t="str">
        <f t="shared" si="52"/>
        <v/>
      </c>
      <c r="AK202" s="487" t="str">
        <f t="shared" si="53"/>
        <v/>
      </c>
      <c r="AM202" s="487" t="str">
        <f t="shared" si="54"/>
        <v/>
      </c>
      <c r="AO202" s="487" t="str">
        <f t="shared" si="55"/>
        <v/>
      </c>
      <c r="AQ202" s="487" t="str">
        <f t="shared" si="56"/>
        <v/>
      </c>
    </row>
    <row r="203" spans="5:43" x14ac:dyDescent="0.25">
      <c r="E203" s="487" t="str">
        <f t="shared" si="38"/>
        <v/>
      </c>
      <c r="G203" s="487" t="str">
        <f t="shared" si="38"/>
        <v/>
      </c>
      <c r="I203" s="487" t="str">
        <f t="shared" si="39"/>
        <v/>
      </c>
      <c r="K203" s="487" t="str">
        <f t="shared" si="40"/>
        <v/>
      </c>
      <c r="M203" s="487" t="str">
        <f t="shared" si="41"/>
        <v/>
      </c>
      <c r="O203" s="487" t="str">
        <f t="shared" si="42"/>
        <v/>
      </c>
      <c r="Q203" s="487" t="str">
        <f t="shared" si="43"/>
        <v/>
      </c>
      <c r="S203" s="487" t="str">
        <f t="shared" si="44"/>
        <v/>
      </c>
      <c r="U203" s="487" t="str">
        <f t="shared" si="45"/>
        <v/>
      </c>
      <c r="W203" s="487" t="str">
        <f t="shared" si="46"/>
        <v/>
      </c>
      <c r="Y203" s="487" t="str">
        <f t="shared" si="47"/>
        <v/>
      </c>
      <c r="AA203" s="487" t="str">
        <f t="shared" si="48"/>
        <v/>
      </c>
      <c r="AC203" s="487" t="str">
        <f t="shared" si="49"/>
        <v/>
      </c>
      <c r="AE203" s="487" t="str">
        <f t="shared" si="50"/>
        <v/>
      </c>
      <c r="AG203" s="487" t="str">
        <f t="shared" si="51"/>
        <v/>
      </c>
      <c r="AI203" s="487" t="str">
        <f t="shared" si="52"/>
        <v/>
      </c>
      <c r="AK203" s="487" t="str">
        <f t="shared" si="53"/>
        <v/>
      </c>
      <c r="AM203" s="487" t="str">
        <f t="shared" si="54"/>
        <v/>
      </c>
      <c r="AO203" s="487" t="str">
        <f t="shared" si="55"/>
        <v/>
      </c>
      <c r="AQ203" s="487" t="str">
        <f t="shared" si="56"/>
        <v/>
      </c>
    </row>
    <row r="204" spans="5:43" x14ac:dyDescent="0.25">
      <c r="E204" s="487" t="str">
        <f t="shared" si="38"/>
        <v/>
      </c>
      <c r="G204" s="487" t="str">
        <f t="shared" si="38"/>
        <v/>
      </c>
      <c r="I204" s="487" t="str">
        <f t="shared" si="39"/>
        <v/>
      </c>
      <c r="K204" s="487" t="str">
        <f t="shared" si="40"/>
        <v/>
      </c>
      <c r="M204" s="487" t="str">
        <f t="shared" si="41"/>
        <v/>
      </c>
      <c r="O204" s="487" t="str">
        <f t="shared" si="42"/>
        <v/>
      </c>
      <c r="Q204" s="487" t="str">
        <f t="shared" si="43"/>
        <v/>
      </c>
      <c r="S204" s="487" t="str">
        <f t="shared" si="44"/>
        <v/>
      </c>
      <c r="U204" s="487" t="str">
        <f t="shared" si="45"/>
        <v/>
      </c>
      <c r="W204" s="487" t="str">
        <f t="shared" si="46"/>
        <v/>
      </c>
      <c r="Y204" s="487" t="str">
        <f t="shared" si="47"/>
        <v/>
      </c>
      <c r="AA204" s="487" t="str">
        <f t="shared" si="48"/>
        <v/>
      </c>
      <c r="AC204" s="487" t="str">
        <f t="shared" si="49"/>
        <v/>
      </c>
      <c r="AE204" s="487" t="str">
        <f t="shared" si="50"/>
        <v/>
      </c>
      <c r="AG204" s="487" t="str">
        <f t="shared" si="51"/>
        <v/>
      </c>
      <c r="AI204" s="487" t="str">
        <f t="shared" si="52"/>
        <v/>
      </c>
      <c r="AK204" s="487" t="str">
        <f t="shared" si="53"/>
        <v/>
      </c>
      <c r="AM204" s="487" t="str">
        <f t="shared" si="54"/>
        <v/>
      </c>
      <c r="AO204" s="487" t="str">
        <f t="shared" si="55"/>
        <v/>
      </c>
      <c r="AQ204" s="487" t="str">
        <f t="shared" si="56"/>
        <v/>
      </c>
    </row>
    <row r="205" spans="5:43" x14ac:dyDescent="0.25">
      <c r="E205" s="487" t="str">
        <f t="shared" ref="E205:G268" si="57">IF(OR($B205=0,D205=0),"",D205/$B205)</f>
        <v/>
      </c>
      <c r="G205" s="487" t="str">
        <f t="shared" si="57"/>
        <v/>
      </c>
      <c r="I205" s="487" t="str">
        <f t="shared" ref="I205:I268" si="58">IF(OR($B205=0,H205=0),"",H205/$B205)</f>
        <v/>
      </c>
      <c r="K205" s="487" t="str">
        <f t="shared" ref="K205:K268" si="59">IF(OR($B205=0,J205=0),"",J205/$B205)</f>
        <v/>
      </c>
      <c r="M205" s="487" t="str">
        <f t="shared" ref="M205:M268" si="60">IF(OR($B205=0,L205=0),"",L205/$B205)</f>
        <v/>
      </c>
      <c r="O205" s="487" t="str">
        <f t="shared" ref="O205:O268" si="61">IF(OR($B205=0,N205=0),"",N205/$B205)</f>
        <v/>
      </c>
      <c r="Q205" s="487" t="str">
        <f t="shared" ref="Q205:Q268" si="62">IF(OR($B205=0,P205=0),"",P205/$B205)</f>
        <v/>
      </c>
      <c r="S205" s="487" t="str">
        <f t="shared" ref="S205:S268" si="63">IF(OR($B205=0,R205=0),"",R205/$B205)</f>
        <v/>
      </c>
      <c r="U205" s="487" t="str">
        <f t="shared" ref="U205:U268" si="64">IF(OR($B205=0,T205=0),"",T205/$B205)</f>
        <v/>
      </c>
      <c r="W205" s="487" t="str">
        <f t="shared" ref="W205:W268" si="65">IF(OR($B205=0,V205=0),"",V205/$B205)</f>
        <v/>
      </c>
      <c r="Y205" s="487" t="str">
        <f t="shared" ref="Y205:Y268" si="66">IF(OR($B205=0,X205=0),"",X205/$B205)</f>
        <v/>
      </c>
      <c r="AA205" s="487" t="str">
        <f t="shared" ref="AA205:AA268" si="67">IF(OR($B205=0,Z205=0),"",Z205/$B205)</f>
        <v/>
      </c>
      <c r="AC205" s="487" t="str">
        <f t="shared" ref="AC205:AC268" si="68">IF(OR($B205=0,AB205=0),"",AB205/$B205)</f>
        <v/>
      </c>
      <c r="AE205" s="487" t="str">
        <f t="shared" ref="AE205:AE268" si="69">IF(OR($B205=0,AD205=0),"",AD205/$B205)</f>
        <v/>
      </c>
      <c r="AG205" s="487" t="str">
        <f t="shared" ref="AG205:AG268" si="70">IF(OR($B205=0,AF205=0),"",AF205/$B205)</f>
        <v/>
      </c>
      <c r="AI205" s="487" t="str">
        <f t="shared" ref="AI205:AI268" si="71">IF(OR($B205=0,AH205=0),"",AH205/$B205)</f>
        <v/>
      </c>
      <c r="AK205" s="487" t="str">
        <f t="shared" ref="AK205:AK268" si="72">IF(OR($B205=0,AJ205=0),"",AJ205/$B205)</f>
        <v/>
      </c>
      <c r="AM205" s="487" t="str">
        <f t="shared" ref="AM205:AM268" si="73">IF(OR($B205=0,AL205=0),"",AL205/$B205)</f>
        <v/>
      </c>
      <c r="AO205" s="487" t="str">
        <f t="shared" ref="AO205:AO268" si="74">IF(OR($B205=0,AN205=0),"",AN205/$B205)</f>
        <v/>
      </c>
      <c r="AQ205" s="487" t="str">
        <f t="shared" ref="AQ205:AQ268" si="75">IF(OR($B205=0,AP205=0),"",AP205/$B205)</f>
        <v/>
      </c>
    </row>
    <row r="206" spans="5:43" x14ac:dyDescent="0.25">
      <c r="E206" s="487" t="str">
        <f t="shared" si="57"/>
        <v/>
      </c>
      <c r="G206" s="487" t="str">
        <f t="shared" si="57"/>
        <v/>
      </c>
      <c r="I206" s="487" t="str">
        <f t="shared" si="58"/>
        <v/>
      </c>
      <c r="K206" s="487" t="str">
        <f t="shared" si="59"/>
        <v/>
      </c>
      <c r="M206" s="487" t="str">
        <f t="shared" si="60"/>
        <v/>
      </c>
      <c r="O206" s="487" t="str">
        <f t="shared" si="61"/>
        <v/>
      </c>
      <c r="Q206" s="487" t="str">
        <f t="shared" si="62"/>
        <v/>
      </c>
      <c r="S206" s="487" t="str">
        <f t="shared" si="63"/>
        <v/>
      </c>
      <c r="U206" s="487" t="str">
        <f t="shared" si="64"/>
        <v/>
      </c>
      <c r="W206" s="487" t="str">
        <f t="shared" si="65"/>
        <v/>
      </c>
      <c r="Y206" s="487" t="str">
        <f t="shared" si="66"/>
        <v/>
      </c>
      <c r="AA206" s="487" t="str">
        <f t="shared" si="67"/>
        <v/>
      </c>
      <c r="AC206" s="487" t="str">
        <f t="shared" si="68"/>
        <v/>
      </c>
      <c r="AE206" s="487" t="str">
        <f t="shared" si="69"/>
        <v/>
      </c>
      <c r="AG206" s="487" t="str">
        <f t="shared" si="70"/>
        <v/>
      </c>
      <c r="AI206" s="487" t="str">
        <f t="shared" si="71"/>
        <v/>
      </c>
      <c r="AK206" s="487" t="str">
        <f t="shared" si="72"/>
        <v/>
      </c>
      <c r="AM206" s="487" t="str">
        <f t="shared" si="73"/>
        <v/>
      </c>
      <c r="AO206" s="487" t="str">
        <f t="shared" si="74"/>
        <v/>
      </c>
      <c r="AQ206" s="487" t="str">
        <f t="shared" si="75"/>
        <v/>
      </c>
    </row>
    <row r="207" spans="5:43" x14ac:dyDescent="0.25">
      <c r="E207" s="487" t="str">
        <f t="shared" si="57"/>
        <v/>
      </c>
      <c r="G207" s="487" t="str">
        <f t="shared" si="57"/>
        <v/>
      </c>
      <c r="I207" s="487" t="str">
        <f t="shared" si="58"/>
        <v/>
      </c>
      <c r="K207" s="487" t="str">
        <f t="shared" si="59"/>
        <v/>
      </c>
      <c r="M207" s="487" t="str">
        <f t="shared" si="60"/>
        <v/>
      </c>
      <c r="O207" s="487" t="str">
        <f t="shared" si="61"/>
        <v/>
      </c>
      <c r="Q207" s="487" t="str">
        <f t="shared" si="62"/>
        <v/>
      </c>
      <c r="S207" s="487" t="str">
        <f t="shared" si="63"/>
        <v/>
      </c>
      <c r="U207" s="487" t="str">
        <f t="shared" si="64"/>
        <v/>
      </c>
      <c r="W207" s="487" t="str">
        <f t="shared" si="65"/>
        <v/>
      </c>
      <c r="Y207" s="487" t="str">
        <f t="shared" si="66"/>
        <v/>
      </c>
      <c r="AA207" s="487" t="str">
        <f t="shared" si="67"/>
        <v/>
      </c>
      <c r="AC207" s="487" t="str">
        <f t="shared" si="68"/>
        <v/>
      </c>
      <c r="AE207" s="487" t="str">
        <f t="shared" si="69"/>
        <v/>
      </c>
      <c r="AG207" s="487" t="str">
        <f t="shared" si="70"/>
        <v/>
      </c>
      <c r="AI207" s="487" t="str">
        <f t="shared" si="71"/>
        <v/>
      </c>
      <c r="AK207" s="487" t="str">
        <f t="shared" si="72"/>
        <v/>
      </c>
      <c r="AM207" s="487" t="str">
        <f t="shared" si="73"/>
        <v/>
      </c>
      <c r="AO207" s="487" t="str">
        <f t="shared" si="74"/>
        <v/>
      </c>
      <c r="AQ207" s="487" t="str">
        <f t="shared" si="75"/>
        <v/>
      </c>
    </row>
    <row r="208" spans="5:43" x14ac:dyDescent="0.25">
      <c r="E208" s="487" t="str">
        <f t="shared" si="57"/>
        <v/>
      </c>
      <c r="G208" s="487" t="str">
        <f t="shared" si="57"/>
        <v/>
      </c>
      <c r="I208" s="487" t="str">
        <f t="shared" si="58"/>
        <v/>
      </c>
      <c r="K208" s="487" t="str">
        <f t="shared" si="59"/>
        <v/>
      </c>
      <c r="M208" s="487" t="str">
        <f t="shared" si="60"/>
        <v/>
      </c>
      <c r="O208" s="487" t="str">
        <f t="shared" si="61"/>
        <v/>
      </c>
      <c r="Q208" s="487" t="str">
        <f t="shared" si="62"/>
        <v/>
      </c>
      <c r="S208" s="487" t="str">
        <f t="shared" si="63"/>
        <v/>
      </c>
      <c r="U208" s="487" t="str">
        <f t="shared" si="64"/>
        <v/>
      </c>
      <c r="W208" s="487" t="str">
        <f t="shared" si="65"/>
        <v/>
      </c>
      <c r="Y208" s="487" t="str">
        <f t="shared" si="66"/>
        <v/>
      </c>
      <c r="AA208" s="487" t="str">
        <f t="shared" si="67"/>
        <v/>
      </c>
      <c r="AC208" s="487" t="str">
        <f t="shared" si="68"/>
        <v/>
      </c>
      <c r="AE208" s="487" t="str">
        <f t="shared" si="69"/>
        <v/>
      </c>
      <c r="AG208" s="487" t="str">
        <f t="shared" si="70"/>
        <v/>
      </c>
      <c r="AI208" s="487" t="str">
        <f t="shared" si="71"/>
        <v/>
      </c>
      <c r="AK208" s="487" t="str">
        <f t="shared" si="72"/>
        <v/>
      </c>
      <c r="AM208" s="487" t="str">
        <f t="shared" si="73"/>
        <v/>
      </c>
      <c r="AO208" s="487" t="str">
        <f t="shared" si="74"/>
        <v/>
      </c>
      <c r="AQ208" s="487" t="str">
        <f t="shared" si="75"/>
        <v/>
      </c>
    </row>
    <row r="209" spans="5:43" x14ac:dyDescent="0.25">
      <c r="E209" s="487" t="str">
        <f t="shared" si="57"/>
        <v/>
      </c>
      <c r="G209" s="487" t="str">
        <f t="shared" si="57"/>
        <v/>
      </c>
      <c r="I209" s="487" t="str">
        <f t="shared" si="58"/>
        <v/>
      </c>
      <c r="K209" s="487" t="str">
        <f t="shared" si="59"/>
        <v/>
      </c>
      <c r="M209" s="487" t="str">
        <f t="shared" si="60"/>
        <v/>
      </c>
      <c r="O209" s="487" t="str">
        <f t="shared" si="61"/>
        <v/>
      </c>
      <c r="Q209" s="487" t="str">
        <f t="shared" si="62"/>
        <v/>
      </c>
      <c r="S209" s="487" t="str">
        <f t="shared" si="63"/>
        <v/>
      </c>
      <c r="U209" s="487" t="str">
        <f t="shared" si="64"/>
        <v/>
      </c>
      <c r="W209" s="487" t="str">
        <f t="shared" si="65"/>
        <v/>
      </c>
      <c r="Y209" s="487" t="str">
        <f t="shared" si="66"/>
        <v/>
      </c>
      <c r="AA209" s="487" t="str">
        <f t="shared" si="67"/>
        <v/>
      </c>
      <c r="AC209" s="487" t="str">
        <f t="shared" si="68"/>
        <v/>
      </c>
      <c r="AE209" s="487" t="str">
        <f t="shared" si="69"/>
        <v/>
      </c>
      <c r="AG209" s="487" t="str">
        <f t="shared" si="70"/>
        <v/>
      </c>
      <c r="AI209" s="487" t="str">
        <f t="shared" si="71"/>
        <v/>
      </c>
      <c r="AK209" s="487" t="str">
        <f t="shared" si="72"/>
        <v/>
      </c>
      <c r="AM209" s="487" t="str">
        <f t="shared" si="73"/>
        <v/>
      </c>
      <c r="AO209" s="487" t="str">
        <f t="shared" si="74"/>
        <v/>
      </c>
      <c r="AQ209" s="487" t="str">
        <f t="shared" si="75"/>
        <v/>
      </c>
    </row>
    <row r="210" spans="5:43" x14ac:dyDescent="0.25">
      <c r="E210" s="487" t="str">
        <f t="shared" si="57"/>
        <v/>
      </c>
      <c r="G210" s="487" t="str">
        <f t="shared" si="57"/>
        <v/>
      </c>
      <c r="I210" s="487" t="str">
        <f t="shared" si="58"/>
        <v/>
      </c>
      <c r="K210" s="487" t="str">
        <f t="shared" si="59"/>
        <v/>
      </c>
      <c r="M210" s="487" t="str">
        <f t="shared" si="60"/>
        <v/>
      </c>
      <c r="O210" s="487" t="str">
        <f t="shared" si="61"/>
        <v/>
      </c>
      <c r="Q210" s="487" t="str">
        <f t="shared" si="62"/>
        <v/>
      </c>
      <c r="S210" s="487" t="str">
        <f t="shared" si="63"/>
        <v/>
      </c>
      <c r="U210" s="487" t="str">
        <f t="shared" si="64"/>
        <v/>
      </c>
      <c r="W210" s="487" t="str">
        <f t="shared" si="65"/>
        <v/>
      </c>
      <c r="Y210" s="487" t="str">
        <f t="shared" si="66"/>
        <v/>
      </c>
      <c r="AA210" s="487" t="str">
        <f t="shared" si="67"/>
        <v/>
      </c>
      <c r="AC210" s="487" t="str">
        <f t="shared" si="68"/>
        <v/>
      </c>
      <c r="AE210" s="487" t="str">
        <f t="shared" si="69"/>
        <v/>
      </c>
      <c r="AG210" s="487" t="str">
        <f t="shared" si="70"/>
        <v/>
      </c>
      <c r="AI210" s="487" t="str">
        <f t="shared" si="71"/>
        <v/>
      </c>
      <c r="AK210" s="487" t="str">
        <f t="shared" si="72"/>
        <v/>
      </c>
      <c r="AM210" s="487" t="str">
        <f t="shared" si="73"/>
        <v/>
      </c>
      <c r="AO210" s="487" t="str">
        <f t="shared" si="74"/>
        <v/>
      </c>
      <c r="AQ210" s="487" t="str">
        <f t="shared" si="75"/>
        <v/>
      </c>
    </row>
    <row r="211" spans="5:43" x14ac:dyDescent="0.25">
      <c r="E211" s="487" t="str">
        <f t="shared" si="57"/>
        <v/>
      </c>
      <c r="G211" s="487" t="str">
        <f t="shared" si="57"/>
        <v/>
      </c>
      <c r="I211" s="487" t="str">
        <f t="shared" si="58"/>
        <v/>
      </c>
      <c r="K211" s="487" t="str">
        <f t="shared" si="59"/>
        <v/>
      </c>
      <c r="M211" s="487" t="str">
        <f t="shared" si="60"/>
        <v/>
      </c>
      <c r="O211" s="487" t="str">
        <f t="shared" si="61"/>
        <v/>
      </c>
      <c r="Q211" s="487" t="str">
        <f t="shared" si="62"/>
        <v/>
      </c>
      <c r="S211" s="487" t="str">
        <f t="shared" si="63"/>
        <v/>
      </c>
      <c r="U211" s="487" t="str">
        <f t="shared" si="64"/>
        <v/>
      </c>
      <c r="W211" s="487" t="str">
        <f t="shared" si="65"/>
        <v/>
      </c>
      <c r="Y211" s="487" t="str">
        <f t="shared" si="66"/>
        <v/>
      </c>
      <c r="AA211" s="487" t="str">
        <f t="shared" si="67"/>
        <v/>
      </c>
      <c r="AC211" s="487" t="str">
        <f t="shared" si="68"/>
        <v/>
      </c>
      <c r="AE211" s="487" t="str">
        <f t="shared" si="69"/>
        <v/>
      </c>
      <c r="AG211" s="487" t="str">
        <f t="shared" si="70"/>
        <v/>
      </c>
      <c r="AI211" s="487" t="str">
        <f t="shared" si="71"/>
        <v/>
      </c>
      <c r="AK211" s="487" t="str">
        <f t="shared" si="72"/>
        <v/>
      </c>
      <c r="AM211" s="487" t="str">
        <f t="shared" si="73"/>
        <v/>
      </c>
      <c r="AO211" s="487" t="str">
        <f t="shared" si="74"/>
        <v/>
      </c>
      <c r="AQ211" s="487" t="str">
        <f t="shared" si="75"/>
        <v/>
      </c>
    </row>
    <row r="212" spans="5:43" x14ac:dyDescent="0.25">
      <c r="E212" s="487" t="str">
        <f t="shared" si="57"/>
        <v/>
      </c>
      <c r="G212" s="487" t="str">
        <f t="shared" si="57"/>
        <v/>
      </c>
      <c r="I212" s="487" t="str">
        <f t="shared" si="58"/>
        <v/>
      </c>
      <c r="K212" s="487" t="str">
        <f t="shared" si="59"/>
        <v/>
      </c>
      <c r="M212" s="487" t="str">
        <f t="shared" si="60"/>
        <v/>
      </c>
      <c r="O212" s="487" t="str">
        <f t="shared" si="61"/>
        <v/>
      </c>
      <c r="Q212" s="487" t="str">
        <f t="shared" si="62"/>
        <v/>
      </c>
      <c r="S212" s="487" t="str">
        <f t="shared" si="63"/>
        <v/>
      </c>
      <c r="U212" s="487" t="str">
        <f t="shared" si="64"/>
        <v/>
      </c>
      <c r="W212" s="487" t="str">
        <f t="shared" si="65"/>
        <v/>
      </c>
      <c r="Y212" s="487" t="str">
        <f t="shared" si="66"/>
        <v/>
      </c>
      <c r="AA212" s="487" t="str">
        <f t="shared" si="67"/>
        <v/>
      </c>
      <c r="AC212" s="487" t="str">
        <f t="shared" si="68"/>
        <v/>
      </c>
      <c r="AE212" s="487" t="str">
        <f t="shared" si="69"/>
        <v/>
      </c>
      <c r="AG212" s="487" t="str">
        <f t="shared" si="70"/>
        <v/>
      </c>
      <c r="AI212" s="487" t="str">
        <f t="shared" si="71"/>
        <v/>
      </c>
      <c r="AK212" s="487" t="str">
        <f t="shared" si="72"/>
        <v/>
      </c>
      <c r="AM212" s="487" t="str">
        <f t="shared" si="73"/>
        <v/>
      </c>
      <c r="AO212" s="487" t="str">
        <f t="shared" si="74"/>
        <v/>
      </c>
      <c r="AQ212" s="487" t="str">
        <f t="shared" si="75"/>
        <v/>
      </c>
    </row>
    <row r="213" spans="5:43" x14ac:dyDescent="0.25">
      <c r="E213" s="487" t="str">
        <f t="shared" si="57"/>
        <v/>
      </c>
      <c r="G213" s="487" t="str">
        <f t="shared" si="57"/>
        <v/>
      </c>
      <c r="I213" s="487" t="str">
        <f t="shared" si="58"/>
        <v/>
      </c>
      <c r="K213" s="487" t="str">
        <f t="shared" si="59"/>
        <v/>
      </c>
      <c r="M213" s="487" t="str">
        <f t="shared" si="60"/>
        <v/>
      </c>
      <c r="O213" s="487" t="str">
        <f t="shared" si="61"/>
        <v/>
      </c>
      <c r="Q213" s="487" t="str">
        <f t="shared" si="62"/>
        <v/>
      </c>
      <c r="S213" s="487" t="str">
        <f t="shared" si="63"/>
        <v/>
      </c>
      <c r="U213" s="487" t="str">
        <f t="shared" si="64"/>
        <v/>
      </c>
      <c r="W213" s="487" t="str">
        <f t="shared" si="65"/>
        <v/>
      </c>
      <c r="Y213" s="487" t="str">
        <f t="shared" si="66"/>
        <v/>
      </c>
      <c r="AA213" s="487" t="str">
        <f t="shared" si="67"/>
        <v/>
      </c>
      <c r="AC213" s="487" t="str">
        <f t="shared" si="68"/>
        <v/>
      </c>
      <c r="AE213" s="487" t="str">
        <f t="shared" si="69"/>
        <v/>
      </c>
      <c r="AG213" s="487" t="str">
        <f t="shared" si="70"/>
        <v/>
      </c>
      <c r="AI213" s="487" t="str">
        <f t="shared" si="71"/>
        <v/>
      </c>
      <c r="AK213" s="487" t="str">
        <f t="shared" si="72"/>
        <v/>
      </c>
      <c r="AM213" s="487" t="str">
        <f t="shared" si="73"/>
        <v/>
      </c>
      <c r="AO213" s="487" t="str">
        <f t="shared" si="74"/>
        <v/>
      </c>
      <c r="AQ213" s="487" t="str">
        <f t="shared" si="75"/>
        <v/>
      </c>
    </row>
    <row r="214" spans="5:43" x14ac:dyDescent="0.25">
      <c r="E214" s="487" t="str">
        <f t="shared" si="57"/>
        <v/>
      </c>
      <c r="G214" s="487" t="str">
        <f t="shared" si="57"/>
        <v/>
      </c>
      <c r="I214" s="487" t="str">
        <f t="shared" si="58"/>
        <v/>
      </c>
      <c r="K214" s="487" t="str">
        <f t="shared" si="59"/>
        <v/>
      </c>
      <c r="M214" s="487" t="str">
        <f t="shared" si="60"/>
        <v/>
      </c>
      <c r="O214" s="487" t="str">
        <f t="shared" si="61"/>
        <v/>
      </c>
      <c r="Q214" s="487" t="str">
        <f t="shared" si="62"/>
        <v/>
      </c>
      <c r="S214" s="487" t="str">
        <f t="shared" si="63"/>
        <v/>
      </c>
      <c r="U214" s="487" t="str">
        <f t="shared" si="64"/>
        <v/>
      </c>
      <c r="W214" s="487" t="str">
        <f t="shared" si="65"/>
        <v/>
      </c>
      <c r="Y214" s="487" t="str">
        <f t="shared" si="66"/>
        <v/>
      </c>
      <c r="AA214" s="487" t="str">
        <f t="shared" si="67"/>
        <v/>
      </c>
      <c r="AC214" s="487" t="str">
        <f t="shared" si="68"/>
        <v/>
      </c>
      <c r="AE214" s="487" t="str">
        <f t="shared" si="69"/>
        <v/>
      </c>
      <c r="AG214" s="487" t="str">
        <f t="shared" si="70"/>
        <v/>
      </c>
      <c r="AI214" s="487" t="str">
        <f t="shared" si="71"/>
        <v/>
      </c>
      <c r="AK214" s="487" t="str">
        <f t="shared" si="72"/>
        <v/>
      </c>
      <c r="AM214" s="487" t="str">
        <f t="shared" si="73"/>
        <v/>
      </c>
      <c r="AO214" s="487" t="str">
        <f t="shared" si="74"/>
        <v/>
      </c>
      <c r="AQ214" s="487" t="str">
        <f t="shared" si="75"/>
        <v/>
      </c>
    </row>
    <row r="215" spans="5:43" x14ac:dyDescent="0.25">
      <c r="E215" s="487" t="str">
        <f t="shared" si="57"/>
        <v/>
      </c>
      <c r="G215" s="487" t="str">
        <f t="shared" si="57"/>
        <v/>
      </c>
      <c r="I215" s="487" t="str">
        <f t="shared" si="58"/>
        <v/>
      </c>
      <c r="K215" s="487" t="str">
        <f t="shared" si="59"/>
        <v/>
      </c>
      <c r="M215" s="487" t="str">
        <f t="shared" si="60"/>
        <v/>
      </c>
      <c r="O215" s="487" t="str">
        <f t="shared" si="61"/>
        <v/>
      </c>
      <c r="Q215" s="487" t="str">
        <f t="shared" si="62"/>
        <v/>
      </c>
      <c r="S215" s="487" t="str">
        <f t="shared" si="63"/>
        <v/>
      </c>
      <c r="U215" s="487" t="str">
        <f t="shared" si="64"/>
        <v/>
      </c>
      <c r="W215" s="487" t="str">
        <f t="shared" si="65"/>
        <v/>
      </c>
      <c r="Y215" s="487" t="str">
        <f t="shared" si="66"/>
        <v/>
      </c>
      <c r="AA215" s="487" t="str">
        <f t="shared" si="67"/>
        <v/>
      </c>
      <c r="AC215" s="487" t="str">
        <f t="shared" si="68"/>
        <v/>
      </c>
      <c r="AE215" s="487" t="str">
        <f t="shared" si="69"/>
        <v/>
      </c>
      <c r="AG215" s="487" t="str">
        <f t="shared" si="70"/>
        <v/>
      </c>
      <c r="AI215" s="487" t="str">
        <f t="shared" si="71"/>
        <v/>
      </c>
      <c r="AK215" s="487" t="str">
        <f t="shared" si="72"/>
        <v/>
      </c>
      <c r="AM215" s="487" t="str">
        <f t="shared" si="73"/>
        <v/>
      </c>
      <c r="AO215" s="487" t="str">
        <f t="shared" si="74"/>
        <v/>
      </c>
      <c r="AQ215" s="487" t="str">
        <f t="shared" si="75"/>
        <v/>
      </c>
    </row>
    <row r="216" spans="5:43" x14ac:dyDescent="0.25">
      <c r="E216" s="487" t="str">
        <f t="shared" si="57"/>
        <v/>
      </c>
      <c r="G216" s="487" t="str">
        <f t="shared" si="57"/>
        <v/>
      </c>
      <c r="I216" s="487" t="str">
        <f t="shared" si="58"/>
        <v/>
      </c>
      <c r="K216" s="487" t="str">
        <f t="shared" si="59"/>
        <v/>
      </c>
      <c r="M216" s="487" t="str">
        <f t="shared" si="60"/>
        <v/>
      </c>
      <c r="O216" s="487" t="str">
        <f t="shared" si="61"/>
        <v/>
      </c>
      <c r="Q216" s="487" t="str">
        <f t="shared" si="62"/>
        <v/>
      </c>
      <c r="S216" s="487" t="str">
        <f t="shared" si="63"/>
        <v/>
      </c>
      <c r="U216" s="487" t="str">
        <f t="shared" si="64"/>
        <v/>
      </c>
      <c r="W216" s="487" t="str">
        <f t="shared" si="65"/>
        <v/>
      </c>
      <c r="Y216" s="487" t="str">
        <f t="shared" si="66"/>
        <v/>
      </c>
      <c r="AA216" s="487" t="str">
        <f t="shared" si="67"/>
        <v/>
      </c>
      <c r="AC216" s="487" t="str">
        <f t="shared" si="68"/>
        <v/>
      </c>
      <c r="AE216" s="487" t="str">
        <f t="shared" si="69"/>
        <v/>
      </c>
      <c r="AG216" s="487" t="str">
        <f t="shared" si="70"/>
        <v/>
      </c>
      <c r="AI216" s="487" t="str">
        <f t="shared" si="71"/>
        <v/>
      </c>
      <c r="AK216" s="487" t="str">
        <f t="shared" si="72"/>
        <v/>
      </c>
      <c r="AM216" s="487" t="str">
        <f t="shared" si="73"/>
        <v/>
      </c>
      <c r="AO216" s="487" t="str">
        <f t="shared" si="74"/>
        <v/>
      </c>
      <c r="AQ216" s="487" t="str">
        <f t="shared" si="75"/>
        <v/>
      </c>
    </row>
    <row r="217" spans="5:43" x14ac:dyDescent="0.25">
      <c r="E217" s="487" t="str">
        <f t="shared" si="57"/>
        <v/>
      </c>
      <c r="G217" s="487" t="str">
        <f t="shared" si="57"/>
        <v/>
      </c>
      <c r="I217" s="487" t="str">
        <f t="shared" si="58"/>
        <v/>
      </c>
      <c r="K217" s="487" t="str">
        <f t="shared" si="59"/>
        <v/>
      </c>
      <c r="M217" s="487" t="str">
        <f t="shared" si="60"/>
        <v/>
      </c>
      <c r="O217" s="487" t="str">
        <f t="shared" si="61"/>
        <v/>
      </c>
      <c r="Q217" s="487" t="str">
        <f t="shared" si="62"/>
        <v/>
      </c>
      <c r="S217" s="487" t="str">
        <f t="shared" si="63"/>
        <v/>
      </c>
      <c r="U217" s="487" t="str">
        <f t="shared" si="64"/>
        <v/>
      </c>
      <c r="W217" s="487" t="str">
        <f t="shared" si="65"/>
        <v/>
      </c>
      <c r="Y217" s="487" t="str">
        <f t="shared" si="66"/>
        <v/>
      </c>
      <c r="AA217" s="487" t="str">
        <f t="shared" si="67"/>
        <v/>
      </c>
      <c r="AC217" s="487" t="str">
        <f t="shared" si="68"/>
        <v/>
      </c>
      <c r="AE217" s="487" t="str">
        <f t="shared" si="69"/>
        <v/>
      </c>
      <c r="AG217" s="487" t="str">
        <f t="shared" si="70"/>
        <v/>
      </c>
      <c r="AI217" s="487" t="str">
        <f t="shared" si="71"/>
        <v/>
      </c>
      <c r="AK217" s="487" t="str">
        <f t="shared" si="72"/>
        <v/>
      </c>
      <c r="AM217" s="487" t="str">
        <f t="shared" si="73"/>
        <v/>
      </c>
      <c r="AO217" s="487" t="str">
        <f t="shared" si="74"/>
        <v/>
      </c>
      <c r="AQ217" s="487" t="str">
        <f t="shared" si="75"/>
        <v/>
      </c>
    </row>
    <row r="218" spans="5:43" x14ac:dyDescent="0.25">
      <c r="E218" s="487" t="str">
        <f t="shared" si="57"/>
        <v/>
      </c>
      <c r="G218" s="487" t="str">
        <f t="shared" si="57"/>
        <v/>
      </c>
      <c r="I218" s="487" t="str">
        <f t="shared" si="58"/>
        <v/>
      </c>
      <c r="K218" s="487" t="str">
        <f t="shared" si="59"/>
        <v/>
      </c>
      <c r="M218" s="487" t="str">
        <f t="shared" si="60"/>
        <v/>
      </c>
      <c r="O218" s="487" t="str">
        <f t="shared" si="61"/>
        <v/>
      </c>
      <c r="Q218" s="487" t="str">
        <f t="shared" si="62"/>
        <v/>
      </c>
      <c r="S218" s="487" t="str">
        <f t="shared" si="63"/>
        <v/>
      </c>
      <c r="U218" s="487" t="str">
        <f t="shared" si="64"/>
        <v/>
      </c>
      <c r="W218" s="487" t="str">
        <f t="shared" si="65"/>
        <v/>
      </c>
      <c r="Y218" s="487" t="str">
        <f t="shared" si="66"/>
        <v/>
      </c>
      <c r="AA218" s="487" t="str">
        <f t="shared" si="67"/>
        <v/>
      </c>
      <c r="AC218" s="487" t="str">
        <f t="shared" si="68"/>
        <v/>
      </c>
      <c r="AE218" s="487" t="str">
        <f t="shared" si="69"/>
        <v/>
      </c>
      <c r="AG218" s="487" t="str">
        <f t="shared" si="70"/>
        <v/>
      </c>
      <c r="AI218" s="487" t="str">
        <f t="shared" si="71"/>
        <v/>
      </c>
      <c r="AK218" s="487" t="str">
        <f t="shared" si="72"/>
        <v/>
      </c>
      <c r="AM218" s="487" t="str">
        <f t="shared" si="73"/>
        <v/>
      </c>
      <c r="AO218" s="487" t="str">
        <f t="shared" si="74"/>
        <v/>
      </c>
      <c r="AQ218" s="487" t="str">
        <f t="shared" si="75"/>
        <v/>
      </c>
    </row>
    <row r="219" spans="5:43" x14ac:dyDescent="0.25">
      <c r="E219" s="487" t="str">
        <f t="shared" si="57"/>
        <v/>
      </c>
      <c r="G219" s="487" t="str">
        <f t="shared" si="57"/>
        <v/>
      </c>
      <c r="I219" s="487" t="str">
        <f t="shared" si="58"/>
        <v/>
      </c>
      <c r="K219" s="487" t="str">
        <f t="shared" si="59"/>
        <v/>
      </c>
      <c r="M219" s="487" t="str">
        <f t="shared" si="60"/>
        <v/>
      </c>
      <c r="O219" s="487" t="str">
        <f t="shared" si="61"/>
        <v/>
      </c>
      <c r="Q219" s="487" t="str">
        <f t="shared" si="62"/>
        <v/>
      </c>
      <c r="S219" s="487" t="str">
        <f t="shared" si="63"/>
        <v/>
      </c>
      <c r="U219" s="487" t="str">
        <f t="shared" si="64"/>
        <v/>
      </c>
      <c r="W219" s="487" t="str">
        <f t="shared" si="65"/>
        <v/>
      </c>
      <c r="Y219" s="487" t="str">
        <f t="shared" si="66"/>
        <v/>
      </c>
      <c r="AA219" s="487" t="str">
        <f t="shared" si="67"/>
        <v/>
      </c>
      <c r="AC219" s="487" t="str">
        <f t="shared" si="68"/>
        <v/>
      </c>
      <c r="AE219" s="487" t="str">
        <f t="shared" si="69"/>
        <v/>
      </c>
      <c r="AG219" s="487" t="str">
        <f t="shared" si="70"/>
        <v/>
      </c>
      <c r="AI219" s="487" t="str">
        <f t="shared" si="71"/>
        <v/>
      </c>
      <c r="AK219" s="487" t="str">
        <f t="shared" si="72"/>
        <v/>
      </c>
      <c r="AM219" s="487" t="str">
        <f t="shared" si="73"/>
        <v/>
      </c>
      <c r="AO219" s="487" t="str">
        <f t="shared" si="74"/>
        <v/>
      </c>
      <c r="AQ219" s="487" t="str">
        <f t="shared" si="75"/>
        <v/>
      </c>
    </row>
    <row r="220" spans="5:43" x14ac:dyDescent="0.25">
      <c r="E220" s="487" t="str">
        <f t="shared" si="57"/>
        <v/>
      </c>
      <c r="G220" s="487" t="str">
        <f t="shared" si="57"/>
        <v/>
      </c>
      <c r="I220" s="487" t="str">
        <f t="shared" si="58"/>
        <v/>
      </c>
      <c r="K220" s="487" t="str">
        <f t="shared" si="59"/>
        <v/>
      </c>
      <c r="M220" s="487" t="str">
        <f t="shared" si="60"/>
        <v/>
      </c>
      <c r="O220" s="487" t="str">
        <f t="shared" si="61"/>
        <v/>
      </c>
      <c r="Q220" s="487" t="str">
        <f t="shared" si="62"/>
        <v/>
      </c>
      <c r="S220" s="487" t="str">
        <f t="shared" si="63"/>
        <v/>
      </c>
      <c r="U220" s="487" t="str">
        <f t="shared" si="64"/>
        <v/>
      </c>
      <c r="W220" s="487" t="str">
        <f t="shared" si="65"/>
        <v/>
      </c>
      <c r="Y220" s="487" t="str">
        <f t="shared" si="66"/>
        <v/>
      </c>
      <c r="AA220" s="487" t="str">
        <f t="shared" si="67"/>
        <v/>
      </c>
      <c r="AC220" s="487" t="str">
        <f t="shared" si="68"/>
        <v/>
      </c>
      <c r="AE220" s="487" t="str">
        <f t="shared" si="69"/>
        <v/>
      </c>
      <c r="AG220" s="487" t="str">
        <f t="shared" si="70"/>
        <v/>
      </c>
      <c r="AI220" s="487" t="str">
        <f t="shared" si="71"/>
        <v/>
      </c>
      <c r="AK220" s="487" t="str">
        <f t="shared" si="72"/>
        <v/>
      </c>
      <c r="AM220" s="487" t="str">
        <f t="shared" si="73"/>
        <v/>
      </c>
      <c r="AO220" s="487" t="str">
        <f t="shared" si="74"/>
        <v/>
      </c>
      <c r="AQ220" s="487" t="str">
        <f t="shared" si="75"/>
        <v/>
      </c>
    </row>
    <row r="221" spans="5:43" x14ac:dyDescent="0.25">
      <c r="E221" s="487" t="str">
        <f t="shared" si="57"/>
        <v/>
      </c>
      <c r="G221" s="487" t="str">
        <f t="shared" si="57"/>
        <v/>
      </c>
      <c r="I221" s="487" t="str">
        <f t="shared" si="58"/>
        <v/>
      </c>
      <c r="K221" s="487" t="str">
        <f t="shared" si="59"/>
        <v/>
      </c>
      <c r="M221" s="487" t="str">
        <f t="shared" si="60"/>
        <v/>
      </c>
      <c r="O221" s="487" t="str">
        <f t="shared" si="61"/>
        <v/>
      </c>
      <c r="Q221" s="487" t="str">
        <f t="shared" si="62"/>
        <v/>
      </c>
      <c r="S221" s="487" t="str">
        <f t="shared" si="63"/>
        <v/>
      </c>
      <c r="U221" s="487" t="str">
        <f t="shared" si="64"/>
        <v/>
      </c>
      <c r="W221" s="487" t="str">
        <f t="shared" si="65"/>
        <v/>
      </c>
      <c r="Y221" s="487" t="str">
        <f t="shared" si="66"/>
        <v/>
      </c>
      <c r="AA221" s="487" t="str">
        <f t="shared" si="67"/>
        <v/>
      </c>
      <c r="AC221" s="487" t="str">
        <f t="shared" si="68"/>
        <v/>
      </c>
      <c r="AE221" s="487" t="str">
        <f t="shared" si="69"/>
        <v/>
      </c>
      <c r="AG221" s="487" t="str">
        <f t="shared" si="70"/>
        <v/>
      </c>
      <c r="AI221" s="487" t="str">
        <f t="shared" si="71"/>
        <v/>
      </c>
      <c r="AK221" s="487" t="str">
        <f t="shared" si="72"/>
        <v/>
      </c>
      <c r="AM221" s="487" t="str">
        <f t="shared" si="73"/>
        <v/>
      </c>
      <c r="AO221" s="487" t="str">
        <f t="shared" si="74"/>
        <v/>
      </c>
      <c r="AQ221" s="487" t="str">
        <f t="shared" si="75"/>
        <v/>
      </c>
    </row>
    <row r="222" spans="5:43" x14ac:dyDescent="0.25">
      <c r="E222" s="487" t="str">
        <f t="shared" si="57"/>
        <v/>
      </c>
      <c r="G222" s="487" t="str">
        <f t="shared" si="57"/>
        <v/>
      </c>
      <c r="I222" s="487" t="str">
        <f t="shared" si="58"/>
        <v/>
      </c>
      <c r="K222" s="487" t="str">
        <f t="shared" si="59"/>
        <v/>
      </c>
      <c r="M222" s="487" t="str">
        <f t="shared" si="60"/>
        <v/>
      </c>
      <c r="O222" s="487" t="str">
        <f t="shared" si="61"/>
        <v/>
      </c>
      <c r="Q222" s="487" t="str">
        <f t="shared" si="62"/>
        <v/>
      </c>
      <c r="S222" s="487" t="str">
        <f t="shared" si="63"/>
        <v/>
      </c>
      <c r="U222" s="487" t="str">
        <f t="shared" si="64"/>
        <v/>
      </c>
      <c r="W222" s="487" t="str">
        <f t="shared" si="65"/>
        <v/>
      </c>
      <c r="Y222" s="487" t="str">
        <f t="shared" si="66"/>
        <v/>
      </c>
      <c r="AA222" s="487" t="str">
        <f t="shared" si="67"/>
        <v/>
      </c>
      <c r="AC222" s="487" t="str">
        <f t="shared" si="68"/>
        <v/>
      </c>
      <c r="AE222" s="487" t="str">
        <f t="shared" si="69"/>
        <v/>
      </c>
      <c r="AG222" s="487" t="str">
        <f t="shared" si="70"/>
        <v/>
      </c>
      <c r="AI222" s="487" t="str">
        <f t="shared" si="71"/>
        <v/>
      </c>
      <c r="AK222" s="487" t="str">
        <f t="shared" si="72"/>
        <v/>
      </c>
      <c r="AM222" s="487" t="str">
        <f t="shared" si="73"/>
        <v/>
      </c>
      <c r="AO222" s="487" t="str">
        <f t="shared" si="74"/>
        <v/>
      </c>
      <c r="AQ222" s="487" t="str">
        <f t="shared" si="75"/>
        <v/>
      </c>
    </row>
    <row r="223" spans="5:43" x14ac:dyDescent="0.25">
      <c r="E223" s="487" t="str">
        <f t="shared" si="57"/>
        <v/>
      </c>
      <c r="G223" s="487" t="str">
        <f t="shared" si="57"/>
        <v/>
      </c>
      <c r="I223" s="487" t="str">
        <f t="shared" si="58"/>
        <v/>
      </c>
      <c r="K223" s="487" t="str">
        <f t="shared" si="59"/>
        <v/>
      </c>
      <c r="M223" s="487" t="str">
        <f t="shared" si="60"/>
        <v/>
      </c>
      <c r="O223" s="487" t="str">
        <f t="shared" si="61"/>
        <v/>
      </c>
      <c r="Q223" s="487" t="str">
        <f t="shared" si="62"/>
        <v/>
      </c>
      <c r="S223" s="487" t="str">
        <f t="shared" si="63"/>
        <v/>
      </c>
      <c r="U223" s="487" t="str">
        <f t="shared" si="64"/>
        <v/>
      </c>
      <c r="W223" s="487" t="str">
        <f t="shared" si="65"/>
        <v/>
      </c>
      <c r="Y223" s="487" t="str">
        <f t="shared" si="66"/>
        <v/>
      </c>
      <c r="AA223" s="487" t="str">
        <f t="shared" si="67"/>
        <v/>
      </c>
      <c r="AC223" s="487" t="str">
        <f t="shared" si="68"/>
        <v/>
      </c>
      <c r="AE223" s="487" t="str">
        <f t="shared" si="69"/>
        <v/>
      </c>
      <c r="AG223" s="487" t="str">
        <f t="shared" si="70"/>
        <v/>
      </c>
      <c r="AI223" s="487" t="str">
        <f t="shared" si="71"/>
        <v/>
      </c>
      <c r="AK223" s="487" t="str">
        <f t="shared" si="72"/>
        <v/>
      </c>
      <c r="AM223" s="487" t="str">
        <f t="shared" si="73"/>
        <v/>
      </c>
      <c r="AO223" s="487" t="str">
        <f t="shared" si="74"/>
        <v/>
      </c>
      <c r="AQ223" s="487" t="str">
        <f t="shared" si="75"/>
        <v/>
      </c>
    </row>
    <row r="224" spans="5:43" x14ac:dyDescent="0.25">
      <c r="E224" s="487" t="str">
        <f t="shared" si="57"/>
        <v/>
      </c>
      <c r="G224" s="487" t="str">
        <f t="shared" si="57"/>
        <v/>
      </c>
      <c r="I224" s="487" t="str">
        <f t="shared" si="58"/>
        <v/>
      </c>
      <c r="K224" s="487" t="str">
        <f t="shared" si="59"/>
        <v/>
      </c>
      <c r="M224" s="487" t="str">
        <f t="shared" si="60"/>
        <v/>
      </c>
      <c r="O224" s="487" t="str">
        <f t="shared" si="61"/>
        <v/>
      </c>
      <c r="Q224" s="487" t="str">
        <f t="shared" si="62"/>
        <v/>
      </c>
      <c r="S224" s="487" t="str">
        <f t="shared" si="63"/>
        <v/>
      </c>
      <c r="U224" s="487" t="str">
        <f t="shared" si="64"/>
        <v/>
      </c>
      <c r="W224" s="487" t="str">
        <f t="shared" si="65"/>
        <v/>
      </c>
      <c r="Y224" s="487" t="str">
        <f t="shared" si="66"/>
        <v/>
      </c>
      <c r="AA224" s="487" t="str">
        <f t="shared" si="67"/>
        <v/>
      </c>
      <c r="AC224" s="487" t="str">
        <f t="shared" si="68"/>
        <v/>
      </c>
      <c r="AE224" s="487" t="str">
        <f t="shared" si="69"/>
        <v/>
      </c>
      <c r="AG224" s="487" t="str">
        <f t="shared" si="70"/>
        <v/>
      </c>
      <c r="AI224" s="487" t="str">
        <f t="shared" si="71"/>
        <v/>
      </c>
      <c r="AK224" s="487" t="str">
        <f t="shared" si="72"/>
        <v/>
      </c>
      <c r="AM224" s="487" t="str">
        <f t="shared" si="73"/>
        <v/>
      </c>
      <c r="AO224" s="487" t="str">
        <f t="shared" si="74"/>
        <v/>
      </c>
      <c r="AQ224" s="487" t="str">
        <f t="shared" si="75"/>
        <v/>
      </c>
    </row>
    <row r="225" spans="5:43" x14ac:dyDescent="0.25">
      <c r="E225" s="487" t="str">
        <f t="shared" si="57"/>
        <v/>
      </c>
      <c r="G225" s="487" t="str">
        <f t="shared" si="57"/>
        <v/>
      </c>
      <c r="I225" s="487" t="str">
        <f t="shared" si="58"/>
        <v/>
      </c>
      <c r="K225" s="487" t="str">
        <f t="shared" si="59"/>
        <v/>
      </c>
      <c r="M225" s="487" t="str">
        <f t="shared" si="60"/>
        <v/>
      </c>
      <c r="O225" s="487" t="str">
        <f t="shared" si="61"/>
        <v/>
      </c>
      <c r="Q225" s="487" t="str">
        <f t="shared" si="62"/>
        <v/>
      </c>
      <c r="S225" s="487" t="str">
        <f t="shared" si="63"/>
        <v/>
      </c>
      <c r="U225" s="487" t="str">
        <f t="shared" si="64"/>
        <v/>
      </c>
      <c r="W225" s="487" t="str">
        <f t="shared" si="65"/>
        <v/>
      </c>
      <c r="Y225" s="487" t="str">
        <f t="shared" si="66"/>
        <v/>
      </c>
      <c r="AA225" s="487" t="str">
        <f t="shared" si="67"/>
        <v/>
      </c>
      <c r="AC225" s="487" t="str">
        <f t="shared" si="68"/>
        <v/>
      </c>
      <c r="AE225" s="487" t="str">
        <f t="shared" si="69"/>
        <v/>
      </c>
      <c r="AG225" s="487" t="str">
        <f t="shared" si="70"/>
        <v/>
      </c>
      <c r="AI225" s="487" t="str">
        <f t="shared" si="71"/>
        <v/>
      </c>
      <c r="AK225" s="487" t="str">
        <f t="shared" si="72"/>
        <v/>
      </c>
      <c r="AM225" s="487" t="str">
        <f t="shared" si="73"/>
        <v/>
      </c>
      <c r="AO225" s="487" t="str">
        <f t="shared" si="74"/>
        <v/>
      </c>
      <c r="AQ225" s="487" t="str">
        <f t="shared" si="75"/>
        <v/>
      </c>
    </row>
    <row r="226" spans="5:43" x14ac:dyDescent="0.25">
      <c r="E226" s="487" t="str">
        <f t="shared" si="57"/>
        <v/>
      </c>
      <c r="G226" s="487" t="str">
        <f t="shared" si="57"/>
        <v/>
      </c>
      <c r="I226" s="487" t="str">
        <f t="shared" si="58"/>
        <v/>
      </c>
      <c r="K226" s="487" t="str">
        <f t="shared" si="59"/>
        <v/>
      </c>
      <c r="M226" s="487" t="str">
        <f t="shared" si="60"/>
        <v/>
      </c>
      <c r="O226" s="487" t="str">
        <f t="shared" si="61"/>
        <v/>
      </c>
      <c r="Q226" s="487" t="str">
        <f t="shared" si="62"/>
        <v/>
      </c>
      <c r="S226" s="487" t="str">
        <f t="shared" si="63"/>
        <v/>
      </c>
      <c r="U226" s="487" t="str">
        <f t="shared" si="64"/>
        <v/>
      </c>
      <c r="W226" s="487" t="str">
        <f t="shared" si="65"/>
        <v/>
      </c>
      <c r="Y226" s="487" t="str">
        <f t="shared" si="66"/>
        <v/>
      </c>
      <c r="AA226" s="487" t="str">
        <f t="shared" si="67"/>
        <v/>
      </c>
      <c r="AC226" s="487" t="str">
        <f t="shared" si="68"/>
        <v/>
      </c>
      <c r="AE226" s="487" t="str">
        <f t="shared" si="69"/>
        <v/>
      </c>
      <c r="AG226" s="487" t="str">
        <f t="shared" si="70"/>
        <v/>
      </c>
      <c r="AI226" s="487" t="str">
        <f t="shared" si="71"/>
        <v/>
      </c>
      <c r="AK226" s="487" t="str">
        <f t="shared" si="72"/>
        <v/>
      </c>
      <c r="AM226" s="487" t="str">
        <f t="shared" si="73"/>
        <v/>
      </c>
      <c r="AO226" s="487" t="str">
        <f t="shared" si="74"/>
        <v/>
      </c>
      <c r="AQ226" s="487" t="str">
        <f t="shared" si="75"/>
        <v/>
      </c>
    </row>
    <row r="227" spans="5:43" x14ac:dyDescent="0.25">
      <c r="E227" s="487" t="str">
        <f t="shared" si="57"/>
        <v/>
      </c>
      <c r="G227" s="487" t="str">
        <f t="shared" si="57"/>
        <v/>
      </c>
      <c r="I227" s="487" t="str">
        <f t="shared" si="58"/>
        <v/>
      </c>
      <c r="K227" s="487" t="str">
        <f t="shared" si="59"/>
        <v/>
      </c>
      <c r="M227" s="487" t="str">
        <f t="shared" si="60"/>
        <v/>
      </c>
      <c r="O227" s="487" t="str">
        <f t="shared" si="61"/>
        <v/>
      </c>
      <c r="Q227" s="487" t="str">
        <f t="shared" si="62"/>
        <v/>
      </c>
      <c r="S227" s="487" t="str">
        <f t="shared" si="63"/>
        <v/>
      </c>
      <c r="U227" s="487" t="str">
        <f t="shared" si="64"/>
        <v/>
      </c>
      <c r="W227" s="487" t="str">
        <f t="shared" si="65"/>
        <v/>
      </c>
      <c r="Y227" s="487" t="str">
        <f t="shared" si="66"/>
        <v/>
      </c>
      <c r="AA227" s="487" t="str">
        <f t="shared" si="67"/>
        <v/>
      </c>
      <c r="AC227" s="487" t="str">
        <f t="shared" si="68"/>
        <v/>
      </c>
      <c r="AE227" s="487" t="str">
        <f t="shared" si="69"/>
        <v/>
      </c>
      <c r="AG227" s="487" t="str">
        <f t="shared" si="70"/>
        <v/>
      </c>
      <c r="AI227" s="487" t="str">
        <f t="shared" si="71"/>
        <v/>
      </c>
      <c r="AK227" s="487" t="str">
        <f t="shared" si="72"/>
        <v/>
      </c>
      <c r="AM227" s="487" t="str">
        <f t="shared" si="73"/>
        <v/>
      </c>
      <c r="AO227" s="487" t="str">
        <f t="shared" si="74"/>
        <v/>
      </c>
      <c r="AQ227" s="487" t="str">
        <f t="shared" si="75"/>
        <v/>
      </c>
    </row>
    <row r="228" spans="5:43" x14ac:dyDescent="0.25">
      <c r="E228" s="487" t="str">
        <f t="shared" si="57"/>
        <v/>
      </c>
      <c r="G228" s="487" t="str">
        <f t="shared" si="57"/>
        <v/>
      </c>
      <c r="I228" s="487" t="str">
        <f t="shared" si="58"/>
        <v/>
      </c>
      <c r="K228" s="487" t="str">
        <f t="shared" si="59"/>
        <v/>
      </c>
      <c r="M228" s="487" t="str">
        <f t="shared" si="60"/>
        <v/>
      </c>
      <c r="O228" s="487" t="str">
        <f t="shared" si="61"/>
        <v/>
      </c>
      <c r="Q228" s="487" t="str">
        <f t="shared" si="62"/>
        <v/>
      </c>
      <c r="S228" s="487" t="str">
        <f t="shared" si="63"/>
        <v/>
      </c>
      <c r="U228" s="487" t="str">
        <f t="shared" si="64"/>
        <v/>
      </c>
      <c r="W228" s="487" t="str">
        <f t="shared" si="65"/>
        <v/>
      </c>
      <c r="Y228" s="487" t="str">
        <f t="shared" si="66"/>
        <v/>
      </c>
      <c r="AA228" s="487" t="str">
        <f t="shared" si="67"/>
        <v/>
      </c>
      <c r="AC228" s="487" t="str">
        <f t="shared" si="68"/>
        <v/>
      </c>
      <c r="AE228" s="487" t="str">
        <f t="shared" si="69"/>
        <v/>
      </c>
      <c r="AG228" s="487" t="str">
        <f t="shared" si="70"/>
        <v/>
      </c>
      <c r="AI228" s="487" t="str">
        <f t="shared" si="71"/>
        <v/>
      </c>
      <c r="AK228" s="487" t="str">
        <f t="shared" si="72"/>
        <v/>
      </c>
      <c r="AM228" s="487" t="str">
        <f t="shared" si="73"/>
        <v/>
      </c>
      <c r="AO228" s="487" t="str">
        <f t="shared" si="74"/>
        <v/>
      </c>
      <c r="AQ228" s="487" t="str">
        <f t="shared" si="75"/>
        <v/>
      </c>
    </row>
    <row r="229" spans="5:43" x14ac:dyDescent="0.25">
      <c r="E229" s="487" t="str">
        <f t="shared" si="57"/>
        <v/>
      </c>
      <c r="G229" s="487" t="str">
        <f t="shared" si="57"/>
        <v/>
      </c>
      <c r="I229" s="487" t="str">
        <f t="shared" si="58"/>
        <v/>
      </c>
      <c r="K229" s="487" t="str">
        <f t="shared" si="59"/>
        <v/>
      </c>
      <c r="M229" s="487" t="str">
        <f t="shared" si="60"/>
        <v/>
      </c>
      <c r="O229" s="487" t="str">
        <f t="shared" si="61"/>
        <v/>
      </c>
      <c r="Q229" s="487" t="str">
        <f t="shared" si="62"/>
        <v/>
      </c>
      <c r="S229" s="487" t="str">
        <f t="shared" si="63"/>
        <v/>
      </c>
      <c r="U229" s="487" t="str">
        <f t="shared" si="64"/>
        <v/>
      </c>
      <c r="W229" s="487" t="str">
        <f t="shared" si="65"/>
        <v/>
      </c>
      <c r="Y229" s="487" t="str">
        <f t="shared" si="66"/>
        <v/>
      </c>
      <c r="AA229" s="487" t="str">
        <f t="shared" si="67"/>
        <v/>
      </c>
      <c r="AC229" s="487" t="str">
        <f t="shared" si="68"/>
        <v/>
      </c>
      <c r="AE229" s="487" t="str">
        <f t="shared" si="69"/>
        <v/>
      </c>
      <c r="AG229" s="487" t="str">
        <f t="shared" si="70"/>
        <v/>
      </c>
      <c r="AI229" s="487" t="str">
        <f t="shared" si="71"/>
        <v/>
      </c>
      <c r="AK229" s="487" t="str">
        <f t="shared" si="72"/>
        <v/>
      </c>
      <c r="AM229" s="487" t="str">
        <f t="shared" si="73"/>
        <v/>
      </c>
      <c r="AO229" s="487" t="str">
        <f t="shared" si="74"/>
        <v/>
      </c>
      <c r="AQ229" s="487" t="str">
        <f t="shared" si="75"/>
        <v/>
      </c>
    </row>
    <row r="230" spans="5:43" x14ac:dyDescent="0.25">
      <c r="E230" s="487" t="str">
        <f t="shared" si="57"/>
        <v/>
      </c>
      <c r="G230" s="487" t="str">
        <f t="shared" si="57"/>
        <v/>
      </c>
      <c r="I230" s="487" t="str">
        <f t="shared" si="58"/>
        <v/>
      </c>
      <c r="K230" s="487" t="str">
        <f t="shared" si="59"/>
        <v/>
      </c>
      <c r="M230" s="487" t="str">
        <f t="shared" si="60"/>
        <v/>
      </c>
      <c r="O230" s="487" t="str">
        <f t="shared" si="61"/>
        <v/>
      </c>
      <c r="Q230" s="487" t="str">
        <f t="shared" si="62"/>
        <v/>
      </c>
      <c r="S230" s="487" t="str">
        <f t="shared" si="63"/>
        <v/>
      </c>
      <c r="U230" s="487" t="str">
        <f t="shared" si="64"/>
        <v/>
      </c>
      <c r="W230" s="487" t="str">
        <f t="shared" si="65"/>
        <v/>
      </c>
      <c r="Y230" s="487" t="str">
        <f t="shared" si="66"/>
        <v/>
      </c>
      <c r="AA230" s="487" t="str">
        <f t="shared" si="67"/>
        <v/>
      </c>
      <c r="AC230" s="487" t="str">
        <f t="shared" si="68"/>
        <v/>
      </c>
      <c r="AE230" s="487" t="str">
        <f t="shared" si="69"/>
        <v/>
      </c>
      <c r="AG230" s="487" t="str">
        <f t="shared" si="70"/>
        <v/>
      </c>
      <c r="AI230" s="487" t="str">
        <f t="shared" si="71"/>
        <v/>
      </c>
      <c r="AK230" s="487" t="str">
        <f t="shared" si="72"/>
        <v/>
      </c>
      <c r="AM230" s="487" t="str">
        <f t="shared" si="73"/>
        <v/>
      </c>
      <c r="AO230" s="487" t="str">
        <f t="shared" si="74"/>
        <v/>
      </c>
      <c r="AQ230" s="487" t="str">
        <f t="shared" si="75"/>
        <v/>
      </c>
    </row>
    <row r="231" spans="5:43" x14ac:dyDescent="0.25">
      <c r="E231" s="487" t="str">
        <f t="shared" si="57"/>
        <v/>
      </c>
      <c r="G231" s="487" t="str">
        <f t="shared" si="57"/>
        <v/>
      </c>
      <c r="I231" s="487" t="str">
        <f t="shared" si="58"/>
        <v/>
      </c>
      <c r="K231" s="487" t="str">
        <f t="shared" si="59"/>
        <v/>
      </c>
      <c r="M231" s="487" t="str">
        <f t="shared" si="60"/>
        <v/>
      </c>
      <c r="O231" s="487" t="str">
        <f t="shared" si="61"/>
        <v/>
      </c>
      <c r="Q231" s="487" t="str">
        <f t="shared" si="62"/>
        <v/>
      </c>
      <c r="S231" s="487" t="str">
        <f t="shared" si="63"/>
        <v/>
      </c>
      <c r="U231" s="487" t="str">
        <f t="shared" si="64"/>
        <v/>
      </c>
      <c r="W231" s="487" t="str">
        <f t="shared" si="65"/>
        <v/>
      </c>
      <c r="Y231" s="487" t="str">
        <f t="shared" si="66"/>
        <v/>
      </c>
      <c r="AA231" s="487" t="str">
        <f t="shared" si="67"/>
        <v/>
      </c>
      <c r="AC231" s="487" t="str">
        <f t="shared" si="68"/>
        <v/>
      </c>
      <c r="AE231" s="487" t="str">
        <f t="shared" si="69"/>
        <v/>
      </c>
      <c r="AG231" s="487" t="str">
        <f t="shared" si="70"/>
        <v/>
      </c>
      <c r="AI231" s="487" t="str">
        <f t="shared" si="71"/>
        <v/>
      </c>
      <c r="AK231" s="487" t="str">
        <f t="shared" si="72"/>
        <v/>
      </c>
      <c r="AM231" s="487" t="str">
        <f t="shared" si="73"/>
        <v/>
      </c>
      <c r="AO231" s="487" t="str">
        <f t="shared" si="74"/>
        <v/>
      </c>
      <c r="AQ231" s="487" t="str">
        <f t="shared" si="75"/>
        <v/>
      </c>
    </row>
    <row r="232" spans="5:43" x14ac:dyDescent="0.25">
      <c r="E232" s="487" t="str">
        <f t="shared" si="57"/>
        <v/>
      </c>
      <c r="G232" s="487" t="str">
        <f t="shared" si="57"/>
        <v/>
      </c>
      <c r="I232" s="487" t="str">
        <f t="shared" si="58"/>
        <v/>
      </c>
      <c r="K232" s="487" t="str">
        <f t="shared" si="59"/>
        <v/>
      </c>
      <c r="M232" s="487" t="str">
        <f t="shared" si="60"/>
        <v/>
      </c>
      <c r="O232" s="487" t="str">
        <f t="shared" si="61"/>
        <v/>
      </c>
      <c r="Q232" s="487" t="str">
        <f t="shared" si="62"/>
        <v/>
      </c>
      <c r="S232" s="487" t="str">
        <f t="shared" si="63"/>
        <v/>
      </c>
      <c r="U232" s="487" t="str">
        <f t="shared" si="64"/>
        <v/>
      </c>
      <c r="W232" s="487" t="str">
        <f t="shared" si="65"/>
        <v/>
      </c>
      <c r="Y232" s="487" t="str">
        <f t="shared" si="66"/>
        <v/>
      </c>
      <c r="AA232" s="487" t="str">
        <f t="shared" si="67"/>
        <v/>
      </c>
      <c r="AC232" s="487" t="str">
        <f t="shared" si="68"/>
        <v/>
      </c>
      <c r="AE232" s="487" t="str">
        <f t="shared" si="69"/>
        <v/>
      </c>
      <c r="AG232" s="487" t="str">
        <f t="shared" si="70"/>
        <v/>
      </c>
      <c r="AI232" s="487" t="str">
        <f t="shared" si="71"/>
        <v/>
      </c>
      <c r="AK232" s="487" t="str">
        <f t="shared" si="72"/>
        <v/>
      </c>
      <c r="AM232" s="487" t="str">
        <f t="shared" si="73"/>
        <v/>
      </c>
      <c r="AO232" s="487" t="str">
        <f t="shared" si="74"/>
        <v/>
      </c>
      <c r="AQ232" s="487" t="str">
        <f t="shared" si="75"/>
        <v/>
      </c>
    </row>
    <row r="233" spans="5:43" x14ac:dyDescent="0.25">
      <c r="E233" s="487" t="str">
        <f t="shared" si="57"/>
        <v/>
      </c>
      <c r="G233" s="487" t="str">
        <f t="shared" si="57"/>
        <v/>
      </c>
      <c r="I233" s="487" t="str">
        <f t="shared" si="58"/>
        <v/>
      </c>
      <c r="K233" s="487" t="str">
        <f t="shared" si="59"/>
        <v/>
      </c>
      <c r="M233" s="487" t="str">
        <f t="shared" si="60"/>
        <v/>
      </c>
      <c r="O233" s="487" t="str">
        <f t="shared" si="61"/>
        <v/>
      </c>
      <c r="Q233" s="487" t="str">
        <f t="shared" si="62"/>
        <v/>
      </c>
      <c r="S233" s="487" t="str">
        <f t="shared" si="63"/>
        <v/>
      </c>
      <c r="U233" s="487" t="str">
        <f t="shared" si="64"/>
        <v/>
      </c>
      <c r="W233" s="487" t="str">
        <f t="shared" si="65"/>
        <v/>
      </c>
      <c r="Y233" s="487" t="str">
        <f t="shared" si="66"/>
        <v/>
      </c>
      <c r="AA233" s="487" t="str">
        <f t="shared" si="67"/>
        <v/>
      </c>
      <c r="AC233" s="487" t="str">
        <f t="shared" si="68"/>
        <v/>
      </c>
      <c r="AE233" s="487" t="str">
        <f t="shared" si="69"/>
        <v/>
      </c>
      <c r="AG233" s="487" t="str">
        <f t="shared" si="70"/>
        <v/>
      </c>
      <c r="AI233" s="487" t="str">
        <f t="shared" si="71"/>
        <v/>
      </c>
      <c r="AK233" s="487" t="str">
        <f t="shared" si="72"/>
        <v/>
      </c>
      <c r="AM233" s="487" t="str">
        <f t="shared" si="73"/>
        <v/>
      </c>
      <c r="AO233" s="487" t="str">
        <f t="shared" si="74"/>
        <v/>
      </c>
      <c r="AQ233" s="487" t="str">
        <f t="shared" si="75"/>
        <v/>
      </c>
    </row>
    <row r="234" spans="5:43" x14ac:dyDescent="0.25">
      <c r="E234" s="487" t="str">
        <f t="shared" si="57"/>
        <v/>
      </c>
      <c r="G234" s="487" t="str">
        <f t="shared" si="57"/>
        <v/>
      </c>
      <c r="I234" s="487" t="str">
        <f t="shared" si="58"/>
        <v/>
      </c>
      <c r="K234" s="487" t="str">
        <f t="shared" si="59"/>
        <v/>
      </c>
      <c r="M234" s="487" t="str">
        <f t="shared" si="60"/>
        <v/>
      </c>
      <c r="O234" s="487" t="str">
        <f t="shared" si="61"/>
        <v/>
      </c>
      <c r="Q234" s="487" t="str">
        <f t="shared" si="62"/>
        <v/>
      </c>
      <c r="S234" s="487" t="str">
        <f t="shared" si="63"/>
        <v/>
      </c>
      <c r="U234" s="487" t="str">
        <f t="shared" si="64"/>
        <v/>
      </c>
      <c r="W234" s="487" t="str">
        <f t="shared" si="65"/>
        <v/>
      </c>
      <c r="Y234" s="487" t="str">
        <f t="shared" si="66"/>
        <v/>
      </c>
      <c r="AA234" s="487" t="str">
        <f t="shared" si="67"/>
        <v/>
      </c>
      <c r="AC234" s="487" t="str">
        <f t="shared" si="68"/>
        <v/>
      </c>
      <c r="AE234" s="487" t="str">
        <f t="shared" si="69"/>
        <v/>
      </c>
      <c r="AG234" s="487" t="str">
        <f t="shared" si="70"/>
        <v/>
      </c>
      <c r="AI234" s="487" t="str">
        <f t="shared" si="71"/>
        <v/>
      </c>
      <c r="AK234" s="487" t="str">
        <f t="shared" si="72"/>
        <v/>
      </c>
      <c r="AM234" s="487" t="str">
        <f t="shared" si="73"/>
        <v/>
      </c>
      <c r="AO234" s="487" t="str">
        <f t="shared" si="74"/>
        <v/>
      </c>
      <c r="AQ234" s="487" t="str">
        <f t="shared" si="75"/>
        <v/>
      </c>
    </row>
    <row r="235" spans="5:43" x14ac:dyDescent="0.25">
      <c r="E235" s="487" t="str">
        <f t="shared" si="57"/>
        <v/>
      </c>
      <c r="G235" s="487" t="str">
        <f t="shared" si="57"/>
        <v/>
      </c>
      <c r="I235" s="487" t="str">
        <f t="shared" si="58"/>
        <v/>
      </c>
      <c r="K235" s="487" t="str">
        <f t="shared" si="59"/>
        <v/>
      </c>
      <c r="M235" s="487" t="str">
        <f t="shared" si="60"/>
        <v/>
      </c>
      <c r="O235" s="487" t="str">
        <f t="shared" si="61"/>
        <v/>
      </c>
      <c r="Q235" s="487" t="str">
        <f t="shared" si="62"/>
        <v/>
      </c>
      <c r="S235" s="487" t="str">
        <f t="shared" si="63"/>
        <v/>
      </c>
      <c r="U235" s="487" t="str">
        <f t="shared" si="64"/>
        <v/>
      </c>
      <c r="W235" s="487" t="str">
        <f t="shared" si="65"/>
        <v/>
      </c>
      <c r="Y235" s="487" t="str">
        <f t="shared" si="66"/>
        <v/>
      </c>
      <c r="AA235" s="487" t="str">
        <f t="shared" si="67"/>
        <v/>
      </c>
      <c r="AC235" s="487" t="str">
        <f t="shared" si="68"/>
        <v/>
      </c>
      <c r="AE235" s="487" t="str">
        <f t="shared" si="69"/>
        <v/>
      </c>
      <c r="AG235" s="487" t="str">
        <f t="shared" si="70"/>
        <v/>
      </c>
      <c r="AI235" s="487" t="str">
        <f t="shared" si="71"/>
        <v/>
      </c>
      <c r="AK235" s="487" t="str">
        <f t="shared" si="72"/>
        <v/>
      </c>
      <c r="AM235" s="487" t="str">
        <f t="shared" si="73"/>
        <v/>
      </c>
      <c r="AO235" s="487" t="str">
        <f t="shared" si="74"/>
        <v/>
      </c>
      <c r="AQ235" s="487" t="str">
        <f t="shared" si="75"/>
        <v/>
      </c>
    </row>
    <row r="236" spans="5:43" x14ac:dyDescent="0.25">
      <c r="E236" s="487" t="str">
        <f t="shared" si="57"/>
        <v/>
      </c>
      <c r="G236" s="487" t="str">
        <f t="shared" si="57"/>
        <v/>
      </c>
      <c r="I236" s="487" t="str">
        <f t="shared" si="58"/>
        <v/>
      </c>
      <c r="K236" s="487" t="str">
        <f t="shared" si="59"/>
        <v/>
      </c>
      <c r="M236" s="487" t="str">
        <f t="shared" si="60"/>
        <v/>
      </c>
      <c r="O236" s="487" t="str">
        <f t="shared" si="61"/>
        <v/>
      </c>
      <c r="Q236" s="487" t="str">
        <f t="shared" si="62"/>
        <v/>
      </c>
      <c r="S236" s="487" t="str">
        <f t="shared" si="63"/>
        <v/>
      </c>
      <c r="U236" s="487" t="str">
        <f t="shared" si="64"/>
        <v/>
      </c>
      <c r="W236" s="487" t="str">
        <f t="shared" si="65"/>
        <v/>
      </c>
      <c r="Y236" s="487" t="str">
        <f t="shared" si="66"/>
        <v/>
      </c>
      <c r="AA236" s="487" t="str">
        <f t="shared" si="67"/>
        <v/>
      </c>
      <c r="AC236" s="487" t="str">
        <f t="shared" si="68"/>
        <v/>
      </c>
      <c r="AE236" s="487" t="str">
        <f t="shared" si="69"/>
        <v/>
      </c>
      <c r="AG236" s="487" t="str">
        <f t="shared" si="70"/>
        <v/>
      </c>
      <c r="AI236" s="487" t="str">
        <f t="shared" si="71"/>
        <v/>
      </c>
      <c r="AK236" s="487" t="str">
        <f t="shared" si="72"/>
        <v/>
      </c>
      <c r="AM236" s="487" t="str">
        <f t="shared" si="73"/>
        <v/>
      </c>
      <c r="AO236" s="487" t="str">
        <f t="shared" si="74"/>
        <v/>
      </c>
      <c r="AQ236" s="487" t="str">
        <f t="shared" si="75"/>
        <v/>
      </c>
    </row>
    <row r="237" spans="5:43" x14ac:dyDescent="0.25">
      <c r="E237" s="487" t="str">
        <f t="shared" si="57"/>
        <v/>
      </c>
      <c r="G237" s="487" t="str">
        <f t="shared" si="57"/>
        <v/>
      </c>
      <c r="I237" s="487" t="str">
        <f t="shared" si="58"/>
        <v/>
      </c>
      <c r="K237" s="487" t="str">
        <f t="shared" si="59"/>
        <v/>
      </c>
      <c r="M237" s="487" t="str">
        <f t="shared" si="60"/>
        <v/>
      </c>
      <c r="O237" s="487" t="str">
        <f t="shared" si="61"/>
        <v/>
      </c>
      <c r="Q237" s="487" t="str">
        <f t="shared" si="62"/>
        <v/>
      </c>
      <c r="S237" s="487" t="str">
        <f t="shared" si="63"/>
        <v/>
      </c>
      <c r="U237" s="487" t="str">
        <f t="shared" si="64"/>
        <v/>
      </c>
      <c r="W237" s="487" t="str">
        <f t="shared" si="65"/>
        <v/>
      </c>
      <c r="Y237" s="487" t="str">
        <f t="shared" si="66"/>
        <v/>
      </c>
      <c r="AA237" s="487" t="str">
        <f t="shared" si="67"/>
        <v/>
      </c>
      <c r="AC237" s="487" t="str">
        <f t="shared" si="68"/>
        <v/>
      </c>
      <c r="AE237" s="487" t="str">
        <f t="shared" si="69"/>
        <v/>
      </c>
      <c r="AG237" s="487" t="str">
        <f t="shared" si="70"/>
        <v/>
      </c>
      <c r="AI237" s="487" t="str">
        <f t="shared" si="71"/>
        <v/>
      </c>
      <c r="AK237" s="487" t="str">
        <f t="shared" si="72"/>
        <v/>
      </c>
      <c r="AM237" s="487" t="str">
        <f t="shared" si="73"/>
        <v/>
      </c>
      <c r="AO237" s="487" t="str">
        <f t="shared" si="74"/>
        <v/>
      </c>
      <c r="AQ237" s="487" t="str">
        <f t="shared" si="75"/>
        <v/>
      </c>
    </row>
    <row r="238" spans="5:43" x14ac:dyDescent="0.25">
      <c r="E238" s="487" t="str">
        <f t="shared" si="57"/>
        <v/>
      </c>
      <c r="G238" s="487" t="str">
        <f t="shared" si="57"/>
        <v/>
      </c>
      <c r="I238" s="487" t="str">
        <f t="shared" si="58"/>
        <v/>
      </c>
      <c r="K238" s="487" t="str">
        <f t="shared" si="59"/>
        <v/>
      </c>
      <c r="M238" s="487" t="str">
        <f t="shared" si="60"/>
        <v/>
      </c>
      <c r="O238" s="487" t="str">
        <f t="shared" si="61"/>
        <v/>
      </c>
      <c r="Q238" s="487" t="str">
        <f t="shared" si="62"/>
        <v/>
      </c>
      <c r="S238" s="487" t="str">
        <f t="shared" si="63"/>
        <v/>
      </c>
      <c r="U238" s="487" t="str">
        <f t="shared" si="64"/>
        <v/>
      </c>
      <c r="W238" s="487" t="str">
        <f t="shared" si="65"/>
        <v/>
      </c>
      <c r="Y238" s="487" t="str">
        <f t="shared" si="66"/>
        <v/>
      </c>
      <c r="AA238" s="487" t="str">
        <f t="shared" si="67"/>
        <v/>
      </c>
      <c r="AC238" s="487" t="str">
        <f t="shared" si="68"/>
        <v/>
      </c>
      <c r="AE238" s="487" t="str">
        <f t="shared" si="69"/>
        <v/>
      </c>
      <c r="AG238" s="487" t="str">
        <f t="shared" si="70"/>
        <v/>
      </c>
      <c r="AI238" s="487" t="str">
        <f t="shared" si="71"/>
        <v/>
      </c>
      <c r="AK238" s="487" t="str">
        <f t="shared" si="72"/>
        <v/>
      </c>
      <c r="AM238" s="487" t="str">
        <f t="shared" si="73"/>
        <v/>
      </c>
      <c r="AO238" s="487" t="str">
        <f t="shared" si="74"/>
        <v/>
      </c>
      <c r="AQ238" s="487" t="str">
        <f t="shared" si="75"/>
        <v/>
      </c>
    </row>
    <row r="239" spans="5:43" x14ac:dyDescent="0.25">
      <c r="E239" s="487" t="str">
        <f t="shared" si="57"/>
        <v/>
      </c>
      <c r="G239" s="487" t="str">
        <f t="shared" si="57"/>
        <v/>
      </c>
      <c r="I239" s="487" t="str">
        <f t="shared" si="58"/>
        <v/>
      </c>
      <c r="K239" s="487" t="str">
        <f t="shared" si="59"/>
        <v/>
      </c>
      <c r="M239" s="487" t="str">
        <f t="shared" si="60"/>
        <v/>
      </c>
      <c r="O239" s="487" t="str">
        <f t="shared" si="61"/>
        <v/>
      </c>
      <c r="Q239" s="487" t="str">
        <f t="shared" si="62"/>
        <v/>
      </c>
      <c r="S239" s="487" t="str">
        <f t="shared" si="63"/>
        <v/>
      </c>
      <c r="U239" s="487" t="str">
        <f t="shared" si="64"/>
        <v/>
      </c>
      <c r="W239" s="487" t="str">
        <f t="shared" si="65"/>
        <v/>
      </c>
      <c r="Y239" s="487" t="str">
        <f t="shared" si="66"/>
        <v/>
      </c>
      <c r="AA239" s="487" t="str">
        <f t="shared" si="67"/>
        <v/>
      </c>
      <c r="AC239" s="487" t="str">
        <f t="shared" si="68"/>
        <v/>
      </c>
      <c r="AE239" s="487" t="str">
        <f t="shared" si="69"/>
        <v/>
      </c>
      <c r="AG239" s="487" t="str">
        <f t="shared" si="70"/>
        <v/>
      </c>
      <c r="AI239" s="487" t="str">
        <f t="shared" si="71"/>
        <v/>
      </c>
      <c r="AK239" s="487" t="str">
        <f t="shared" si="72"/>
        <v/>
      </c>
      <c r="AM239" s="487" t="str">
        <f t="shared" si="73"/>
        <v/>
      </c>
      <c r="AO239" s="487" t="str">
        <f t="shared" si="74"/>
        <v/>
      </c>
      <c r="AQ239" s="487" t="str">
        <f t="shared" si="75"/>
        <v/>
      </c>
    </row>
    <row r="240" spans="5:43" x14ac:dyDescent="0.25">
      <c r="E240" s="487" t="str">
        <f t="shared" si="57"/>
        <v/>
      </c>
      <c r="G240" s="487" t="str">
        <f t="shared" si="57"/>
        <v/>
      </c>
      <c r="I240" s="487" t="str">
        <f t="shared" si="58"/>
        <v/>
      </c>
      <c r="K240" s="487" t="str">
        <f t="shared" si="59"/>
        <v/>
      </c>
      <c r="M240" s="487" t="str">
        <f t="shared" si="60"/>
        <v/>
      </c>
      <c r="O240" s="487" t="str">
        <f t="shared" si="61"/>
        <v/>
      </c>
      <c r="Q240" s="487" t="str">
        <f t="shared" si="62"/>
        <v/>
      </c>
      <c r="S240" s="487" t="str">
        <f t="shared" si="63"/>
        <v/>
      </c>
      <c r="U240" s="487" t="str">
        <f t="shared" si="64"/>
        <v/>
      </c>
      <c r="W240" s="487" t="str">
        <f t="shared" si="65"/>
        <v/>
      </c>
      <c r="Y240" s="487" t="str">
        <f t="shared" si="66"/>
        <v/>
      </c>
      <c r="AA240" s="487" t="str">
        <f t="shared" si="67"/>
        <v/>
      </c>
      <c r="AC240" s="487" t="str">
        <f t="shared" si="68"/>
        <v/>
      </c>
      <c r="AE240" s="487" t="str">
        <f t="shared" si="69"/>
        <v/>
      </c>
      <c r="AG240" s="487" t="str">
        <f t="shared" si="70"/>
        <v/>
      </c>
      <c r="AI240" s="487" t="str">
        <f t="shared" si="71"/>
        <v/>
      </c>
      <c r="AK240" s="487" t="str">
        <f t="shared" si="72"/>
        <v/>
      </c>
      <c r="AM240" s="487" t="str">
        <f t="shared" si="73"/>
        <v/>
      </c>
      <c r="AO240" s="487" t="str">
        <f t="shared" si="74"/>
        <v/>
      </c>
      <c r="AQ240" s="487" t="str">
        <f t="shared" si="75"/>
        <v/>
      </c>
    </row>
    <row r="241" spans="5:43" x14ac:dyDescent="0.25">
      <c r="E241" s="487" t="str">
        <f t="shared" si="57"/>
        <v/>
      </c>
      <c r="G241" s="487" t="str">
        <f t="shared" si="57"/>
        <v/>
      </c>
      <c r="I241" s="487" t="str">
        <f t="shared" si="58"/>
        <v/>
      </c>
      <c r="K241" s="487" t="str">
        <f t="shared" si="59"/>
        <v/>
      </c>
      <c r="M241" s="487" t="str">
        <f t="shared" si="60"/>
        <v/>
      </c>
      <c r="O241" s="487" t="str">
        <f t="shared" si="61"/>
        <v/>
      </c>
      <c r="Q241" s="487" t="str">
        <f t="shared" si="62"/>
        <v/>
      </c>
      <c r="S241" s="487" t="str">
        <f t="shared" si="63"/>
        <v/>
      </c>
      <c r="U241" s="487" t="str">
        <f t="shared" si="64"/>
        <v/>
      </c>
      <c r="W241" s="487" t="str">
        <f t="shared" si="65"/>
        <v/>
      </c>
      <c r="Y241" s="487" t="str">
        <f t="shared" si="66"/>
        <v/>
      </c>
      <c r="AA241" s="487" t="str">
        <f t="shared" si="67"/>
        <v/>
      </c>
      <c r="AC241" s="487" t="str">
        <f t="shared" si="68"/>
        <v/>
      </c>
      <c r="AE241" s="487" t="str">
        <f t="shared" si="69"/>
        <v/>
      </c>
      <c r="AG241" s="487" t="str">
        <f t="shared" si="70"/>
        <v/>
      </c>
      <c r="AI241" s="487" t="str">
        <f t="shared" si="71"/>
        <v/>
      </c>
      <c r="AK241" s="487" t="str">
        <f t="shared" si="72"/>
        <v/>
      </c>
      <c r="AM241" s="487" t="str">
        <f t="shared" si="73"/>
        <v/>
      </c>
      <c r="AO241" s="487" t="str">
        <f t="shared" si="74"/>
        <v/>
      </c>
      <c r="AQ241" s="487" t="str">
        <f t="shared" si="75"/>
        <v/>
      </c>
    </row>
    <row r="242" spans="5:43" x14ac:dyDescent="0.25">
      <c r="E242" s="487" t="str">
        <f t="shared" si="57"/>
        <v/>
      </c>
      <c r="G242" s="487" t="str">
        <f t="shared" si="57"/>
        <v/>
      </c>
      <c r="I242" s="487" t="str">
        <f t="shared" si="58"/>
        <v/>
      </c>
      <c r="K242" s="487" t="str">
        <f t="shared" si="59"/>
        <v/>
      </c>
      <c r="M242" s="487" t="str">
        <f t="shared" si="60"/>
        <v/>
      </c>
      <c r="O242" s="487" t="str">
        <f t="shared" si="61"/>
        <v/>
      </c>
      <c r="Q242" s="487" t="str">
        <f t="shared" si="62"/>
        <v/>
      </c>
      <c r="S242" s="487" t="str">
        <f t="shared" si="63"/>
        <v/>
      </c>
      <c r="U242" s="487" t="str">
        <f t="shared" si="64"/>
        <v/>
      </c>
      <c r="W242" s="487" t="str">
        <f t="shared" si="65"/>
        <v/>
      </c>
      <c r="Y242" s="487" t="str">
        <f t="shared" si="66"/>
        <v/>
      </c>
      <c r="AA242" s="487" t="str">
        <f t="shared" si="67"/>
        <v/>
      </c>
      <c r="AC242" s="487" t="str">
        <f t="shared" si="68"/>
        <v/>
      </c>
      <c r="AE242" s="487" t="str">
        <f t="shared" si="69"/>
        <v/>
      </c>
      <c r="AG242" s="487" t="str">
        <f t="shared" si="70"/>
        <v/>
      </c>
      <c r="AI242" s="487" t="str">
        <f t="shared" si="71"/>
        <v/>
      </c>
      <c r="AK242" s="487" t="str">
        <f t="shared" si="72"/>
        <v/>
      </c>
      <c r="AM242" s="487" t="str">
        <f t="shared" si="73"/>
        <v/>
      </c>
      <c r="AO242" s="487" t="str">
        <f t="shared" si="74"/>
        <v/>
      </c>
      <c r="AQ242" s="487" t="str">
        <f t="shared" si="75"/>
        <v/>
      </c>
    </row>
    <row r="243" spans="5:43" x14ac:dyDescent="0.25">
      <c r="E243" s="487" t="str">
        <f t="shared" si="57"/>
        <v/>
      </c>
      <c r="G243" s="487" t="str">
        <f t="shared" si="57"/>
        <v/>
      </c>
      <c r="I243" s="487" t="str">
        <f t="shared" si="58"/>
        <v/>
      </c>
      <c r="K243" s="487" t="str">
        <f t="shared" si="59"/>
        <v/>
      </c>
      <c r="M243" s="487" t="str">
        <f t="shared" si="60"/>
        <v/>
      </c>
      <c r="O243" s="487" t="str">
        <f t="shared" si="61"/>
        <v/>
      </c>
      <c r="Q243" s="487" t="str">
        <f t="shared" si="62"/>
        <v/>
      </c>
      <c r="S243" s="487" t="str">
        <f t="shared" si="63"/>
        <v/>
      </c>
      <c r="U243" s="487" t="str">
        <f t="shared" si="64"/>
        <v/>
      </c>
      <c r="W243" s="487" t="str">
        <f t="shared" si="65"/>
        <v/>
      </c>
      <c r="Y243" s="487" t="str">
        <f t="shared" si="66"/>
        <v/>
      </c>
      <c r="AA243" s="487" t="str">
        <f t="shared" si="67"/>
        <v/>
      </c>
      <c r="AC243" s="487" t="str">
        <f t="shared" si="68"/>
        <v/>
      </c>
      <c r="AE243" s="487" t="str">
        <f t="shared" si="69"/>
        <v/>
      </c>
      <c r="AG243" s="487" t="str">
        <f t="shared" si="70"/>
        <v/>
      </c>
      <c r="AI243" s="487" t="str">
        <f t="shared" si="71"/>
        <v/>
      </c>
      <c r="AK243" s="487" t="str">
        <f t="shared" si="72"/>
        <v/>
      </c>
      <c r="AM243" s="487" t="str">
        <f t="shared" si="73"/>
        <v/>
      </c>
      <c r="AO243" s="487" t="str">
        <f t="shared" si="74"/>
        <v/>
      </c>
      <c r="AQ243" s="487" t="str">
        <f t="shared" si="75"/>
        <v/>
      </c>
    </row>
    <row r="244" spans="5:43" x14ac:dyDescent="0.25">
      <c r="E244" s="487" t="str">
        <f t="shared" si="57"/>
        <v/>
      </c>
      <c r="G244" s="487" t="str">
        <f t="shared" si="57"/>
        <v/>
      </c>
      <c r="I244" s="487" t="str">
        <f t="shared" si="58"/>
        <v/>
      </c>
      <c r="K244" s="487" t="str">
        <f t="shared" si="59"/>
        <v/>
      </c>
      <c r="M244" s="487" t="str">
        <f t="shared" si="60"/>
        <v/>
      </c>
      <c r="O244" s="487" t="str">
        <f t="shared" si="61"/>
        <v/>
      </c>
      <c r="Q244" s="487" t="str">
        <f t="shared" si="62"/>
        <v/>
      </c>
      <c r="S244" s="487" t="str">
        <f t="shared" si="63"/>
        <v/>
      </c>
      <c r="U244" s="487" t="str">
        <f t="shared" si="64"/>
        <v/>
      </c>
      <c r="W244" s="487" t="str">
        <f t="shared" si="65"/>
        <v/>
      </c>
      <c r="Y244" s="487" t="str">
        <f t="shared" si="66"/>
        <v/>
      </c>
      <c r="AA244" s="487" t="str">
        <f t="shared" si="67"/>
        <v/>
      </c>
      <c r="AC244" s="487" t="str">
        <f t="shared" si="68"/>
        <v/>
      </c>
      <c r="AE244" s="487" t="str">
        <f t="shared" si="69"/>
        <v/>
      </c>
      <c r="AG244" s="487" t="str">
        <f t="shared" si="70"/>
        <v/>
      </c>
      <c r="AI244" s="487" t="str">
        <f t="shared" si="71"/>
        <v/>
      </c>
      <c r="AK244" s="487" t="str">
        <f t="shared" si="72"/>
        <v/>
      </c>
      <c r="AM244" s="487" t="str">
        <f t="shared" si="73"/>
        <v/>
      </c>
      <c r="AO244" s="487" t="str">
        <f t="shared" si="74"/>
        <v/>
      </c>
      <c r="AQ244" s="487" t="str">
        <f t="shared" si="75"/>
        <v/>
      </c>
    </row>
    <row r="245" spans="5:43" x14ac:dyDescent="0.25">
      <c r="E245" s="487" t="str">
        <f t="shared" si="57"/>
        <v/>
      </c>
      <c r="G245" s="487" t="str">
        <f t="shared" si="57"/>
        <v/>
      </c>
      <c r="I245" s="487" t="str">
        <f t="shared" si="58"/>
        <v/>
      </c>
      <c r="K245" s="487" t="str">
        <f t="shared" si="59"/>
        <v/>
      </c>
      <c r="M245" s="487" t="str">
        <f t="shared" si="60"/>
        <v/>
      </c>
      <c r="O245" s="487" t="str">
        <f t="shared" si="61"/>
        <v/>
      </c>
      <c r="Q245" s="487" t="str">
        <f t="shared" si="62"/>
        <v/>
      </c>
      <c r="S245" s="487" t="str">
        <f t="shared" si="63"/>
        <v/>
      </c>
      <c r="U245" s="487" t="str">
        <f t="shared" si="64"/>
        <v/>
      </c>
      <c r="W245" s="487" t="str">
        <f t="shared" si="65"/>
        <v/>
      </c>
      <c r="Y245" s="487" t="str">
        <f t="shared" si="66"/>
        <v/>
      </c>
      <c r="AA245" s="487" t="str">
        <f t="shared" si="67"/>
        <v/>
      </c>
      <c r="AC245" s="487" t="str">
        <f t="shared" si="68"/>
        <v/>
      </c>
      <c r="AE245" s="487" t="str">
        <f t="shared" si="69"/>
        <v/>
      </c>
      <c r="AG245" s="487" t="str">
        <f t="shared" si="70"/>
        <v/>
      </c>
      <c r="AI245" s="487" t="str">
        <f t="shared" si="71"/>
        <v/>
      </c>
      <c r="AK245" s="487" t="str">
        <f t="shared" si="72"/>
        <v/>
      </c>
      <c r="AM245" s="487" t="str">
        <f t="shared" si="73"/>
        <v/>
      </c>
      <c r="AO245" s="487" t="str">
        <f t="shared" si="74"/>
        <v/>
      </c>
      <c r="AQ245" s="487" t="str">
        <f t="shared" si="75"/>
        <v/>
      </c>
    </row>
    <row r="246" spans="5:43" x14ac:dyDescent="0.25">
      <c r="E246" s="487" t="str">
        <f t="shared" si="57"/>
        <v/>
      </c>
      <c r="G246" s="487" t="str">
        <f t="shared" si="57"/>
        <v/>
      </c>
      <c r="I246" s="487" t="str">
        <f t="shared" si="58"/>
        <v/>
      </c>
      <c r="K246" s="487" t="str">
        <f t="shared" si="59"/>
        <v/>
      </c>
      <c r="M246" s="487" t="str">
        <f t="shared" si="60"/>
        <v/>
      </c>
      <c r="O246" s="487" t="str">
        <f t="shared" si="61"/>
        <v/>
      </c>
      <c r="Q246" s="487" t="str">
        <f t="shared" si="62"/>
        <v/>
      </c>
      <c r="S246" s="487" t="str">
        <f t="shared" si="63"/>
        <v/>
      </c>
      <c r="U246" s="487" t="str">
        <f t="shared" si="64"/>
        <v/>
      </c>
      <c r="W246" s="487" t="str">
        <f t="shared" si="65"/>
        <v/>
      </c>
      <c r="Y246" s="487" t="str">
        <f t="shared" si="66"/>
        <v/>
      </c>
      <c r="AA246" s="487" t="str">
        <f t="shared" si="67"/>
        <v/>
      </c>
      <c r="AC246" s="487" t="str">
        <f t="shared" si="68"/>
        <v/>
      </c>
      <c r="AE246" s="487" t="str">
        <f t="shared" si="69"/>
        <v/>
      </c>
      <c r="AG246" s="487" t="str">
        <f t="shared" si="70"/>
        <v/>
      </c>
      <c r="AI246" s="487" t="str">
        <f t="shared" si="71"/>
        <v/>
      </c>
      <c r="AK246" s="487" t="str">
        <f t="shared" si="72"/>
        <v/>
      </c>
      <c r="AM246" s="487" t="str">
        <f t="shared" si="73"/>
        <v/>
      </c>
      <c r="AO246" s="487" t="str">
        <f t="shared" si="74"/>
        <v/>
      </c>
      <c r="AQ246" s="487" t="str">
        <f t="shared" si="75"/>
        <v/>
      </c>
    </row>
    <row r="247" spans="5:43" x14ac:dyDescent="0.25">
      <c r="E247" s="487" t="str">
        <f t="shared" si="57"/>
        <v/>
      </c>
      <c r="G247" s="487" t="str">
        <f t="shared" si="57"/>
        <v/>
      </c>
      <c r="I247" s="487" t="str">
        <f t="shared" si="58"/>
        <v/>
      </c>
      <c r="K247" s="487" t="str">
        <f t="shared" si="59"/>
        <v/>
      </c>
      <c r="M247" s="487" t="str">
        <f t="shared" si="60"/>
        <v/>
      </c>
      <c r="O247" s="487" t="str">
        <f t="shared" si="61"/>
        <v/>
      </c>
      <c r="Q247" s="487" t="str">
        <f t="shared" si="62"/>
        <v/>
      </c>
      <c r="S247" s="487" t="str">
        <f t="shared" si="63"/>
        <v/>
      </c>
      <c r="U247" s="487" t="str">
        <f t="shared" si="64"/>
        <v/>
      </c>
      <c r="W247" s="487" t="str">
        <f t="shared" si="65"/>
        <v/>
      </c>
      <c r="Y247" s="487" t="str">
        <f t="shared" si="66"/>
        <v/>
      </c>
      <c r="AA247" s="487" t="str">
        <f t="shared" si="67"/>
        <v/>
      </c>
      <c r="AC247" s="487" t="str">
        <f t="shared" si="68"/>
        <v/>
      </c>
      <c r="AE247" s="487" t="str">
        <f t="shared" si="69"/>
        <v/>
      </c>
      <c r="AG247" s="487" t="str">
        <f t="shared" si="70"/>
        <v/>
      </c>
      <c r="AI247" s="487" t="str">
        <f t="shared" si="71"/>
        <v/>
      </c>
      <c r="AK247" s="487" t="str">
        <f t="shared" si="72"/>
        <v/>
      </c>
      <c r="AM247" s="487" t="str">
        <f t="shared" si="73"/>
        <v/>
      </c>
      <c r="AO247" s="487" t="str">
        <f t="shared" si="74"/>
        <v/>
      </c>
      <c r="AQ247" s="487" t="str">
        <f t="shared" si="75"/>
        <v/>
      </c>
    </row>
    <row r="248" spans="5:43" x14ac:dyDescent="0.25">
      <c r="E248" s="487" t="str">
        <f t="shared" si="57"/>
        <v/>
      </c>
      <c r="G248" s="487" t="str">
        <f t="shared" si="57"/>
        <v/>
      </c>
      <c r="I248" s="487" t="str">
        <f t="shared" si="58"/>
        <v/>
      </c>
      <c r="K248" s="487" t="str">
        <f t="shared" si="59"/>
        <v/>
      </c>
      <c r="M248" s="487" t="str">
        <f t="shared" si="60"/>
        <v/>
      </c>
      <c r="O248" s="487" t="str">
        <f t="shared" si="61"/>
        <v/>
      </c>
      <c r="Q248" s="487" t="str">
        <f t="shared" si="62"/>
        <v/>
      </c>
      <c r="S248" s="487" t="str">
        <f t="shared" si="63"/>
        <v/>
      </c>
      <c r="U248" s="487" t="str">
        <f t="shared" si="64"/>
        <v/>
      </c>
      <c r="W248" s="487" t="str">
        <f t="shared" si="65"/>
        <v/>
      </c>
      <c r="Y248" s="487" t="str">
        <f t="shared" si="66"/>
        <v/>
      </c>
      <c r="AA248" s="487" t="str">
        <f t="shared" si="67"/>
        <v/>
      </c>
      <c r="AC248" s="487" t="str">
        <f t="shared" si="68"/>
        <v/>
      </c>
      <c r="AE248" s="487" t="str">
        <f t="shared" si="69"/>
        <v/>
      </c>
      <c r="AG248" s="487" t="str">
        <f t="shared" si="70"/>
        <v/>
      </c>
      <c r="AI248" s="487" t="str">
        <f t="shared" si="71"/>
        <v/>
      </c>
      <c r="AK248" s="487" t="str">
        <f t="shared" si="72"/>
        <v/>
      </c>
      <c r="AM248" s="487" t="str">
        <f t="shared" si="73"/>
        <v/>
      </c>
      <c r="AO248" s="487" t="str">
        <f t="shared" si="74"/>
        <v/>
      </c>
      <c r="AQ248" s="487" t="str">
        <f t="shared" si="75"/>
        <v/>
      </c>
    </row>
    <row r="249" spans="5:43" x14ac:dyDescent="0.25">
      <c r="E249" s="487" t="str">
        <f t="shared" si="57"/>
        <v/>
      </c>
      <c r="G249" s="487" t="str">
        <f t="shared" si="57"/>
        <v/>
      </c>
      <c r="I249" s="487" t="str">
        <f t="shared" si="58"/>
        <v/>
      </c>
      <c r="K249" s="487" t="str">
        <f t="shared" si="59"/>
        <v/>
      </c>
      <c r="M249" s="487" t="str">
        <f t="shared" si="60"/>
        <v/>
      </c>
      <c r="O249" s="487" t="str">
        <f t="shared" si="61"/>
        <v/>
      </c>
      <c r="Q249" s="487" t="str">
        <f t="shared" si="62"/>
        <v/>
      </c>
      <c r="S249" s="487" t="str">
        <f t="shared" si="63"/>
        <v/>
      </c>
      <c r="U249" s="487" t="str">
        <f t="shared" si="64"/>
        <v/>
      </c>
      <c r="W249" s="487" t="str">
        <f t="shared" si="65"/>
        <v/>
      </c>
      <c r="Y249" s="487" t="str">
        <f t="shared" si="66"/>
        <v/>
      </c>
      <c r="AA249" s="487" t="str">
        <f t="shared" si="67"/>
        <v/>
      </c>
      <c r="AC249" s="487" t="str">
        <f t="shared" si="68"/>
        <v/>
      </c>
      <c r="AE249" s="487" t="str">
        <f t="shared" si="69"/>
        <v/>
      </c>
      <c r="AG249" s="487" t="str">
        <f t="shared" si="70"/>
        <v/>
      </c>
      <c r="AI249" s="487" t="str">
        <f t="shared" si="71"/>
        <v/>
      </c>
      <c r="AK249" s="487" t="str">
        <f t="shared" si="72"/>
        <v/>
      </c>
      <c r="AM249" s="487" t="str">
        <f t="shared" si="73"/>
        <v/>
      </c>
      <c r="AO249" s="487" t="str">
        <f t="shared" si="74"/>
        <v/>
      </c>
      <c r="AQ249" s="487" t="str">
        <f t="shared" si="75"/>
        <v/>
      </c>
    </row>
    <row r="250" spans="5:43" x14ac:dyDescent="0.25">
      <c r="E250" s="487" t="str">
        <f t="shared" si="57"/>
        <v/>
      </c>
      <c r="G250" s="487" t="str">
        <f t="shared" si="57"/>
        <v/>
      </c>
      <c r="I250" s="487" t="str">
        <f t="shared" si="58"/>
        <v/>
      </c>
      <c r="K250" s="487" t="str">
        <f t="shared" si="59"/>
        <v/>
      </c>
      <c r="M250" s="487" t="str">
        <f t="shared" si="60"/>
        <v/>
      </c>
      <c r="O250" s="487" t="str">
        <f t="shared" si="61"/>
        <v/>
      </c>
      <c r="Q250" s="487" t="str">
        <f t="shared" si="62"/>
        <v/>
      </c>
      <c r="S250" s="487" t="str">
        <f t="shared" si="63"/>
        <v/>
      </c>
      <c r="U250" s="487" t="str">
        <f t="shared" si="64"/>
        <v/>
      </c>
      <c r="W250" s="487" t="str">
        <f t="shared" si="65"/>
        <v/>
      </c>
      <c r="Y250" s="487" t="str">
        <f t="shared" si="66"/>
        <v/>
      </c>
      <c r="AA250" s="487" t="str">
        <f t="shared" si="67"/>
        <v/>
      </c>
      <c r="AC250" s="487" t="str">
        <f t="shared" si="68"/>
        <v/>
      </c>
      <c r="AE250" s="487" t="str">
        <f t="shared" si="69"/>
        <v/>
      </c>
      <c r="AG250" s="487" t="str">
        <f t="shared" si="70"/>
        <v/>
      </c>
      <c r="AI250" s="487" t="str">
        <f t="shared" si="71"/>
        <v/>
      </c>
      <c r="AK250" s="487" t="str">
        <f t="shared" si="72"/>
        <v/>
      </c>
      <c r="AM250" s="487" t="str">
        <f t="shared" si="73"/>
        <v/>
      </c>
      <c r="AO250" s="487" t="str">
        <f t="shared" si="74"/>
        <v/>
      </c>
      <c r="AQ250" s="487" t="str">
        <f t="shared" si="75"/>
        <v/>
      </c>
    </row>
    <row r="251" spans="5:43" x14ac:dyDescent="0.25">
      <c r="E251" s="487" t="str">
        <f t="shared" si="57"/>
        <v/>
      </c>
      <c r="G251" s="487" t="str">
        <f t="shared" si="57"/>
        <v/>
      </c>
      <c r="I251" s="487" t="str">
        <f t="shared" si="58"/>
        <v/>
      </c>
      <c r="K251" s="487" t="str">
        <f t="shared" si="59"/>
        <v/>
      </c>
      <c r="M251" s="487" t="str">
        <f t="shared" si="60"/>
        <v/>
      </c>
      <c r="O251" s="487" t="str">
        <f t="shared" si="61"/>
        <v/>
      </c>
      <c r="Q251" s="487" t="str">
        <f t="shared" si="62"/>
        <v/>
      </c>
      <c r="S251" s="487" t="str">
        <f t="shared" si="63"/>
        <v/>
      </c>
      <c r="U251" s="487" t="str">
        <f t="shared" si="64"/>
        <v/>
      </c>
      <c r="W251" s="487" t="str">
        <f t="shared" si="65"/>
        <v/>
      </c>
      <c r="Y251" s="487" t="str">
        <f t="shared" si="66"/>
        <v/>
      </c>
      <c r="AA251" s="487" t="str">
        <f t="shared" si="67"/>
        <v/>
      </c>
      <c r="AC251" s="487" t="str">
        <f t="shared" si="68"/>
        <v/>
      </c>
      <c r="AE251" s="487" t="str">
        <f t="shared" si="69"/>
        <v/>
      </c>
      <c r="AG251" s="487" t="str">
        <f t="shared" si="70"/>
        <v/>
      </c>
      <c r="AI251" s="487" t="str">
        <f t="shared" si="71"/>
        <v/>
      </c>
      <c r="AK251" s="487" t="str">
        <f t="shared" si="72"/>
        <v/>
      </c>
      <c r="AM251" s="487" t="str">
        <f t="shared" si="73"/>
        <v/>
      </c>
      <c r="AO251" s="487" t="str">
        <f t="shared" si="74"/>
        <v/>
      </c>
      <c r="AQ251" s="487" t="str">
        <f t="shared" si="75"/>
        <v/>
      </c>
    </row>
    <row r="252" spans="5:43" x14ac:dyDescent="0.25">
      <c r="E252" s="487" t="str">
        <f t="shared" si="57"/>
        <v/>
      </c>
      <c r="G252" s="487" t="str">
        <f t="shared" si="57"/>
        <v/>
      </c>
      <c r="I252" s="487" t="str">
        <f t="shared" si="58"/>
        <v/>
      </c>
      <c r="K252" s="487" t="str">
        <f t="shared" si="59"/>
        <v/>
      </c>
      <c r="M252" s="487" t="str">
        <f t="shared" si="60"/>
        <v/>
      </c>
      <c r="O252" s="487" t="str">
        <f t="shared" si="61"/>
        <v/>
      </c>
      <c r="Q252" s="487" t="str">
        <f t="shared" si="62"/>
        <v/>
      </c>
      <c r="S252" s="487" t="str">
        <f t="shared" si="63"/>
        <v/>
      </c>
      <c r="U252" s="487" t="str">
        <f t="shared" si="64"/>
        <v/>
      </c>
      <c r="W252" s="487" t="str">
        <f t="shared" si="65"/>
        <v/>
      </c>
      <c r="Y252" s="487" t="str">
        <f t="shared" si="66"/>
        <v/>
      </c>
      <c r="AA252" s="487" t="str">
        <f t="shared" si="67"/>
        <v/>
      </c>
      <c r="AC252" s="487" t="str">
        <f t="shared" si="68"/>
        <v/>
      </c>
      <c r="AE252" s="487" t="str">
        <f t="shared" si="69"/>
        <v/>
      </c>
      <c r="AG252" s="487" t="str">
        <f t="shared" si="70"/>
        <v/>
      </c>
      <c r="AI252" s="487" t="str">
        <f t="shared" si="71"/>
        <v/>
      </c>
      <c r="AK252" s="487" t="str">
        <f t="shared" si="72"/>
        <v/>
      </c>
      <c r="AM252" s="487" t="str">
        <f t="shared" si="73"/>
        <v/>
      </c>
      <c r="AO252" s="487" t="str">
        <f t="shared" si="74"/>
        <v/>
      </c>
      <c r="AQ252" s="487" t="str">
        <f t="shared" si="75"/>
        <v/>
      </c>
    </row>
    <row r="253" spans="5:43" x14ac:dyDescent="0.25">
      <c r="E253" s="487" t="str">
        <f t="shared" si="57"/>
        <v/>
      </c>
      <c r="G253" s="487" t="str">
        <f t="shared" si="57"/>
        <v/>
      </c>
      <c r="I253" s="487" t="str">
        <f t="shared" si="58"/>
        <v/>
      </c>
      <c r="K253" s="487" t="str">
        <f t="shared" si="59"/>
        <v/>
      </c>
      <c r="M253" s="487" t="str">
        <f t="shared" si="60"/>
        <v/>
      </c>
      <c r="O253" s="487" t="str">
        <f t="shared" si="61"/>
        <v/>
      </c>
      <c r="Q253" s="487" t="str">
        <f t="shared" si="62"/>
        <v/>
      </c>
      <c r="S253" s="487" t="str">
        <f t="shared" si="63"/>
        <v/>
      </c>
      <c r="U253" s="487" t="str">
        <f t="shared" si="64"/>
        <v/>
      </c>
      <c r="W253" s="487" t="str">
        <f t="shared" si="65"/>
        <v/>
      </c>
      <c r="Y253" s="487" t="str">
        <f t="shared" si="66"/>
        <v/>
      </c>
      <c r="AA253" s="487" t="str">
        <f t="shared" si="67"/>
        <v/>
      </c>
      <c r="AC253" s="487" t="str">
        <f t="shared" si="68"/>
        <v/>
      </c>
      <c r="AE253" s="487" t="str">
        <f t="shared" si="69"/>
        <v/>
      </c>
      <c r="AG253" s="487" t="str">
        <f t="shared" si="70"/>
        <v/>
      </c>
      <c r="AI253" s="487" t="str">
        <f t="shared" si="71"/>
        <v/>
      </c>
      <c r="AK253" s="487" t="str">
        <f t="shared" si="72"/>
        <v/>
      </c>
      <c r="AM253" s="487" t="str">
        <f t="shared" si="73"/>
        <v/>
      </c>
      <c r="AO253" s="487" t="str">
        <f t="shared" si="74"/>
        <v/>
      </c>
      <c r="AQ253" s="487" t="str">
        <f t="shared" si="75"/>
        <v/>
      </c>
    </row>
    <row r="254" spans="5:43" x14ac:dyDescent="0.25">
      <c r="E254" s="487" t="str">
        <f t="shared" si="57"/>
        <v/>
      </c>
      <c r="G254" s="487" t="str">
        <f t="shared" si="57"/>
        <v/>
      </c>
      <c r="I254" s="487" t="str">
        <f t="shared" si="58"/>
        <v/>
      </c>
      <c r="K254" s="487" t="str">
        <f t="shared" si="59"/>
        <v/>
      </c>
      <c r="M254" s="487" t="str">
        <f t="shared" si="60"/>
        <v/>
      </c>
      <c r="O254" s="487" t="str">
        <f t="shared" si="61"/>
        <v/>
      </c>
      <c r="Q254" s="487" t="str">
        <f t="shared" si="62"/>
        <v/>
      </c>
      <c r="S254" s="487" t="str">
        <f t="shared" si="63"/>
        <v/>
      </c>
      <c r="U254" s="487" t="str">
        <f t="shared" si="64"/>
        <v/>
      </c>
      <c r="W254" s="487" t="str">
        <f t="shared" si="65"/>
        <v/>
      </c>
      <c r="Y254" s="487" t="str">
        <f t="shared" si="66"/>
        <v/>
      </c>
      <c r="AA254" s="487" t="str">
        <f t="shared" si="67"/>
        <v/>
      </c>
      <c r="AC254" s="487" t="str">
        <f t="shared" si="68"/>
        <v/>
      </c>
      <c r="AE254" s="487" t="str">
        <f t="shared" si="69"/>
        <v/>
      </c>
      <c r="AG254" s="487" t="str">
        <f t="shared" si="70"/>
        <v/>
      </c>
      <c r="AI254" s="487" t="str">
        <f t="shared" si="71"/>
        <v/>
      </c>
      <c r="AK254" s="487" t="str">
        <f t="shared" si="72"/>
        <v/>
      </c>
      <c r="AM254" s="487" t="str">
        <f t="shared" si="73"/>
        <v/>
      </c>
      <c r="AO254" s="487" t="str">
        <f t="shared" si="74"/>
        <v/>
      </c>
      <c r="AQ254" s="487" t="str">
        <f t="shared" si="75"/>
        <v/>
      </c>
    </row>
    <row r="255" spans="5:43" x14ac:dyDescent="0.25">
      <c r="E255" s="487" t="str">
        <f t="shared" si="57"/>
        <v/>
      </c>
      <c r="G255" s="487" t="str">
        <f t="shared" si="57"/>
        <v/>
      </c>
      <c r="I255" s="487" t="str">
        <f t="shared" si="58"/>
        <v/>
      </c>
      <c r="K255" s="487" t="str">
        <f t="shared" si="59"/>
        <v/>
      </c>
      <c r="M255" s="487" t="str">
        <f t="shared" si="60"/>
        <v/>
      </c>
      <c r="O255" s="487" t="str">
        <f t="shared" si="61"/>
        <v/>
      </c>
      <c r="Q255" s="487" t="str">
        <f t="shared" si="62"/>
        <v/>
      </c>
      <c r="S255" s="487" t="str">
        <f t="shared" si="63"/>
        <v/>
      </c>
      <c r="U255" s="487" t="str">
        <f t="shared" si="64"/>
        <v/>
      </c>
      <c r="W255" s="487" t="str">
        <f t="shared" si="65"/>
        <v/>
      </c>
      <c r="Y255" s="487" t="str">
        <f t="shared" si="66"/>
        <v/>
      </c>
      <c r="AA255" s="487" t="str">
        <f t="shared" si="67"/>
        <v/>
      </c>
      <c r="AC255" s="487" t="str">
        <f t="shared" si="68"/>
        <v/>
      </c>
      <c r="AE255" s="487" t="str">
        <f t="shared" si="69"/>
        <v/>
      </c>
      <c r="AG255" s="487" t="str">
        <f t="shared" si="70"/>
        <v/>
      </c>
      <c r="AI255" s="487" t="str">
        <f t="shared" si="71"/>
        <v/>
      </c>
      <c r="AK255" s="487" t="str">
        <f t="shared" si="72"/>
        <v/>
      </c>
      <c r="AM255" s="487" t="str">
        <f t="shared" si="73"/>
        <v/>
      </c>
      <c r="AO255" s="487" t="str">
        <f t="shared" si="74"/>
        <v/>
      </c>
      <c r="AQ255" s="487" t="str">
        <f t="shared" si="75"/>
        <v/>
      </c>
    </row>
    <row r="256" spans="5:43" x14ac:dyDescent="0.25">
      <c r="E256" s="487" t="str">
        <f t="shared" si="57"/>
        <v/>
      </c>
      <c r="G256" s="487" t="str">
        <f t="shared" si="57"/>
        <v/>
      </c>
      <c r="I256" s="487" t="str">
        <f t="shared" si="58"/>
        <v/>
      </c>
      <c r="K256" s="487" t="str">
        <f t="shared" si="59"/>
        <v/>
      </c>
      <c r="M256" s="487" t="str">
        <f t="shared" si="60"/>
        <v/>
      </c>
      <c r="O256" s="487" t="str">
        <f t="shared" si="61"/>
        <v/>
      </c>
      <c r="Q256" s="487" t="str">
        <f t="shared" si="62"/>
        <v/>
      </c>
      <c r="S256" s="487" t="str">
        <f t="shared" si="63"/>
        <v/>
      </c>
      <c r="U256" s="487" t="str">
        <f t="shared" si="64"/>
        <v/>
      </c>
      <c r="W256" s="487" t="str">
        <f t="shared" si="65"/>
        <v/>
      </c>
      <c r="Y256" s="487" t="str">
        <f t="shared" si="66"/>
        <v/>
      </c>
      <c r="AA256" s="487" t="str">
        <f t="shared" si="67"/>
        <v/>
      </c>
      <c r="AC256" s="487" t="str">
        <f t="shared" si="68"/>
        <v/>
      </c>
      <c r="AE256" s="487" t="str">
        <f t="shared" si="69"/>
        <v/>
      </c>
      <c r="AG256" s="487" t="str">
        <f t="shared" si="70"/>
        <v/>
      </c>
      <c r="AI256" s="487" t="str">
        <f t="shared" si="71"/>
        <v/>
      </c>
      <c r="AK256" s="487" t="str">
        <f t="shared" si="72"/>
        <v/>
      </c>
      <c r="AM256" s="487" t="str">
        <f t="shared" si="73"/>
        <v/>
      </c>
      <c r="AO256" s="487" t="str">
        <f t="shared" si="74"/>
        <v/>
      </c>
      <c r="AQ256" s="487" t="str">
        <f t="shared" si="75"/>
        <v/>
      </c>
    </row>
    <row r="257" spans="5:43" x14ac:dyDescent="0.25">
      <c r="E257" s="487" t="str">
        <f t="shared" si="57"/>
        <v/>
      </c>
      <c r="G257" s="487" t="str">
        <f t="shared" si="57"/>
        <v/>
      </c>
      <c r="I257" s="487" t="str">
        <f t="shared" si="58"/>
        <v/>
      </c>
      <c r="K257" s="487" t="str">
        <f t="shared" si="59"/>
        <v/>
      </c>
      <c r="M257" s="487" t="str">
        <f t="shared" si="60"/>
        <v/>
      </c>
      <c r="O257" s="487" t="str">
        <f t="shared" si="61"/>
        <v/>
      </c>
      <c r="Q257" s="487" t="str">
        <f t="shared" si="62"/>
        <v/>
      </c>
      <c r="S257" s="487" t="str">
        <f t="shared" si="63"/>
        <v/>
      </c>
      <c r="U257" s="487" t="str">
        <f t="shared" si="64"/>
        <v/>
      </c>
      <c r="W257" s="487" t="str">
        <f t="shared" si="65"/>
        <v/>
      </c>
      <c r="Y257" s="487" t="str">
        <f t="shared" si="66"/>
        <v/>
      </c>
      <c r="AA257" s="487" t="str">
        <f t="shared" si="67"/>
        <v/>
      </c>
      <c r="AC257" s="487" t="str">
        <f t="shared" si="68"/>
        <v/>
      </c>
      <c r="AE257" s="487" t="str">
        <f t="shared" si="69"/>
        <v/>
      </c>
      <c r="AG257" s="487" t="str">
        <f t="shared" si="70"/>
        <v/>
      </c>
      <c r="AI257" s="487" t="str">
        <f t="shared" si="71"/>
        <v/>
      </c>
      <c r="AK257" s="487" t="str">
        <f t="shared" si="72"/>
        <v/>
      </c>
      <c r="AM257" s="487" t="str">
        <f t="shared" si="73"/>
        <v/>
      </c>
      <c r="AO257" s="487" t="str">
        <f t="shared" si="74"/>
        <v/>
      </c>
      <c r="AQ257" s="487" t="str">
        <f t="shared" si="75"/>
        <v/>
      </c>
    </row>
    <row r="258" spans="5:43" x14ac:dyDescent="0.25">
      <c r="E258" s="487" t="str">
        <f t="shared" si="57"/>
        <v/>
      </c>
      <c r="G258" s="487" t="str">
        <f t="shared" si="57"/>
        <v/>
      </c>
      <c r="I258" s="487" t="str">
        <f t="shared" si="58"/>
        <v/>
      </c>
      <c r="K258" s="487" t="str">
        <f t="shared" si="59"/>
        <v/>
      </c>
      <c r="M258" s="487" t="str">
        <f t="shared" si="60"/>
        <v/>
      </c>
      <c r="O258" s="487" t="str">
        <f t="shared" si="61"/>
        <v/>
      </c>
      <c r="Q258" s="487" t="str">
        <f t="shared" si="62"/>
        <v/>
      </c>
      <c r="S258" s="487" t="str">
        <f t="shared" si="63"/>
        <v/>
      </c>
      <c r="U258" s="487" t="str">
        <f t="shared" si="64"/>
        <v/>
      </c>
      <c r="W258" s="487" t="str">
        <f t="shared" si="65"/>
        <v/>
      </c>
      <c r="Y258" s="487" t="str">
        <f t="shared" si="66"/>
        <v/>
      </c>
      <c r="AA258" s="487" t="str">
        <f t="shared" si="67"/>
        <v/>
      </c>
      <c r="AC258" s="487" t="str">
        <f t="shared" si="68"/>
        <v/>
      </c>
      <c r="AE258" s="487" t="str">
        <f t="shared" si="69"/>
        <v/>
      </c>
      <c r="AG258" s="487" t="str">
        <f t="shared" si="70"/>
        <v/>
      </c>
      <c r="AI258" s="487" t="str">
        <f t="shared" si="71"/>
        <v/>
      </c>
      <c r="AK258" s="487" t="str">
        <f t="shared" si="72"/>
        <v/>
      </c>
      <c r="AM258" s="487" t="str">
        <f t="shared" si="73"/>
        <v/>
      </c>
      <c r="AO258" s="487" t="str">
        <f t="shared" si="74"/>
        <v/>
      </c>
      <c r="AQ258" s="487" t="str">
        <f t="shared" si="75"/>
        <v/>
      </c>
    </row>
    <row r="259" spans="5:43" x14ac:dyDescent="0.25">
      <c r="E259" s="487" t="str">
        <f t="shared" si="57"/>
        <v/>
      </c>
      <c r="G259" s="487" t="str">
        <f t="shared" si="57"/>
        <v/>
      </c>
      <c r="I259" s="487" t="str">
        <f t="shared" si="58"/>
        <v/>
      </c>
      <c r="K259" s="487" t="str">
        <f t="shared" si="59"/>
        <v/>
      </c>
      <c r="M259" s="487" t="str">
        <f t="shared" si="60"/>
        <v/>
      </c>
      <c r="O259" s="487" t="str">
        <f t="shared" si="61"/>
        <v/>
      </c>
      <c r="Q259" s="487" t="str">
        <f t="shared" si="62"/>
        <v/>
      </c>
      <c r="S259" s="487" t="str">
        <f t="shared" si="63"/>
        <v/>
      </c>
      <c r="U259" s="487" t="str">
        <f t="shared" si="64"/>
        <v/>
      </c>
      <c r="W259" s="487" t="str">
        <f t="shared" si="65"/>
        <v/>
      </c>
      <c r="Y259" s="487" t="str">
        <f t="shared" si="66"/>
        <v/>
      </c>
      <c r="AA259" s="487" t="str">
        <f t="shared" si="67"/>
        <v/>
      </c>
      <c r="AC259" s="487" t="str">
        <f t="shared" si="68"/>
        <v/>
      </c>
      <c r="AE259" s="487" t="str">
        <f t="shared" si="69"/>
        <v/>
      </c>
      <c r="AG259" s="487" t="str">
        <f t="shared" si="70"/>
        <v/>
      </c>
      <c r="AI259" s="487" t="str">
        <f t="shared" si="71"/>
        <v/>
      </c>
      <c r="AK259" s="487" t="str">
        <f t="shared" si="72"/>
        <v/>
      </c>
      <c r="AM259" s="487" t="str">
        <f t="shared" si="73"/>
        <v/>
      </c>
      <c r="AO259" s="487" t="str">
        <f t="shared" si="74"/>
        <v/>
      </c>
      <c r="AQ259" s="487" t="str">
        <f t="shared" si="75"/>
        <v/>
      </c>
    </row>
    <row r="260" spans="5:43" x14ac:dyDescent="0.25">
      <c r="E260" s="487" t="str">
        <f t="shared" si="57"/>
        <v/>
      </c>
      <c r="G260" s="487" t="str">
        <f t="shared" si="57"/>
        <v/>
      </c>
      <c r="I260" s="487" t="str">
        <f t="shared" si="58"/>
        <v/>
      </c>
      <c r="K260" s="487" t="str">
        <f t="shared" si="59"/>
        <v/>
      </c>
      <c r="M260" s="487" t="str">
        <f t="shared" si="60"/>
        <v/>
      </c>
      <c r="O260" s="487" t="str">
        <f t="shared" si="61"/>
        <v/>
      </c>
      <c r="Q260" s="487" t="str">
        <f t="shared" si="62"/>
        <v/>
      </c>
      <c r="S260" s="487" t="str">
        <f t="shared" si="63"/>
        <v/>
      </c>
      <c r="U260" s="487" t="str">
        <f t="shared" si="64"/>
        <v/>
      </c>
      <c r="W260" s="487" t="str">
        <f t="shared" si="65"/>
        <v/>
      </c>
      <c r="Y260" s="487" t="str">
        <f t="shared" si="66"/>
        <v/>
      </c>
      <c r="AA260" s="487" t="str">
        <f t="shared" si="67"/>
        <v/>
      </c>
      <c r="AC260" s="487" t="str">
        <f t="shared" si="68"/>
        <v/>
      </c>
      <c r="AE260" s="487" t="str">
        <f t="shared" si="69"/>
        <v/>
      </c>
      <c r="AG260" s="487" t="str">
        <f t="shared" si="70"/>
        <v/>
      </c>
      <c r="AI260" s="487" t="str">
        <f t="shared" si="71"/>
        <v/>
      </c>
      <c r="AK260" s="487" t="str">
        <f t="shared" si="72"/>
        <v/>
      </c>
      <c r="AM260" s="487" t="str">
        <f t="shared" si="73"/>
        <v/>
      </c>
      <c r="AO260" s="487" t="str">
        <f t="shared" si="74"/>
        <v/>
      </c>
      <c r="AQ260" s="487" t="str">
        <f t="shared" si="75"/>
        <v/>
      </c>
    </row>
    <row r="261" spans="5:43" x14ac:dyDescent="0.25">
      <c r="E261" s="487" t="str">
        <f t="shared" si="57"/>
        <v/>
      </c>
      <c r="G261" s="487" t="str">
        <f t="shared" si="57"/>
        <v/>
      </c>
      <c r="I261" s="487" t="str">
        <f t="shared" si="58"/>
        <v/>
      </c>
      <c r="K261" s="487" t="str">
        <f t="shared" si="59"/>
        <v/>
      </c>
      <c r="M261" s="487" t="str">
        <f t="shared" si="60"/>
        <v/>
      </c>
      <c r="O261" s="487" t="str">
        <f t="shared" si="61"/>
        <v/>
      </c>
      <c r="Q261" s="487" t="str">
        <f t="shared" si="62"/>
        <v/>
      </c>
      <c r="S261" s="487" t="str">
        <f t="shared" si="63"/>
        <v/>
      </c>
      <c r="U261" s="487" t="str">
        <f t="shared" si="64"/>
        <v/>
      </c>
      <c r="W261" s="487" t="str">
        <f t="shared" si="65"/>
        <v/>
      </c>
      <c r="Y261" s="487" t="str">
        <f t="shared" si="66"/>
        <v/>
      </c>
      <c r="AA261" s="487" t="str">
        <f t="shared" si="67"/>
        <v/>
      </c>
      <c r="AC261" s="487" t="str">
        <f t="shared" si="68"/>
        <v/>
      </c>
      <c r="AE261" s="487" t="str">
        <f t="shared" si="69"/>
        <v/>
      </c>
      <c r="AG261" s="487" t="str">
        <f t="shared" si="70"/>
        <v/>
      </c>
      <c r="AI261" s="487" t="str">
        <f t="shared" si="71"/>
        <v/>
      </c>
      <c r="AK261" s="487" t="str">
        <f t="shared" si="72"/>
        <v/>
      </c>
      <c r="AM261" s="487" t="str">
        <f t="shared" si="73"/>
        <v/>
      </c>
      <c r="AO261" s="487" t="str">
        <f t="shared" si="74"/>
        <v/>
      </c>
      <c r="AQ261" s="487" t="str">
        <f t="shared" si="75"/>
        <v/>
      </c>
    </row>
    <row r="262" spans="5:43" x14ac:dyDescent="0.25">
      <c r="E262" s="487" t="str">
        <f t="shared" si="57"/>
        <v/>
      </c>
      <c r="G262" s="487" t="str">
        <f t="shared" si="57"/>
        <v/>
      </c>
      <c r="I262" s="487" t="str">
        <f t="shared" si="58"/>
        <v/>
      </c>
      <c r="K262" s="487" t="str">
        <f t="shared" si="59"/>
        <v/>
      </c>
      <c r="M262" s="487" t="str">
        <f t="shared" si="60"/>
        <v/>
      </c>
      <c r="O262" s="487" t="str">
        <f t="shared" si="61"/>
        <v/>
      </c>
      <c r="Q262" s="487" t="str">
        <f t="shared" si="62"/>
        <v/>
      </c>
      <c r="S262" s="487" t="str">
        <f t="shared" si="63"/>
        <v/>
      </c>
      <c r="U262" s="487" t="str">
        <f t="shared" si="64"/>
        <v/>
      </c>
      <c r="W262" s="487" t="str">
        <f t="shared" si="65"/>
        <v/>
      </c>
      <c r="Y262" s="487" t="str">
        <f t="shared" si="66"/>
        <v/>
      </c>
      <c r="AA262" s="487" t="str">
        <f t="shared" si="67"/>
        <v/>
      </c>
      <c r="AC262" s="487" t="str">
        <f t="shared" si="68"/>
        <v/>
      </c>
      <c r="AE262" s="487" t="str">
        <f t="shared" si="69"/>
        <v/>
      </c>
      <c r="AG262" s="487" t="str">
        <f t="shared" si="70"/>
        <v/>
      </c>
      <c r="AI262" s="487" t="str">
        <f t="shared" si="71"/>
        <v/>
      </c>
      <c r="AK262" s="487" t="str">
        <f t="shared" si="72"/>
        <v/>
      </c>
      <c r="AM262" s="487" t="str">
        <f t="shared" si="73"/>
        <v/>
      </c>
      <c r="AO262" s="487" t="str">
        <f t="shared" si="74"/>
        <v/>
      </c>
      <c r="AQ262" s="487" t="str">
        <f t="shared" si="75"/>
        <v/>
      </c>
    </row>
    <row r="263" spans="5:43" x14ac:dyDescent="0.25">
      <c r="E263" s="487" t="str">
        <f t="shared" si="57"/>
        <v/>
      </c>
      <c r="G263" s="487" t="str">
        <f t="shared" si="57"/>
        <v/>
      </c>
      <c r="I263" s="487" t="str">
        <f t="shared" si="58"/>
        <v/>
      </c>
      <c r="K263" s="487" t="str">
        <f t="shared" si="59"/>
        <v/>
      </c>
      <c r="M263" s="487" t="str">
        <f t="shared" si="60"/>
        <v/>
      </c>
      <c r="O263" s="487" t="str">
        <f t="shared" si="61"/>
        <v/>
      </c>
      <c r="Q263" s="487" t="str">
        <f t="shared" si="62"/>
        <v/>
      </c>
      <c r="S263" s="487" t="str">
        <f t="shared" si="63"/>
        <v/>
      </c>
      <c r="U263" s="487" t="str">
        <f t="shared" si="64"/>
        <v/>
      </c>
      <c r="W263" s="487" t="str">
        <f t="shared" si="65"/>
        <v/>
      </c>
      <c r="Y263" s="487" t="str">
        <f t="shared" si="66"/>
        <v/>
      </c>
      <c r="AA263" s="487" t="str">
        <f t="shared" si="67"/>
        <v/>
      </c>
      <c r="AC263" s="487" t="str">
        <f t="shared" si="68"/>
        <v/>
      </c>
      <c r="AE263" s="487" t="str">
        <f t="shared" si="69"/>
        <v/>
      </c>
      <c r="AG263" s="487" t="str">
        <f t="shared" si="70"/>
        <v/>
      </c>
      <c r="AI263" s="487" t="str">
        <f t="shared" si="71"/>
        <v/>
      </c>
      <c r="AK263" s="487" t="str">
        <f t="shared" si="72"/>
        <v/>
      </c>
      <c r="AM263" s="487" t="str">
        <f t="shared" si="73"/>
        <v/>
      </c>
      <c r="AO263" s="487" t="str">
        <f t="shared" si="74"/>
        <v/>
      </c>
      <c r="AQ263" s="487" t="str">
        <f t="shared" si="75"/>
        <v/>
      </c>
    </row>
    <row r="264" spans="5:43" x14ac:dyDescent="0.25">
      <c r="E264" s="487" t="str">
        <f t="shared" si="57"/>
        <v/>
      </c>
      <c r="G264" s="487" t="str">
        <f t="shared" si="57"/>
        <v/>
      </c>
      <c r="I264" s="487" t="str">
        <f t="shared" si="58"/>
        <v/>
      </c>
      <c r="K264" s="487" t="str">
        <f t="shared" si="59"/>
        <v/>
      </c>
      <c r="M264" s="487" t="str">
        <f t="shared" si="60"/>
        <v/>
      </c>
      <c r="O264" s="487" t="str">
        <f t="shared" si="61"/>
        <v/>
      </c>
      <c r="Q264" s="487" t="str">
        <f t="shared" si="62"/>
        <v/>
      </c>
      <c r="S264" s="487" t="str">
        <f t="shared" si="63"/>
        <v/>
      </c>
      <c r="U264" s="487" t="str">
        <f t="shared" si="64"/>
        <v/>
      </c>
      <c r="W264" s="487" t="str">
        <f t="shared" si="65"/>
        <v/>
      </c>
      <c r="Y264" s="487" t="str">
        <f t="shared" si="66"/>
        <v/>
      </c>
      <c r="AA264" s="487" t="str">
        <f t="shared" si="67"/>
        <v/>
      </c>
      <c r="AC264" s="487" t="str">
        <f t="shared" si="68"/>
        <v/>
      </c>
      <c r="AE264" s="487" t="str">
        <f t="shared" si="69"/>
        <v/>
      </c>
      <c r="AG264" s="487" t="str">
        <f t="shared" si="70"/>
        <v/>
      </c>
      <c r="AI264" s="487" t="str">
        <f t="shared" si="71"/>
        <v/>
      </c>
      <c r="AK264" s="487" t="str">
        <f t="shared" si="72"/>
        <v/>
      </c>
      <c r="AM264" s="487" t="str">
        <f t="shared" si="73"/>
        <v/>
      </c>
      <c r="AO264" s="487" t="str">
        <f t="shared" si="74"/>
        <v/>
      </c>
      <c r="AQ264" s="487" t="str">
        <f t="shared" si="75"/>
        <v/>
      </c>
    </row>
    <row r="265" spans="5:43" x14ac:dyDescent="0.25">
      <c r="E265" s="487" t="str">
        <f t="shared" si="57"/>
        <v/>
      </c>
      <c r="G265" s="487" t="str">
        <f t="shared" si="57"/>
        <v/>
      </c>
      <c r="I265" s="487" t="str">
        <f t="shared" si="58"/>
        <v/>
      </c>
      <c r="K265" s="487" t="str">
        <f t="shared" si="59"/>
        <v/>
      </c>
      <c r="M265" s="487" t="str">
        <f t="shared" si="60"/>
        <v/>
      </c>
      <c r="O265" s="487" t="str">
        <f t="shared" si="61"/>
        <v/>
      </c>
      <c r="Q265" s="487" t="str">
        <f t="shared" si="62"/>
        <v/>
      </c>
      <c r="S265" s="487" t="str">
        <f t="shared" si="63"/>
        <v/>
      </c>
      <c r="U265" s="487" t="str">
        <f t="shared" si="64"/>
        <v/>
      </c>
      <c r="W265" s="487" t="str">
        <f t="shared" si="65"/>
        <v/>
      </c>
      <c r="Y265" s="487" t="str">
        <f t="shared" si="66"/>
        <v/>
      </c>
      <c r="AA265" s="487" t="str">
        <f t="shared" si="67"/>
        <v/>
      </c>
      <c r="AC265" s="487" t="str">
        <f t="shared" si="68"/>
        <v/>
      </c>
      <c r="AE265" s="487" t="str">
        <f t="shared" si="69"/>
        <v/>
      </c>
      <c r="AG265" s="487" t="str">
        <f t="shared" si="70"/>
        <v/>
      </c>
      <c r="AI265" s="487" t="str">
        <f t="shared" si="71"/>
        <v/>
      </c>
      <c r="AK265" s="487" t="str">
        <f t="shared" si="72"/>
        <v/>
      </c>
      <c r="AM265" s="487" t="str">
        <f t="shared" si="73"/>
        <v/>
      </c>
      <c r="AO265" s="487" t="str">
        <f t="shared" si="74"/>
        <v/>
      </c>
      <c r="AQ265" s="487" t="str">
        <f t="shared" si="75"/>
        <v/>
      </c>
    </row>
    <row r="266" spans="5:43" x14ac:dyDescent="0.25">
      <c r="E266" s="487" t="str">
        <f t="shared" si="57"/>
        <v/>
      </c>
      <c r="G266" s="487" t="str">
        <f t="shared" si="57"/>
        <v/>
      </c>
      <c r="I266" s="487" t="str">
        <f t="shared" si="58"/>
        <v/>
      </c>
      <c r="K266" s="487" t="str">
        <f t="shared" si="59"/>
        <v/>
      </c>
      <c r="M266" s="487" t="str">
        <f t="shared" si="60"/>
        <v/>
      </c>
      <c r="O266" s="487" t="str">
        <f t="shared" si="61"/>
        <v/>
      </c>
      <c r="Q266" s="487" t="str">
        <f t="shared" si="62"/>
        <v/>
      </c>
      <c r="S266" s="487" t="str">
        <f t="shared" si="63"/>
        <v/>
      </c>
      <c r="U266" s="487" t="str">
        <f t="shared" si="64"/>
        <v/>
      </c>
      <c r="W266" s="487" t="str">
        <f t="shared" si="65"/>
        <v/>
      </c>
      <c r="Y266" s="487" t="str">
        <f t="shared" si="66"/>
        <v/>
      </c>
      <c r="AA266" s="487" t="str">
        <f t="shared" si="67"/>
        <v/>
      </c>
      <c r="AC266" s="487" t="str">
        <f t="shared" si="68"/>
        <v/>
      </c>
      <c r="AE266" s="487" t="str">
        <f t="shared" si="69"/>
        <v/>
      </c>
      <c r="AG266" s="487" t="str">
        <f t="shared" si="70"/>
        <v/>
      </c>
      <c r="AI266" s="487" t="str">
        <f t="shared" si="71"/>
        <v/>
      </c>
      <c r="AK266" s="487" t="str">
        <f t="shared" si="72"/>
        <v/>
      </c>
      <c r="AM266" s="487" t="str">
        <f t="shared" si="73"/>
        <v/>
      </c>
      <c r="AO266" s="487" t="str">
        <f t="shared" si="74"/>
        <v/>
      </c>
      <c r="AQ266" s="487" t="str">
        <f t="shared" si="75"/>
        <v/>
      </c>
    </row>
    <row r="267" spans="5:43" x14ac:dyDescent="0.25">
      <c r="E267" s="487" t="str">
        <f t="shared" si="57"/>
        <v/>
      </c>
      <c r="G267" s="487" t="str">
        <f t="shared" si="57"/>
        <v/>
      </c>
      <c r="I267" s="487" t="str">
        <f t="shared" si="58"/>
        <v/>
      </c>
      <c r="K267" s="487" t="str">
        <f t="shared" si="59"/>
        <v/>
      </c>
      <c r="M267" s="487" t="str">
        <f t="shared" si="60"/>
        <v/>
      </c>
      <c r="O267" s="487" t="str">
        <f t="shared" si="61"/>
        <v/>
      </c>
      <c r="Q267" s="487" t="str">
        <f t="shared" si="62"/>
        <v/>
      </c>
      <c r="S267" s="487" t="str">
        <f t="shared" si="63"/>
        <v/>
      </c>
      <c r="U267" s="487" t="str">
        <f t="shared" si="64"/>
        <v/>
      </c>
      <c r="W267" s="487" t="str">
        <f t="shared" si="65"/>
        <v/>
      </c>
      <c r="Y267" s="487" t="str">
        <f t="shared" si="66"/>
        <v/>
      </c>
      <c r="AA267" s="487" t="str">
        <f t="shared" si="67"/>
        <v/>
      </c>
      <c r="AC267" s="487" t="str">
        <f t="shared" si="68"/>
        <v/>
      </c>
      <c r="AE267" s="487" t="str">
        <f t="shared" si="69"/>
        <v/>
      </c>
      <c r="AG267" s="487" t="str">
        <f t="shared" si="70"/>
        <v/>
      </c>
      <c r="AI267" s="487" t="str">
        <f t="shared" si="71"/>
        <v/>
      </c>
      <c r="AK267" s="487" t="str">
        <f t="shared" si="72"/>
        <v/>
      </c>
      <c r="AM267" s="487" t="str">
        <f t="shared" si="73"/>
        <v/>
      </c>
      <c r="AO267" s="487" t="str">
        <f t="shared" si="74"/>
        <v/>
      </c>
      <c r="AQ267" s="487" t="str">
        <f t="shared" si="75"/>
        <v/>
      </c>
    </row>
    <row r="268" spans="5:43" x14ac:dyDescent="0.25">
      <c r="E268" s="487" t="str">
        <f t="shared" si="57"/>
        <v/>
      </c>
      <c r="G268" s="487" t="str">
        <f t="shared" si="57"/>
        <v/>
      </c>
      <c r="I268" s="487" t="str">
        <f t="shared" si="58"/>
        <v/>
      </c>
      <c r="K268" s="487" t="str">
        <f t="shared" si="59"/>
        <v/>
      </c>
      <c r="M268" s="487" t="str">
        <f t="shared" si="60"/>
        <v/>
      </c>
      <c r="O268" s="487" t="str">
        <f t="shared" si="61"/>
        <v/>
      </c>
      <c r="Q268" s="487" t="str">
        <f t="shared" si="62"/>
        <v/>
      </c>
      <c r="S268" s="487" t="str">
        <f t="shared" si="63"/>
        <v/>
      </c>
      <c r="U268" s="487" t="str">
        <f t="shared" si="64"/>
        <v/>
      </c>
      <c r="W268" s="487" t="str">
        <f t="shared" si="65"/>
        <v/>
      </c>
      <c r="Y268" s="487" t="str">
        <f t="shared" si="66"/>
        <v/>
      </c>
      <c r="AA268" s="487" t="str">
        <f t="shared" si="67"/>
        <v/>
      </c>
      <c r="AC268" s="487" t="str">
        <f t="shared" si="68"/>
        <v/>
      </c>
      <c r="AE268" s="487" t="str">
        <f t="shared" si="69"/>
        <v/>
      </c>
      <c r="AG268" s="487" t="str">
        <f t="shared" si="70"/>
        <v/>
      </c>
      <c r="AI268" s="487" t="str">
        <f t="shared" si="71"/>
        <v/>
      </c>
      <c r="AK268" s="487" t="str">
        <f t="shared" si="72"/>
        <v/>
      </c>
      <c r="AM268" s="487" t="str">
        <f t="shared" si="73"/>
        <v/>
      </c>
      <c r="AO268" s="487" t="str">
        <f t="shared" si="74"/>
        <v/>
      </c>
      <c r="AQ268" s="487" t="str">
        <f t="shared" si="75"/>
        <v/>
      </c>
    </row>
    <row r="269" spans="5:43" x14ac:dyDescent="0.25">
      <c r="E269" s="487" t="str">
        <f t="shared" ref="E269:G300" si="76">IF(OR($B269=0,D269=0),"",D269/$B269)</f>
        <v/>
      </c>
      <c r="G269" s="487" t="str">
        <f t="shared" si="76"/>
        <v/>
      </c>
      <c r="I269" s="487" t="str">
        <f t="shared" ref="I269:I300" si="77">IF(OR($B269=0,H269=0),"",H269/$B269)</f>
        <v/>
      </c>
      <c r="K269" s="487" t="str">
        <f t="shared" ref="K269:K300" si="78">IF(OR($B269=0,J269=0),"",J269/$B269)</f>
        <v/>
      </c>
      <c r="M269" s="487" t="str">
        <f t="shared" ref="M269:M300" si="79">IF(OR($B269=0,L269=0),"",L269/$B269)</f>
        <v/>
      </c>
      <c r="O269" s="487" t="str">
        <f t="shared" ref="O269:O300" si="80">IF(OR($B269=0,N269=0),"",N269/$B269)</f>
        <v/>
      </c>
      <c r="Q269" s="487" t="str">
        <f t="shared" ref="Q269:Q300" si="81">IF(OR($B269=0,P269=0),"",P269/$B269)</f>
        <v/>
      </c>
      <c r="S269" s="487" t="str">
        <f t="shared" ref="S269:S300" si="82">IF(OR($B269=0,R269=0),"",R269/$B269)</f>
        <v/>
      </c>
      <c r="U269" s="487" t="str">
        <f t="shared" ref="U269:U300" si="83">IF(OR($B269=0,T269=0),"",T269/$B269)</f>
        <v/>
      </c>
      <c r="W269" s="487" t="str">
        <f t="shared" ref="W269:W300" si="84">IF(OR($B269=0,V269=0),"",V269/$B269)</f>
        <v/>
      </c>
      <c r="Y269" s="487" t="str">
        <f t="shared" ref="Y269:Y300" si="85">IF(OR($B269=0,X269=0),"",X269/$B269)</f>
        <v/>
      </c>
      <c r="AA269" s="487" t="str">
        <f t="shared" ref="AA269:AA300" si="86">IF(OR($B269=0,Z269=0),"",Z269/$B269)</f>
        <v/>
      </c>
      <c r="AC269" s="487" t="str">
        <f t="shared" ref="AC269:AC300" si="87">IF(OR($B269=0,AB269=0),"",AB269/$B269)</f>
        <v/>
      </c>
      <c r="AE269" s="487" t="str">
        <f t="shared" ref="AE269:AE300" si="88">IF(OR($B269=0,AD269=0),"",AD269/$B269)</f>
        <v/>
      </c>
      <c r="AG269" s="487" t="str">
        <f t="shared" ref="AG269:AG300" si="89">IF(OR($B269=0,AF269=0),"",AF269/$B269)</f>
        <v/>
      </c>
      <c r="AI269" s="487" t="str">
        <f t="shared" ref="AI269:AI300" si="90">IF(OR($B269=0,AH269=0),"",AH269/$B269)</f>
        <v/>
      </c>
      <c r="AK269" s="487" t="str">
        <f t="shared" ref="AK269:AK300" si="91">IF(OR($B269=0,AJ269=0),"",AJ269/$B269)</f>
        <v/>
      </c>
      <c r="AM269" s="487" t="str">
        <f t="shared" ref="AM269:AM300" si="92">IF(OR($B269=0,AL269=0),"",AL269/$B269)</f>
        <v/>
      </c>
      <c r="AO269" s="487" t="str">
        <f t="shared" ref="AO269:AO300" si="93">IF(OR($B269=0,AN269=0),"",AN269/$B269)</f>
        <v/>
      </c>
      <c r="AQ269" s="487" t="str">
        <f t="shared" ref="AQ269:AQ300" si="94">IF(OR($B269=0,AP269=0),"",AP269/$B269)</f>
        <v/>
      </c>
    </row>
    <row r="270" spans="5:43" x14ac:dyDescent="0.25">
      <c r="E270" s="487" t="str">
        <f t="shared" si="76"/>
        <v/>
      </c>
      <c r="G270" s="487" t="str">
        <f t="shared" si="76"/>
        <v/>
      </c>
      <c r="I270" s="487" t="str">
        <f t="shared" si="77"/>
        <v/>
      </c>
      <c r="K270" s="487" t="str">
        <f t="shared" si="78"/>
        <v/>
      </c>
      <c r="M270" s="487" t="str">
        <f t="shared" si="79"/>
        <v/>
      </c>
      <c r="O270" s="487" t="str">
        <f t="shared" si="80"/>
        <v/>
      </c>
      <c r="Q270" s="487" t="str">
        <f t="shared" si="81"/>
        <v/>
      </c>
      <c r="S270" s="487" t="str">
        <f t="shared" si="82"/>
        <v/>
      </c>
      <c r="U270" s="487" t="str">
        <f t="shared" si="83"/>
        <v/>
      </c>
      <c r="W270" s="487" t="str">
        <f t="shared" si="84"/>
        <v/>
      </c>
      <c r="Y270" s="487" t="str">
        <f t="shared" si="85"/>
        <v/>
      </c>
      <c r="AA270" s="487" t="str">
        <f t="shared" si="86"/>
        <v/>
      </c>
      <c r="AC270" s="487" t="str">
        <f t="shared" si="87"/>
        <v/>
      </c>
      <c r="AE270" s="487" t="str">
        <f t="shared" si="88"/>
        <v/>
      </c>
      <c r="AG270" s="487" t="str">
        <f t="shared" si="89"/>
        <v/>
      </c>
      <c r="AI270" s="487" t="str">
        <f t="shared" si="90"/>
        <v/>
      </c>
      <c r="AK270" s="487" t="str">
        <f t="shared" si="91"/>
        <v/>
      </c>
      <c r="AM270" s="487" t="str">
        <f t="shared" si="92"/>
        <v/>
      </c>
      <c r="AO270" s="487" t="str">
        <f t="shared" si="93"/>
        <v/>
      </c>
      <c r="AQ270" s="487" t="str">
        <f t="shared" si="94"/>
        <v/>
      </c>
    </row>
    <row r="271" spans="5:43" x14ac:dyDescent="0.25">
      <c r="E271" s="487" t="str">
        <f t="shared" si="76"/>
        <v/>
      </c>
      <c r="G271" s="487" t="str">
        <f t="shared" si="76"/>
        <v/>
      </c>
      <c r="I271" s="487" t="str">
        <f t="shared" si="77"/>
        <v/>
      </c>
      <c r="K271" s="487" t="str">
        <f t="shared" si="78"/>
        <v/>
      </c>
      <c r="M271" s="487" t="str">
        <f t="shared" si="79"/>
        <v/>
      </c>
      <c r="O271" s="487" t="str">
        <f t="shared" si="80"/>
        <v/>
      </c>
      <c r="Q271" s="487" t="str">
        <f t="shared" si="81"/>
        <v/>
      </c>
      <c r="S271" s="487" t="str">
        <f t="shared" si="82"/>
        <v/>
      </c>
      <c r="U271" s="487" t="str">
        <f t="shared" si="83"/>
        <v/>
      </c>
      <c r="W271" s="487" t="str">
        <f t="shared" si="84"/>
        <v/>
      </c>
      <c r="Y271" s="487" t="str">
        <f t="shared" si="85"/>
        <v/>
      </c>
      <c r="AA271" s="487" t="str">
        <f t="shared" si="86"/>
        <v/>
      </c>
      <c r="AC271" s="487" t="str">
        <f t="shared" si="87"/>
        <v/>
      </c>
      <c r="AE271" s="487" t="str">
        <f t="shared" si="88"/>
        <v/>
      </c>
      <c r="AG271" s="487" t="str">
        <f t="shared" si="89"/>
        <v/>
      </c>
      <c r="AI271" s="487" t="str">
        <f t="shared" si="90"/>
        <v/>
      </c>
      <c r="AK271" s="487" t="str">
        <f t="shared" si="91"/>
        <v/>
      </c>
      <c r="AM271" s="487" t="str">
        <f t="shared" si="92"/>
        <v/>
      </c>
      <c r="AO271" s="487" t="str">
        <f t="shared" si="93"/>
        <v/>
      </c>
      <c r="AQ271" s="487" t="str">
        <f t="shared" si="94"/>
        <v/>
      </c>
    </row>
    <row r="272" spans="5:43" x14ac:dyDescent="0.25">
      <c r="E272" s="487" t="str">
        <f t="shared" si="76"/>
        <v/>
      </c>
      <c r="G272" s="487" t="str">
        <f t="shared" si="76"/>
        <v/>
      </c>
      <c r="I272" s="487" t="str">
        <f t="shared" si="77"/>
        <v/>
      </c>
      <c r="K272" s="487" t="str">
        <f t="shared" si="78"/>
        <v/>
      </c>
      <c r="M272" s="487" t="str">
        <f t="shared" si="79"/>
        <v/>
      </c>
      <c r="O272" s="487" t="str">
        <f t="shared" si="80"/>
        <v/>
      </c>
      <c r="Q272" s="487" t="str">
        <f t="shared" si="81"/>
        <v/>
      </c>
      <c r="S272" s="487" t="str">
        <f t="shared" si="82"/>
        <v/>
      </c>
      <c r="U272" s="487" t="str">
        <f t="shared" si="83"/>
        <v/>
      </c>
      <c r="W272" s="487" t="str">
        <f t="shared" si="84"/>
        <v/>
      </c>
      <c r="Y272" s="487" t="str">
        <f t="shared" si="85"/>
        <v/>
      </c>
      <c r="AA272" s="487" t="str">
        <f t="shared" si="86"/>
        <v/>
      </c>
      <c r="AC272" s="487" t="str">
        <f t="shared" si="87"/>
        <v/>
      </c>
      <c r="AE272" s="487" t="str">
        <f t="shared" si="88"/>
        <v/>
      </c>
      <c r="AG272" s="487" t="str">
        <f t="shared" si="89"/>
        <v/>
      </c>
      <c r="AI272" s="487" t="str">
        <f t="shared" si="90"/>
        <v/>
      </c>
      <c r="AK272" s="487" t="str">
        <f t="shared" si="91"/>
        <v/>
      </c>
      <c r="AM272" s="487" t="str">
        <f t="shared" si="92"/>
        <v/>
      </c>
      <c r="AO272" s="487" t="str">
        <f t="shared" si="93"/>
        <v/>
      </c>
      <c r="AQ272" s="487" t="str">
        <f t="shared" si="94"/>
        <v/>
      </c>
    </row>
    <row r="273" spans="5:43" x14ac:dyDescent="0.25">
      <c r="E273" s="487" t="str">
        <f t="shared" si="76"/>
        <v/>
      </c>
      <c r="G273" s="487" t="str">
        <f t="shared" si="76"/>
        <v/>
      </c>
      <c r="I273" s="487" t="str">
        <f t="shared" si="77"/>
        <v/>
      </c>
      <c r="K273" s="487" t="str">
        <f t="shared" si="78"/>
        <v/>
      </c>
      <c r="M273" s="487" t="str">
        <f t="shared" si="79"/>
        <v/>
      </c>
      <c r="O273" s="487" t="str">
        <f t="shared" si="80"/>
        <v/>
      </c>
      <c r="Q273" s="487" t="str">
        <f t="shared" si="81"/>
        <v/>
      </c>
      <c r="S273" s="487" t="str">
        <f t="shared" si="82"/>
        <v/>
      </c>
      <c r="U273" s="487" t="str">
        <f t="shared" si="83"/>
        <v/>
      </c>
      <c r="W273" s="487" t="str">
        <f t="shared" si="84"/>
        <v/>
      </c>
      <c r="Y273" s="487" t="str">
        <f t="shared" si="85"/>
        <v/>
      </c>
      <c r="AA273" s="487" t="str">
        <f t="shared" si="86"/>
        <v/>
      </c>
      <c r="AC273" s="487" t="str">
        <f t="shared" si="87"/>
        <v/>
      </c>
      <c r="AE273" s="487" t="str">
        <f t="shared" si="88"/>
        <v/>
      </c>
      <c r="AG273" s="487" t="str">
        <f t="shared" si="89"/>
        <v/>
      </c>
      <c r="AI273" s="487" t="str">
        <f t="shared" si="90"/>
        <v/>
      </c>
      <c r="AK273" s="487" t="str">
        <f t="shared" si="91"/>
        <v/>
      </c>
      <c r="AM273" s="487" t="str">
        <f t="shared" si="92"/>
        <v/>
      </c>
      <c r="AO273" s="487" t="str">
        <f t="shared" si="93"/>
        <v/>
      </c>
      <c r="AQ273" s="487" t="str">
        <f t="shared" si="94"/>
        <v/>
      </c>
    </row>
    <row r="274" spans="5:43" x14ac:dyDescent="0.25">
      <c r="E274" s="487" t="str">
        <f t="shared" si="76"/>
        <v/>
      </c>
      <c r="G274" s="487" t="str">
        <f t="shared" si="76"/>
        <v/>
      </c>
      <c r="I274" s="487" t="str">
        <f t="shared" si="77"/>
        <v/>
      </c>
      <c r="K274" s="487" t="str">
        <f t="shared" si="78"/>
        <v/>
      </c>
      <c r="M274" s="487" t="str">
        <f t="shared" si="79"/>
        <v/>
      </c>
      <c r="O274" s="487" t="str">
        <f t="shared" si="80"/>
        <v/>
      </c>
      <c r="Q274" s="487" t="str">
        <f t="shared" si="81"/>
        <v/>
      </c>
      <c r="S274" s="487" t="str">
        <f t="shared" si="82"/>
        <v/>
      </c>
      <c r="U274" s="487" t="str">
        <f t="shared" si="83"/>
        <v/>
      </c>
      <c r="W274" s="487" t="str">
        <f t="shared" si="84"/>
        <v/>
      </c>
      <c r="Y274" s="487" t="str">
        <f t="shared" si="85"/>
        <v/>
      </c>
      <c r="AA274" s="487" t="str">
        <f t="shared" si="86"/>
        <v/>
      </c>
      <c r="AC274" s="487" t="str">
        <f t="shared" si="87"/>
        <v/>
      </c>
      <c r="AE274" s="487" t="str">
        <f t="shared" si="88"/>
        <v/>
      </c>
      <c r="AG274" s="487" t="str">
        <f t="shared" si="89"/>
        <v/>
      </c>
      <c r="AI274" s="487" t="str">
        <f t="shared" si="90"/>
        <v/>
      </c>
      <c r="AK274" s="487" t="str">
        <f t="shared" si="91"/>
        <v/>
      </c>
      <c r="AM274" s="487" t="str">
        <f t="shared" si="92"/>
        <v/>
      </c>
      <c r="AO274" s="487" t="str">
        <f t="shared" si="93"/>
        <v/>
      </c>
      <c r="AQ274" s="487" t="str">
        <f t="shared" si="94"/>
        <v/>
      </c>
    </row>
    <row r="275" spans="5:43" x14ac:dyDescent="0.25">
      <c r="E275" s="487" t="str">
        <f t="shared" si="76"/>
        <v/>
      </c>
      <c r="G275" s="487" t="str">
        <f t="shared" si="76"/>
        <v/>
      </c>
      <c r="I275" s="487" t="str">
        <f t="shared" si="77"/>
        <v/>
      </c>
      <c r="K275" s="487" t="str">
        <f t="shared" si="78"/>
        <v/>
      </c>
      <c r="M275" s="487" t="str">
        <f t="shared" si="79"/>
        <v/>
      </c>
      <c r="O275" s="487" t="str">
        <f t="shared" si="80"/>
        <v/>
      </c>
      <c r="Q275" s="487" t="str">
        <f t="shared" si="81"/>
        <v/>
      </c>
      <c r="S275" s="487" t="str">
        <f t="shared" si="82"/>
        <v/>
      </c>
      <c r="U275" s="487" t="str">
        <f t="shared" si="83"/>
        <v/>
      </c>
      <c r="W275" s="487" t="str">
        <f t="shared" si="84"/>
        <v/>
      </c>
      <c r="Y275" s="487" t="str">
        <f t="shared" si="85"/>
        <v/>
      </c>
      <c r="AA275" s="487" t="str">
        <f t="shared" si="86"/>
        <v/>
      </c>
      <c r="AC275" s="487" t="str">
        <f t="shared" si="87"/>
        <v/>
      </c>
      <c r="AE275" s="487" t="str">
        <f t="shared" si="88"/>
        <v/>
      </c>
      <c r="AG275" s="487" t="str">
        <f t="shared" si="89"/>
        <v/>
      </c>
      <c r="AI275" s="487" t="str">
        <f t="shared" si="90"/>
        <v/>
      </c>
      <c r="AK275" s="487" t="str">
        <f t="shared" si="91"/>
        <v/>
      </c>
      <c r="AM275" s="487" t="str">
        <f t="shared" si="92"/>
        <v/>
      </c>
      <c r="AO275" s="487" t="str">
        <f t="shared" si="93"/>
        <v/>
      </c>
      <c r="AQ275" s="487" t="str">
        <f t="shared" si="94"/>
        <v/>
      </c>
    </row>
    <row r="276" spans="5:43" x14ac:dyDescent="0.25">
      <c r="E276" s="487" t="str">
        <f t="shared" si="76"/>
        <v/>
      </c>
      <c r="G276" s="487" t="str">
        <f t="shared" si="76"/>
        <v/>
      </c>
      <c r="I276" s="487" t="str">
        <f t="shared" si="77"/>
        <v/>
      </c>
      <c r="K276" s="487" t="str">
        <f t="shared" si="78"/>
        <v/>
      </c>
      <c r="M276" s="487" t="str">
        <f t="shared" si="79"/>
        <v/>
      </c>
      <c r="O276" s="487" t="str">
        <f t="shared" si="80"/>
        <v/>
      </c>
      <c r="Q276" s="487" t="str">
        <f t="shared" si="81"/>
        <v/>
      </c>
      <c r="S276" s="487" t="str">
        <f t="shared" si="82"/>
        <v/>
      </c>
      <c r="U276" s="487" t="str">
        <f t="shared" si="83"/>
        <v/>
      </c>
      <c r="W276" s="487" t="str">
        <f t="shared" si="84"/>
        <v/>
      </c>
      <c r="Y276" s="487" t="str">
        <f t="shared" si="85"/>
        <v/>
      </c>
      <c r="AA276" s="487" t="str">
        <f t="shared" si="86"/>
        <v/>
      </c>
      <c r="AC276" s="487" t="str">
        <f t="shared" si="87"/>
        <v/>
      </c>
      <c r="AE276" s="487" t="str">
        <f t="shared" si="88"/>
        <v/>
      </c>
      <c r="AG276" s="487" t="str">
        <f t="shared" si="89"/>
        <v/>
      </c>
      <c r="AI276" s="487" t="str">
        <f t="shared" si="90"/>
        <v/>
      </c>
      <c r="AK276" s="487" t="str">
        <f t="shared" si="91"/>
        <v/>
      </c>
      <c r="AM276" s="487" t="str">
        <f t="shared" si="92"/>
        <v/>
      </c>
      <c r="AO276" s="487" t="str">
        <f t="shared" si="93"/>
        <v/>
      </c>
      <c r="AQ276" s="487" t="str">
        <f t="shared" si="94"/>
        <v/>
      </c>
    </row>
    <row r="277" spans="5:43" x14ac:dyDescent="0.25">
      <c r="E277" s="487" t="str">
        <f t="shared" si="76"/>
        <v/>
      </c>
      <c r="G277" s="487" t="str">
        <f t="shared" si="76"/>
        <v/>
      </c>
      <c r="I277" s="487" t="str">
        <f t="shared" si="77"/>
        <v/>
      </c>
      <c r="K277" s="487" t="str">
        <f t="shared" si="78"/>
        <v/>
      </c>
      <c r="M277" s="487" t="str">
        <f t="shared" si="79"/>
        <v/>
      </c>
      <c r="O277" s="487" t="str">
        <f t="shared" si="80"/>
        <v/>
      </c>
      <c r="Q277" s="487" t="str">
        <f t="shared" si="81"/>
        <v/>
      </c>
      <c r="S277" s="487" t="str">
        <f t="shared" si="82"/>
        <v/>
      </c>
      <c r="U277" s="487" t="str">
        <f t="shared" si="83"/>
        <v/>
      </c>
      <c r="W277" s="487" t="str">
        <f t="shared" si="84"/>
        <v/>
      </c>
      <c r="Y277" s="487" t="str">
        <f t="shared" si="85"/>
        <v/>
      </c>
      <c r="AA277" s="487" t="str">
        <f t="shared" si="86"/>
        <v/>
      </c>
      <c r="AC277" s="487" t="str">
        <f t="shared" si="87"/>
        <v/>
      </c>
      <c r="AE277" s="487" t="str">
        <f t="shared" si="88"/>
        <v/>
      </c>
      <c r="AG277" s="487" t="str">
        <f t="shared" si="89"/>
        <v/>
      </c>
      <c r="AI277" s="487" t="str">
        <f t="shared" si="90"/>
        <v/>
      </c>
      <c r="AK277" s="487" t="str">
        <f t="shared" si="91"/>
        <v/>
      </c>
      <c r="AM277" s="487" t="str">
        <f t="shared" si="92"/>
        <v/>
      </c>
      <c r="AO277" s="487" t="str">
        <f t="shared" si="93"/>
        <v/>
      </c>
      <c r="AQ277" s="487" t="str">
        <f t="shared" si="94"/>
        <v/>
      </c>
    </row>
    <row r="278" spans="5:43" x14ac:dyDescent="0.25">
      <c r="E278" s="487" t="str">
        <f t="shared" si="76"/>
        <v/>
      </c>
      <c r="G278" s="487" t="str">
        <f t="shared" si="76"/>
        <v/>
      </c>
      <c r="I278" s="487" t="str">
        <f t="shared" si="77"/>
        <v/>
      </c>
      <c r="K278" s="487" t="str">
        <f t="shared" si="78"/>
        <v/>
      </c>
      <c r="M278" s="487" t="str">
        <f t="shared" si="79"/>
        <v/>
      </c>
      <c r="O278" s="487" t="str">
        <f t="shared" si="80"/>
        <v/>
      </c>
      <c r="Q278" s="487" t="str">
        <f t="shared" si="81"/>
        <v/>
      </c>
      <c r="S278" s="487" t="str">
        <f t="shared" si="82"/>
        <v/>
      </c>
      <c r="U278" s="487" t="str">
        <f t="shared" si="83"/>
        <v/>
      </c>
      <c r="W278" s="487" t="str">
        <f t="shared" si="84"/>
        <v/>
      </c>
      <c r="Y278" s="487" t="str">
        <f t="shared" si="85"/>
        <v/>
      </c>
      <c r="AA278" s="487" t="str">
        <f t="shared" si="86"/>
        <v/>
      </c>
      <c r="AC278" s="487" t="str">
        <f t="shared" si="87"/>
        <v/>
      </c>
      <c r="AE278" s="487" t="str">
        <f t="shared" si="88"/>
        <v/>
      </c>
      <c r="AG278" s="487" t="str">
        <f t="shared" si="89"/>
        <v/>
      </c>
      <c r="AI278" s="487" t="str">
        <f t="shared" si="90"/>
        <v/>
      </c>
      <c r="AK278" s="487" t="str">
        <f t="shared" si="91"/>
        <v/>
      </c>
      <c r="AM278" s="487" t="str">
        <f t="shared" si="92"/>
        <v/>
      </c>
      <c r="AO278" s="487" t="str">
        <f t="shared" si="93"/>
        <v/>
      </c>
      <c r="AQ278" s="487" t="str">
        <f t="shared" si="94"/>
        <v/>
      </c>
    </row>
    <row r="279" spans="5:43" x14ac:dyDescent="0.25">
      <c r="E279" s="487" t="str">
        <f t="shared" si="76"/>
        <v/>
      </c>
      <c r="G279" s="487" t="str">
        <f t="shared" si="76"/>
        <v/>
      </c>
      <c r="I279" s="487" t="str">
        <f t="shared" si="77"/>
        <v/>
      </c>
      <c r="K279" s="487" t="str">
        <f t="shared" si="78"/>
        <v/>
      </c>
      <c r="M279" s="487" t="str">
        <f t="shared" si="79"/>
        <v/>
      </c>
      <c r="O279" s="487" t="str">
        <f t="shared" si="80"/>
        <v/>
      </c>
      <c r="Q279" s="487" t="str">
        <f t="shared" si="81"/>
        <v/>
      </c>
      <c r="S279" s="487" t="str">
        <f t="shared" si="82"/>
        <v/>
      </c>
      <c r="U279" s="487" t="str">
        <f t="shared" si="83"/>
        <v/>
      </c>
      <c r="W279" s="487" t="str">
        <f t="shared" si="84"/>
        <v/>
      </c>
      <c r="Y279" s="487" t="str">
        <f t="shared" si="85"/>
        <v/>
      </c>
      <c r="AA279" s="487" t="str">
        <f t="shared" si="86"/>
        <v/>
      </c>
      <c r="AC279" s="487" t="str">
        <f t="shared" si="87"/>
        <v/>
      </c>
      <c r="AE279" s="487" t="str">
        <f t="shared" si="88"/>
        <v/>
      </c>
      <c r="AG279" s="487" t="str">
        <f t="shared" si="89"/>
        <v/>
      </c>
      <c r="AI279" s="487" t="str">
        <f t="shared" si="90"/>
        <v/>
      </c>
      <c r="AK279" s="487" t="str">
        <f t="shared" si="91"/>
        <v/>
      </c>
      <c r="AM279" s="487" t="str">
        <f t="shared" si="92"/>
        <v/>
      </c>
      <c r="AO279" s="487" t="str">
        <f t="shared" si="93"/>
        <v/>
      </c>
      <c r="AQ279" s="487" t="str">
        <f t="shared" si="94"/>
        <v/>
      </c>
    </row>
    <row r="280" spans="5:43" x14ac:dyDescent="0.25">
      <c r="E280" s="487" t="str">
        <f t="shared" si="76"/>
        <v/>
      </c>
      <c r="G280" s="487" t="str">
        <f t="shared" si="76"/>
        <v/>
      </c>
      <c r="I280" s="487" t="str">
        <f t="shared" si="77"/>
        <v/>
      </c>
      <c r="K280" s="487" t="str">
        <f t="shared" si="78"/>
        <v/>
      </c>
      <c r="M280" s="487" t="str">
        <f t="shared" si="79"/>
        <v/>
      </c>
      <c r="O280" s="487" t="str">
        <f t="shared" si="80"/>
        <v/>
      </c>
      <c r="Q280" s="487" t="str">
        <f t="shared" si="81"/>
        <v/>
      </c>
      <c r="S280" s="487" t="str">
        <f t="shared" si="82"/>
        <v/>
      </c>
      <c r="U280" s="487" t="str">
        <f t="shared" si="83"/>
        <v/>
      </c>
      <c r="W280" s="487" t="str">
        <f t="shared" si="84"/>
        <v/>
      </c>
      <c r="Y280" s="487" t="str">
        <f t="shared" si="85"/>
        <v/>
      </c>
      <c r="AA280" s="487" t="str">
        <f t="shared" si="86"/>
        <v/>
      </c>
      <c r="AC280" s="487" t="str">
        <f t="shared" si="87"/>
        <v/>
      </c>
      <c r="AE280" s="487" t="str">
        <f t="shared" si="88"/>
        <v/>
      </c>
      <c r="AG280" s="487" t="str">
        <f t="shared" si="89"/>
        <v/>
      </c>
      <c r="AI280" s="487" t="str">
        <f t="shared" si="90"/>
        <v/>
      </c>
      <c r="AK280" s="487" t="str">
        <f t="shared" si="91"/>
        <v/>
      </c>
      <c r="AM280" s="487" t="str">
        <f t="shared" si="92"/>
        <v/>
      </c>
      <c r="AO280" s="487" t="str">
        <f t="shared" si="93"/>
        <v/>
      </c>
      <c r="AQ280" s="487" t="str">
        <f t="shared" si="94"/>
        <v/>
      </c>
    </row>
    <row r="281" spans="5:43" x14ac:dyDescent="0.25">
      <c r="E281" s="487" t="str">
        <f t="shared" si="76"/>
        <v/>
      </c>
      <c r="G281" s="487" t="str">
        <f t="shared" si="76"/>
        <v/>
      </c>
      <c r="I281" s="487" t="str">
        <f t="shared" si="77"/>
        <v/>
      </c>
      <c r="K281" s="487" t="str">
        <f t="shared" si="78"/>
        <v/>
      </c>
      <c r="M281" s="487" t="str">
        <f t="shared" si="79"/>
        <v/>
      </c>
      <c r="O281" s="487" t="str">
        <f t="shared" si="80"/>
        <v/>
      </c>
      <c r="Q281" s="487" t="str">
        <f t="shared" si="81"/>
        <v/>
      </c>
      <c r="S281" s="487" t="str">
        <f t="shared" si="82"/>
        <v/>
      </c>
      <c r="U281" s="487" t="str">
        <f t="shared" si="83"/>
        <v/>
      </c>
      <c r="W281" s="487" t="str">
        <f t="shared" si="84"/>
        <v/>
      </c>
      <c r="Y281" s="487" t="str">
        <f t="shared" si="85"/>
        <v/>
      </c>
      <c r="AA281" s="487" t="str">
        <f t="shared" si="86"/>
        <v/>
      </c>
      <c r="AC281" s="487" t="str">
        <f t="shared" si="87"/>
        <v/>
      </c>
      <c r="AE281" s="487" t="str">
        <f t="shared" si="88"/>
        <v/>
      </c>
      <c r="AG281" s="487" t="str">
        <f t="shared" si="89"/>
        <v/>
      </c>
      <c r="AI281" s="487" t="str">
        <f t="shared" si="90"/>
        <v/>
      </c>
      <c r="AK281" s="487" t="str">
        <f t="shared" si="91"/>
        <v/>
      </c>
      <c r="AM281" s="487" t="str">
        <f t="shared" si="92"/>
        <v/>
      </c>
      <c r="AO281" s="487" t="str">
        <f t="shared" si="93"/>
        <v/>
      </c>
      <c r="AQ281" s="487" t="str">
        <f t="shared" si="94"/>
        <v/>
      </c>
    </row>
    <row r="282" spans="5:43" x14ac:dyDescent="0.25">
      <c r="E282" s="487" t="str">
        <f t="shared" si="76"/>
        <v/>
      </c>
      <c r="G282" s="487" t="str">
        <f t="shared" si="76"/>
        <v/>
      </c>
      <c r="I282" s="487" t="str">
        <f t="shared" si="77"/>
        <v/>
      </c>
      <c r="K282" s="487" t="str">
        <f t="shared" si="78"/>
        <v/>
      </c>
      <c r="M282" s="487" t="str">
        <f t="shared" si="79"/>
        <v/>
      </c>
      <c r="O282" s="487" t="str">
        <f t="shared" si="80"/>
        <v/>
      </c>
      <c r="Q282" s="487" t="str">
        <f t="shared" si="81"/>
        <v/>
      </c>
      <c r="S282" s="487" t="str">
        <f t="shared" si="82"/>
        <v/>
      </c>
      <c r="U282" s="487" t="str">
        <f t="shared" si="83"/>
        <v/>
      </c>
      <c r="W282" s="487" t="str">
        <f t="shared" si="84"/>
        <v/>
      </c>
      <c r="Y282" s="487" t="str">
        <f t="shared" si="85"/>
        <v/>
      </c>
      <c r="AA282" s="487" t="str">
        <f t="shared" si="86"/>
        <v/>
      </c>
      <c r="AC282" s="487" t="str">
        <f t="shared" si="87"/>
        <v/>
      </c>
      <c r="AE282" s="487" t="str">
        <f t="shared" si="88"/>
        <v/>
      </c>
      <c r="AG282" s="487" t="str">
        <f t="shared" si="89"/>
        <v/>
      </c>
      <c r="AI282" s="487" t="str">
        <f t="shared" si="90"/>
        <v/>
      </c>
      <c r="AK282" s="487" t="str">
        <f t="shared" si="91"/>
        <v/>
      </c>
      <c r="AM282" s="487" t="str">
        <f t="shared" si="92"/>
        <v/>
      </c>
      <c r="AO282" s="487" t="str">
        <f t="shared" si="93"/>
        <v/>
      </c>
      <c r="AQ282" s="487" t="str">
        <f t="shared" si="94"/>
        <v/>
      </c>
    </row>
    <row r="283" spans="5:43" x14ac:dyDescent="0.25">
      <c r="E283" s="487" t="str">
        <f t="shared" si="76"/>
        <v/>
      </c>
      <c r="G283" s="487" t="str">
        <f t="shared" si="76"/>
        <v/>
      </c>
      <c r="I283" s="487" t="str">
        <f t="shared" si="77"/>
        <v/>
      </c>
      <c r="K283" s="487" t="str">
        <f t="shared" si="78"/>
        <v/>
      </c>
      <c r="M283" s="487" t="str">
        <f t="shared" si="79"/>
        <v/>
      </c>
      <c r="O283" s="487" t="str">
        <f t="shared" si="80"/>
        <v/>
      </c>
      <c r="Q283" s="487" t="str">
        <f t="shared" si="81"/>
        <v/>
      </c>
      <c r="S283" s="487" t="str">
        <f t="shared" si="82"/>
        <v/>
      </c>
      <c r="U283" s="487" t="str">
        <f t="shared" si="83"/>
        <v/>
      </c>
      <c r="W283" s="487" t="str">
        <f t="shared" si="84"/>
        <v/>
      </c>
      <c r="Y283" s="487" t="str">
        <f t="shared" si="85"/>
        <v/>
      </c>
      <c r="AA283" s="487" t="str">
        <f t="shared" si="86"/>
        <v/>
      </c>
      <c r="AC283" s="487" t="str">
        <f t="shared" si="87"/>
        <v/>
      </c>
      <c r="AE283" s="487" t="str">
        <f t="shared" si="88"/>
        <v/>
      </c>
      <c r="AG283" s="487" t="str">
        <f t="shared" si="89"/>
        <v/>
      </c>
      <c r="AI283" s="487" t="str">
        <f t="shared" si="90"/>
        <v/>
      </c>
      <c r="AK283" s="487" t="str">
        <f t="shared" si="91"/>
        <v/>
      </c>
      <c r="AM283" s="487" t="str">
        <f t="shared" si="92"/>
        <v/>
      </c>
      <c r="AO283" s="487" t="str">
        <f t="shared" si="93"/>
        <v/>
      </c>
      <c r="AQ283" s="487" t="str">
        <f t="shared" si="94"/>
        <v/>
      </c>
    </row>
    <row r="284" spans="5:43" x14ac:dyDescent="0.25">
      <c r="E284" s="487" t="str">
        <f t="shared" si="76"/>
        <v/>
      </c>
      <c r="G284" s="487" t="str">
        <f t="shared" si="76"/>
        <v/>
      </c>
      <c r="I284" s="487" t="str">
        <f t="shared" si="77"/>
        <v/>
      </c>
      <c r="K284" s="487" t="str">
        <f t="shared" si="78"/>
        <v/>
      </c>
      <c r="M284" s="487" t="str">
        <f t="shared" si="79"/>
        <v/>
      </c>
      <c r="O284" s="487" t="str">
        <f t="shared" si="80"/>
        <v/>
      </c>
      <c r="Q284" s="487" t="str">
        <f t="shared" si="81"/>
        <v/>
      </c>
      <c r="S284" s="487" t="str">
        <f t="shared" si="82"/>
        <v/>
      </c>
      <c r="U284" s="487" t="str">
        <f t="shared" si="83"/>
        <v/>
      </c>
      <c r="W284" s="487" t="str">
        <f t="shared" si="84"/>
        <v/>
      </c>
      <c r="Y284" s="487" t="str">
        <f t="shared" si="85"/>
        <v/>
      </c>
      <c r="AA284" s="487" t="str">
        <f t="shared" si="86"/>
        <v/>
      </c>
      <c r="AC284" s="487" t="str">
        <f t="shared" si="87"/>
        <v/>
      </c>
      <c r="AE284" s="487" t="str">
        <f t="shared" si="88"/>
        <v/>
      </c>
      <c r="AG284" s="487" t="str">
        <f t="shared" si="89"/>
        <v/>
      </c>
      <c r="AI284" s="487" t="str">
        <f t="shared" si="90"/>
        <v/>
      </c>
      <c r="AK284" s="487" t="str">
        <f t="shared" si="91"/>
        <v/>
      </c>
      <c r="AM284" s="487" t="str">
        <f t="shared" si="92"/>
        <v/>
      </c>
      <c r="AO284" s="487" t="str">
        <f t="shared" si="93"/>
        <v/>
      </c>
      <c r="AQ284" s="487" t="str">
        <f t="shared" si="94"/>
        <v/>
      </c>
    </row>
    <row r="285" spans="5:43" x14ac:dyDescent="0.25">
      <c r="E285" s="487" t="str">
        <f t="shared" si="76"/>
        <v/>
      </c>
      <c r="G285" s="487" t="str">
        <f t="shared" si="76"/>
        <v/>
      </c>
      <c r="I285" s="487" t="str">
        <f t="shared" si="77"/>
        <v/>
      </c>
      <c r="K285" s="487" t="str">
        <f t="shared" si="78"/>
        <v/>
      </c>
      <c r="M285" s="487" t="str">
        <f t="shared" si="79"/>
        <v/>
      </c>
      <c r="O285" s="487" t="str">
        <f t="shared" si="80"/>
        <v/>
      </c>
      <c r="Q285" s="487" t="str">
        <f t="shared" si="81"/>
        <v/>
      </c>
      <c r="S285" s="487" t="str">
        <f t="shared" si="82"/>
        <v/>
      </c>
      <c r="U285" s="487" t="str">
        <f t="shared" si="83"/>
        <v/>
      </c>
      <c r="W285" s="487" t="str">
        <f t="shared" si="84"/>
        <v/>
      </c>
      <c r="Y285" s="487" t="str">
        <f t="shared" si="85"/>
        <v/>
      </c>
      <c r="AA285" s="487" t="str">
        <f t="shared" si="86"/>
        <v/>
      </c>
      <c r="AC285" s="487" t="str">
        <f t="shared" si="87"/>
        <v/>
      </c>
      <c r="AE285" s="487" t="str">
        <f t="shared" si="88"/>
        <v/>
      </c>
      <c r="AG285" s="487" t="str">
        <f t="shared" si="89"/>
        <v/>
      </c>
      <c r="AI285" s="487" t="str">
        <f t="shared" si="90"/>
        <v/>
      </c>
      <c r="AK285" s="487" t="str">
        <f t="shared" si="91"/>
        <v/>
      </c>
      <c r="AM285" s="487" t="str">
        <f t="shared" si="92"/>
        <v/>
      </c>
      <c r="AO285" s="487" t="str">
        <f t="shared" si="93"/>
        <v/>
      </c>
      <c r="AQ285" s="487" t="str">
        <f t="shared" si="94"/>
        <v/>
      </c>
    </row>
    <row r="286" spans="5:43" x14ac:dyDescent="0.25">
      <c r="E286" s="487" t="str">
        <f t="shared" si="76"/>
        <v/>
      </c>
      <c r="G286" s="487" t="str">
        <f t="shared" si="76"/>
        <v/>
      </c>
      <c r="I286" s="487" t="str">
        <f t="shared" si="77"/>
        <v/>
      </c>
      <c r="K286" s="487" t="str">
        <f t="shared" si="78"/>
        <v/>
      </c>
      <c r="M286" s="487" t="str">
        <f t="shared" si="79"/>
        <v/>
      </c>
      <c r="O286" s="487" t="str">
        <f t="shared" si="80"/>
        <v/>
      </c>
      <c r="Q286" s="487" t="str">
        <f t="shared" si="81"/>
        <v/>
      </c>
      <c r="S286" s="487" t="str">
        <f t="shared" si="82"/>
        <v/>
      </c>
      <c r="U286" s="487" t="str">
        <f t="shared" si="83"/>
        <v/>
      </c>
      <c r="W286" s="487" t="str">
        <f t="shared" si="84"/>
        <v/>
      </c>
      <c r="Y286" s="487" t="str">
        <f t="shared" si="85"/>
        <v/>
      </c>
      <c r="AA286" s="487" t="str">
        <f t="shared" si="86"/>
        <v/>
      </c>
      <c r="AC286" s="487" t="str">
        <f t="shared" si="87"/>
        <v/>
      </c>
      <c r="AE286" s="487" t="str">
        <f t="shared" si="88"/>
        <v/>
      </c>
      <c r="AG286" s="487" t="str">
        <f t="shared" si="89"/>
        <v/>
      </c>
      <c r="AI286" s="487" t="str">
        <f t="shared" si="90"/>
        <v/>
      </c>
      <c r="AK286" s="487" t="str">
        <f t="shared" si="91"/>
        <v/>
      </c>
      <c r="AM286" s="487" t="str">
        <f t="shared" si="92"/>
        <v/>
      </c>
      <c r="AO286" s="487" t="str">
        <f t="shared" si="93"/>
        <v/>
      </c>
      <c r="AQ286" s="487" t="str">
        <f t="shared" si="94"/>
        <v/>
      </c>
    </row>
    <row r="287" spans="5:43" x14ac:dyDescent="0.25">
      <c r="E287" s="487" t="str">
        <f t="shared" si="76"/>
        <v/>
      </c>
      <c r="G287" s="487" t="str">
        <f t="shared" si="76"/>
        <v/>
      </c>
      <c r="I287" s="487" t="str">
        <f t="shared" si="77"/>
        <v/>
      </c>
      <c r="K287" s="487" t="str">
        <f t="shared" si="78"/>
        <v/>
      </c>
      <c r="M287" s="487" t="str">
        <f t="shared" si="79"/>
        <v/>
      </c>
      <c r="O287" s="487" t="str">
        <f t="shared" si="80"/>
        <v/>
      </c>
      <c r="Q287" s="487" t="str">
        <f t="shared" si="81"/>
        <v/>
      </c>
      <c r="S287" s="487" t="str">
        <f t="shared" si="82"/>
        <v/>
      </c>
      <c r="U287" s="487" t="str">
        <f t="shared" si="83"/>
        <v/>
      </c>
      <c r="W287" s="487" t="str">
        <f t="shared" si="84"/>
        <v/>
      </c>
      <c r="Y287" s="487" t="str">
        <f t="shared" si="85"/>
        <v/>
      </c>
      <c r="AA287" s="487" t="str">
        <f t="shared" si="86"/>
        <v/>
      </c>
      <c r="AC287" s="487" t="str">
        <f t="shared" si="87"/>
        <v/>
      </c>
      <c r="AE287" s="487" t="str">
        <f t="shared" si="88"/>
        <v/>
      </c>
      <c r="AG287" s="487" t="str">
        <f t="shared" si="89"/>
        <v/>
      </c>
      <c r="AI287" s="487" t="str">
        <f t="shared" si="90"/>
        <v/>
      </c>
      <c r="AK287" s="487" t="str">
        <f t="shared" si="91"/>
        <v/>
      </c>
      <c r="AM287" s="487" t="str">
        <f t="shared" si="92"/>
        <v/>
      </c>
      <c r="AO287" s="487" t="str">
        <f t="shared" si="93"/>
        <v/>
      </c>
      <c r="AQ287" s="487" t="str">
        <f t="shared" si="94"/>
        <v/>
      </c>
    </row>
    <row r="288" spans="5:43" x14ac:dyDescent="0.25">
      <c r="E288" s="487" t="str">
        <f t="shared" si="76"/>
        <v/>
      </c>
      <c r="G288" s="487" t="str">
        <f t="shared" si="76"/>
        <v/>
      </c>
      <c r="I288" s="487" t="str">
        <f t="shared" si="77"/>
        <v/>
      </c>
      <c r="K288" s="487" t="str">
        <f t="shared" si="78"/>
        <v/>
      </c>
      <c r="M288" s="487" t="str">
        <f t="shared" si="79"/>
        <v/>
      </c>
      <c r="O288" s="487" t="str">
        <f t="shared" si="80"/>
        <v/>
      </c>
      <c r="Q288" s="487" t="str">
        <f t="shared" si="81"/>
        <v/>
      </c>
      <c r="S288" s="487" t="str">
        <f t="shared" si="82"/>
        <v/>
      </c>
      <c r="U288" s="487" t="str">
        <f t="shared" si="83"/>
        <v/>
      </c>
      <c r="W288" s="487" t="str">
        <f t="shared" si="84"/>
        <v/>
      </c>
      <c r="Y288" s="487" t="str">
        <f t="shared" si="85"/>
        <v/>
      </c>
      <c r="AA288" s="487" t="str">
        <f t="shared" si="86"/>
        <v/>
      </c>
      <c r="AC288" s="487" t="str">
        <f t="shared" si="87"/>
        <v/>
      </c>
      <c r="AE288" s="487" t="str">
        <f t="shared" si="88"/>
        <v/>
      </c>
      <c r="AG288" s="487" t="str">
        <f t="shared" si="89"/>
        <v/>
      </c>
      <c r="AI288" s="487" t="str">
        <f t="shared" si="90"/>
        <v/>
      </c>
      <c r="AK288" s="487" t="str">
        <f t="shared" si="91"/>
        <v/>
      </c>
      <c r="AM288" s="487" t="str">
        <f t="shared" si="92"/>
        <v/>
      </c>
      <c r="AO288" s="487" t="str">
        <f t="shared" si="93"/>
        <v/>
      </c>
      <c r="AQ288" s="487" t="str">
        <f t="shared" si="94"/>
        <v/>
      </c>
    </row>
    <row r="289" spans="5:43" x14ac:dyDescent="0.25">
      <c r="E289" s="487" t="str">
        <f t="shared" si="76"/>
        <v/>
      </c>
      <c r="G289" s="487" t="str">
        <f t="shared" si="76"/>
        <v/>
      </c>
      <c r="I289" s="487" t="str">
        <f t="shared" si="77"/>
        <v/>
      </c>
      <c r="K289" s="487" t="str">
        <f t="shared" si="78"/>
        <v/>
      </c>
      <c r="M289" s="487" t="str">
        <f t="shared" si="79"/>
        <v/>
      </c>
      <c r="O289" s="487" t="str">
        <f t="shared" si="80"/>
        <v/>
      </c>
      <c r="Q289" s="487" t="str">
        <f t="shared" si="81"/>
        <v/>
      </c>
      <c r="S289" s="487" t="str">
        <f t="shared" si="82"/>
        <v/>
      </c>
      <c r="U289" s="487" t="str">
        <f t="shared" si="83"/>
        <v/>
      </c>
      <c r="W289" s="487" t="str">
        <f t="shared" si="84"/>
        <v/>
      </c>
      <c r="Y289" s="487" t="str">
        <f t="shared" si="85"/>
        <v/>
      </c>
      <c r="AA289" s="487" t="str">
        <f t="shared" si="86"/>
        <v/>
      </c>
      <c r="AC289" s="487" t="str">
        <f t="shared" si="87"/>
        <v/>
      </c>
      <c r="AE289" s="487" t="str">
        <f t="shared" si="88"/>
        <v/>
      </c>
      <c r="AG289" s="487" t="str">
        <f t="shared" si="89"/>
        <v/>
      </c>
      <c r="AI289" s="487" t="str">
        <f t="shared" si="90"/>
        <v/>
      </c>
      <c r="AK289" s="487" t="str">
        <f t="shared" si="91"/>
        <v/>
      </c>
      <c r="AM289" s="487" t="str">
        <f t="shared" si="92"/>
        <v/>
      </c>
      <c r="AO289" s="487" t="str">
        <f t="shared" si="93"/>
        <v/>
      </c>
      <c r="AQ289" s="487" t="str">
        <f t="shared" si="94"/>
        <v/>
      </c>
    </row>
    <row r="290" spans="5:43" x14ac:dyDescent="0.25">
      <c r="E290" s="487" t="str">
        <f t="shared" si="76"/>
        <v/>
      </c>
      <c r="G290" s="487" t="str">
        <f t="shared" si="76"/>
        <v/>
      </c>
      <c r="I290" s="487" t="str">
        <f t="shared" si="77"/>
        <v/>
      </c>
      <c r="K290" s="487" t="str">
        <f t="shared" si="78"/>
        <v/>
      </c>
      <c r="M290" s="487" t="str">
        <f t="shared" si="79"/>
        <v/>
      </c>
      <c r="O290" s="487" t="str">
        <f t="shared" si="80"/>
        <v/>
      </c>
      <c r="Q290" s="487" t="str">
        <f t="shared" si="81"/>
        <v/>
      </c>
      <c r="S290" s="487" t="str">
        <f t="shared" si="82"/>
        <v/>
      </c>
      <c r="U290" s="487" t="str">
        <f t="shared" si="83"/>
        <v/>
      </c>
      <c r="W290" s="487" t="str">
        <f t="shared" si="84"/>
        <v/>
      </c>
      <c r="Y290" s="487" t="str">
        <f t="shared" si="85"/>
        <v/>
      </c>
      <c r="AA290" s="487" t="str">
        <f t="shared" si="86"/>
        <v/>
      </c>
      <c r="AC290" s="487" t="str">
        <f t="shared" si="87"/>
        <v/>
      </c>
      <c r="AE290" s="487" t="str">
        <f t="shared" si="88"/>
        <v/>
      </c>
      <c r="AG290" s="487" t="str">
        <f t="shared" si="89"/>
        <v/>
      </c>
      <c r="AI290" s="487" t="str">
        <f t="shared" si="90"/>
        <v/>
      </c>
      <c r="AK290" s="487" t="str">
        <f t="shared" si="91"/>
        <v/>
      </c>
      <c r="AM290" s="487" t="str">
        <f t="shared" si="92"/>
        <v/>
      </c>
      <c r="AO290" s="487" t="str">
        <f t="shared" si="93"/>
        <v/>
      </c>
      <c r="AQ290" s="487" t="str">
        <f t="shared" si="94"/>
        <v/>
      </c>
    </row>
    <row r="291" spans="5:43" x14ac:dyDescent="0.25">
      <c r="E291" s="487" t="str">
        <f t="shared" si="76"/>
        <v/>
      </c>
      <c r="G291" s="487" t="str">
        <f t="shared" si="76"/>
        <v/>
      </c>
      <c r="I291" s="487" t="str">
        <f t="shared" si="77"/>
        <v/>
      </c>
      <c r="K291" s="487" t="str">
        <f t="shared" si="78"/>
        <v/>
      </c>
      <c r="M291" s="487" t="str">
        <f t="shared" si="79"/>
        <v/>
      </c>
      <c r="O291" s="487" t="str">
        <f t="shared" si="80"/>
        <v/>
      </c>
      <c r="Q291" s="487" t="str">
        <f t="shared" si="81"/>
        <v/>
      </c>
      <c r="S291" s="487" t="str">
        <f t="shared" si="82"/>
        <v/>
      </c>
      <c r="U291" s="487" t="str">
        <f t="shared" si="83"/>
        <v/>
      </c>
      <c r="W291" s="487" t="str">
        <f t="shared" si="84"/>
        <v/>
      </c>
      <c r="Y291" s="487" t="str">
        <f t="shared" si="85"/>
        <v/>
      </c>
      <c r="AA291" s="487" t="str">
        <f t="shared" si="86"/>
        <v/>
      </c>
      <c r="AC291" s="487" t="str">
        <f t="shared" si="87"/>
        <v/>
      </c>
      <c r="AE291" s="487" t="str">
        <f t="shared" si="88"/>
        <v/>
      </c>
      <c r="AG291" s="487" t="str">
        <f t="shared" si="89"/>
        <v/>
      </c>
      <c r="AI291" s="487" t="str">
        <f t="shared" si="90"/>
        <v/>
      </c>
      <c r="AK291" s="487" t="str">
        <f t="shared" si="91"/>
        <v/>
      </c>
      <c r="AM291" s="487" t="str">
        <f t="shared" si="92"/>
        <v/>
      </c>
      <c r="AO291" s="487" t="str">
        <f t="shared" si="93"/>
        <v/>
      </c>
      <c r="AQ291" s="487" t="str">
        <f t="shared" si="94"/>
        <v/>
      </c>
    </row>
    <row r="292" spans="5:43" x14ac:dyDescent="0.25">
      <c r="E292" s="487" t="str">
        <f t="shared" si="76"/>
        <v/>
      </c>
      <c r="G292" s="487" t="str">
        <f t="shared" si="76"/>
        <v/>
      </c>
      <c r="I292" s="487" t="str">
        <f t="shared" si="77"/>
        <v/>
      </c>
      <c r="K292" s="487" t="str">
        <f t="shared" si="78"/>
        <v/>
      </c>
      <c r="M292" s="487" t="str">
        <f t="shared" si="79"/>
        <v/>
      </c>
      <c r="O292" s="487" t="str">
        <f t="shared" si="80"/>
        <v/>
      </c>
      <c r="Q292" s="487" t="str">
        <f t="shared" si="81"/>
        <v/>
      </c>
      <c r="S292" s="487" t="str">
        <f t="shared" si="82"/>
        <v/>
      </c>
      <c r="U292" s="487" t="str">
        <f t="shared" si="83"/>
        <v/>
      </c>
      <c r="W292" s="487" t="str">
        <f t="shared" si="84"/>
        <v/>
      </c>
      <c r="Y292" s="487" t="str">
        <f t="shared" si="85"/>
        <v/>
      </c>
      <c r="AA292" s="487" t="str">
        <f t="shared" si="86"/>
        <v/>
      </c>
      <c r="AC292" s="487" t="str">
        <f t="shared" si="87"/>
        <v/>
      </c>
      <c r="AE292" s="487" t="str">
        <f t="shared" si="88"/>
        <v/>
      </c>
      <c r="AG292" s="487" t="str">
        <f t="shared" si="89"/>
        <v/>
      </c>
      <c r="AI292" s="487" t="str">
        <f t="shared" si="90"/>
        <v/>
      </c>
      <c r="AK292" s="487" t="str">
        <f t="shared" si="91"/>
        <v/>
      </c>
      <c r="AM292" s="487" t="str">
        <f t="shared" si="92"/>
        <v/>
      </c>
      <c r="AO292" s="487" t="str">
        <f t="shared" si="93"/>
        <v/>
      </c>
      <c r="AQ292" s="487" t="str">
        <f t="shared" si="94"/>
        <v/>
      </c>
    </row>
    <row r="293" spans="5:43" x14ac:dyDescent="0.25">
      <c r="E293" s="487" t="str">
        <f t="shared" si="76"/>
        <v/>
      </c>
      <c r="G293" s="487" t="str">
        <f t="shared" si="76"/>
        <v/>
      </c>
      <c r="I293" s="487" t="str">
        <f t="shared" si="77"/>
        <v/>
      </c>
      <c r="K293" s="487" t="str">
        <f t="shared" si="78"/>
        <v/>
      </c>
      <c r="M293" s="487" t="str">
        <f t="shared" si="79"/>
        <v/>
      </c>
      <c r="O293" s="487" t="str">
        <f t="shared" si="80"/>
        <v/>
      </c>
      <c r="Q293" s="487" t="str">
        <f t="shared" si="81"/>
        <v/>
      </c>
      <c r="S293" s="487" t="str">
        <f t="shared" si="82"/>
        <v/>
      </c>
      <c r="U293" s="487" t="str">
        <f t="shared" si="83"/>
        <v/>
      </c>
      <c r="W293" s="487" t="str">
        <f t="shared" si="84"/>
        <v/>
      </c>
      <c r="Y293" s="487" t="str">
        <f t="shared" si="85"/>
        <v/>
      </c>
      <c r="AA293" s="487" t="str">
        <f t="shared" si="86"/>
        <v/>
      </c>
      <c r="AC293" s="487" t="str">
        <f t="shared" si="87"/>
        <v/>
      </c>
      <c r="AE293" s="487" t="str">
        <f t="shared" si="88"/>
        <v/>
      </c>
      <c r="AG293" s="487" t="str">
        <f t="shared" si="89"/>
        <v/>
      </c>
      <c r="AI293" s="487" t="str">
        <f t="shared" si="90"/>
        <v/>
      </c>
      <c r="AK293" s="487" t="str">
        <f t="shared" si="91"/>
        <v/>
      </c>
      <c r="AM293" s="487" t="str">
        <f t="shared" si="92"/>
        <v/>
      </c>
      <c r="AO293" s="487" t="str">
        <f t="shared" si="93"/>
        <v/>
      </c>
      <c r="AQ293" s="487" t="str">
        <f t="shared" si="94"/>
        <v/>
      </c>
    </row>
    <row r="294" spans="5:43" x14ac:dyDescent="0.25">
      <c r="E294" s="487" t="str">
        <f t="shared" si="76"/>
        <v/>
      </c>
      <c r="G294" s="487" t="str">
        <f t="shared" si="76"/>
        <v/>
      </c>
      <c r="I294" s="487" t="str">
        <f t="shared" si="77"/>
        <v/>
      </c>
      <c r="K294" s="487" t="str">
        <f t="shared" si="78"/>
        <v/>
      </c>
      <c r="M294" s="487" t="str">
        <f t="shared" si="79"/>
        <v/>
      </c>
      <c r="O294" s="487" t="str">
        <f t="shared" si="80"/>
        <v/>
      </c>
      <c r="Q294" s="487" t="str">
        <f t="shared" si="81"/>
        <v/>
      </c>
      <c r="S294" s="487" t="str">
        <f t="shared" si="82"/>
        <v/>
      </c>
      <c r="U294" s="487" t="str">
        <f t="shared" si="83"/>
        <v/>
      </c>
      <c r="W294" s="487" t="str">
        <f t="shared" si="84"/>
        <v/>
      </c>
      <c r="Y294" s="487" t="str">
        <f t="shared" si="85"/>
        <v/>
      </c>
      <c r="AA294" s="487" t="str">
        <f t="shared" si="86"/>
        <v/>
      </c>
      <c r="AC294" s="487" t="str">
        <f t="shared" si="87"/>
        <v/>
      </c>
      <c r="AE294" s="487" t="str">
        <f t="shared" si="88"/>
        <v/>
      </c>
      <c r="AG294" s="487" t="str">
        <f t="shared" si="89"/>
        <v/>
      </c>
      <c r="AI294" s="487" t="str">
        <f t="shared" si="90"/>
        <v/>
      </c>
      <c r="AK294" s="487" t="str">
        <f t="shared" si="91"/>
        <v/>
      </c>
      <c r="AM294" s="487" t="str">
        <f t="shared" si="92"/>
        <v/>
      </c>
      <c r="AO294" s="487" t="str">
        <f t="shared" si="93"/>
        <v/>
      </c>
      <c r="AQ294" s="487" t="str">
        <f t="shared" si="94"/>
        <v/>
      </c>
    </row>
    <row r="295" spans="5:43" x14ac:dyDescent="0.25">
      <c r="E295" s="487" t="str">
        <f t="shared" si="76"/>
        <v/>
      </c>
      <c r="G295" s="487" t="str">
        <f t="shared" si="76"/>
        <v/>
      </c>
      <c r="I295" s="487" t="str">
        <f t="shared" si="77"/>
        <v/>
      </c>
      <c r="K295" s="487" t="str">
        <f t="shared" si="78"/>
        <v/>
      </c>
      <c r="M295" s="487" t="str">
        <f t="shared" si="79"/>
        <v/>
      </c>
      <c r="O295" s="487" t="str">
        <f t="shared" si="80"/>
        <v/>
      </c>
      <c r="Q295" s="487" t="str">
        <f t="shared" si="81"/>
        <v/>
      </c>
      <c r="S295" s="487" t="str">
        <f t="shared" si="82"/>
        <v/>
      </c>
      <c r="U295" s="487" t="str">
        <f t="shared" si="83"/>
        <v/>
      </c>
      <c r="W295" s="487" t="str">
        <f t="shared" si="84"/>
        <v/>
      </c>
      <c r="Y295" s="487" t="str">
        <f t="shared" si="85"/>
        <v/>
      </c>
      <c r="AA295" s="487" t="str">
        <f t="shared" si="86"/>
        <v/>
      </c>
      <c r="AC295" s="487" t="str">
        <f t="shared" si="87"/>
        <v/>
      </c>
      <c r="AE295" s="487" t="str">
        <f t="shared" si="88"/>
        <v/>
      </c>
      <c r="AG295" s="487" t="str">
        <f t="shared" si="89"/>
        <v/>
      </c>
      <c r="AI295" s="487" t="str">
        <f t="shared" si="90"/>
        <v/>
      </c>
      <c r="AK295" s="487" t="str">
        <f t="shared" si="91"/>
        <v/>
      </c>
      <c r="AM295" s="487" t="str">
        <f t="shared" si="92"/>
        <v/>
      </c>
      <c r="AO295" s="487" t="str">
        <f t="shared" si="93"/>
        <v/>
      </c>
      <c r="AQ295" s="487" t="str">
        <f t="shared" si="94"/>
        <v/>
      </c>
    </row>
    <row r="296" spans="5:43" x14ac:dyDescent="0.25">
      <c r="E296" s="487" t="str">
        <f t="shared" si="76"/>
        <v/>
      </c>
      <c r="G296" s="487" t="str">
        <f t="shared" si="76"/>
        <v/>
      </c>
      <c r="I296" s="487" t="str">
        <f t="shared" si="77"/>
        <v/>
      </c>
      <c r="K296" s="487" t="str">
        <f t="shared" si="78"/>
        <v/>
      </c>
      <c r="M296" s="487" t="str">
        <f t="shared" si="79"/>
        <v/>
      </c>
      <c r="O296" s="487" t="str">
        <f t="shared" si="80"/>
        <v/>
      </c>
      <c r="Q296" s="487" t="str">
        <f t="shared" si="81"/>
        <v/>
      </c>
      <c r="S296" s="487" t="str">
        <f t="shared" si="82"/>
        <v/>
      </c>
      <c r="U296" s="487" t="str">
        <f t="shared" si="83"/>
        <v/>
      </c>
      <c r="W296" s="487" t="str">
        <f t="shared" si="84"/>
        <v/>
      </c>
      <c r="Y296" s="487" t="str">
        <f t="shared" si="85"/>
        <v/>
      </c>
      <c r="AA296" s="487" t="str">
        <f t="shared" si="86"/>
        <v/>
      </c>
      <c r="AC296" s="487" t="str">
        <f t="shared" si="87"/>
        <v/>
      </c>
      <c r="AE296" s="487" t="str">
        <f t="shared" si="88"/>
        <v/>
      </c>
      <c r="AG296" s="487" t="str">
        <f t="shared" si="89"/>
        <v/>
      </c>
      <c r="AI296" s="487" t="str">
        <f t="shared" si="90"/>
        <v/>
      </c>
      <c r="AK296" s="487" t="str">
        <f t="shared" si="91"/>
        <v/>
      </c>
      <c r="AM296" s="487" t="str">
        <f t="shared" si="92"/>
        <v/>
      </c>
      <c r="AO296" s="487" t="str">
        <f t="shared" si="93"/>
        <v/>
      </c>
      <c r="AQ296" s="487" t="str">
        <f t="shared" si="94"/>
        <v/>
      </c>
    </row>
    <row r="297" spans="5:43" x14ac:dyDescent="0.25">
      <c r="E297" s="487" t="str">
        <f t="shared" si="76"/>
        <v/>
      </c>
      <c r="G297" s="487" t="str">
        <f t="shared" si="76"/>
        <v/>
      </c>
      <c r="I297" s="487" t="str">
        <f t="shared" si="77"/>
        <v/>
      </c>
      <c r="K297" s="487" t="str">
        <f t="shared" si="78"/>
        <v/>
      </c>
      <c r="M297" s="487" t="str">
        <f t="shared" si="79"/>
        <v/>
      </c>
      <c r="O297" s="487" t="str">
        <f t="shared" si="80"/>
        <v/>
      </c>
      <c r="Q297" s="487" t="str">
        <f t="shared" si="81"/>
        <v/>
      </c>
      <c r="S297" s="487" t="str">
        <f t="shared" si="82"/>
        <v/>
      </c>
      <c r="U297" s="487" t="str">
        <f t="shared" si="83"/>
        <v/>
      </c>
      <c r="W297" s="487" t="str">
        <f t="shared" si="84"/>
        <v/>
      </c>
      <c r="Y297" s="487" t="str">
        <f t="shared" si="85"/>
        <v/>
      </c>
      <c r="AA297" s="487" t="str">
        <f t="shared" si="86"/>
        <v/>
      </c>
      <c r="AC297" s="487" t="str">
        <f t="shared" si="87"/>
        <v/>
      </c>
      <c r="AE297" s="487" t="str">
        <f t="shared" si="88"/>
        <v/>
      </c>
      <c r="AG297" s="487" t="str">
        <f t="shared" si="89"/>
        <v/>
      </c>
      <c r="AI297" s="487" t="str">
        <f t="shared" si="90"/>
        <v/>
      </c>
      <c r="AK297" s="487" t="str">
        <f t="shared" si="91"/>
        <v/>
      </c>
      <c r="AM297" s="487" t="str">
        <f t="shared" si="92"/>
        <v/>
      </c>
      <c r="AO297" s="487" t="str">
        <f t="shared" si="93"/>
        <v/>
      </c>
      <c r="AQ297" s="487" t="str">
        <f t="shared" si="94"/>
        <v/>
      </c>
    </row>
    <row r="298" spans="5:43" x14ac:dyDescent="0.25">
      <c r="E298" s="487" t="str">
        <f t="shared" si="76"/>
        <v/>
      </c>
      <c r="G298" s="487" t="str">
        <f t="shared" si="76"/>
        <v/>
      </c>
      <c r="I298" s="487" t="str">
        <f t="shared" si="77"/>
        <v/>
      </c>
      <c r="K298" s="487" t="str">
        <f t="shared" si="78"/>
        <v/>
      </c>
      <c r="M298" s="487" t="str">
        <f t="shared" si="79"/>
        <v/>
      </c>
      <c r="O298" s="487" t="str">
        <f t="shared" si="80"/>
        <v/>
      </c>
      <c r="Q298" s="487" t="str">
        <f t="shared" si="81"/>
        <v/>
      </c>
      <c r="S298" s="487" t="str">
        <f t="shared" si="82"/>
        <v/>
      </c>
      <c r="U298" s="487" t="str">
        <f t="shared" si="83"/>
        <v/>
      </c>
      <c r="W298" s="487" t="str">
        <f t="shared" si="84"/>
        <v/>
      </c>
      <c r="Y298" s="487" t="str">
        <f t="shared" si="85"/>
        <v/>
      </c>
      <c r="AA298" s="487" t="str">
        <f t="shared" si="86"/>
        <v/>
      </c>
      <c r="AC298" s="487" t="str">
        <f t="shared" si="87"/>
        <v/>
      </c>
      <c r="AE298" s="487" t="str">
        <f t="shared" si="88"/>
        <v/>
      </c>
      <c r="AG298" s="487" t="str">
        <f t="shared" si="89"/>
        <v/>
      </c>
      <c r="AI298" s="487" t="str">
        <f t="shared" si="90"/>
        <v/>
      </c>
      <c r="AK298" s="487" t="str">
        <f t="shared" si="91"/>
        <v/>
      </c>
      <c r="AM298" s="487" t="str">
        <f t="shared" si="92"/>
        <v/>
      </c>
      <c r="AO298" s="487" t="str">
        <f t="shared" si="93"/>
        <v/>
      </c>
      <c r="AQ298" s="487" t="str">
        <f t="shared" si="94"/>
        <v/>
      </c>
    </row>
    <row r="299" spans="5:43" x14ac:dyDescent="0.25">
      <c r="E299" s="487" t="str">
        <f t="shared" si="76"/>
        <v/>
      </c>
      <c r="G299" s="487" t="str">
        <f t="shared" si="76"/>
        <v/>
      </c>
      <c r="I299" s="487" t="str">
        <f t="shared" si="77"/>
        <v/>
      </c>
      <c r="K299" s="487" t="str">
        <f t="shared" si="78"/>
        <v/>
      </c>
      <c r="M299" s="487" t="str">
        <f t="shared" si="79"/>
        <v/>
      </c>
      <c r="O299" s="487" t="str">
        <f t="shared" si="80"/>
        <v/>
      </c>
      <c r="Q299" s="487" t="str">
        <f t="shared" si="81"/>
        <v/>
      </c>
      <c r="S299" s="487" t="str">
        <f t="shared" si="82"/>
        <v/>
      </c>
      <c r="U299" s="487" t="str">
        <f t="shared" si="83"/>
        <v/>
      </c>
      <c r="W299" s="487" t="str">
        <f t="shared" si="84"/>
        <v/>
      </c>
      <c r="Y299" s="487" t="str">
        <f t="shared" si="85"/>
        <v/>
      </c>
      <c r="AA299" s="487" t="str">
        <f t="shared" si="86"/>
        <v/>
      </c>
      <c r="AC299" s="487" t="str">
        <f t="shared" si="87"/>
        <v/>
      </c>
      <c r="AE299" s="487" t="str">
        <f t="shared" si="88"/>
        <v/>
      </c>
      <c r="AG299" s="487" t="str">
        <f t="shared" si="89"/>
        <v/>
      </c>
      <c r="AI299" s="487" t="str">
        <f t="shared" si="90"/>
        <v/>
      </c>
      <c r="AK299" s="487" t="str">
        <f t="shared" si="91"/>
        <v/>
      </c>
      <c r="AM299" s="487" t="str">
        <f t="shared" si="92"/>
        <v/>
      </c>
      <c r="AO299" s="487" t="str">
        <f t="shared" si="93"/>
        <v/>
      </c>
      <c r="AQ299" s="487" t="str">
        <f t="shared" si="94"/>
        <v/>
      </c>
    </row>
    <row r="300" spans="5:43" x14ac:dyDescent="0.25">
      <c r="E300" s="487" t="str">
        <f t="shared" si="76"/>
        <v/>
      </c>
      <c r="G300" s="487" t="str">
        <f t="shared" si="76"/>
        <v/>
      </c>
      <c r="I300" s="487" t="str">
        <f t="shared" si="77"/>
        <v/>
      </c>
      <c r="K300" s="487" t="str">
        <f t="shared" si="78"/>
        <v/>
      </c>
      <c r="M300" s="487" t="str">
        <f t="shared" si="79"/>
        <v/>
      </c>
      <c r="O300" s="487" t="str">
        <f t="shared" si="80"/>
        <v/>
      </c>
      <c r="Q300" s="487" t="str">
        <f t="shared" si="81"/>
        <v/>
      </c>
      <c r="S300" s="487" t="str">
        <f t="shared" si="82"/>
        <v/>
      </c>
      <c r="U300" s="487" t="str">
        <f t="shared" si="83"/>
        <v/>
      </c>
      <c r="W300" s="487" t="str">
        <f t="shared" si="84"/>
        <v/>
      </c>
      <c r="Y300" s="487" t="str">
        <f t="shared" si="85"/>
        <v/>
      </c>
      <c r="AA300" s="487" t="str">
        <f t="shared" si="86"/>
        <v/>
      </c>
      <c r="AC300" s="487" t="str">
        <f t="shared" si="87"/>
        <v/>
      </c>
      <c r="AE300" s="487" t="str">
        <f t="shared" si="88"/>
        <v/>
      </c>
      <c r="AG300" s="487" t="str">
        <f t="shared" si="89"/>
        <v/>
      </c>
      <c r="AI300" s="487" t="str">
        <f t="shared" si="90"/>
        <v/>
      </c>
      <c r="AK300" s="487" t="str">
        <f t="shared" si="91"/>
        <v/>
      </c>
      <c r="AM300" s="487" t="str">
        <f t="shared" si="92"/>
        <v/>
      </c>
      <c r="AO300" s="487" t="str">
        <f t="shared" si="93"/>
        <v/>
      </c>
      <c r="AQ300" s="487" t="str">
        <f t="shared" si="94"/>
        <v/>
      </c>
    </row>
  </sheetData>
  <mergeCells count="1">
    <mergeCell ref="A3:A6"/>
  </mergeCells>
  <conditionalFormatting sqref="E12:E300">
    <cfRule type="expression" dxfId="1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0" priority="1">
      <formula>AND(LEN(G12)&gt;0,OR(G12&lt;G$2,G12&gt;G$3))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J29"/>
  <sheetViews>
    <sheetView zoomScale="140" zoomScaleNormal="140" workbookViewId="0">
      <selection activeCell="L16" sqref="L16"/>
    </sheetView>
  </sheetViews>
  <sheetFormatPr defaultColWidth="9.1640625" defaultRowHeight="15" x14ac:dyDescent="0.25"/>
  <cols>
    <col min="1" max="1" width="3.83203125" style="175" customWidth="1"/>
    <col min="2" max="2" width="45.1640625" style="175" customWidth="1"/>
    <col min="3" max="3" width="16.33203125" style="175" customWidth="1"/>
    <col min="4" max="4" width="20.5" style="175" customWidth="1"/>
    <col min="5" max="5" width="12.5" style="175" bestFit="1" customWidth="1"/>
    <col min="6" max="6" width="4.33203125" style="175" customWidth="1"/>
    <col min="7" max="7" width="3.5" style="175" customWidth="1"/>
    <col min="8" max="8" width="14.83203125" style="175" customWidth="1"/>
    <col min="9" max="9" width="9.1640625" style="175"/>
    <col min="10" max="10" width="13.5" style="175" bestFit="1" customWidth="1"/>
    <col min="11" max="16384" width="9.1640625" style="175"/>
  </cols>
  <sheetData>
    <row r="1" spans="2:7" ht="18" customHeight="1" x14ac:dyDescent="0.25"/>
    <row r="3" spans="2:7" ht="15.75" thickBot="1" x14ac:dyDescent="0.3"/>
    <row r="4" spans="2:7" ht="31.5" customHeight="1" thickBot="1" x14ac:dyDescent="0.3">
      <c r="B4" s="656" t="s">
        <v>85</v>
      </c>
      <c r="C4" s="657"/>
      <c r="D4" s="657"/>
      <c r="E4" s="658"/>
    </row>
    <row r="5" spans="2:7" x14ac:dyDescent="0.25">
      <c r="B5" s="177"/>
      <c r="C5" s="194"/>
      <c r="D5" s="178" t="s">
        <v>86</v>
      </c>
      <c r="E5" s="179">
        <v>12</v>
      </c>
    </row>
    <row r="6" spans="2:7" x14ac:dyDescent="0.25">
      <c r="B6" s="180"/>
      <c r="C6" s="181" t="s">
        <v>4</v>
      </c>
      <c r="D6" s="181" t="s">
        <v>5</v>
      </c>
      <c r="E6" s="182" t="s">
        <v>6</v>
      </c>
    </row>
    <row r="7" spans="2:7" x14ac:dyDescent="0.25">
      <c r="B7" s="183" t="s">
        <v>57</v>
      </c>
      <c r="C7" s="223">
        <f>'M2021 BLS  SALARY CHART'!C22</f>
        <v>72975</v>
      </c>
      <c r="D7" s="224">
        <v>5.1700000000000003E-2</v>
      </c>
      <c r="E7" s="186">
        <f>C7*D7</f>
        <v>3772.8075000000003</v>
      </c>
    </row>
    <row r="8" spans="2:7" x14ac:dyDescent="0.25">
      <c r="B8" s="189" t="s">
        <v>62</v>
      </c>
      <c r="C8" s="190"/>
      <c r="D8" s="191">
        <f>SUM(D7:D7)</f>
        <v>5.1700000000000003E-2</v>
      </c>
      <c r="E8" s="192">
        <f>SUM(E7:E7)</f>
        <v>3772.8075000000003</v>
      </c>
    </row>
    <row r="9" spans="2:7" x14ac:dyDescent="0.25">
      <c r="B9" s="193" t="s">
        <v>63</v>
      </c>
      <c r="C9" s="195">
        <f>'M2021 BLS  SALARY CHART'!C38</f>
        <v>0.25390000000000001</v>
      </c>
      <c r="D9" s="196"/>
      <c r="E9" s="186">
        <f>E8*C9</f>
        <v>957.91582425000013</v>
      </c>
    </row>
    <row r="10" spans="2:7" x14ac:dyDescent="0.25">
      <c r="B10" s="189" t="s">
        <v>65</v>
      </c>
      <c r="C10" s="190"/>
      <c r="D10" s="197"/>
      <c r="E10" s="192">
        <f>E9+E8</f>
        <v>4730.7233242500006</v>
      </c>
    </row>
    <row r="11" spans="2:7" x14ac:dyDescent="0.25">
      <c r="B11" s="193" t="str">
        <f>'Cohort model'!C36</f>
        <v>Other Program Expenses</v>
      </c>
      <c r="C11" s="34">
        <f>'FY24 CB  SDV Advoc Model-4627'!E13</f>
        <v>5408.3959219200942</v>
      </c>
      <c r="D11" s="199"/>
      <c r="E11" s="186">
        <f>D8*C11</f>
        <v>279.61406916326888</v>
      </c>
    </row>
    <row r="12" spans="2:7" x14ac:dyDescent="0.25">
      <c r="B12" s="193" t="s">
        <v>87</v>
      </c>
      <c r="C12" s="184">
        <f ca="1">SUM('Cohort model'!D33:D35)</f>
        <v>3081.1243341277295</v>
      </c>
      <c r="D12" s="196"/>
      <c r="E12" s="226">
        <f ca="1">D8*C12</f>
        <v>159.29412807440363</v>
      </c>
    </row>
    <row r="13" spans="2:7" x14ac:dyDescent="0.25">
      <c r="B13" s="189" t="s">
        <v>67</v>
      </c>
      <c r="C13" s="190"/>
      <c r="D13" s="190"/>
      <c r="E13" s="192">
        <f ca="1">SUM(E10:E12)</f>
        <v>5169.6315214876731</v>
      </c>
    </row>
    <row r="14" spans="2:7" x14ac:dyDescent="0.25">
      <c r="B14" s="193"/>
      <c r="C14" s="196"/>
      <c r="D14" s="196"/>
      <c r="E14" s="227"/>
    </row>
    <row r="15" spans="2:7" x14ac:dyDescent="0.25">
      <c r="B15" s="193" t="s">
        <v>68</v>
      </c>
      <c r="C15" s="195">
        <f>'M2021 BLS  SALARY CHART'!C41</f>
        <v>0.12</v>
      </c>
      <c r="D15" s="196"/>
      <c r="E15" s="186">
        <f ca="1">C15*E13</f>
        <v>620.3557825785208</v>
      </c>
    </row>
    <row r="16" spans="2:7" x14ac:dyDescent="0.25">
      <c r="B16" s="193"/>
      <c r="C16" s="196"/>
      <c r="D16" s="196"/>
      <c r="E16" s="227"/>
      <c r="G16" s="228"/>
    </row>
    <row r="17" spans="2:10" x14ac:dyDescent="0.25">
      <c r="B17" s="189" t="s">
        <v>69</v>
      </c>
      <c r="C17" s="201"/>
      <c r="D17" s="201"/>
      <c r="E17" s="192">
        <f ca="1">SUM(E13:E15)</f>
        <v>5789.9873040661942</v>
      </c>
      <c r="G17" s="229"/>
    </row>
    <row r="18" spans="2:10" x14ac:dyDescent="0.25">
      <c r="B18" s="225"/>
      <c r="C18" s="196"/>
      <c r="D18" s="196"/>
      <c r="E18" s="230"/>
      <c r="G18" s="229"/>
      <c r="H18" s="229"/>
    </row>
    <row r="19" spans="2:10" x14ac:dyDescent="0.25">
      <c r="B19" s="193" t="s">
        <v>135</v>
      </c>
      <c r="C19" s="195">
        <f>'CAF Fall 2022'!CH23</f>
        <v>2.7811565914169036E-2</v>
      </c>
      <c r="D19" s="196"/>
      <c r="E19" s="202">
        <f ca="1">(E17-E8)*C19</f>
        <v>56.100929081517528</v>
      </c>
    </row>
    <row r="20" spans="2:10" ht="15.75" thickBot="1" x14ac:dyDescent="0.3">
      <c r="B20" s="193"/>
      <c r="C20" s="195"/>
      <c r="D20" s="196"/>
      <c r="E20" s="202"/>
      <c r="G20" s="228"/>
    </row>
    <row r="21" spans="2:10" ht="15.75" thickBot="1" x14ac:dyDescent="0.3">
      <c r="B21" s="231" t="s">
        <v>51</v>
      </c>
      <c r="C21" s="232"/>
      <c r="D21" s="232"/>
      <c r="E21" s="233">
        <f ca="1">E19+E17</f>
        <v>5846.0882331477114</v>
      </c>
    </row>
    <row r="22" spans="2:10" ht="15.75" thickBot="1" x14ac:dyDescent="0.3">
      <c r="B22" s="234" t="s">
        <v>88</v>
      </c>
      <c r="C22" s="235"/>
      <c r="D22" s="236"/>
      <c r="E22" s="237">
        <f ca="1">ROUNDUP(E21/E5,0)</f>
        <v>488</v>
      </c>
      <c r="G22" s="229"/>
    </row>
    <row r="24" spans="2:10" x14ac:dyDescent="0.25">
      <c r="C24" s="238"/>
      <c r="D24" s="571"/>
      <c r="E24" s="239"/>
      <c r="G24" s="229"/>
      <c r="H24" s="213"/>
      <c r="J24" s="211"/>
    </row>
    <row r="25" spans="2:10" x14ac:dyDescent="0.25">
      <c r="C25" s="209"/>
      <c r="D25" s="210"/>
      <c r="E25" s="211"/>
    </row>
    <row r="26" spans="2:10" x14ac:dyDescent="0.25">
      <c r="C26" s="209"/>
      <c r="D26" s="210"/>
    </row>
    <row r="27" spans="2:10" x14ac:dyDescent="0.25">
      <c r="C27" s="209"/>
      <c r="D27" s="210"/>
    </row>
    <row r="28" spans="2:10" ht="15" customHeight="1" x14ac:dyDescent="0.25">
      <c r="B28" s="222"/>
    </row>
    <row r="29" spans="2:10" x14ac:dyDescent="0.25">
      <c r="B29" s="222"/>
    </row>
  </sheetData>
  <mergeCells count="1">
    <mergeCell ref="B4:E4"/>
  </mergeCells>
  <pageMargins left="0.25" right="0.25" top="0.75" bottom="0.75" header="0.3" footer="0.3"/>
  <pageSetup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2E94F-12E2-4DC3-BDDC-1F0BFD1D5510}">
  <dimension ref="A1:CT24"/>
  <sheetViews>
    <sheetView topLeftCell="BM1" workbookViewId="0">
      <selection activeCell="BR26" sqref="BR26"/>
    </sheetView>
  </sheetViews>
  <sheetFormatPr defaultRowHeight="12.75" x14ac:dyDescent="0.2"/>
  <cols>
    <col min="1" max="1" width="47" style="500" customWidth="1"/>
    <col min="2" max="2" width="15.6640625" style="505" customWidth="1"/>
    <col min="3" max="62" width="9.5" style="500" hidden="1" customWidth="1"/>
    <col min="63" max="82" width="9.5" style="500" customWidth="1"/>
    <col min="83" max="256" width="8.83203125" style="500"/>
    <col min="257" max="257" width="47" style="500" customWidth="1"/>
    <col min="258" max="258" width="15.6640625" style="500" customWidth="1"/>
    <col min="259" max="318" width="0" style="500" hidden="1" customWidth="1"/>
    <col min="319" max="338" width="9.5" style="500" customWidth="1"/>
    <col min="339" max="512" width="8.83203125" style="500"/>
    <col min="513" max="513" width="47" style="500" customWidth="1"/>
    <col min="514" max="514" width="15.6640625" style="500" customWidth="1"/>
    <col min="515" max="574" width="0" style="500" hidden="1" customWidth="1"/>
    <col min="575" max="594" width="9.5" style="500" customWidth="1"/>
    <col min="595" max="768" width="8.83203125" style="500"/>
    <col min="769" max="769" width="47" style="500" customWidth="1"/>
    <col min="770" max="770" width="15.6640625" style="500" customWidth="1"/>
    <col min="771" max="830" width="0" style="500" hidden="1" customWidth="1"/>
    <col min="831" max="850" width="9.5" style="500" customWidth="1"/>
    <col min="851" max="1024" width="8.83203125" style="500"/>
    <col min="1025" max="1025" width="47" style="500" customWidth="1"/>
    <col min="1026" max="1026" width="15.6640625" style="500" customWidth="1"/>
    <col min="1027" max="1086" width="0" style="500" hidden="1" customWidth="1"/>
    <col min="1087" max="1106" width="9.5" style="500" customWidth="1"/>
    <col min="1107" max="1280" width="8.83203125" style="500"/>
    <col min="1281" max="1281" width="47" style="500" customWidth="1"/>
    <col min="1282" max="1282" width="15.6640625" style="500" customWidth="1"/>
    <col min="1283" max="1342" width="0" style="500" hidden="1" customWidth="1"/>
    <col min="1343" max="1362" width="9.5" style="500" customWidth="1"/>
    <col min="1363" max="1536" width="8.83203125" style="500"/>
    <col min="1537" max="1537" width="47" style="500" customWidth="1"/>
    <col min="1538" max="1538" width="15.6640625" style="500" customWidth="1"/>
    <col min="1539" max="1598" width="0" style="500" hidden="1" customWidth="1"/>
    <col min="1599" max="1618" width="9.5" style="500" customWidth="1"/>
    <col min="1619" max="1792" width="8.83203125" style="500"/>
    <col min="1793" max="1793" width="47" style="500" customWidth="1"/>
    <col min="1794" max="1794" width="15.6640625" style="500" customWidth="1"/>
    <col min="1795" max="1854" width="0" style="500" hidden="1" customWidth="1"/>
    <col min="1855" max="1874" width="9.5" style="500" customWidth="1"/>
    <col min="1875" max="2048" width="8.83203125" style="500"/>
    <col min="2049" max="2049" width="47" style="500" customWidth="1"/>
    <col min="2050" max="2050" width="15.6640625" style="500" customWidth="1"/>
    <col min="2051" max="2110" width="0" style="500" hidden="1" customWidth="1"/>
    <col min="2111" max="2130" width="9.5" style="500" customWidth="1"/>
    <col min="2131" max="2304" width="8.83203125" style="500"/>
    <col min="2305" max="2305" width="47" style="500" customWidth="1"/>
    <col min="2306" max="2306" width="15.6640625" style="500" customWidth="1"/>
    <col min="2307" max="2366" width="0" style="500" hidden="1" customWidth="1"/>
    <col min="2367" max="2386" width="9.5" style="500" customWidth="1"/>
    <col min="2387" max="2560" width="8.83203125" style="500"/>
    <col min="2561" max="2561" width="47" style="500" customWidth="1"/>
    <col min="2562" max="2562" width="15.6640625" style="500" customWidth="1"/>
    <col min="2563" max="2622" width="0" style="500" hidden="1" customWidth="1"/>
    <col min="2623" max="2642" width="9.5" style="500" customWidth="1"/>
    <col min="2643" max="2816" width="8.83203125" style="500"/>
    <col min="2817" max="2817" width="47" style="500" customWidth="1"/>
    <col min="2818" max="2818" width="15.6640625" style="500" customWidth="1"/>
    <col min="2819" max="2878" width="0" style="500" hidden="1" customWidth="1"/>
    <col min="2879" max="2898" width="9.5" style="500" customWidth="1"/>
    <col min="2899" max="3072" width="8.83203125" style="500"/>
    <col min="3073" max="3073" width="47" style="500" customWidth="1"/>
    <col min="3074" max="3074" width="15.6640625" style="500" customWidth="1"/>
    <col min="3075" max="3134" width="0" style="500" hidden="1" customWidth="1"/>
    <col min="3135" max="3154" width="9.5" style="500" customWidth="1"/>
    <col min="3155" max="3328" width="8.83203125" style="500"/>
    <col min="3329" max="3329" width="47" style="500" customWidth="1"/>
    <col min="3330" max="3330" width="15.6640625" style="500" customWidth="1"/>
    <col min="3331" max="3390" width="0" style="500" hidden="1" customWidth="1"/>
    <col min="3391" max="3410" width="9.5" style="500" customWidth="1"/>
    <col min="3411" max="3584" width="8.83203125" style="500"/>
    <col min="3585" max="3585" width="47" style="500" customWidth="1"/>
    <col min="3586" max="3586" width="15.6640625" style="500" customWidth="1"/>
    <col min="3587" max="3646" width="0" style="500" hidden="1" customWidth="1"/>
    <col min="3647" max="3666" width="9.5" style="500" customWidth="1"/>
    <col min="3667" max="3840" width="8.83203125" style="500"/>
    <col min="3841" max="3841" width="47" style="500" customWidth="1"/>
    <col min="3842" max="3842" width="15.6640625" style="500" customWidth="1"/>
    <col min="3843" max="3902" width="0" style="500" hidden="1" customWidth="1"/>
    <col min="3903" max="3922" width="9.5" style="500" customWidth="1"/>
    <col min="3923" max="4096" width="8.83203125" style="500"/>
    <col min="4097" max="4097" width="47" style="500" customWidth="1"/>
    <col min="4098" max="4098" width="15.6640625" style="500" customWidth="1"/>
    <col min="4099" max="4158" width="0" style="500" hidden="1" customWidth="1"/>
    <col min="4159" max="4178" width="9.5" style="500" customWidth="1"/>
    <col min="4179" max="4352" width="8.83203125" style="500"/>
    <col min="4353" max="4353" width="47" style="500" customWidth="1"/>
    <col min="4354" max="4354" width="15.6640625" style="500" customWidth="1"/>
    <col min="4355" max="4414" width="0" style="500" hidden="1" customWidth="1"/>
    <col min="4415" max="4434" width="9.5" style="500" customWidth="1"/>
    <col min="4435" max="4608" width="8.83203125" style="500"/>
    <col min="4609" max="4609" width="47" style="500" customWidth="1"/>
    <col min="4610" max="4610" width="15.6640625" style="500" customWidth="1"/>
    <col min="4611" max="4670" width="0" style="500" hidden="1" customWidth="1"/>
    <col min="4671" max="4690" width="9.5" style="500" customWidth="1"/>
    <col min="4691" max="4864" width="8.83203125" style="500"/>
    <col min="4865" max="4865" width="47" style="500" customWidth="1"/>
    <col min="4866" max="4866" width="15.6640625" style="500" customWidth="1"/>
    <col min="4867" max="4926" width="0" style="500" hidden="1" customWidth="1"/>
    <col min="4927" max="4946" width="9.5" style="500" customWidth="1"/>
    <col min="4947" max="5120" width="8.83203125" style="500"/>
    <col min="5121" max="5121" width="47" style="500" customWidth="1"/>
    <col min="5122" max="5122" width="15.6640625" style="500" customWidth="1"/>
    <col min="5123" max="5182" width="0" style="500" hidden="1" customWidth="1"/>
    <col min="5183" max="5202" width="9.5" style="500" customWidth="1"/>
    <col min="5203" max="5376" width="8.83203125" style="500"/>
    <col min="5377" max="5377" width="47" style="500" customWidth="1"/>
    <col min="5378" max="5378" width="15.6640625" style="500" customWidth="1"/>
    <col min="5379" max="5438" width="0" style="500" hidden="1" customWidth="1"/>
    <col min="5439" max="5458" width="9.5" style="500" customWidth="1"/>
    <col min="5459" max="5632" width="8.83203125" style="500"/>
    <col min="5633" max="5633" width="47" style="500" customWidth="1"/>
    <col min="5634" max="5634" width="15.6640625" style="500" customWidth="1"/>
    <col min="5635" max="5694" width="0" style="500" hidden="1" customWidth="1"/>
    <col min="5695" max="5714" width="9.5" style="500" customWidth="1"/>
    <col min="5715" max="5888" width="8.83203125" style="500"/>
    <col min="5889" max="5889" width="47" style="500" customWidth="1"/>
    <col min="5890" max="5890" width="15.6640625" style="500" customWidth="1"/>
    <col min="5891" max="5950" width="0" style="500" hidden="1" customWidth="1"/>
    <col min="5951" max="5970" width="9.5" style="500" customWidth="1"/>
    <col min="5971" max="6144" width="8.83203125" style="500"/>
    <col min="6145" max="6145" width="47" style="500" customWidth="1"/>
    <col min="6146" max="6146" width="15.6640625" style="500" customWidth="1"/>
    <col min="6147" max="6206" width="0" style="500" hidden="1" customWidth="1"/>
    <col min="6207" max="6226" width="9.5" style="500" customWidth="1"/>
    <col min="6227" max="6400" width="8.83203125" style="500"/>
    <col min="6401" max="6401" width="47" style="500" customWidth="1"/>
    <col min="6402" max="6402" width="15.6640625" style="500" customWidth="1"/>
    <col min="6403" max="6462" width="0" style="500" hidden="1" customWidth="1"/>
    <col min="6463" max="6482" width="9.5" style="500" customWidth="1"/>
    <col min="6483" max="6656" width="8.83203125" style="500"/>
    <col min="6657" max="6657" width="47" style="500" customWidth="1"/>
    <col min="6658" max="6658" width="15.6640625" style="500" customWidth="1"/>
    <col min="6659" max="6718" width="0" style="500" hidden="1" customWidth="1"/>
    <col min="6719" max="6738" width="9.5" style="500" customWidth="1"/>
    <col min="6739" max="6912" width="8.83203125" style="500"/>
    <col min="6913" max="6913" width="47" style="500" customWidth="1"/>
    <col min="6914" max="6914" width="15.6640625" style="500" customWidth="1"/>
    <col min="6915" max="6974" width="0" style="500" hidden="1" customWidth="1"/>
    <col min="6975" max="6994" width="9.5" style="500" customWidth="1"/>
    <col min="6995" max="7168" width="8.83203125" style="500"/>
    <col min="7169" max="7169" width="47" style="500" customWidth="1"/>
    <col min="7170" max="7170" width="15.6640625" style="500" customWidth="1"/>
    <col min="7171" max="7230" width="0" style="500" hidden="1" customWidth="1"/>
    <col min="7231" max="7250" width="9.5" style="500" customWidth="1"/>
    <col min="7251" max="7424" width="8.83203125" style="500"/>
    <col min="7425" max="7425" width="47" style="500" customWidth="1"/>
    <col min="7426" max="7426" width="15.6640625" style="500" customWidth="1"/>
    <col min="7427" max="7486" width="0" style="500" hidden="1" customWidth="1"/>
    <col min="7487" max="7506" width="9.5" style="500" customWidth="1"/>
    <col min="7507" max="7680" width="8.83203125" style="500"/>
    <col min="7681" max="7681" width="47" style="500" customWidth="1"/>
    <col min="7682" max="7682" width="15.6640625" style="500" customWidth="1"/>
    <col min="7683" max="7742" width="0" style="500" hidden="1" customWidth="1"/>
    <col min="7743" max="7762" width="9.5" style="500" customWidth="1"/>
    <col min="7763" max="7936" width="8.83203125" style="500"/>
    <col min="7937" max="7937" width="47" style="500" customWidth="1"/>
    <col min="7938" max="7938" width="15.6640625" style="500" customWidth="1"/>
    <col min="7939" max="7998" width="0" style="500" hidden="1" customWidth="1"/>
    <col min="7999" max="8018" width="9.5" style="500" customWidth="1"/>
    <col min="8019" max="8192" width="8.83203125" style="500"/>
    <col min="8193" max="8193" width="47" style="500" customWidth="1"/>
    <col min="8194" max="8194" width="15.6640625" style="500" customWidth="1"/>
    <col min="8195" max="8254" width="0" style="500" hidden="1" customWidth="1"/>
    <col min="8255" max="8274" width="9.5" style="500" customWidth="1"/>
    <col min="8275" max="8448" width="8.83203125" style="500"/>
    <col min="8449" max="8449" width="47" style="500" customWidth="1"/>
    <col min="8450" max="8450" width="15.6640625" style="500" customWidth="1"/>
    <col min="8451" max="8510" width="0" style="500" hidden="1" customWidth="1"/>
    <col min="8511" max="8530" width="9.5" style="500" customWidth="1"/>
    <col min="8531" max="8704" width="8.83203125" style="500"/>
    <col min="8705" max="8705" width="47" style="500" customWidth="1"/>
    <col min="8706" max="8706" width="15.6640625" style="500" customWidth="1"/>
    <col min="8707" max="8766" width="0" style="500" hidden="1" customWidth="1"/>
    <col min="8767" max="8786" width="9.5" style="500" customWidth="1"/>
    <col min="8787" max="8960" width="8.83203125" style="500"/>
    <col min="8961" max="8961" width="47" style="500" customWidth="1"/>
    <col min="8962" max="8962" width="15.6640625" style="500" customWidth="1"/>
    <col min="8963" max="9022" width="0" style="500" hidden="1" customWidth="1"/>
    <col min="9023" max="9042" width="9.5" style="500" customWidth="1"/>
    <col min="9043" max="9216" width="8.83203125" style="500"/>
    <col min="9217" max="9217" width="47" style="500" customWidth="1"/>
    <col min="9218" max="9218" width="15.6640625" style="500" customWidth="1"/>
    <col min="9219" max="9278" width="0" style="500" hidden="1" customWidth="1"/>
    <col min="9279" max="9298" width="9.5" style="500" customWidth="1"/>
    <col min="9299" max="9472" width="8.83203125" style="500"/>
    <col min="9473" max="9473" width="47" style="500" customWidth="1"/>
    <col min="9474" max="9474" width="15.6640625" style="500" customWidth="1"/>
    <col min="9475" max="9534" width="0" style="500" hidden="1" customWidth="1"/>
    <col min="9535" max="9554" width="9.5" style="500" customWidth="1"/>
    <col min="9555" max="9728" width="8.83203125" style="500"/>
    <col min="9729" max="9729" width="47" style="500" customWidth="1"/>
    <col min="9730" max="9730" width="15.6640625" style="500" customWidth="1"/>
    <col min="9731" max="9790" width="0" style="500" hidden="1" customWidth="1"/>
    <col min="9791" max="9810" width="9.5" style="500" customWidth="1"/>
    <col min="9811" max="9984" width="8.83203125" style="500"/>
    <col min="9985" max="9985" width="47" style="500" customWidth="1"/>
    <col min="9986" max="9986" width="15.6640625" style="500" customWidth="1"/>
    <col min="9987" max="10046" width="0" style="500" hidden="1" customWidth="1"/>
    <col min="10047" max="10066" width="9.5" style="500" customWidth="1"/>
    <col min="10067" max="10240" width="8.83203125" style="500"/>
    <col min="10241" max="10241" width="47" style="500" customWidth="1"/>
    <col min="10242" max="10242" width="15.6640625" style="500" customWidth="1"/>
    <col min="10243" max="10302" width="0" style="500" hidden="1" customWidth="1"/>
    <col min="10303" max="10322" width="9.5" style="500" customWidth="1"/>
    <col min="10323" max="10496" width="8.83203125" style="500"/>
    <col min="10497" max="10497" width="47" style="500" customWidth="1"/>
    <col min="10498" max="10498" width="15.6640625" style="500" customWidth="1"/>
    <col min="10499" max="10558" width="0" style="500" hidden="1" customWidth="1"/>
    <col min="10559" max="10578" width="9.5" style="500" customWidth="1"/>
    <col min="10579" max="10752" width="8.83203125" style="500"/>
    <col min="10753" max="10753" width="47" style="500" customWidth="1"/>
    <col min="10754" max="10754" width="15.6640625" style="500" customWidth="1"/>
    <col min="10755" max="10814" width="0" style="500" hidden="1" customWidth="1"/>
    <col min="10815" max="10834" width="9.5" style="500" customWidth="1"/>
    <col min="10835" max="11008" width="8.83203125" style="500"/>
    <col min="11009" max="11009" width="47" style="500" customWidth="1"/>
    <col min="11010" max="11010" width="15.6640625" style="500" customWidth="1"/>
    <col min="11011" max="11070" width="0" style="500" hidden="1" customWidth="1"/>
    <col min="11071" max="11090" width="9.5" style="500" customWidth="1"/>
    <col min="11091" max="11264" width="8.83203125" style="500"/>
    <col min="11265" max="11265" width="47" style="500" customWidth="1"/>
    <col min="11266" max="11266" width="15.6640625" style="500" customWidth="1"/>
    <col min="11267" max="11326" width="0" style="500" hidden="1" customWidth="1"/>
    <col min="11327" max="11346" width="9.5" style="500" customWidth="1"/>
    <col min="11347" max="11520" width="8.83203125" style="500"/>
    <col min="11521" max="11521" width="47" style="500" customWidth="1"/>
    <col min="11522" max="11522" width="15.6640625" style="500" customWidth="1"/>
    <col min="11523" max="11582" width="0" style="500" hidden="1" customWidth="1"/>
    <col min="11583" max="11602" width="9.5" style="500" customWidth="1"/>
    <col min="11603" max="11776" width="8.83203125" style="500"/>
    <col min="11777" max="11777" width="47" style="500" customWidth="1"/>
    <col min="11778" max="11778" width="15.6640625" style="500" customWidth="1"/>
    <col min="11779" max="11838" width="0" style="500" hidden="1" customWidth="1"/>
    <col min="11839" max="11858" width="9.5" style="500" customWidth="1"/>
    <col min="11859" max="12032" width="8.83203125" style="500"/>
    <col min="12033" max="12033" width="47" style="500" customWidth="1"/>
    <col min="12034" max="12034" width="15.6640625" style="500" customWidth="1"/>
    <col min="12035" max="12094" width="0" style="500" hidden="1" customWidth="1"/>
    <col min="12095" max="12114" width="9.5" style="500" customWidth="1"/>
    <col min="12115" max="12288" width="8.83203125" style="500"/>
    <col min="12289" max="12289" width="47" style="500" customWidth="1"/>
    <col min="12290" max="12290" width="15.6640625" style="500" customWidth="1"/>
    <col min="12291" max="12350" width="0" style="500" hidden="1" customWidth="1"/>
    <col min="12351" max="12370" width="9.5" style="500" customWidth="1"/>
    <col min="12371" max="12544" width="8.83203125" style="500"/>
    <col min="12545" max="12545" width="47" style="500" customWidth="1"/>
    <col min="12546" max="12546" width="15.6640625" style="500" customWidth="1"/>
    <col min="12547" max="12606" width="0" style="500" hidden="1" customWidth="1"/>
    <col min="12607" max="12626" width="9.5" style="500" customWidth="1"/>
    <col min="12627" max="12800" width="8.83203125" style="500"/>
    <col min="12801" max="12801" width="47" style="500" customWidth="1"/>
    <col min="12802" max="12802" width="15.6640625" style="500" customWidth="1"/>
    <col min="12803" max="12862" width="0" style="500" hidden="1" customWidth="1"/>
    <col min="12863" max="12882" width="9.5" style="500" customWidth="1"/>
    <col min="12883" max="13056" width="8.83203125" style="500"/>
    <col min="13057" max="13057" width="47" style="500" customWidth="1"/>
    <col min="13058" max="13058" width="15.6640625" style="500" customWidth="1"/>
    <col min="13059" max="13118" width="0" style="500" hidden="1" customWidth="1"/>
    <col min="13119" max="13138" width="9.5" style="500" customWidth="1"/>
    <col min="13139" max="13312" width="8.83203125" style="500"/>
    <col min="13313" max="13313" width="47" style="500" customWidth="1"/>
    <col min="13314" max="13314" width="15.6640625" style="500" customWidth="1"/>
    <col min="13315" max="13374" width="0" style="500" hidden="1" customWidth="1"/>
    <col min="13375" max="13394" width="9.5" style="500" customWidth="1"/>
    <col min="13395" max="13568" width="8.83203125" style="500"/>
    <col min="13569" max="13569" width="47" style="500" customWidth="1"/>
    <col min="13570" max="13570" width="15.6640625" style="500" customWidth="1"/>
    <col min="13571" max="13630" width="0" style="500" hidden="1" customWidth="1"/>
    <col min="13631" max="13650" width="9.5" style="500" customWidth="1"/>
    <col min="13651" max="13824" width="8.83203125" style="500"/>
    <col min="13825" max="13825" width="47" style="500" customWidth="1"/>
    <col min="13826" max="13826" width="15.6640625" style="500" customWidth="1"/>
    <col min="13827" max="13886" width="0" style="500" hidden="1" customWidth="1"/>
    <col min="13887" max="13906" width="9.5" style="500" customWidth="1"/>
    <col min="13907" max="14080" width="8.83203125" style="500"/>
    <col min="14081" max="14081" width="47" style="500" customWidth="1"/>
    <col min="14082" max="14082" width="15.6640625" style="500" customWidth="1"/>
    <col min="14083" max="14142" width="0" style="500" hidden="1" customWidth="1"/>
    <col min="14143" max="14162" width="9.5" style="500" customWidth="1"/>
    <col min="14163" max="14336" width="8.83203125" style="500"/>
    <col min="14337" max="14337" width="47" style="500" customWidth="1"/>
    <col min="14338" max="14338" width="15.6640625" style="500" customWidth="1"/>
    <col min="14339" max="14398" width="0" style="500" hidden="1" customWidth="1"/>
    <col min="14399" max="14418" width="9.5" style="500" customWidth="1"/>
    <col min="14419" max="14592" width="8.83203125" style="500"/>
    <col min="14593" max="14593" width="47" style="500" customWidth="1"/>
    <col min="14594" max="14594" width="15.6640625" style="500" customWidth="1"/>
    <col min="14595" max="14654" width="0" style="500" hidden="1" customWidth="1"/>
    <col min="14655" max="14674" width="9.5" style="500" customWidth="1"/>
    <col min="14675" max="14848" width="8.83203125" style="500"/>
    <col min="14849" max="14849" width="47" style="500" customWidth="1"/>
    <col min="14850" max="14850" width="15.6640625" style="500" customWidth="1"/>
    <col min="14851" max="14910" width="0" style="500" hidden="1" customWidth="1"/>
    <col min="14911" max="14930" width="9.5" style="500" customWidth="1"/>
    <col min="14931" max="15104" width="8.83203125" style="500"/>
    <col min="15105" max="15105" width="47" style="500" customWidth="1"/>
    <col min="15106" max="15106" width="15.6640625" style="500" customWidth="1"/>
    <col min="15107" max="15166" width="0" style="500" hidden="1" customWidth="1"/>
    <col min="15167" max="15186" width="9.5" style="500" customWidth="1"/>
    <col min="15187" max="15360" width="8.83203125" style="500"/>
    <col min="15361" max="15361" width="47" style="500" customWidth="1"/>
    <col min="15362" max="15362" width="15.6640625" style="500" customWidth="1"/>
    <col min="15363" max="15422" width="0" style="500" hidden="1" customWidth="1"/>
    <col min="15423" max="15442" width="9.5" style="500" customWidth="1"/>
    <col min="15443" max="15616" width="8.83203125" style="500"/>
    <col min="15617" max="15617" width="47" style="500" customWidth="1"/>
    <col min="15618" max="15618" width="15.6640625" style="500" customWidth="1"/>
    <col min="15619" max="15678" width="0" style="500" hidden="1" customWidth="1"/>
    <col min="15679" max="15698" width="9.5" style="500" customWidth="1"/>
    <col min="15699" max="15872" width="8.83203125" style="500"/>
    <col min="15873" max="15873" width="47" style="500" customWidth="1"/>
    <col min="15874" max="15874" width="15.6640625" style="500" customWidth="1"/>
    <col min="15875" max="15934" width="0" style="500" hidden="1" customWidth="1"/>
    <col min="15935" max="15954" width="9.5" style="500" customWidth="1"/>
    <col min="15955" max="16128" width="8.83203125" style="500"/>
    <col min="16129" max="16129" width="47" style="500" customWidth="1"/>
    <col min="16130" max="16130" width="15.6640625" style="500" customWidth="1"/>
    <col min="16131" max="16190" width="0" style="500" hidden="1" customWidth="1"/>
    <col min="16191" max="16210" width="9.5" style="500" customWidth="1"/>
    <col min="16211" max="16384" width="8.83203125" style="500"/>
  </cols>
  <sheetData>
    <row r="1" spans="1:98" ht="18" x14ac:dyDescent="0.25">
      <c r="A1" s="672" t="s">
        <v>387</v>
      </c>
      <c r="B1" s="673"/>
    </row>
    <row r="2" spans="1:98" ht="15.75" x14ac:dyDescent="0.25">
      <c r="A2" s="501" t="s">
        <v>388</v>
      </c>
      <c r="B2" s="502"/>
    </row>
    <row r="3" spans="1:98" ht="15.75" thickBot="1" x14ac:dyDescent="0.3">
      <c r="A3" s="503" t="s">
        <v>389</v>
      </c>
      <c r="B3" s="504"/>
    </row>
    <row r="6" spans="1:98" x14ac:dyDescent="0.2">
      <c r="BQ6" s="506" t="s">
        <v>390</v>
      </c>
      <c r="BR6" s="506" t="s">
        <v>390</v>
      </c>
      <c r="BS6" s="506" t="s">
        <v>390</v>
      </c>
      <c r="BT6" s="506" t="s">
        <v>390</v>
      </c>
      <c r="BU6" s="507" t="s">
        <v>391</v>
      </c>
      <c r="BV6" s="507" t="s">
        <v>391</v>
      </c>
      <c r="BW6" s="507" t="s">
        <v>391</v>
      </c>
      <c r="BX6" s="507" t="s">
        <v>391</v>
      </c>
      <c r="BY6" s="508" t="s">
        <v>392</v>
      </c>
      <c r="BZ6" s="508" t="s">
        <v>392</v>
      </c>
      <c r="CA6" s="508" t="s">
        <v>392</v>
      </c>
      <c r="CB6" s="508" t="s">
        <v>392</v>
      </c>
      <c r="CC6" s="509" t="s">
        <v>393</v>
      </c>
      <c r="CD6" s="509" t="s">
        <v>393</v>
      </c>
      <c r="CE6" s="509" t="s">
        <v>393</v>
      </c>
      <c r="CF6" s="509" t="s">
        <v>393</v>
      </c>
      <c r="CG6" s="510" t="s">
        <v>394</v>
      </c>
      <c r="CH6" s="510" t="s">
        <v>394</v>
      </c>
      <c r="CI6" s="510" t="s">
        <v>394</v>
      </c>
      <c r="CJ6" s="510" t="s">
        <v>394</v>
      </c>
    </row>
    <row r="7" spans="1:98" s="505" customFormat="1" x14ac:dyDescent="0.2">
      <c r="B7" s="505" t="s">
        <v>395</v>
      </c>
      <c r="C7" s="511" t="s">
        <v>396</v>
      </c>
      <c r="D7" s="511" t="s">
        <v>397</v>
      </c>
      <c r="E7" s="511" t="s">
        <v>398</v>
      </c>
      <c r="F7" s="511" t="s">
        <v>399</v>
      </c>
      <c r="G7" s="511" t="s">
        <v>400</v>
      </c>
      <c r="H7" s="511" t="s">
        <v>401</v>
      </c>
      <c r="I7" s="511" t="s">
        <v>402</v>
      </c>
      <c r="J7" s="511" t="s">
        <v>403</v>
      </c>
      <c r="K7" s="511" t="s">
        <v>404</v>
      </c>
      <c r="L7" s="511" t="s">
        <v>405</v>
      </c>
      <c r="M7" s="511" t="s">
        <v>406</v>
      </c>
      <c r="N7" s="511" t="s">
        <v>407</v>
      </c>
      <c r="O7" s="511" t="s">
        <v>408</v>
      </c>
      <c r="P7" s="511" t="s">
        <v>409</v>
      </c>
      <c r="Q7" s="511" t="s">
        <v>410</v>
      </c>
      <c r="R7" s="511" t="s">
        <v>411</v>
      </c>
      <c r="S7" s="511" t="s">
        <v>412</v>
      </c>
      <c r="T7" s="511" t="s">
        <v>413</v>
      </c>
      <c r="U7" s="511" t="s">
        <v>414</v>
      </c>
      <c r="V7" s="511" t="s">
        <v>415</v>
      </c>
      <c r="W7" s="511" t="s">
        <v>416</v>
      </c>
      <c r="X7" s="511" t="s">
        <v>417</v>
      </c>
      <c r="Y7" s="511" t="s">
        <v>418</v>
      </c>
      <c r="Z7" s="511" t="s">
        <v>419</v>
      </c>
      <c r="AA7" s="511" t="s">
        <v>420</v>
      </c>
      <c r="AB7" s="511" t="s">
        <v>421</v>
      </c>
      <c r="AC7" s="511" t="s">
        <v>422</v>
      </c>
      <c r="AD7" s="511" t="s">
        <v>423</v>
      </c>
      <c r="AE7" s="511" t="s">
        <v>424</v>
      </c>
      <c r="AF7" s="511" t="s">
        <v>425</v>
      </c>
      <c r="AG7" s="511" t="s">
        <v>426</v>
      </c>
      <c r="AH7" s="511" t="s">
        <v>427</v>
      </c>
      <c r="AI7" s="511" t="s">
        <v>428</v>
      </c>
      <c r="AJ7" s="511" t="s">
        <v>429</v>
      </c>
      <c r="AK7" s="511" t="s">
        <v>430</v>
      </c>
      <c r="AL7" s="511" t="s">
        <v>431</v>
      </c>
      <c r="AM7" s="511" t="s">
        <v>432</v>
      </c>
      <c r="AN7" s="511" t="s">
        <v>433</v>
      </c>
      <c r="AO7" s="511" t="s">
        <v>434</v>
      </c>
      <c r="AP7" s="511" t="s">
        <v>435</v>
      </c>
      <c r="AQ7" s="511" t="s">
        <v>436</v>
      </c>
      <c r="AR7" s="511" t="s">
        <v>437</v>
      </c>
      <c r="AS7" s="511" t="s">
        <v>438</v>
      </c>
      <c r="AT7" s="511" t="s">
        <v>439</v>
      </c>
      <c r="AU7" s="505" t="s">
        <v>440</v>
      </c>
      <c r="AV7" s="505" t="s">
        <v>441</v>
      </c>
      <c r="AW7" s="505" t="s">
        <v>442</v>
      </c>
      <c r="AX7" s="505" t="s">
        <v>443</v>
      </c>
      <c r="AY7" s="505" t="s">
        <v>444</v>
      </c>
      <c r="AZ7" s="505" t="s">
        <v>445</v>
      </c>
      <c r="BA7" s="505" t="s">
        <v>446</v>
      </c>
      <c r="BB7" s="505" t="s">
        <v>447</v>
      </c>
      <c r="BC7" s="505" t="s">
        <v>448</v>
      </c>
      <c r="BD7" s="505" t="s">
        <v>449</v>
      </c>
      <c r="BE7" s="505" t="s">
        <v>450</v>
      </c>
      <c r="BF7" s="505" t="s">
        <v>451</v>
      </c>
      <c r="BG7" s="505" t="s">
        <v>452</v>
      </c>
      <c r="BH7" s="505" t="s">
        <v>453</v>
      </c>
      <c r="BI7" s="505" t="s">
        <v>454</v>
      </c>
      <c r="BJ7" s="505" t="s">
        <v>455</v>
      </c>
      <c r="BK7" s="505" t="s">
        <v>456</v>
      </c>
      <c r="BL7" s="505" t="s">
        <v>457</v>
      </c>
      <c r="BM7" s="505" t="s">
        <v>458</v>
      </c>
      <c r="BN7" s="505" t="s">
        <v>459</v>
      </c>
      <c r="BO7" s="505" t="s">
        <v>460</v>
      </c>
      <c r="BP7" s="505" t="s">
        <v>461</v>
      </c>
      <c r="BQ7" s="505" t="s">
        <v>462</v>
      </c>
      <c r="BR7" s="505" t="s">
        <v>463</v>
      </c>
      <c r="BS7" s="505" t="s">
        <v>464</v>
      </c>
      <c r="BT7" s="505" t="s">
        <v>465</v>
      </c>
      <c r="BU7" s="505" t="s">
        <v>466</v>
      </c>
      <c r="BV7" s="505" t="s">
        <v>467</v>
      </c>
      <c r="BW7" s="505" t="s">
        <v>468</v>
      </c>
      <c r="BX7" s="505" t="s">
        <v>469</v>
      </c>
      <c r="BY7" s="505" t="s">
        <v>470</v>
      </c>
      <c r="BZ7" s="505" t="s">
        <v>471</v>
      </c>
      <c r="CA7" s="505" t="s">
        <v>472</v>
      </c>
      <c r="CB7" s="505" t="s">
        <v>473</v>
      </c>
      <c r="CC7" s="505" t="s">
        <v>474</v>
      </c>
      <c r="CD7" s="505" t="s">
        <v>475</v>
      </c>
      <c r="CE7" s="505" t="s">
        <v>476</v>
      </c>
      <c r="CF7" s="505" t="s">
        <v>477</v>
      </c>
      <c r="CG7" s="505" t="s">
        <v>478</v>
      </c>
      <c r="CH7" s="505" t="s">
        <v>479</v>
      </c>
      <c r="CI7" s="505" t="s">
        <v>480</v>
      </c>
      <c r="CJ7" s="505" t="s">
        <v>481</v>
      </c>
      <c r="CK7" s="505" t="s">
        <v>482</v>
      </c>
      <c r="CL7" s="505" t="s">
        <v>483</v>
      </c>
      <c r="CM7" s="505" t="s">
        <v>484</v>
      </c>
      <c r="CN7" s="505" t="s">
        <v>485</v>
      </c>
      <c r="CO7" s="505" t="s">
        <v>486</v>
      </c>
      <c r="CP7" s="505" t="s">
        <v>487</v>
      </c>
      <c r="CQ7" s="505" t="s">
        <v>488</v>
      </c>
      <c r="CR7" s="505" t="s">
        <v>489</v>
      </c>
      <c r="CS7" s="505" t="s">
        <v>490</v>
      </c>
      <c r="CT7" s="505" t="s">
        <v>491</v>
      </c>
    </row>
    <row r="8" spans="1:98" x14ac:dyDescent="0.2">
      <c r="A8" s="505" t="s">
        <v>492</v>
      </c>
      <c r="B8" s="505" t="s">
        <v>493</v>
      </c>
      <c r="C8" s="512">
        <v>2.03516971038266</v>
      </c>
      <c r="D8" s="512">
        <v>2.0603243586248499</v>
      </c>
      <c r="E8" s="512">
        <v>2.0653694065802699</v>
      </c>
      <c r="F8" s="512">
        <v>2.0874807762832099</v>
      </c>
      <c r="G8" s="512">
        <v>2.1050400482010199</v>
      </c>
      <c r="H8" s="512">
        <v>2.1154192603458899</v>
      </c>
      <c r="I8" s="512">
        <v>2.1518068200870601</v>
      </c>
      <c r="J8" s="512">
        <v>2.1707783725541501</v>
      </c>
      <c r="K8" s="512">
        <v>2.18783691981761</v>
      </c>
      <c r="L8" s="512">
        <v>2.2132586941521701</v>
      </c>
      <c r="M8" s="512">
        <v>2.2359257447920902</v>
      </c>
      <c r="N8" s="512">
        <v>2.2211869184724802</v>
      </c>
      <c r="O8" s="512">
        <v>2.2326241842019399</v>
      </c>
      <c r="P8" s="512">
        <v>2.25901750728924</v>
      </c>
      <c r="Q8" s="512">
        <v>2.2765164106308</v>
      </c>
      <c r="R8" s="512">
        <v>2.30291395940545</v>
      </c>
      <c r="S8" s="512">
        <v>2.3203732479405201</v>
      </c>
      <c r="T8" s="512">
        <v>2.3642172164480799</v>
      </c>
      <c r="U8" s="512">
        <v>2.4053168355103001</v>
      </c>
      <c r="V8" s="512">
        <v>2.3519755124970101</v>
      </c>
      <c r="W8" s="512">
        <v>2.3408422306286298</v>
      </c>
      <c r="X8" s="512">
        <v>2.3474188487574099</v>
      </c>
      <c r="Y8" s="512">
        <v>2.36722788639723</v>
      </c>
      <c r="Z8" s="512">
        <v>2.38170796623861</v>
      </c>
      <c r="AA8" s="512">
        <v>2.37977560548517</v>
      </c>
      <c r="AB8" s="512">
        <v>2.3845469305921401</v>
      </c>
      <c r="AC8" s="512">
        <v>2.3990494738484398</v>
      </c>
      <c r="AD8" s="512">
        <v>2.4227910394257499</v>
      </c>
      <c r="AE8" s="512">
        <v>2.4330498565991299</v>
      </c>
      <c r="AF8" s="512">
        <v>2.4782592908991101</v>
      </c>
      <c r="AG8" s="512">
        <v>2.48958598393371</v>
      </c>
      <c r="AH8" s="512">
        <v>2.4982528033804701</v>
      </c>
      <c r="AI8" s="512">
        <v>2.5146494553159999</v>
      </c>
      <c r="AJ8" s="512">
        <v>2.52107076869803</v>
      </c>
      <c r="AK8" s="512">
        <v>2.5313114193711401</v>
      </c>
      <c r="AL8" s="512">
        <v>2.5519818070473299</v>
      </c>
      <c r="AM8" s="512">
        <v>2.5588970948066301</v>
      </c>
      <c r="AN8" s="512">
        <v>2.5563607318916199</v>
      </c>
      <c r="AO8" s="512">
        <v>2.5757018498037501</v>
      </c>
      <c r="AP8" s="512">
        <v>2.5903118852466198</v>
      </c>
      <c r="AQ8" s="512">
        <v>2.5984834377108701</v>
      </c>
      <c r="AR8" s="512">
        <v>2.6097667453760698</v>
      </c>
      <c r="AS8" s="512">
        <v>2.6162580136308198</v>
      </c>
      <c r="AT8" s="512">
        <v>2.6185435816407101</v>
      </c>
      <c r="AU8" s="512">
        <v>2.6130742036410601</v>
      </c>
      <c r="AV8" s="512">
        <v>2.6248654931503501</v>
      </c>
      <c r="AW8" s="512">
        <v>2.6210903132751202</v>
      </c>
      <c r="AX8" s="512">
        <v>2.62812001494735</v>
      </c>
      <c r="AY8" s="512">
        <v>2.6195672059792101</v>
      </c>
      <c r="AZ8" s="512">
        <v>2.6445845101286198</v>
      </c>
      <c r="BA8" s="512">
        <v>2.6645119184811499</v>
      </c>
      <c r="BB8" s="512">
        <v>2.6793127669589998</v>
      </c>
      <c r="BC8" s="512">
        <v>2.69196801581622</v>
      </c>
      <c r="BD8" s="512">
        <v>2.6963999173151398</v>
      </c>
      <c r="BE8" s="512">
        <v>2.70820199309592</v>
      </c>
      <c r="BF8" s="512">
        <v>2.7228199938442401</v>
      </c>
      <c r="BG8" s="512">
        <v>2.7581855200157999</v>
      </c>
      <c r="BH8" s="512">
        <v>2.7725868388914199</v>
      </c>
      <c r="BI8" s="512">
        <v>2.7794261240196301</v>
      </c>
      <c r="BJ8" s="512">
        <v>2.79252284616837</v>
      </c>
      <c r="BK8" s="512">
        <v>2.80204068249218</v>
      </c>
      <c r="BL8" s="512">
        <v>2.8122450644763202</v>
      </c>
      <c r="BM8" s="512">
        <v>2.8300584393122699</v>
      </c>
      <c r="BN8" s="512">
        <v>2.84208162724111</v>
      </c>
      <c r="BO8" s="512">
        <v>2.8551686160991401</v>
      </c>
      <c r="BP8" s="512">
        <v>2.8532778182259202</v>
      </c>
      <c r="BQ8" s="512">
        <v>2.8766732544002802</v>
      </c>
      <c r="BR8" s="512">
        <v>2.8982648495135899</v>
      </c>
      <c r="BS8" s="512">
        <v>2.9160216774221999</v>
      </c>
      <c r="BT8" s="512">
        <v>2.9654626403941302</v>
      </c>
      <c r="BU8" s="512">
        <v>3.0081548337632902</v>
      </c>
      <c r="BV8" s="512">
        <v>3.0630482422248799</v>
      </c>
      <c r="BW8" s="512">
        <v>3.1259030163817498</v>
      </c>
      <c r="BX8" s="512">
        <v>3.2014215237569101</v>
      </c>
      <c r="BY8" s="512">
        <v>3.2421852795932899</v>
      </c>
      <c r="BZ8" s="512">
        <v>3.28097034676113</v>
      </c>
      <c r="CA8" s="512">
        <v>3.3147673493876102</v>
      </c>
      <c r="CB8" s="512">
        <v>3.3342442670690202</v>
      </c>
      <c r="CC8" s="512">
        <v>3.3575240050477801</v>
      </c>
      <c r="CD8" s="512">
        <v>3.3819769082909898</v>
      </c>
      <c r="CE8" s="512">
        <v>3.4050737208242499</v>
      </c>
      <c r="CF8" s="512">
        <v>3.4235125377062201</v>
      </c>
      <c r="CG8" s="512">
        <v>3.4450513542515901</v>
      </c>
      <c r="CH8" s="512">
        <v>3.46875440874557</v>
      </c>
      <c r="CI8" s="512">
        <v>3.4882052868706701</v>
      </c>
      <c r="CJ8" s="512">
        <v>3.5079404569764301</v>
      </c>
      <c r="CK8" s="512">
        <v>3.52720160365971</v>
      </c>
      <c r="CL8" s="512">
        <v>3.5476099886222801</v>
      </c>
      <c r="CM8" s="512">
        <v>3.56843780489451</v>
      </c>
      <c r="CN8" s="512">
        <v>3.5885155982193702</v>
      </c>
      <c r="CO8" s="512">
        <v>3.6085155243706</v>
      </c>
      <c r="CP8" s="512">
        <v>3.6288578979966402</v>
      </c>
      <c r="CQ8" s="512">
        <v>3.6502636785569198</v>
      </c>
      <c r="CR8" s="512">
        <v>3.6714830563818301</v>
      </c>
      <c r="CS8" s="512">
        <v>3.6917467571563201</v>
      </c>
      <c r="CT8" s="512">
        <v>3.7124949401037699</v>
      </c>
    </row>
    <row r="9" spans="1:98" x14ac:dyDescent="0.2">
      <c r="A9" s="505" t="s">
        <v>494</v>
      </c>
      <c r="B9" s="505" t="s">
        <v>495</v>
      </c>
      <c r="C9" s="512">
        <v>2.03516971038266</v>
      </c>
      <c r="D9" s="512">
        <v>2.0603243586248499</v>
      </c>
      <c r="E9" s="512">
        <v>2.0653694065802699</v>
      </c>
      <c r="F9" s="512">
        <v>2.0874807762832099</v>
      </c>
      <c r="G9" s="512">
        <v>2.1050400482010199</v>
      </c>
      <c r="H9" s="512">
        <v>2.1154192603458899</v>
      </c>
      <c r="I9" s="512">
        <v>2.1518068200870601</v>
      </c>
      <c r="J9" s="512">
        <v>2.1707783725541501</v>
      </c>
      <c r="K9" s="512">
        <v>2.18783691981761</v>
      </c>
      <c r="L9" s="512">
        <v>2.2132586941521701</v>
      </c>
      <c r="M9" s="512">
        <v>2.2359257447920902</v>
      </c>
      <c r="N9" s="512">
        <v>2.2211869184724802</v>
      </c>
      <c r="O9" s="512">
        <v>2.2326241842019399</v>
      </c>
      <c r="P9" s="512">
        <v>2.25901750728924</v>
      </c>
      <c r="Q9" s="512">
        <v>2.2765164106308</v>
      </c>
      <c r="R9" s="512">
        <v>2.30291395940545</v>
      </c>
      <c r="S9" s="512">
        <v>2.3203732479405201</v>
      </c>
      <c r="T9" s="512">
        <v>2.3642172164480799</v>
      </c>
      <c r="U9" s="512">
        <v>2.4053168355103001</v>
      </c>
      <c r="V9" s="512">
        <v>2.3519755124970101</v>
      </c>
      <c r="W9" s="512">
        <v>2.3408422306286298</v>
      </c>
      <c r="X9" s="512">
        <v>2.3474188487574099</v>
      </c>
      <c r="Y9" s="512">
        <v>2.36722788639723</v>
      </c>
      <c r="Z9" s="512">
        <v>2.38170796623861</v>
      </c>
      <c r="AA9" s="512">
        <v>2.37977560548517</v>
      </c>
      <c r="AB9" s="512">
        <v>2.3845469305921401</v>
      </c>
      <c r="AC9" s="512">
        <v>2.3990494738484398</v>
      </c>
      <c r="AD9" s="512">
        <v>2.4227910394257499</v>
      </c>
      <c r="AE9" s="512">
        <v>2.4330498565991299</v>
      </c>
      <c r="AF9" s="512">
        <v>2.4782592908991101</v>
      </c>
      <c r="AG9" s="512">
        <v>2.48958598393371</v>
      </c>
      <c r="AH9" s="512">
        <v>2.4982528033804701</v>
      </c>
      <c r="AI9" s="512">
        <v>2.5146494553159999</v>
      </c>
      <c r="AJ9" s="512">
        <v>2.52107076869803</v>
      </c>
      <c r="AK9" s="512">
        <v>2.5313114193711401</v>
      </c>
      <c r="AL9" s="512">
        <v>2.5519818070473299</v>
      </c>
      <c r="AM9" s="512">
        <v>2.5588970948066301</v>
      </c>
      <c r="AN9" s="512">
        <v>2.5563607318916199</v>
      </c>
      <c r="AO9" s="512">
        <v>2.5757018498037501</v>
      </c>
      <c r="AP9" s="512">
        <v>2.5903118852466198</v>
      </c>
      <c r="AQ9" s="512">
        <v>2.5984834377108701</v>
      </c>
      <c r="AR9" s="512">
        <v>2.6097667453760698</v>
      </c>
      <c r="AS9" s="512">
        <v>2.6162580136308198</v>
      </c>
      <c r="AT9" s="512">
        <v>2.6185435816407101</v>
      </c>
      <c r="AU9" s="512">
        <v>2.6130742036410601</v>
      </c>
      <c r="AV9" s="512">
        <v>2.6248654931503501</v>
      </c>
      <c r="AW9" s="512">
        <v>2.6210903132751202</v>
      </c>
      <c r="AX9" s="512">
        <v>2.62812001494735</v>
      </c>
      <c r="AY9" s="512">
        <v>2.6195672059792101</v>
      </c>
      <c r="AZ9" s="512">
        <v>2.6445845101286198</v>
      </c>
      <c r="BA9" s="512">
        <v>2.6645119184811499</v>
      </c>
      <c r="BB9" s="512">
        <v>2.6793127669589998</v>
      </c>
      <c r="BC9" s="512">
        <v>2.69196801581622</v>
      </c>
      <c r="BD9" s="512">
        <v>2.6963999173151398</v>
      </c>
      <c r="BE9" s="512">
        <v>2.70820199309592</v>
      </c>
      <c r="BF9" s="512">
        <v>2.7228199938442401</v>
      </c>
      <c r="BG9" s="512">
        <v>2.7581855200157999</v>
      </c>
      <c r="BH9" s="512">
        <v>2.7725868388914199</v>
      </c>
      <c r="BI9" s="512">
        <v>2.7794261240196301</v>
      </c>
      <c r="BJ9" s="512">
        <v>2.79252284616837</v>
      </c>
      <c r="BK9" s="512">
        <v>2.80204068249218</v>
      </c>
      <c r="BL9" s="512">
        <v>2.8122450644763202</v>
      </c>
      <c r="BM9" s="512">
        <v>2.8300584393122699</v>
      </c>
      <c r="BN9" s="512">
        <v>2.84208162724111</v>
      </c>
      <c r="BO9" s="512">
        <v>2.8551686160991401</v>
      </c>
      <c r="BP9" s="512">
        <v>2.8532778182259202</v>
      </c>
      <c r="BQ9" s="512">
        <v>2.8766732544002802</v>
      </c>
      <c r="BR9" s="512">
        <v>2.8982648495135899</v>
      </c>
      <c r="BS9" s="512">
        <v>2.9160216774221999</v>
      </c>
      <c r="BT9" s="512">
        <v>2.9654626403941302</v>
      </c>
      <c r="BU9" s="512">
        <v>3.0081548337632902</v>
      </c>
      <c r="BV9" s="512">
        <v>3.0630482422248799</v>
      </c>
      <c r="BW9" s="512">
        <v>3.1259030163817498</v>
      </c>
      <c r="BX9" s="512">
        <v>3.2014215237569101</v>
      </c>
      <c r="BY9" s="512">
        <v>3.2255363055134101</v>
      </c>
      <c r="BZ9" s="512">
        <v>3.2598916230874599</v>
      </c>
      <c r="CA9" s="512">
        <v>3.2891346677534301</v>
      </c>
      <c r="CB9" s="512">
        <v>3.30621025530152</v>
      </c>
      <c r="CC9" s="512">
        <v>3.3272304548242801</v>
      </c>
      <c r="CD9" s="512">
        <v>3.3506000676307002</v>
      </c>
      <c r="CE9" s="512">
        <v>3.3713855548821599</v>
      </c>
      <c r="CF9" s="512">
        <v>3.3883014039568402</v>
      </c>
      <c r="CG9" s="512">
        <v>3.4080858525713902</v>
      </c>
      <c r="CH9" s="512">
        <v>3.42941797508669</v>
      </c>
      <c r="CI9" s="512">
        <v>3.4464785567767202</v>
      </c>
      <c r="CJ9" s="512">
        <v>3.46378925221474</v>
      </c>
      <c r="CK9" s="512">
        <v>3.4809094361872699</v>
      </c>
      <c r="CL9" s="512">
        <v>3.4992140517661001</v>
      </c>
      <c r="CM9" s="512">
        <v>3.5178797103848898</v>
      </c>
      <c r="CN9" s="512">
        <v>3.53579934508278</v>
      </c>
      <c r="CO9" s="512">
        <v>3.5537903995520801</v>
      </c>
      <c r="CP9" s="512">
        <v>3.5722371267770701</v>
      </c>
      <c r="CQ9" s="512">
        <v>3.5919469703646798</v>
      </c>
      <c r="CR9" s="512">
        <v>3.6114642330203099</v>
      </c>
      <c r="CS9" s="512">
        <v>3.6300819400814999</v>
      </c>
      <c r="CT9" s="512">
        <v>3.6492439952051701</v>
      </c>
    </row>
    <row r="10" spans="1:98" x14ac:dyDescent="0.2">
      <c r="A10" s="505" t="s">
        <v>496</v>
      </c>
      <c r="B10" s="505" t="s">
        <v>497</v>
      </c>
      <c r="C10" s="512">
        <v>2.03516971038266</v>
      </c>
      <c r="D10" s="512">
        <v>2.0603243586248499</v>
      </c>
      <c r="E10" s="512">
        <v>2.0653694065802699</v>
      </c>
      <c r="F10" s="512">
        <v>2.0874807762832099</v>
      </c>
      <c r="G10" s="512">
        <v>2.1050400482010199</v>
      </c>
      <c r="H10" s="512">
        <v>2.1154192603458899</v>
      </c>
      <c r="I10" s="512">
        <v>2.1518068200870601</v>
      </c>
      <c r="J10" s="512">
        <v>2.1707783725541501</v>
      </c>
      <c r="K10" s="512">
        <v>2.18783691981761</v>
      </c>
      <c r="L10" s="512">
        <v>2.2132586941521701</v>
      </c>
      <c r="M10" s="512">
        <v>2.2359257447920902</v>
      </c>
      <c r="N10" s="512">
        <v>2.2211869184724802</v>
      </c>
      <c r="O10" s="512">
        <v>2.2326241842019399</v>
      </c>
      <c r="P10" s="512">
        <v>2.25901750728924</v>
      </c>
      <c r="Q10" s="512">
        <v>2.2765164106308</v>
      </c>
      <c r="R10" s="512">
        <v>2.30291395940545</v>
      </c>
      <c r="S10" s="512">
        <v>2.3203732479405201</v>
      </c>
      <c r="T10" s="512">
        <v>2.3642172164480799</v>
      </c>
      <c r="U10" s="512">
        <v>2.4053168355103001</v>
      </c>
      <c r="V10" s="512">
        <v>2.3519755124970101</v>
      </c>
      <c r="W10" s="512">
        <v>2.3408422306286298</v>
      </c>
      <c r="X10" s="512">
        <v>2.3474188487574099</v>
      </c>
      <c r="Y10" s="512">
        <v>2.36722788639723</v>
      </c>
      <c r="Z10" s="512">
        <v>2.38170796623861</v>
      </c>
      <c r="AA10" s="512">
        <v>2.37977560548517</v>
      </c>
      <c r="AB10" s="512">
        <v>2.3845469305921401</v>
      </c>
      <c r="AC10" s="512">
        <v>2.3990494738484398</v>
      </c>
      <c r="AD10" s="512">
        <v>2.4227910394257499</v>
      </c>
      <c r="AE10" s="512">
        <v>2.4330498565991299</v>
      </c>
      <c r="AF10" s="512">
        <v>2.4782592908991101</v>
      </c>
      <c r="AG10" s="512">
        <v>2.48958598393371</v>
      </c>
      <c r="AH10" s="512">
        <v>2.4982528033804701</v>
      </c>
      <c r="AI10" s="512">
        <v>2.5146494553159999</v>
      </c>
      <c r="AJ10" s="512">
        <v>2.52107076869803</v>
      </c>
      <c r="AK10" s="512">
        <v>2.5313114193711401</v>
      </c>
      <c r="AL10" s="512">
        <v>2.5519818070473299</v>
      </c>
      <c r="AM10" s="512">
        <v>2.5588970948066301</v>
      </c>
      <c r="AN10" s="512">
        <v>2.5563607318916199</v>
      </c>
      <c r="AO10" s="512">
        <v>2.5757018498037501</v>
      </c>
      <c r="AP10" s="512">
        <v>2.5903118852466198</v>
      </c>
      <c r="AQ10" s="512">
        <v>2.5984834377108701</v>
      </c>
      <c r="AR10" s="512">
        <v>2.6097667453760698</v>
      </c>
      <c r="AS10" s="512">
        <v>2.6162580136308198</v>
      </c>
      <c r="AT10" s="512">
        <v>2.6185435816407101</v>
      </c>
      <c r="AU10" s="512">
        <v>2.6130742036410601</v>
      </c>
      <c r="AV10" s="512">
        <v>2.6248654931503501</v>
      </c>
      <c r="AW10" s="512">
        <v>2.6210903132751202</v>
      </c>
      <c r="AX10" s="512">
        <v>2.62812001494735</v>
      </c>
      <c r="AY10" s="512">
        <v>2.6195672059792101</v>
      </c>
      <c r="AZ10" s="512">
        <v>2.6445845101286198</v>
      </c>
      <c r="BA10" s="512">
        <v>2.6645119184811499</v>
      </c>
      <c r="BB10" s="512">
        <v>2.6793127669589998</v>
      </c>
      <c r="BC10" s="512">
        <v>2.69196801581622</v>
      </c>
      <c r="BD10" s="512">
        <v>2.6963999173151398</v>
      </c>
      <c r="BE10" s="512">
        <v>2.70820199309592</v>
      </c>
      <c r="BF10" s="512">
        <v>2.7228199938442401</v>
      </c>
      <c r="BG10" s="512">
        <v>2.7581855200157999</v>
      </c>
      <c r="BH10" s="512">
        <v>2.7725868388914199</v>
      </c>
      <c r="BI10" s="512">
        <v>2.7794261240196301</v>
      </c>
      <c r="BJ10" s="512">
        <v>2.79252284616837</v>
      </c>
      <c r="BK10" s="512">
        <v>2.80204068249218</v>
      </c>
      <c r="BL10" s="512">
        <v>2.8122450644763202</v>
      </c>
      <c r="BM10" s="512">
        <v>2.8300584393122699</v>
      </c>
      <c r="BN10" s="512">
        <v>2.84208162724111</v>
      </c>
      <c r="BO10" s="512">
        <v>2.8551686160991401</v>
      </c>
      <c r="BP10" s="512">
        <v>2.8532778182259202</v>
      </c>
      <c r="BQ10" s="512">
        <v>2.8766732544002802</v>
      </c>
      <c r="BR10" s="512">
        <v>2.8982648495135899</v>
      </c>
      <c r="BS10" s="512">
        <v>2.9160216774221999</v>
      </c>
      <c r="BT10" s="512">
        <v>2.9654626403941302</v>
      </c>
      <c r="BU10" s="512">
        <v>3.0081548337632902</v>
      </c>
      <c r="BV10" s="512">
        <v>3.0630482422248799</v>
      </c>
      <c r="BW10" s="512">
        <v>3.1259030163817498</v>
      </c>
      <c r="BX10" s="512">
        <v>3.2014215237569101</v>
      </c>
      <c r="BY10" s="512">
        <v>3.2538360600876799</v>
      </c>
      <c r="BZ10" s="512">
        <v>3.3031965097870799</v>
      </c>
      <c r="CA10" s="512">
        <v>3.3480395194667398</v>
      </c>
      <c r="CB10" s="512">
        <v>3.3772072582577199</v>
      </c>
      <c r="CC10" s="512">
        <v>3.4094675504554299</v>
      </c>
      <c r="CD10" s="512">
        <v>3.4424749536492398</v>
      </c>
      <c r="CE10" s="512">
        <v>3.4743211894451802</v>
      </c>
      <c r="CF10" s="512">
        <v>3.5006039732964802</v>
      </c>
      <c r="CG10" s="512">
        <v>3.5303989876569202</v>
      </c>
      <c r="CH10" s="512">
        <v>3.5628674447020598</v>
      </c>
      <c r="CI10" s="512">
        <v>3.5914669049492498</v>
      </c>
      <c r="CJ10" s="512">
        <v>3.6209181772272898</v>
      </c>
      <c r="CK10" s="512">
        <v>3.6499561132707901</v>
      </c>
      <c r="CL10" s="512">
        <v>3.6803370088943401</v>
      </c>
      <c r="CM10" s="512">
        <v>3.7115944324369101</v>
      </c>
      <c r="CN10" s="512">
        <v>3.7424449232069499</v>
      </c>
      <c r="CO10" s="512">
        <v>3.7735168503534799</v>
      </c>
      <c r="CP10" s="512">
        <v>3.8051953825342602</v>
      </c>
      <c r="CQ10" s="512">
        <v>3.8381085422962502</v>
      </c>
      <c r="CR10" s="512">
        <v>3.8709313876845499</v>
      </c>
      <c r="CS10" s="512">
        <v>3.9029692393289599</v>
      </c>
      <c r="CT10" s="512">
        <v>3.9358493172804301</v>
      </c>
    </row>
    <row r="12" spans="1:98" x14ac:dyDescent="0.2"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3"/>
      <c r="AG12" s="513"/>
      <c r="AH12" s="513"/>
      <c r="AI12" s="513"/>
      <c r="AJ12" s="513"/>
      <c r="AK12" s="513"/>
      <c r="AL12" s="513"/>
      <c r="AM12" s="513"/>
      <c r="AN12" s="513"/>
      <c r="AO12" s="513"/>
      <c r="AP12" s="513"/>
      <c r="AQ12" s="513"/>
      <c r="AR12" s="513"/>
      <c r="AS12" s="513"/>
      <c r="AT12" s="513"/>
    </row>
    <row r="13" spans="1:98" x14ac:dyDescent="0.2"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S13" s="513"/>
      <c r="AT13" s="513"/>
      <c r="BW13" s="514" t="s">
        <v>498</v>
      </c>
      <c r="BX13" s="515"/>
      <c r="BY13" s="515"/>
      <c r="BZ13" s="516" t="s">
        <v>499</v>
      </c>
      <c r="CA13" s="517"/>
      <c r="CB13" s="517"/>
      <c r="CC13" s="517"/>
      <c r="CD13" s="517"/>
      <c r="CE13" s="517"/>
      <c r="CF13" s="515"/>
      <c r="CG13" s="515"/>
      <c r="CH13" s="515"/>
    </row>
    <row r="14" spans="1:98" x14ac:dyDescent="0.2"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BW14" s="518"/>
      <c r="BX14" s="519"/>
      <c r="BY14" s="519"/>
      <c r="BZ14" s="519"/>
      <c r="CA14" s="519"/>
      <c r="CB14" s="519"/>
      <c r="CC14" s="519"/>
      <c r="CD14" s="519"/>
      <c r="CE14" s="519"/>
      <c r="CF14" s="519"/>
      <c r="CG14" s="519"/>
      <c r="CH14" s="520"/>
    </row>
    <row r="15" spans="1:98" x14ac:dyDescent="0.2"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BW15" s="521"/>
      <c r="BX15" s="522" t="s">
        <v>500</v>
      </c>
      <c r="BY15" s="523" t="s">
        <v>501</v>
      </c>
      <c r="BZ15" s="515"/>
      <c r="CA15" s="515"/>
      <c r="CB15" s="515"/>
      <c r="CC15" s="515"/>
      <c r="CD15" s="515"/>
      <c r="CE15" s="515"/>
      <c r="CF15" s="515"/>
      <c r="CG15" s="515"/>
      <c r="CH15" s="524"/>
    </row>
    <row r="16" spans="1:98" x14ac:dyDescent="0.2"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BW16" s="521"/>
      <c r="BX16" s="515"/>
      <c r="BY16" s="525" t="str">
        <f>CB7</f>
        <v>2023Q2</v>
      </c>
      <c r="BZ16" s="515"/>
      <c r="CA16" s="515"/>
      <c r="CB16" s="515"/>
      <c r="CC16" s="515"/>
      <c r="CD16" s="515"/>
      <c r="CE16" s="515"/>
      <c r="CF16" s="515"/>
      <c r="CG16" s="515"/>
      <c r="CH16" s="526" t="s">
        <v>502</v>
      </c>
    </row>
    <row r="17" spans="3:86" x14ac:dyDescent="0.2"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27"/>
      <c r="AG17" s="527"/>
      <c r="AH17" s="527"/>
      <c r="AI17" s="527"/>
      <c r="AJ17" s="527"/>
      <c r="AK17" s="527"/>
      <c r="AL17" s="527"/>
      <c r="AM17" s="527"/>
      <c r="AN17" s="527"/>
      <c r="AO17" s="527"/>
      <c r="AP17" s="527"/>
      <c r="BW17" s="521"/>
      <c r="BX17" s="515"/>
      <c r="BY17" s="528">
        <f>CB9</f>
        <v>3.30621025530152</v>
      </c>
      <c r="BZ17" s="515"/>
      <c r="CA17" s="515"/>
      <c r="CB17" s="515"/>
      <c r="CC17" s="515"/>
      <c r="CD17" s="515"/>
      <c r="CE17" s="515"/>
      <c r="CF17" s="515"/>
      <c r="CG17" s="515"/>
      <c r="CH17" s="529">
        <f>BY17</f>
        <v>3.30621025530152</v>
      </c>
    </row>
    <row r="18" spans="3:86" x14ac:dyDescent="0.2">
      <c r="BW18" s="521"/>
      <c r="BX18" s="515"/>
      <c r="BY18" s="515"/>
      <c r="BZ18" s="515"/>
      <c r="CA18" s="515"/>
      <c r="CB18" s="515"/>
      <c r="CC18" s="515"/>
      <c r="CD18" s="515"/>
      <c r="CE18" s="515"/>
      <c r="CF18" s="515"/>
      <c r="CG18" s="515"/>
      <c r="CH18" s="530"/>
    </row>
    <row r="19" spans="3:86" x14ac:dyDescent="0.2">
      <c r="BW19" s="674" t="s">
        <v>503</v>
      </c>
      <c r="BX19" s="675"/>
      <c r="BY19" s="675"/>
      <c r="BZ19" s="515" t="s">
        <v>504</v>
      </c>
      <c r="CA19" s="515"/>
      <c r="CB19" s="515"/>
      <c r="CC19" s="515"/>
      <c r="CD19" s="515"/>
      <c r="CE19" s="515"/>
      <c r="CF19" s="515"/>
      <c r="CG19" s="515"/>
      <c r="CH19" s="530"/>
    </row>
    <row r="20" spans="3:86" x14ac:dyDescent="0.2">
      <c r="BW20" s="531"/>
      <c r="BX20" s="522"/>
      <c r="BY20" s="532" t="str">
        <f>CC7</f>
        <v>2023Q3</v>
      </c>
      <c r="BZ20" s="532" t="str">
        <f t="shared" ref="BZ20:CF20" si="0">CD7</f>
        <v>2023Q4</v>
      </c>
      <c r="CA20" s="532" t="str">
        <f t="shared" si="0"/>
        <v>2024Q1</v>
      </c>
      <c r="CB20" s="532" t="str">
        <f t="shared" si="0"/>
        <v>2024Q2</v>
      </c>
      <c r="CC20" s="532" t="str">
        <f t="shared" si="0"/>
        <v>2024Q3</v>
      </c>
      <c r="CD20" s="532" t="str">
        <f t="shared" si="0"/>
        <v>2024Q4</v>
      </c>
      <c r="CE20" s="532" t="str">
        <f t="shared" si="0"/>
        <v>2025Q1</v>
      </c>
      <c r="CF20" s="532" t="str">
        <f t="shared" si="0"/>
        <v>2025Q2</v>
      </c>
      <c r="CG20" s="515"/>
      <c r="CH20" s="530"/>
    </row>
    <row r="21" spans="3:86" x14ac:dyDescent="0.2">
      <c r="BW21" s="521"/>
      <c r="BX21" s="515"/>
      <c r="BY21" s="528">
        <f>CC9</f>
        <v>3.3272304548242801</v>
      </c>
      <c r="BZ21" s="528">
        <f t="shared" ref="BZ21:CF21" si="1">CD9</f>
        <v>3.3506000676307002</v>
      </c>
      <c r="CA21" s="528">
        <f t="shared" si="1"/>
        <v>3.3713855548821599</v>
      </c>
      <c r="CB21" s="528">
        <f t="shared" si="1"/>
        <v>3.3883014039568402</v>
      </c>
      <c r="CC21" s="528">
        <f t="shared" si="1"/>
        <v>3.4080858525713902</v>
      </c>
      <c r="CD21" s="528">
        <f t="shared" si="1"/>
        <v>3.42941797508669</v>
      </c>
      <c r="CE21" s="528">
        <f t="shared" si="1"/>
        <v>3.4464785567767202</v>
      </c>
      <c r="CF21" s="528">
        <f t="shared" si="1"/>
        <v>3.46378925221474</v>
      </c>
      <c r="CG21" s="515"/>
      <c r="CH21" s="529">
        <f>AVERAGE(BY21:CF21)</f>
        <v>3.3981611397429399</v>
      </c>
    </row>
    <row r="22" spans="3:86" x14ac:dyDescent="0.2">
      <c r="BW22" s="521"/>
      <c r="BX22" s="515"/>
      <c r="BY22" s="515"/>
      <c r="BZ22" s="515"/>
      <c r="CA22" s="515"/>
      <c r="CB22" s="515"/>
      <c r="CC22" s="515"/>
      <c r="CD22" s="515"/>
      <c r="CE22" s="515"/>
      <c r="CF22" s="515"/>
      <c r="CG22" s="515"/>
      <c r="CH22" s="530"/>
    </row>
    <row r="23" spans="3:86" x14ac:dyDescent="0.2">
      <c r="BW23" s="521"/>
      <c r="BX23" s="515"/>
      <c r="BY23" s="515"/>
      <c r="BZ23" s="515"/>
      <c r="CA23" s="515"/>
      <c r="CB23" s="515"/>
      <c r="CC23" s="515"/>
      <c r="CD23" s="515"/>
      <c r="CE23" s="515"/>
      <c r="CF23" s="515"/>
      <c r="CG23" s="533" t="s">
        <v>505</v>
      </c>
      <c r="CH23" s="534">
        <f>(CH21-CH17)/CH17</f>
        <v>2.7811565914169036E-2</v>
      </c>
    </row>
    <row r="24" spans="3:86" x14ac:dyDescent="0.2">
      <c r="BW24" s="535"/>
      <c r="BX24" s="536"/>
      <c r="BY24" s="536"/>
      <c r="BZ24" s="536"/>
      <c r="CA24" s="536"/>
      <c r="CB24" s="536"/>
      <c r="CC24" s="536"/>
      <c r="CD24" s="536"/>
      <c r="CE24" s="536"/>
      <c r="CF24" s="536"/>
      <c r="CG24" s="536"/>
      <c r="CH24" s="537"/>
    </row>
  </sheetData>
  <mergeCells count="2">
    <mergeCell ref="A1:B1"/>
    <mergeCell ref="BW19:BY19"/>
  </mergeCells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3544-D9EC-49D6-85DA-28F14E1A5907}">
  <dimension ref="A1:AQO46"/>
  <sheetViews>
    <sheetView zoomScale="120" zoomScaleNormal="120" workbookViewId="0">
      <selection activeCell="M5" sqref="M5"/>
    </sheetView>
  </sheetViews>
  <sheetFormatPr defaultRowHeight="11.25" x14ac:dyDescent="0.2"/>
  <cols>
    <col min="1" max="1" width="49.6640625" bestFit="1" customWidth="1"/>
    <col min="2" max="2" width="12.1640625" bestFit="1" customWidth="1"/>
    <col min="4" max="5" width="12.5" bestFit="1" customWidth="1"/>
    <col min="6" max="6" width="14.83203125" customWidth="1"/>
    <col min="7" max="13" width="12.5" bestFit="1" customWidth="1"/>
    <col min="14" max="14" width="14.33203125" customWidth="1"/>
    <col min="15" max="17" width="12.5" bestFit="1" customWidth="1"/>
  </cols>
  <sheetData>
    <row r="1" spans="1:1133" x14ac:dyDescent="0.2">
      <c r="D1" s="491"/>
      <c r="E1" s="491"/>
      <c r="F1" s="491"/>
      <c r="G1" s="491"/>
      <c r="H1" s="491"/>
      <c r="I1" s="491"/>
      <c r="J1" s="491"/>
      <c r="K1" s="491"/>
      <c r="L1" s="491"/>
      <c r="M1" s="491"/>
    </row>
    <row r="2" spans="1:1133" x14ac:dyDescent="0.2">
      <c r="A2" t="s">
        <v>373</v>
      </c>
      <c r="B2" s="63">
        <f>SUM(B7:B32)</f>
        <v>128.15037582417582</v>
      </c>
      <c r="D2" s="491">
        <f t="shared" ref="D2:M2" si="0">SUM(D7:D32)</f>
        <v>60650.020000000004</v>
      </c>
      <c r="E2" s="491">
        <f t="shared" si="0"/>
        <v>28289.4</v>
      </c>
      <c r="F2" s="491">
        <f t="shared" si="0"/>
        <v>8305.25</v>
      </c>
      <c r="G2" s="491">
        <f t="shared" si="0"/>
        <v>8182.34</v>
      </c>
      <c r="H2" s="491">
        <f t="shared" si="0"/>
        <v>17736</v>
      </c>
      <c r="I2" s="491">
        <f t="shared" si="0"/>
        <v>240.4</v>
      </c>
      <c r="J2" s="491">
        <f t="shared" si="0"/>
        <v>210</v>
      </c>
      <c r="K2" s="491">
        <f t="shared" si="0"/>
        <v>72291.64</v>
      </c>
      <c r="L2" s="491">
        <f t="shared" si="0"/>
        <v>612403.99</v>
      </c>
      <c r="M2" s="491">
        <f t="shared" si="0"/>
        <v>51553</v>
      </c>
    </row>
    <row r="3" spans="1:1133" x14ac:dyDescent="0.2">
      <c r="C3" t="s">
        <v>374</v>
      </c>
      <c r="D3" s="492">
        <f t="shared" ref="D3:M3" si="1">D2/$B$2</f>
        <v>473.27227571468626</v>
      </c>
      <c r="E3" s="492">
        <f t="shared" si="1"/>
        <v>220.75159606877367</v>
      </c>
      <c r="F3" s="492">
        <f t="shared" si="1"/>
        <v>64.808627728060074</v>
      </c>
      <c r="G3" s="492">
        <f t="shared" si="1"/>
        <v>63.849520123345478</v>
      </c>
      <c r="H3" s="492">
        <f t="shared" si="1"/>
        <v>138.39990625024814</v>
      </c>
      <c r="I3" s="492">
        <f t="shared" si="1"/>
        <v>1.8759211469643466</v>
      </c>
      <c r="J3" s="492">
        <f t="shared" si="1"/>
        <v>1.6386998371984727</v>
      </c>
      <c r="K3" s="492">
        <f t="shared" si="1"/>
        <v>564.11570808957424</v>
      </c>
      <c r="L3" s="492">
        <f t="shared" si="1"/>
        <v>4778.7919938699761</v>
      </c>
      <c r="M3" s="492">
        <f t="shared" si="1"/>
        <v>402.28520336710886</v>
      </c>
    </row>
    <row r="4" spans="1:1133" ht="15" x14ac:dyDescent="0.25">
      <c r="D4" s="480" t="s">
        <v>312</v>
      </c>
      <c r="E4" s="480" t="s">
        <v>316</v>
      </c>
      <c r="F4" s="480" t="s">
        <v>317</v>
      </c>
      <c r="G4" s="480" t="s">
        <v>318</v>
      </c>
      <c r="H4" s="480" t="s">
        <v>319</v>
      </c>
      <c r="I4" s="480" t="s">
        <v>320</v>
      </c>
      <c r="J4" s="480" t="s">
        <v>322</v>
      </c>
      <c r="K4" s="480" t="s">
        <v>323</v>
      </c>
      <c r="L4" s="480" t="s">
        <v>327</v>
      </c>
      <c r="M4" s="480" t="s">
        <v>329</v>
      </c>
      <c r="ACT4" s="481"/>
      <c r="ACU4" s="481"/>
      <c r="ACV4" s="481"/>
      <c r="ACW4" s="481"/>
      <c r="ACX4" s="481"/>
      <c r="ACY4" s="481"/>
      <c r="ACZ4" s="481"/>
      <c r="ADA4" s="481"/>
      <c r="ADB4" s="481"/>
      <c r="ADC4" s="481"/>
      <c r="ADD4" s="481"/>
      <c r="ADE4" s="481"/>
      <c r="ADF4" s="481"/>
      <c r="ADG4" s="481"/>
      <c r="ADH4" s="481"/>
      <c r="ADI4" s="481"/>
      <c r="ADJ4" s="481"/>
      <c r="ADK4" s="481"/>
      <c r="ADL4" s="481"/>
      <c r="ADM4" s="481"/>
      <c r="ADN4" s="481"/>
      <c r="ADO4" s="481"/>
      <c r="ADP4" s="481"/>
      <c r="ADQ4" s="481"/>
      <c r="ADR4" s="481"/>
      <c r="ADS4" s="481"/>
      <c r="ADT4" s="481"/>
      <c r="ADU4" s="481"/>
      <c r="ADV4" s="481"/>
      <c r="ADW4" s="481"/>
      <c r="ADX4" s="481"/>
      <c r="ADY4" s="481"/>
      <c r="ADZ4" s="481"/>
      <c r="AEA4" s="481"/>
      <c r="AEB4" s="481"/>
      <c r="AEC4" s="481"/>
      <c r="AED4" s="481"/>
      <c r="AEE4" s="481"/>
      <c r="AEF4" s="481"/>
      <c r="AEG4" s="481"/>
      <c r="ALZ4" s="482"/>
      <c r="AMA4" s="482"/>
      <c r="AMB4" s="482"/>
      <c r="AMC4" s="482"/>
      <c r="AMD4" s="482"/>
      <c r="AME4" s="482"/>
      <c r="AMF4" s="482"/>
      <c r="AMG4" s="482"/>
      <c r="AMH4" s="482"/>
      <c r="AMI4" s="482"/>
      <c r="AMJ4" s="482"/>
      <c r="AMK4" s="482"/>
      <c r="AML4" s="482"/>
      <c r="AMM4" s="482"/>
      <c r="AMN4" s="482"/>
      <c r="AMO4" s="482"/>
      <c r="AMP4" s="482"/>
      <c r="AMQ4" s="482"/>
      <c r="AMR4" s="482"/>
      <c r="AMS4" s="482"/>
      <c r="AMT4" s="482"/>
      <c r="AMU4" s="482"/>
      <c r="AMV4" s="482"/>
      <c r="AMW4" s="482"/>
      <c r="AMX4" s="482"/>
      <c r="AMY4" s="482"/>
      <c r="AMZ4" s="482"/>
      <c r="ANA4" s="482"/>
      <c r="ANB4" s="482"/>
      <c r="ANC4" s="482"/>
      <c r="AND4" s="482"/>
      <c r="ANE4" s="482"/>
      <c r="ANF4" s="482"/>
      <c r="ANG4" s="482"/>
      <c r="ANH4" s="482"/>
      <c r="ANI4" s="482"/>
      <c r="ANJ4" s="482"/>
      <c r="ANK4" s="482"/>
      <c r="ANL4" s="482"/>
      <c r="ANM4" s="482"/>
      <c r="ANN4" s="482"/>
      <c r="ANO4" s="482"/>
      <c r="ANP4" s="482"/>
      <c r="ANQ4" s="482"/>
      <c r="ANR4" s="482"/>
      <c r="ANS4" s="482"/>
      <c r="ANT4" s="482"/>
      <c r="ANU4" s="482"/>
      <c r="ANV4" s="482"/>
      <c r="ANW4" s="482"/>
      <c r="ANX4" s="482"/>
      <c r="ANY4" s="482"/>
      <c r="ANZ4" s="482"/>
      <c r="AOA4" s="482"/>
      <c r="AOB4" s="482"/>
      <c r="AOC4" s="482"/>
      <c r="AOD4" s="482"/>
      <c r="AOE4" s="482"/>
      <c r="AOF4" s="482"/>
      <c r="AOG4" s="482"/>
      <c r="AOH4" s="482"/>
      <c r="AOI4" s="482"/>
      <c r="AOJ4" s="482"/>
      <c r="AOK4" s="482"/>
      <c r="AOL4" s="482"/>
      <c r="AOM4" s="482"/>
      <c r="AON4" s="482"/>
      <c r="AOO4" s="482"/>
      <c r="AOP4" s="482"/>
      <c r="AOQ4" s="482"/>
      <c r="AOR4" s="482"/>
      <c r="AOS4" s="482"/>
      <c r="AOT4" s="482"/>
      <c r="AOU4" s="482"/>
      <c r="AOV4" s="482"/>
      <c r="AOW4" s="482"/>
      <c r="AOX4" s="482"/>
      <c r="AOY4" s="482"/>
      <c r="AOZ4" s="482"/>
      <c r="APA4" s="482"/>
      <c r="APB4" s="482"/>
      <c r="APC4" s="482"/>
      <c r="APD4" s="482"/>
      <c r="APE4" s="482"/>
      <c r="APF4" s="482"/>
      <c r="APG4" s="482"/>
      <c r="APH4" s="482"/>
      <c r="API4" s="482"/>
      <c r="APJ4" s="482"/>
      <c r="APK4" s="482"/>
      <c r="APL4" s="482"/>
      <c r="APM4" s="482"/>
      <c r="APN4" s="482"/>
      <c r="APO4" s="482"/>
      <c r="APP4" s="482"/>
      <c r="APQ4" s="482"/>
      <c r="APR4" s="482"/>
      <c r="APS4" s="482"/>
      <c r="APT4" s="482"/>
      <c r="APU4" s="482"/>
      <c r="APV4" s="482"/>
      <c r="APW4" s="482"/>
      <c r="APX4" s="482"/>
      <c r="APY4" s="482"/>
      <c r="APZ4" s="482"/>
      <c r="AQA4" s="482"/>
      <c r="AQB4" s="482"/>
      <c r="AQC4" s="482"/>
      <c r="AQD4" s="482"/>
      <c r="AQE4" s="482"/>
      <c r="AQF4" s="482"/>
      <c r="AQG4" s="482"/>
      <c r="AQH4" s="482"/>
      <c r="AQI4" s="482"/>
      <c r="AQJ4" s="482"/>
      <c r="AQK4" s="482"/>
      <c r="AQL4" s="482"/>
      <c r="AQM4" s="482"/>
      <c r="AQN4" s="482"/>
      <c r="AQO4" s="482"/>
    </row>
    <row r="5" spans="1:1133" ht="45.75" x14ac:dyDescent="0.25">
      <c r="A5" s="483"/>
      <c r="B5" s="484"/>
      <c r="D5" s="494" t="s">
        <v>332</v>
      </c>
      <c r="E5" s="494" t="s">
        <v>336</v>
      </c>
      <c r="F5" s="494" t="s">
        <v>337</v>
      </c>
      <c r="G5" s="495" t="s">
        <v>338</v>
      </c>
      <c r="H5" s="494" t="s">
        <v>339</v>
      </c>
      <c r="I5" s="494" t="s">
        <v>340</v>
      </c>
      <c r="J5" s="495" t="s">
        <v>342</v>
      </c>
      <c r="K5" s="495" t="s">
        <v>343</v>
      </c>
      <c r="L5" s="495" t="s">
        <v>347</v>
      </c>
      <c r="M5" s="494" t="s">
        <v>349</v>
      </c>
      <c r="ACT5" s="481"/>
      <c r="ACU5" s="481"/>
      <c r="ACV5" s="481"/>
      <c r="ACW5" s="481"/>
      <c r="ACX5" s="481"/>
      <c r="ACY5" s="481"/>
      <c r="ACZ5" s="481"/>
      <c r="ADA5" s="481"/>
      <c r="ADB5" s="481"/>
      <c r="ADC5" s="481"/>
      <c r="ADD5" s="481"/>
      <c r="ADE5" s="481"/>
      <c r="ADF5" s="481"/>
      <c r="ADG5" s="481"/>
      <c r="ADH5" s="481"/>
      <c r="ADI5" s="481"/>
      <c r="ADJ5" s="481"/>
      <c r="ADK5" s="481"/>
      <c r="ADL5" s="481"/>
      <c r="ADM5" s="481"/>
      <c r="ADN5" s="481"/>
      <c r="ADO5" s="481"/>
      <c r="ADP5" s="481"/>
      <c r="ADQ5" s="481"/>
      <c r="ADR5" s="481"/>
      <c r="ADS5" s="481"/>
      <c r="ADT5" s="481"/>
      <c r="ADU5" s="481"/>
      <c r="ADV5" s="481"/>
      <c r="ADW5" s="481"/>
      <c r="ADX5" s="481"/>
      <c r="ADY5" s="481"/>
      <c r="ADZ5" s="481"/>
      <c r="AEA5" s="481"/>
      <c r="AEB5" s="481"/>
      <c r="AEC5" s="481"/>
      <c r="AED5" s="481"/>
      <c r="AEE5" s="481"/>
      <c r="AEF5" s="481"/>
      <c r="AEG5" s="481"/>
      <c r="ALZ5" s="482"/>
      <c r="AMA5" s="482"/>
      <c r="AMB5" s="482"/>
      <c r="AMC5" s="482"/>
      <c r="AMD5" s="482"/>
      <c r="AME5" s="482"/>
      <c r="AMF5" s="482"/>
      <c r="AMG5" s="482"/>
      <c r="AMH5" s="482"/>
      <c r="AMI5" s="482"/>
      <c r="AMJ5" s="482"/>
      <c r="AMK5" s="482"/>
      <c r="AML5" s="482"/>
      <c r="AMM5" s="482"/>
      <c r="AMN5" s="482"/>
      <c r="AMO5" s="482"/>
      <c r="AMP5" s="482"/>
      <c r="AMQ5" s="482"/>
      <c r="AMR5" s="482"/>
      <c r="AMS5" s="482"/>
      <c r="AMT5" s="482"/>
      <c r="AMU5" s="482"/>
      <c r="AMV5" s="482"/>
      <c r="AMW5" s="482"/>
      <c r="AMX5" s="482"/>
      <c r="AMY5" s="482"/>
      <c r="AMZ5" s="482"/>
      <c r="ANA5" s="482"/>
      <c r="ANB5" s="482"/>
      <c r="ANC5" s="482"/>
      <c r="AND5" s="482"/>
      <c r="ANE5" s="482"/>
      <c r="ANF5" s="482"/>
      <c r="ANG5" s="482"/>
      <c r="ANH5" s="482"/>
      <c r="ANI5" s="482"/>
      <c r="ANJ5" s="482"/>
      <c r="ANK5" s="482"/>
      <c r="ANL5" s="482"/>
      <c r="ANM5" s="482"/>
      <c r="ANN5" s="482"/>
      <c r="ANO5" s="482"/>
      <c r="ANP5" s="482"/>
      <c r="ANQ5" s="482"/>
      <c r="ANR5" s="482"/>
      <c r="ANS5" s="482"/>
      <c r="ANT5" s="482"/>
      <c r="ANU5" s="482"/>
      <c r="ANV5" s="482"/>
      <c r="ANW5" s="482"/>
      <c r="ANX5" s="482"/>
      <c r="ANY5" s="482"/>
      <c r="ANZ5" s="482"/>
      <c r="AOA5" s="482"/>
      <c r="AOB5" s="482"/>
      <c r="AOC5" s="482"/>
      <c r="AOD5" s="482"/>
      <c r="AOE5" s="482"/>
      <c r="AOF5" s="482"/>
      <c r="AOG5" s="482"/>
      <c r="AOH5" s="482"/>
      <c r="AOI5" s="482"/>
      <c r="AOJ5" s="482"/>
      <c r="AOK5" s="482"/>
      <c r="AOL5" s="482"/>
      <c r="AOM5" s="482"/>
      <c r="AON5" s="482"/>
      <c r="AOO5" s="482"/>
      <c r="AOP5" s="482"/>
      <c r="AOQ5" s="482"/>
      <c r="AOR5" s="482"/>
      <c r="AOS5" s="482"/>
      <c r="AOT5" s="482"/>
      <c r="AOU5" s="482"/>
      <c r="AOV5" s="482"/>
      <c r="AOW5" s="482"/>
      <c r="AOX5" s="482"/>
      <c r="AOY5" s="482"/>
      <c r="AOZ5" s="482"/>
      <c r="APA5" s="482"/>
      <c r="APB5" s="482"/>
      <c r="APC5" s="482"/>
      <c r="APD5" s="482"/>
      <c r="APE5" s="482"/>
      <c r="APF5" s="482"/>
      <c r="APG5" s="482"/>
      <c r="APH5" s="482"/>
      <c r="API5" s="482"/>
      <c r="APJ5" s="482"/>
      <c r="APK5" s="482"/>
      <c r="APL5" s="482"/>
      <c r="APM5" s="482"/>
      <c r="APN5" s="482"/>
      <c r="APO5" s="482"/>
      <c r="APP5" s="482"/>
      <c r="APQ5" s="482"/>
      <c r="APR5" s="482"/>
      <c r="APS5" s="482"/>
      <c r="APT5" s="482"/>
      <c r="APU5" s="482"/>
      <c r="APV5" s="482"/>
      <c r="APW5" s="482"/>
      <c r="APX5" s="482"/>
      <c r="APY5" s="482"/>
      <c r="APZ5" s="482"/>
      <c r="AQA5" s="482"/>
      <c r="AQB5" s="482"/>
      <c r="AQC5" s="482"/>
      <c r="AQD5" s="482"/>
      <c r="AQE5" s="482"/>
      <c r="AQF5" s="482"/>
      <c r="AQG5" s="482"/>
      <c r="AQH5" s="482"/>
      <c r="AQI5" s="482"/>
      <c r="AQJ5" s="482"/>
      <c r="AQK5" s="482"/>
      <c r="AQL5" s="482"/>
      <c r="AQM5" s="482"/>
      <c r="AQN5" s="482"/>
      <c r="AQO5" s="482"/>
    </row>
    <row r="6" spans="1:1133" ht="15" x14ac:dyDescent="0.25">
      <c r="A6" s="480" t="s">
        <v>351</v>
      </c>
      <c r="B6" s="485" t="s">
        <v>352</v>
      </c>
      <c r="D6" s="480" t="s">
        <v>353</v>
      </c>
      <c r="E6" s="480" t="s">
        <v>353</v>
      </c>
      <c r="F6" s="480" t="s">
        <v>353</v>
      </c>
      <c r="G6" s="480" t="s">
        <v>353</v>
      </c>
      <c r="H6" s="480" t="s">
        <v>353</v>
      </c>
      <c r="I6" s="480" t="s">
        <v>353</v>
      </c>
      <c r="J6" s="480" t="s">
        <v>353</v>
      </c>
      <c r="K6" s="480" t="s">
        <v>353</v>
      </c>
      <c r="L6" s="480" t="s">
        <v>353</v>
      </c>
      <c r="M6" s="480" t="s">
        <v>353</v>
      </c>
      <c r="ACT6" s="481"/>
      <c r="ACU6" s="481"/>
      <c r="ACV6" s="481"/>
      <c r="ACW6" s="481"/>
      <c r="ACX6" s="481"/>
      <c r="ACY6" s="481"/>
      <c r="ACZ6" s="481"/>
      <c r="ADA6" s="481"/>
      <c r="ADB6" s="481"/>
      <c r="ADC6" s="481"/>
      <c r="ADD6" s="481"/>
      <c r="ADE6" s="481"/>
      <c r="ADF6" s="481"/>
      <c r="ADG6" s="481"/>
      <c r="ADH6" s="481"/>
      <c r="ADI6" s="481"/>
      <c r="ADJ6" s="481"/>
      <c r="ADK6" s="481"/>
      <c r="ADL6" s="481"/>
      <c r="ADM6" s="481"/>
      <c r="ADN6" s="481"/>
      <c r="ADO6" s="481"/>
      <c r="ADP6" s="481"/>
      <c r="ADQ6" s="481"/>
      <c r="ADR6" s="481"/>
      <c r="ADS6" s="481"/>
      <c r="ADT6" s="481"/>
      <c r="ADU6" s="481"/>
      <c r="ADV6" s="481"/>
      <c r="ADW6" s="481"/>
      <c r="ADX6" s="481"/>
      <c r="ADY6" s="481"/>
      <c r="ADZ6" s="481"/>
      <c r="AEA6" s="481"/>
      <c r="AEB6" s="481"/>
      <c r="AEC6" s="481"/>
      <c r="AED6" s="481"/>
      <c r="AEE6" s="481"/>
      <c r="AEF6" s="481"/>
      <c r="AEG6" s="481"/>
      <c r="ALZ6" s="482"/>
      <c r="AMA6" s="482"/>
      <c r="AMB6" s="482"/>
      <c r="AMC6" s="482"/>
      <c r="AMD6" s="482"/>
      <c r="AME6" s="482"/>
      <c r="AMF6" s="482"/>
      <c r="AMG6" s="482"/>
      <c r="AMH6" s="482"/>
      <c r="AMI6" s="482"/>
      <c r="AMJ6" s="482"/>
      <c r="AMK6" s="482"/>
      <c r="AML6" s="482"/>
      <c r="AMM6" s="482"/>
      <c r="AMN6" s="482"/>
      <c r="AMO6" s="482"/>
      <c r="AMP6" s="482"/>
      <c r="AMQ6" s="482"/>
      <c r="AMR6" s="482"/>
      <c r="AMS6" s="482"/>
      <c r="AMT6" s="482"/>
      <c r="AMU6" s="482"/>
      <c r="AMV6" s="482"/>
      <c r="AMW6" s="482"/>
      <c r="AMX6" s="482"/>
      <c r="AMY6" s="482"/>
      <c r="AMZ6" s="482"/>
      <c r="ANA6" s="482"/>
      <c r="ANB6" s="482"/>
      <c r="ANC6" s="482"/>
      <c r="AND6" s="482"/>
      <c r="ANE6" s="482"/>
      <c r="ANF6" s="482"/>
      <c r="ANG6" s="482"/>
      <c r="ANH6" s="482"/>
      <c r="ANI6" s="482"/>
      <c r="ANJ6" s="482"/>
      <c r="ANK6" s="482"/>
      <c r="ANL6" s="482"/>
      <c r="ANM6" s="482"/>
      <c r="ANN6" s="482"/>
      <c r="ANO6" s="482"/>
      <c r="ANP6" s="482"/>
      <c r="ANQ6" s="482"/>
      <c r="ANR6" s="482"/>
      <c r="ANS6" s="482"/>
      <c r="ANT6" s="482"/>
      <c r="ANU6" s="482"/>
      <c r="ANV6" s="482"/>
      <c r="ANW6" s="482"/>
      <c r="ANX6" s="482"/>
      <c r="ANY6" s="482"/>
      <c r="ANZ6" s="482"/>
      <c r="AOA6" s="482"/>
      <c r="AOB6" s="482"/>
      <c r="AOC6" s="482"/>
      <c r="AOD6" s="482"/>
      <c r="AOE6" s="482"/>
      <c r="AOF6" s="482"/>
      <c r="AOG6" s="482"/>
      <c r="AOH6" s="482"/>
      <c r="AOI6" s="482"/>
      <c r="AOJ6" s="482"/>
      <c r="AOK6" s="482"/>
      <c r="AOL6" s="482"/>
      <c r="AOM6" s="482"/>
      <c r="AON6" s="482"/>
      <c r="AOO6" s="482"/>
      <c r="AOP6" s="482"/>
      <c r="AOQ6" s="482"/>
      <c r="AOR6" s="482"/>
      <c r="AOS6" s="482"/>
      <c r="AOT6" s="482"/>
      <c r="AOU6" s="482"/>
      <c r="AOV6" s="482"/>
      <c r="AOW6" s="482"/>
      <c r="AOX6" s="482"/>
      <c r="AOY6" s="482"/>
      <c r="AOZ6" s="482"/>
      <c r="APA6" s="482"/>
      <c r="APB6" s="482"/>
      <c r="APC6" s="482"/>
      <c r="APD6" s="482"/>
      <c r="APE6" s="482"/>
      <c r="APF6" s="482"/>
      <c r="APG6" s="482"/>
      <c r="APH6" s="482"/>
      <c r="API6" s="482"/>
      <c r="APJ6" s="482"/>
      <c r="APK6" s="482"/>
      <c r="APL6" s="482"/>
      <c r="APM6" s="482"/>
      <c r="APN6" s="482"/>
      <c r="APO6" s="482"/>
      <c r="APP6" s="482"/>
      <c r="APQ6" s="482"/>
      <c r="APR6" s="482"/>
      <c r="APS6" s="482"/>
      <c r="APT6" s="482"/>
      <c r="APU6" s="482"/>
      <c r="APV6" s="482"/>
      <c r="APW6" s="482"/>
      <c r="APX6" s="482"/>
      <c r="APY6" s="482"/>
      <c r="APZ6" s="482"/>
      <c r="AQA6" s="482"/>
      <c r="AQB6" s="482"/>
      <c r="AQC6" s="482"/>
      <c r="AQD6" s="482"/>
      <c r="AQE6" s="482"/>
      <c r="AQF6" s="482"/>
      <c r="AQG6" s="482"/>
      <c r="AQH6" s="482"/>
      <c r="AQI6" s="482"/>
      <c r="AQJ6" s="482"/>
      <c r="AQK6" s="482"/>
      <c r="AQL6" s="482"/>
      <c r="AQM6" s="482"/>
      <c r="AQN6" s="482"/>
      <c r="AQO6" s="482"/>
    </row>
    <row r="7" spans="1:1133" ht="15" x14ac:dyDescent="0.25">
      <c r="A7" s="480" t="s">
        <v>354</v>
      </c>
      <c r="B7" s="485">
        <v>0.6</v>
      </c>
      <c r="D7" s="488"/>
      <c r="E7" s="486"/>
      <c r="F7" s="486"/>
      <c r="G7" s="486"/>
      <c r="H7" s="486"/>
      <c r="I7" s="486"/>
      <c r="J7" s="486"/>
      <c r="K7" s="486"/>
      <c r="L7" s="486"/>
      <c r="M7" s="486">
        <v>634</v>
      </c>
      <c r="ACT7" s="481"/>
      <c r="ACU7" s="481"/>
      <c r="ACV7" s="481"/>
      <c r="ACW7" s="481"/>
      <c r="ACX7" s="481"/>
      <c r="ACY7" s="481"/>
      <c r="ACZ7" s="481"/>
      <c r="ADA7" s="481"/>
      <c r="ADB7" s="481"/>
      <c r="ADC7" s="481"/>
      <c r="ADD7" s="481"/>
      <c r="ADE7" s="481"/>
      <c r="ADF7" s="481"/>
      <c r="ADG7" s="481"/>
      <c r="ADH7" s="481"/>
      <c r="ADI7" s="481"/>
      <c r="ADJ7" s="481"/>
      <c r="ADK7" s="481"/>
      <c r="ADL7" s="481"/>
      <c r="ADM7" s="481"/>
      <c r="ADN7" s="481"/>
      <c r="ADO7" s="481"/>
      <c r="ADP7" s="481"/>
      <c r="ADQ7" s="481"/>
      <c r="ADR7" s="481"/>
      <c r="ADS7" s="481"/>
      <c r="ADT7" s="481"/>
      <c r="ADU7" s="481"/>
      <c r="ADV7" s="481"/>
      <c r="ADW7" s="481"/>
      <c r="ADX7" s="481"/>
      <c r="ADY7" s="481"/>
      <c r="ADZ7" s="481"/>
      <c r="AEA7" s="481"/>
      <c r="AEB7" s="481"/>
      <c r="AEC7" s="481"/>
      <c r="AED7" s="481"/>
      <c r="AEE7" s="481"/>
      <c r="AEF7" s="481"/>
      <c r="AEG7" s="481"/>
      <c r="ALZ7" s="482"/>
      <c r="AMA7" s="482"/>
      <c r="AMB7" s="482"/>
      <c r="AMC7" s="482"/>
      <c r="AMD7" s="482"/>
      <c r="AME7" s="482"/>
      <c r="AMF7" s="482"/>
      <c r="AMG7" s="482"/>
      <c r="AMH7" s="482"/>
      <c r="AMI7" s="482"/>
      <c r="AMJ7" s="482"/>
      <c r="AMK7" s="482"/>
      <c r="AML7" s="482"/>
      <c r="AMM7" s="482"/>
      <c r="AMN7" s="482"/>
      <c r="AMO7" s="482"/>
      <c r="AMP7" s="482"/>
      <c r="AMQ7" s="482"/>
      <c r="AMR7" s="482"/>
      <c r="AMS7" s="482"/>
      <c r="AMT7" s="482"/>
      <c r="AMU7" s="482"/>
      <c r="AMV7" s="482"/>
      <c r="AMW7" s="482"/>
      <c r="AMX7" s="482"/>
      <c r="AMY7" s="482"/>
      <c r="AMZ7" s="482"/>
      <c r="ANA7" s="482"/>
      <c r="ANB7" s="482"/>
      <c r="ANC7" s="482"/>
      <c r="AND7" s="482"/>
      <c r="ANE7" s="482"/>
      <c r="ANF7" s="482"/>
      <c r="ANG7" s="482"/>
      <c r="ANH7" s="482"/>
      <c r="ANI7" s="482"/>
      <c r="ANJ7" s="482"/>
      <c r="ANK7" s="482"/>
      <c r="ANL7" s="482"/>
      <c r="ANM7" s="482"/>
      <c r="ANN7" s="482"/>
      <c r="ANO7" s="482"/>
      <c r="ANP7" s="482"/>
      <c r="ANQ7" s="482"/>
      <c r="ANR7" s="482"/>
      <c r="ANS7" s="482"/>
      <c r="ANT7" s="482"/>
      <c r="ANU7" s="482"/>
      <c r="ANV7" s="482"/>
      <c r="ANW7" s="482"/>
      <c r="ANX7" s="482"/>
      <c r="ANY7" s="482"/>
      <c r="ANZ7" s="482"/>
      <c r="AOA7" s="482"/>
      <c r="AOB7" s="482"/>
      <c r="AOC7" s="482"/>
      <c r="AOD7" s="482"/>
      <c r="AOE7" s="482"/>
      <c r="AOF7" s="482"/>
      <c r="AOG7" s="482"/>
      <c r="AOH7" s="482"/>
      <c r="AOI7" s="482"/>
      <c r="AOJ7" s="482"/>
      <c r="AOK7" s="482"/>
      <c r="AOL7" s="482"/>
      <c r="AOM7" s="482"/>
      <c r="AON7" s="482"/>
      <c r="AOO7" s="482"/>
      <c r="AOP7" s="482"/>
      <c r="AOQ7" s="482"/>
      <c r="AOR7" s="482"/>
      <c r="AOS7" s="482"/>
      <c r="AOT7" s="482"/>
      <c r="AOU7" s="482"/>
      <c r="AOV7" s="482"/>
      <c r="AOW7" s="482"/>
      <c r="AOX7" s="482"/>
      <c r="AOY7" s="482"/>
      <c r="AOZ7" s="482"/>
      <c r="APA7" s="482"/>
      <c r="APB7" s="482"/>
      <c r="APC7" s="482"/>
      <c r="APD7" s="482"/>
      <c r="APE7" s="482"/>
      <c r="APF7" s="482"/>
      <c r="APG7" s="482"/>
      <c r="APH7" s="482"/>
      <c r="API7" s="482"/>
      <c r="APJ7" s="482"/>
      <c r="APK7" s="482"/>
      <c r="APL7" s="482"/>
      <c r="APM7" s="482"/>
      <c r="APN7" s="482"/>
      <c r="APO7" s="482"/>
      <c r="APP7" s="482"/>
      <c r="APQ7" s="482"/>
      <c r="APR7" s="482"/>
      <c r="APS7" s="482"/>
      <c r="APT7" s="482"/>
      <c r="APU7" s="482"/>
      <c r="APV7" s="482"/>
      <c r="APW7" s="482"/>
      <c r="APX7" s="482"/>
      <c r="APY7" s="482"/>
      <c r="APZ7" s="482"/>
      <c r="AQA7" s="482"/>
      <c r="AQB7" s="482"/>
      <c r="AQC7" s="482"/>
      <c r="AQD7" s="482"/>
      <c r="AQE7" s="482"/>
      <c r="AQF7" s="482"/>
      <c r="AQG7" s="482"/>
      <c r="AQH7" s="482"/>
      <c r="AQI7" s="482"/>
      <c r="AQJ7" s="482"/>
      <c r="AQK7" s="482"/>
      <c r="AQL7" s="482"/>
      <c r="AQM7" s="482"/>
      <c r="AQN7" s="482"/>
      <c r="AQO7" s="482"/>
    </row>
    <row r="8" spans="1:1133" ht="15" x14ac:dyDescent="0.25">
      <c r="A8" s="480" t="s">
        <v>355</v>
      </c>
      <c r="B8" s="485">
        <v>0.87019999999999997</v>
      </c>
      <c r="D8" s="486"/>
      <c r="E8" s="486">
        <v>885</v>
      </c>
      <c r="F8" s="486"/>
      <c r="G8" s="486"/>
      <c r="H8" s="486"/>
      <c r="I8" s="486"/>
      <c r="J8" s="486"/>
      <c r="K8" s="486"/>
      <c r="L8" s="486">
        <v>1908.99</v>
      </c>
      <c r="M8" s="486"/>
      <c r="ACT8" s="481"/>
      <c r="ACU8" s="481"/>
      <c r="ACV8" s="481"/>
      <c r="ACW8" s="481"/>
      <c r="ACX8" s="481"/>
      <c r="ACY8" s="481"/>
      <c r="ACZ8" s="481"/>
      <c r="ADA8" s="481"/>
      <c r="ADB8" s="481"/>
      <c r="ADC8" s="481"/>
      <c r="ADD8" s="481"/>
      <c r="ADE8" s="481"/>
      <c r="ADF8" s="481"/>
      <c r="ADG8" s="481"/>
      <c r="ADH8" s="481"/>
      <c r="ADI8" s="481"/>
      <c r="ADJ8" s="481"/>
      <c r="ADK8" s="481"/>
      <c r="ADL8" s="481"/>
      <c r="ADM8" s="481"/>
      <c r="ADN8" s="481"/>
      <c r="ADO8" s="481"/>
      <c r="ADP8" s="481"/>
      <c r="ADQ8" s="481"/>
      <c r="ADR8" s="481"/>
      <c r="ADS8" s="481"/>
      <c r="ADT8" s="481"/>
      <c r="ADU8" s="481"/>
      <c r="ADV8" s="481"/>
      <c r="ADW8" s="481"/>
      <c r="ADX8" s="481"/>
      <c r="ADY8" s="481"/>
      <c r="ADZ8" s="481"/>
      <c r="AEA8" s="481"/>
      <c r="AEB8" s="481"/>
      <c r="AEC8" s="481"/>
      <c r="AED8" s="481"/>
      <c r="AEE8" s="481"/>
      <c r="AEF8" s="481"/>
      <c r="AEG8" s="481"/>
      <c r="ALZ8" s="482"/>
      <c r="AMA8" s="482"/>
      <c r="AMB8" s="482"/>
      <c r="AMC8" s="482"/>
      <c r="AMD8" s="482"/>
      <c r="AME8" s="482"/>
      <c r="AMF8" s="482"/>
      <c r="AMG8" s="482"/>
      <c r="AMH8" s="482"/>
      <c r="AMI8" s="482"/>
      <c r="AMJ8" s="482"/>
      <c r="AMK8" s="482"/>
      <c r="AML8" s="482"/>
      <c r="AMM8" s="482"/>
      <c r="AMN8" s="482"/>
      <c r="AMO8" s="482"/>
      <c r="AMP8" s="482"/>
      <c r="AMQ8" s="482"/>
      <c r="AMR8" s="482"/>
      <c r="AMS8" s="482"/>
      <c r="AMT8" s="482"/>
      <c r="AMU8" s="482"/>
      <c r="AMV8" s="482"/>
      <c r="AMW8" s="482"/>
      <c r="AMX8" s="482"/>
      <c r="AMY8" s="482"/>
      <c r="AMZ8" s="482"/>
      <c r="ANA8" s="482"/>
      <c r="ANB8" s="482"/>
      <c r="ANC8" s="482"/>
      <c r="AND8" s="482"/>
      <c r="ANE8" s="482"/>
      <c r="ANF8" s="482"/>
      <c r="ANG8" s="482"/>
      <c r="ANH8" s="482"/>
      <c r="ANI8" s="482"/>
      <c r="ANJ8" s="482"/>
      <c r="ANK8" s="482"/>
      <c r="ANL8" s="482"/>
      <c r="ANM8" s="482"/>
      <c r="ANN8" s="482"/>
      <c r="ANO8" s="482"/>
      <c r="ANP8" s="482"/>
      <c r="ANQ8" s="482"/>
      <c r="ANR8" s="482"/>
      <c r="ANS8" s="482"/>
      <c r="ANT8" s="482"/>
      <c r="ANU8" s="482"/>
      <c r="ANV8" s="482"/>
      <c r="ANW8" s="482"/>
      <c r="ANX8" s="482"/>
      <c r="ANY8" s="482"/>
      <c r="ANZ8" s="482"/>
      <c r="AOA8" s="482"/>
      <c r="AOB8" s="482"/>
      <c r="AOC8" s="482"/>
      <c r="AOD8" s="482"/>
      <c r="AOE8" s="482"/>
      <c r="AOF8" s="482"/>
      <c r="AOG8" s="482"/>
      <c r="AOH8" s="482"/>
      <c r="AOI8" s="482"/>
      <c r="AOJ8" s="482"/>
      <c r="AOK8" s="482"/>
      <c r="AOL8" s="482"/>
      <c r="AOM8" s="482"/>
      <c r="AON8" s="482"/>
      <c r="AOO8" s="482"/>
      <c r="AOP8" s="482"/>
      <c r="AOQ8" s="482"/>
      <c r="AOR8" s="482"/>
      <c r="AOS8" s="482"/>
      <c r="AOT8" s="482"/>
      <c r="AOU8" s="482"/>
      <c r="AOV8" s="482"/>
      <c r="AOW8" s="482"/>
      <c r="AOX8" s="482"/>
      <c r="AOY8" s="482"/>
      <c r="AOZ8" s="482"/>
      <c r="APA8" s="482"/>
      <c r="APB8" s="482"/>
      <c r="APC8" s="482"/>
      <c r="APD8" s="482"/>
      <c r="APE8" s="482"/>
      <c r="APF8" s="482"/>
      <c r="APG8" s="482"/>
      <c r="APH8" s="482"/>
      <c r="API8" s="482"/>
      <c r="APJ8" s="482"/>
      <c r="APK8" s="482"/>
      <c r="APL8" s="482"/>
      <c r="APM8" s="482"/>
      <c r="APN8" s="482"/>
      <c r="APO8" s="482"/>
      <c r="APP8" s="482"/>
      <c r="APQ8" s="482"/>
      <c r="APR8" s="482"/>
      <c r="APS8" s="482"/>
      <c r="APT8" s="482"/>
      <c r="APU8" s="482"/>
      <c r="APV8" s="482"/>
      <c r="APW8" s="482"/>
      <c r="APX8" s="482"/>
      <c r="APY8" s="482"/>
      <c r="APZ8" s="482"/>
      <c r="AQA8" s="482"/>
      <c r="AQB8" s="482"/>
      <c r="AQC8" s="482"/>
      <c r="AQD8" s="482"/>
      <c r="AQE8" s="482"/>
      <c r="AQF8" s="482"/>
      <c r="AQG8" s="482"/>
      <c r="AQH8" s="482"/>
      <c r="AQI8" s="482"/>
      <c r="AQJ8" s="482"/>
      <c r="AQK8" s="482"/>
      <c r="AQL8" s="482"/>
      <c r="AQM8" s="482"/>
      <c r="AQN8" s="482"/>
      <c r="AQO8" s="482"/>
    </row>
    <row r="9" spans="1:1133" ht="15" x14ac:dyDescent="0.25">
      <c r="A9" s="480" t="s">
        <v>356</v>
      </c>
      <c r="B9" s="485">
        <v>2.64</v>
      </c>
      <c r="D9" s="486">
        <v>8283.02</v>
      </c>
      <c r="E9" s="486">
        <v>3500</v>
      </c>
      <c r="F9" s="486">
        <v>820</v>
      </c>
      <c r="G9" s="486">
        <v>77.13</v>
      </c>
      <c r="H9" s="486"/>
      <c r="I9" s="486"/>
      <c r="J9" s="486"/>
      <c r="K9" s="486">
        <v>11737.88</v>
      </c>
      <c r="L9" s="486"/>
      <c r="M9" s="486"/>
      <c r="ACT9" s="481"/>
      <c r="ACU9" s="481"/>
      <c r="ACV9" s="481"/>
      <c r="ACW9" s="481"/>
      <c r="ACX9" s="481"/>
      <c r="ACY9" s="481"/>
      <c r="ACZ9" s="481"/>
      <c r="ADA9" s="481"/>
      <c r="ADB9" s="481"/>
      <c r="ADC9" s="481"/>
      <c r="ADD9" s="481"/>
      <c r="ADE9" s="481"/>
      <c r="ADF9" s="481"/>
      <c r="ADG9" s="481"/>
      <c r="ADH9" s="481"/>
      <c r="ADI9" s="481"/>
      <c r="ADJ9" s="481"/>
      <c r="ADK9" s="481"/>
      <c r="ADL9" s="481"/>
      <c r="ADM9" s="481"/>
      <c r="ADN9" s="481"/>
      <c r="ADO9" s="481"/>
      <c r="ADP9" s="481"/>
      <c r="ADQ9" s="481"/>
      <c r="ADR9" s="481"/>
      <c r="ADS9" s="481"/>
      <c r="ADT9" s="481"/>
      <c r="ADU9" s="481"/>
      <c r="ADV9" s="481"/>
      <c r="ADW9" s="481"/>
      <c r="ADX9" s="481"/>
      <c r="ADY9" s="481"/>
      <c r="ADZ9" s="481"/>
      <c r="AEA9" s="481"/>
      <c r="AEB9" s="481"/>
      <c r="AEC9" s="481"/>
      <c r="AED9" s="481"/>
      <c r="AEE9" s="481"/>
      <c r="AEF9" s="481"/>
      <c r="AEG9" s="481"/>
      <c r="ALZ9" s="482"/>
      <c r="AMA9" s="482"/>
      <c r="AMB9" s="482"/>
      <c r="AMC9" s="482"/>
      <c r="AMD9" s="482"/>
      <c r="AME9" s="482"/>
      <c r="AMF9" s="482"/>
      <c r="AMG9" s="482"/>
      <c r="AMH9" s="482"/>
      <c r="AMI9" s="482"/>
      <c r="AMJ9" s="482"/>
      <c r="AMK9" s="482"/>
      <c r="AML9" s="482"/>
      <c r="AMM9" s="482"/>
      <c r="AMN9" s="482"/>
      <c r="AMO9" s="482"/>
      <c r="AMP9" s="482"/>
      <c r="AMQ9" s="482"/>
      <c r="AMR9" s="482"/>
      <c r="AMS9" s="482"/>
      <c r="AMT9" s="482"/>
      <c r="AMU9" s="482"/>
      <c r="AMV9" s="482"/>
      <c r="AMW9" s="482"/>
      <c r="AMX9" s="482"/>
      <c r="AMY9" s="482"/>
      <c r="AMZ9" s="482"/>
      <c r="ANA9" s="482"/>
      <c r="ANB9" s="482"/>
      <c r="ANC9" s="482"/>
      <c r="AND9" s="482"/>
      <c r="ANE9" s="482"/>
      <c r="ANF9" s="482"/>
      <c r="ANG9" s="482"/>
      <c r="ANH9" s="482"/>
      <c r="ANI9" s="482"/>
      <c r="ANJ9" s="482"/>
      <c r="ANK9" s="482"/>
      <c r="ANL9" s="482"/>
      <c r="ANM9" s="482"/>
      <c r="ANN9" s="482"/>
      <c r="ANO9" s="482"/>
      <c r="ANP9" s="482"/>
      <c r="ANQ9" s="482"/>
      <c r="ANR9" s="482"/>
      <c r="ANS9" s="482"/>
      <c r="ANT9" s="482"/>
      <c r="ANU9" s="482"/>
      <c r="ANV9" s="482"/>
      <c r="ANW9" s="482"/>
      <c r="ANX9" s="482"/>
      <c r="ANY9" s="482"/>
      <c r="ANZ9" s="482"/>
      <c r="AOA9" s="482"/>
      <c r="AOB9" s="482"/>
      <c r="AOC9" s="482"/>
      <c r="AOD9" s="482"/>
      <c r="AOE9" s="482"/>
      <c r="AOF9" s="482"/>
      <c r="AOG9" s="482"/>
      <c r="AOH9" s="482"/>
      <c r="AOI9" s="482"/>
      <c r="AOJ9" s="482"/>
      <c r="AOK9" s="482"/>
      <c r="AOL9" s="482"/>
      <c r="AOM9" s="482"/>
      <c r="AON9" s="482"/>
      <c r="AOO9" s="482"/>
      <c r="AOP9" s="482"/>
      <c r="AOQ9" s="482"/>
      <c r="AOR9" s="482"/>
      <c r="AOS9" s="482"/>
      <c r="AOT9" s="482"/>
      <c r="AOU9" s="482"/>
      <c r="AOV9" s="482"/>
      <c r="AOW9" s="482"/>
      <c r="AOX9" s="482"/>
      <c r="AOY9" s="482"/>
      <c r="AOZ9" s="482"/>
      <c r="APA9" s="482"/>
      <c r="APB9" s="482"/>
      <c r="APC9" s="482"/>
      <c r="APD9" s="482"/>
      <c r="APE9" s="482"/>
      <c r="APF9" s="482"/>
      <c r="APG9" s="482"/>
      <c r="APH9" s="482"/>
      <c r="API9" s="482"/>
      <c r="APJ9" s="482"/>
      <c r="APK9" s="482"/>
      <c r="APL9" s="482"/>
      <c r="APM9" s="482"/>
      <c r="APN9" s="482"/>
      <c r="APO9" s="482"/>
      <c r="APP9" s="482"/>
      <c r="APQ9" s="482"/>
      <c r="APR9" s="482"/>
      <c r="APS9" s="482"/>
      <c r="APT9" s="482"/>
      <c r="APU9" s="482"/>
      <c r="APV9" s="482"/>
      <c r="APW9" s="482"/>
      <c r="APX9" s="482"/>
      <c r="APY9" s="482"/>
      <c r="APZ9" s="482"/>
      <c r="AQA9" s="482"/>
      <c r="AQB9" s="482"/>
      <c r="AQC9" s="482"/>
      <c r="AQD9" s="482"/>
      <c r="AQE9" s="482"/>
      <c r="AQF9" s="482"/>
      <c r="AQG9" s="482"/>
      <c r="AQH9" s="482"/>
      <c r="AQI9" s="482"/>
      <c r="AQJ9" s="482"/>
      <c r="AQK9" s="482"/>
      <c r="AQL9" s="482"/>
      <c r="AQM9" s="482"/>
      <c r="AQN9" s="482"/>
      <c r="AQO9" s="482"/>
    </row>
    <row r="10" spans="1:1133" ht="15" x14ac:dyDescent="0.25">
      <c r="A10" s="480" t="s">
        <v>357</v>
      </c>
      <c r="B10" s="485">
        <v>1</v>
      </c>
      <c r="D10" s="486"/>
      <c r="E10" s="486">
        <v>897</v>
      </c>
      <c r="F10" s="486"/>
      <c r="G10" s="486"/>
      <c r="H10" s="486"/>
      <c r="I10" s="486"/>
      <c r="J10" s="486"/>
      <c r="K10" s="486"/>
      <c r="L10" s="486">
        <v>10368</v>
      </c>
      <c r="M10" s="486"/>
      <c r="ACT10" s="481"/>
      <c r="ACU10" s="481"/>
      <c r="ACV10" s="481"/>
      <c r="ACW10" s="481"/>
      <c r="ACX10" s="481"/>
      <c r="ACY10" s="481"/>
      <c r="ACZ10" s="481"/>
      <c r="ADA10" s="481"/>
      <c r="ADB10" s="481"/>
      <c r="ADC10" s="481"/>
      <c r="ADD10" s="481"/>
      <c r="ADE10" s="481"/>
      <c r="ADF10" s="481"/>
      <c r="ADG10" s="481"/>
      <c r="ADH10" s="481"/>
      <c r="ADI10" s="481"/>
      <c r="ADJ10" s="481"/>
      <c r="ADK10" s="481"/>
      <c r="ADL10" s="481"/>
      <c r="ADM10" s="481"/>
      <c r="ADN10" s="481"/>
      <c r="ADO10" s="481"/>
      <c r="ADP10" s="481"/>
      <c r="ADQ10" s="481"/>
      <c r="ADR10" s="481"/>
      <c r="ADS10" s="481"/>
      <c r="ADT10" s="481"/>
      <c r="ADU10" s="481"/>
      <c r="ADV10" s="481"/>
      <c r="ADW10" s="481"/>
      <c r="ADX10" s="481"/>
      <c r="ADY10" s="481"/>
      <c r="ADZ10" s="481"/>
      <c r="AEA10" s="481"/>
      <c r="AEB10" s="481"/>
      <c r="AEC10" s="481"/>
      <c r="AED10" s="481"/>
      <c r="AEE10" s="481"/>
      <c r="AEF10" s="481"/>
      <c r="AEG10" s="481"/>
      <c r="ALZ10" s="482"/>
      <c r="AMA10" s="482"/>
      <c r="AMB10" s="482"/>
      <c r="AMC10" s="482"/>
      <c r="AMD10" s="482"/>
      <c r="AME10" s="482"/>
      <c r="AMF10" s="482"/>
      <c r="AMG10" s="482"/>
      <c r="AMH10" s="482"/>
      <c r="AMI10" s="482"/>
      <c r="AMJ10" s="482"/>
      <c r="AMK10" s="482"/>
      <c r="AML10" s="482"/>
      <c r="AMM10" s="482"/>
      <c r="AMN10" s="482"/>
      <c r="AMO10" s="482"/>
      <c r="AMP10" s="482"/>
      <c r="AMQ10" s="482"/>
      <c r="AMR10" s="482"/>
      <c r="AMS10" s="482"/>
      <c r="AMT10" s="482"/>
      <c r="AMU10" s="482"/>
      <c r="AMV10" s="482"/>
      <c r="AMW10" s="482"/>
      <c r="AMX10" s="482"/>
      <c r="AMY10" s="482"/>
      <c r="AMZ10" s="482"/>
      <c r="ANA10" s="482"/>
      <c r="ANB10" s="482"/>
      <c r="ANC10" s="482"/>
      <c r="AND10" s="482"/>
      <c r="ANE10" s="482"/>
      <c r="ANF10" s="482"/>
      <c r="ANG10" s="482"/>
      <c r="ANH10" s="482"/>
      <c r="ANI10" s="482"/>
      <c r="ANJ10" s="482"/>
      <c r="ANK10" s="482"/>
      <c r="ANL10" s="482"/>
      <c r="ANM10" s="482"/>
      <c r="ANN10" s="482"/>
      <c r="ANO10" s="482"/>
      <c r="ANP10" s="482"/>
      <c r="ANQ10" s="482"/>
      <c r="ANR10" s="482"/>
      <c r="ANS10" s="482"/>
      <c r="ANT10" s="482"/>
      <c r="ANU10" s="482"/>
      <c r="ANV10" s="482"/>
      <c r="ANW10" s="482"/>
      <c r="ANX10" s="482"/>
      <c r="ANY10" s="482"/>
      <c r="ANZ10" s="482"/>
      <c r="AOA10" s="482"/>
      <c r="AOB10" s="482"/>
      <c r="AOC10" s="482"/>
      <c r="AOD10" s="482"/>
      <c r="AOE10" s="482"/>
      <c r="AOF10" s="482"/>
      <c r="AOG10" s="482"/>
      <c r="AOH10" s="482"/>
      <c r="AOI10" s="482"/>
      <c r="AOJ10" s="482"/>
      <c r="AOK10" s="482"/>
      <c r="AOL10" s="482"/>
      <c r="AOM10" s="482"/>
      <c r="AON10" s="482"/>
      <c r="AOO10" s="482"/>
      <c r="AOP10" s="482"/>
      <c r="AOQ10" s="482"/>
      <c r="AOR10" s="482"/>
      <c r="AOS10" s="482"/>
      <c r="AOT10" s="482"/>
      <c r="AOU10" s="482"/>
      <c r="AOV10" s="482"/>
      <c r="AOW10" s="482"/>
      <c r="AOX10" s="482"/>
      <c r="AOY10" s="482"/>
      <c r="AOZ10" s="482"/>
      <c r="APA10" s="482"/>
      <c r="APB10" s="482"/>
      <c r="APC10" s="482"/>
      <c r="APD10" s="482"/>
      <c r="APE10" s="482"/>
      <c r="APF10" s="482"/>
      <c r="APG10" s="482"/>
      <c r="APH10" s="482"/>
      <c r="API10" s="482"/>
      <c r="APJ10" s="482"/>
      <c r="APK10" s="482"/>
      <c r="APL10" s="482"/>
      <c r="APM10" s="482"/>
      <c r="APN10" s="482"/>
      <c r="APO10" s="482"/>
      <c r="APP10" s="482"/>
      <c r="APQ10" s="482"/>
      <c r="APR10" s="482"/>
      <c r="APS10" s="482"/>
      <c r="APT10" s="482"/>
      <c r="APU10" s="482"/>
      <c r="APV10" s="482"/>
      <c r="APW10" s="482"/>
      <c r="APX10" s="482"/>
      <c r="APY10" s="482"/>
      <c r="APZ10" s="482"/>
      <c r="AQA10" s="482"/>
      <c r="AQB10" s="482"/>
      <c r="AQC10" s="482"/>
      <c r="AQD10" s="482"/>
      <c r="AQE10" s="482"/>
      <c r="AQF10" s="482"/>
      <c r="AQG10" s="482"/>
      <c r="AQH10" s="482"/>
      <c r="AQI10" s="482"/>
      <c r="AQJ10" s="482"/>
      <c r="AQK10" s="482"/>
      <c r="AQL10" s="482"/>
      <c r="AQM10" s="482"/>
      <c r="AQN10" s="482"/>
      <c r="AQO10" s="482"/>
    </row>
    <row r="11" spans="1:1133" ht="15" x14ac:dyDescent="0.25">
      <c r="A11" s="480" t="s">
        <v>358</v>
      </c>
      <c r="B11" s="485">
        <v>20.52</v>
      </c>
      <c r="D11" s="486"/>
      <c r="E11" s="486">
        <v>1022</v>
      </c>
      <c r="F11" s="486">
        <v>936</v>
      </c>
      <c r="G11" s="486"/>
      <c r="H11" s="486"/>
      <c r="I11" s="486"/>
      <c r="J11" s="486"/>
      <c r="K11" s="486"/>
      <c r="L11" s="486">
        <v>6520</v>
      </c>
      <c r="M11" s="486"/>
      <c r="ACT11" s="481"/>
      <c r="ACU11" s="481"/>
      <c r="ACV11" s="481"/>
      <c r="ACW11" s="481"/>
      <c r="ACX11" s="481"/>
      <c r="ACY11" s="481"/>
      <c r="ACZ11" s="481"/>
      <c r="ADA11" s="481"/>
      <c r="ADB11" s="481"/>
      <c r="ADC11" s="481"/>
      <c r="ADD11" s="481"/>
      <c r="ADE11" s="481"/>
      <c r="ADF11" s="481"/>
      <c r="ADG11" s="481"/>
      <c r="ADH11" s="481"/>
      <c r="ADI11" s="481"/>
      <c r="ADJ11" s="481"/>
      <c r="ADK11" s="481"/>
      <c r="ADL11" s="481"/>
      <c r="ADM11" s="481"/>
      <c r="ADN11" s="481"/>
      <c r="ADO11" s="481"/>
      <c r="ADP11" s="481"/>
      <c r="ADQ11" s="481"/>
      <c r="ADR11" s="481"/>
      <c r="ADS11" s="481"/>
      <c r="ADT11" s="481"/>
      <c r="ADU11" s="481"/>
      <c r="ADV11" s="481"/>
      <c r="ADW11" s="481"/>
      <c r="ADX11" s="481"/>
      <c r="ADY11" s="481"/>
      <c r="ADZ11" s="481"/>
      <c r="AEA11" s="481"/>
      <c r="AEB11" s="481"/>
      <c r="AEC11" s="481"/>
      <c r="AED11" s="481"/>
      <c r="AEE11" s="481"/>
      <c r="AEF11" s="481"/>
      <c r="AEG11" s="481"/>
      <c r="ALZ11" s="482"/>
      <c r="AMA11" s="482"/>
      <c r="AMB11" s="482"/>
      <c r="AMC11" s="482"/>
      <c r="AMD11" s="482"/>
      <c r="AME11" s="482"/>
      <c r="AMF11" s="482"/>
      <c r="AMG11" s="482"/>
      <c r="AMH11" s="482"/>
      <c r="AMI11" s="482"/>
      <c r="AMJ11" s="482"/>
      <c r="AMK11" s="482"/>
      <c r="AML11" s="482"/>
      <c r="AMM11" s="482"/>
      <c r="AMN11" s="482"/>
      <c r="AMO11" s="482"/>
      <c r="AMP11" s="482"/>
      <c r="AMQ11" s="482"/>
      <c r="AMR11" s="482"/>
      <c r="AMS11" s="482"/>
      <c r="AMT11" s="482"/>
      <c r="AMU11" s="482"/>
      <c r="AMV11" s="482"/>
      <c r="AMW11" s="482"/>
      <c r="AMX11" s="482"/>
      <c r="AMY11" s="482"/>
      <c r="AMZ11" s="482"/>
      <c r="ANA11" s="482"/>
      <c r="ANB11" s="482"/>
      <c r="ANC11" s="482"/>
      <c r="AND11" s="482"/>
      <c r="ANE11" s="482"/>
      <c r="ANF11" s="482"/>
      <c r="ANG11" s="482"/>
      <c r="ANH11" s="482"/>
      <c r="ANI11" s="482"/>
      <c r="ANJ11" s="482"/>
      <c r="ANK11" s="482"/>
      <c r="ANL11" s="482"/>
      <c r="ANM11" s="482"/>
      <c r="ANN11" s="482"/>
      <c r="ANO11" s="482"/>
      <c r="ANP11" s="482"/>
      <c r="ANQ11" s="482"/>
      <c r="ANR11" s="482"/>
      <c r="ANS11" s="482"/>
      <c r="ANT11" s="482"/>
      <c r="ANU11" s="482"/>
      <c r="ANV11" s="482"/>
      <c r="ANW11" s="482"/>
      <c r="ANX11" s="482"/>
      <c r="ANY11" s="482"/>
      <c r="ANZ11" s="482"/>
      <c r="AOA11" s="482"/>
      <c r="AOB11" s="482"/>
      <c r="AOC11" s="482"/>
      <c r="AOD11" s="482"/>
      <c r="AOE11" s="482"/>
      <c r="AOF11" s="482"/>
      <c r="AOG11" s="482"/>
      <c r="AOH11" s="482"/>
      <c r="AOI11" s="482"/>
      <c r="AOJ11" s="482"/>
      <c r="AOK11" s="482"/>
      <c r="AOL11" s="482"/>
      <c r="AOM11" s="482"/>
      <c r="AON11" s="482"/>
      <c r="AOO11" s="482"/>
      <c r="AOP11" s="482"/>
      <c r="AOQ11" s="482"/>
      <c r="AOR11" s="482"/>
      <c r="AOS11" s="482"/>
      <c r="AOT11" s="482"/>
      <c r="AOU11" s="482"/>
      <c r="AOV11" s="482"/>
      <c r="AOW11" s="482"/>
      <c r="AOX11" s="482"/>
      <c r="AOY11" s="482"/>
      <c r="AOZ11" s="482"/>
      <c r="APA11" s="482"/>
      <c r="APB11" s="482"/>
      <c r="APC11" s="482"/>
      <c r="APD11" s="482"/>
      <c r="APE11" s="482"/>
      <c r="APF11" s="482"/>
      <c r="APG11" s="482"/>
      <c r="APH11" s="482"/>
      <c r="API11" s="482"/>
      <c r="APJ11" s="482"/>
      <c r="APK11" s="482"/>
      <c r="APL11" s="482"/>
      <c r="APM11" s="482"/>
      <c r="APN11" s="482"/>
      <c r="APO11" s="482"/>
      <c r="APP11" s="482"/>
      <c r="APQ11" s="482"/>
      <c r="APR11" s="482"/>
      <c r="APS11" s="482"/>
      <c r="APT11" s="482"/>
      <c r="APU11" s="482"/>
      <c r="APV11" s="482"/>
      <c r="APW11" s="482"/>
      <c r="APX11" s="482"/>
      <c r="APY11" s="482"/>
      <c r="APZ11" s="482"/>
      <c r="AQA11" s="482"/>
      <c r="AQB11" s="482"/>
      <c r="AQC11" s="482"/>
      <c r="AQD11" s="482"/>
      <c r="AQE11" s="482"/>
      <c r="AQF11" s="482"/>
      <c r="AQG11" s="482"/>
      <c r="AQH11" s="482"/>
      <c r="AQI11" s="482"/>
      <c r="AQJ11" s="482"/>
      <c r="AQK11" s="482"/>
      <c r="AQL11" s="482"/>
      <c r="AQM11" s="482"/>
      <c r="AQN11" s="482"/>
      <c r="AQO11" s="482"/>
    </row>
    <row r="12" spans="1:1133" ht="15" x14ac:dyDescent="0.25">
      <c r="A12" s="480" t="s">
        <v>359</v>
      </c>
      <c r="B12" s="485">
        <v>1.1200000000000001</v>
      </c>
      <c r="D12" s="486"/>
      <c r="E12" s="486">
        <v>4248.3999999999996</v>
      </c>
      <c r="F12" s="486"/>
      <c r="G12" s="486"/>
      <c r="H12" s="486"/>
      <c r="I12" s="486">
        <v>50</v>
      </c>
      <c r="J12" s="486"/>
      <c r="K12" s="486">
        <v>23.76</v>
      </c>
      <c r="L12" s="486">
        <v>30</v>
      </c>
      <c r="M12" s="486"/>
      <c r="ACT12" s="481"/>
      <c r="ACU12" s="481"/>
      <c r="ACV12" s="481"/>
      <c r="ACW12" s="481"/>
      <c r="ACX12" s="481"/>
      <c r="ACY12" s="481"/>
      <c r="ACZ12" s="481"/>
      <c r="ADA12" s="481"/>
      <c r="ADB12" s="481"/>
      <c r="ADC12" s="481"/>
      <c r="ADD12" s="481"/>
      <c r="ADE12" s="481"/>
      <c r="ADF12" s="481"/>
      <c r="ADG12" s="481"/>
      <c r="ADH12" s="481"/>
      <c r="ADI12" s="481"/>
      <c r="ADJ12" s="481"/>
      <c r="ADK12" s="481"/>
      <c r="ADL12" s="481"/>
      <c r="ADM12" s="481"/>
      <c r="ADN12" s="481"/>
      <c r="ADO12" s="481"/>
      <c r="ADP12" s="481"/>
      <c r="ADQ12" s="481"/>
      <c r="ADR12" s="481"/>
      <c r="ADS12" s="481"/>
      <c r="ADT12" s="481"/>
      <c r="ADU12" s="481"/>
      <c r="ADV12" s="481"/>
      <c r="ADW12" s="481"/>
      <c r="ADX12" s="481"/>
      <c r="ADY12" s="481"/>
      <c r="ADZ12" s="481"/>
      <c r="AEA12" s="481"/>
      <c r="AEB12" s="481"/>
      <c r="AEC12" s="481"/>
      <c r="AED12" s="481"/>
      <c r="AEE12" s="481"/>
      <c r="AEF12" s="481"/>
      <c r="AEG12" s="481"/>
      <c r="ALZ12" s="482"/>
      <c r="AMA12" s="482"/>
      <c r="AMB12" s="482"/>
      <c r="AMC12" s="482"/>
      <c r="AMD12" s="482"/>
      <c r="AME12" s="482"/>
      <c r="AMF12" s="482"/>
      <c r="AMG12" s="482"/>
      <c r="AMH12" s="482"/>
      <c r="AMI12" s="482"/>
      <c r="AMJ12" s="482"/>
      <c r="AMK12" s="482"/>
      <c r="AML12" s="482"/>
      <c r="AMM12" s="482"/>
      <c r="AMN12" s="482"/>
      <c r="AMO12" s="482"/>
      <c r="AMP12" s="482"/>
      <c r="AMQ12" s="482"/>
      <c r="AMR12" s="482"/>
      <c r="AMS12" s="482"/>
      <c r="AMT12" s="482"/>
      <c r="AMU12" s="482"/>
      <c r="AMV12" s="482"/>
      <c r="AMW12" s="482"/>
      <c r="AMX12" s="482"/>
      <c r="AMY12" s="482"/>
      <c r="AMZ12" s="482"/>
      <c r="ANA12" s="482"/>
      <c r="ANB12" s="482"/>
      <c r="ANC12" s="482"/>
      <c r="AND12" s="482"/>
      <c r="ANE12" s="482"/>
      <c r="ANF12" s="482"/>
      <c r="ANG12" s="482"/>
      <c r="ANH12" s="482"/>
      <c r="ANI12" s="482"/>
      <c r="ANJ12" s="482"/>
      <c r="ANK12" s="482"/>
      <c r="ANL12" s="482"/>
      <c r="ANM12" s="482"/>
      <c r="ANN12" s="482"/>
      <c r="ANO12" s="482"/>
      <c r="ANP12" s="482"/>
      <c r="ANQ12" s="482"/>
      <c r="ANR12" s="482"/>
      <c r="ANS12" s="482"/>
      <c r="ANT12" s="482"/>
      <c r="ANU12" s="482"/>
      <c r="ANV12" s="482"/>
      <c r="ANW12" s="482"/>
      <c r="ANX12" s="482"/>
      <c r="ANY12" s="482"/>
      <c r="ANZ12" s="482"/>
      <c r="AOA12" s="482"/>
      <c r="AOB12" s="482"/>
      <c r="AOC12" s="482"/>
      <c r="AOD12" s="482"/>
      <c r="AOE12" s="482"/>
      <c r="AOF12" s="482"/>
      <c r="AOG12" s="482"/>
      <c r="AOH12" s="482"/>
      <c r="AOI12" s="482"/>
      <c r="AOJ12" s="482"/>
      <c r="AOK12" s="482"/>
      <c r="AOL12" s="482"/>
      <c r="AOM12" s="482"/>
      <c r="AON12" s="482"/>
      <c r="AOO12" s="482"/>
      <c r="AOP12" s="482"/>
      <c r="AOQ12" s="482"/>
      <c r="AOR12" s="482"/>
      <c r="AOS12" s="482"/>
      <c r="AOT12" s="482"/>
      <c r="AOU12" s="482"/>
      <c r="AOV12" s="482"/>
      <c r="AOW12" s="482"/>
      <c r="AOX12" s="482"/>
      <c r="AOY12" s="482"/>
      <c r="AOZ12" s="482"/>
      <c r="APA12" s="482"/>
      <c r="APB12" s="482"/>
      <c r="APC12" s="482"/>
      <c r="APD12" s="482"/>
      <c r="APE12" s="482"/>
      <c r="APF12" s="482"/>
      <c r="APG12" s="482"/>
      <c r="APH12" s="482"/>
      <c r="API12" s="482"/>
      <c r="APJ12" s="482"/>
      <c r="APK12" s="482"/>
      <c r="APL12" s="482"/>
      <c r="APM12" s="482"/>
      <c r="APN12" s="482"/>
      <c r="APO12" s="482"/>
      <c r="APP12" s="482"/>
      <c r="APQ12" s="482"/>
      <c r="APR12" s="482"/>
      <c r="APS12" s="482"/>
      <c r="APT12" s="482"/>
      <c r="APU12" s="482"/>
      <c r="APV12" s="482"/>
      <c r="APW12" s="482"/>
      <c r="APX12" s="482"/>
      <c r="APY12" s="482"/>
      <c r="APZ12" s="482"/>
      <c r="AQA12" s="482"/>
      <c r="AQB12" s="482"/>
      <c r="AQC12" s="482"/>
      <c r="AQD12" s="482"/>
      <c r="AQE12" s="482"/>
      <c r="AQF12" s="482"/>
      <c r="AQG12" s="482"/>
      <c r="AQH12" s="482"/>
      <c r="AQI12" s="482"/>
      <c r="AQJ12" s="482"/>
      <c r="AQK12" s="482"/>
      <c r="AQL12" s="482"/>
      <c r="AQM12" s="482"/>
      <c r="AQN12" s="482"/>
      <c r="AQO12" s="482"/>
    </row>
    <row r="13" spans="1:1133" ht="15" x14ac:dyDescent="0.25">
      <c r="A13" s="480" t="s">
        <v>360</v>
      </c>
      <c r="B13" s="485">
        <v>1.484</v>
      </c>
      <c r="D13" s="486"/>
      <c r="E13" s="486">
        <v>160</v>
      </c>
      <c r="F13" s="486"/>
      <c r="G13" s="486">
        <v>48</v>
      </c>
      <c r="H13" s="486"/>
      <c r="I13" s="486">
        <v>126</v>
      </c>
      <c r="J13" s="486"/>
      <c r="K13" s="486"/>
      <c r="L13" s="486">
        <v>1011</v>
      </c>
      <c r="M13" s="486"/>
      <c r="ACT13" s="481"/>
      <c r="ACU13" s="481"/>
      <c r="ACV13" s="481"/>
      <c r="ACW13" s="481"/>
      <c r="ACX13" s="481"/>
      <c r="ACY13" s="481"/>
      <c r="ACZ13" s="481"/>
      <c r="ADA13" s="481"/>
      <c r="ADB13" s="481"/>
      <c r="ADC13" s="481"/>
      <c r="ADD13" s="481"/>
      <c r="ADE13" s="481"/>
      <c r="ADF13" s="481"/>
      <c r="ADG13" s="481"/>
      <c r="ADH13" s="481"/>
      <c r="ADI13" s="481"/>
      <c r="ADJ13" s="481"/>
      <c r="ADK13" s="481"/>
      <c r="ADL13" s="481"/>
      <c r="ADM13" s="481"/>
      <c r="ADN13" s="481"/>
      <c r="ADO13" s="481"/>
      <c r="ADP13" s="481"/>
      <c r="ADQ13" s="481"/>
      <c r="ADR13" s="481"/>
      <c r="ADS13" s="481"/>
      <c r="ADT13" s="481"/>
      <c r="ADU13" s="481"/>
      <c r="ADV13" s="481"/>
      <c r="ADW13" s="481"/>
      <c r="ADX13" s="481"/>
      <c r="ADY13" s="481"/>
      <c r="ADZ13" s="481"/>
      <c r="AEA13" s="481"/>
      <c r="AEB13" s="481"/>
      <c r="AEC13" s="481"/>
      <c r="AED13" s="481"/>
      <c r="AEE13" s="481"/>
      <c r="AEF13" s="481"/>
      <c r="AEG13" s="481"/>
      <c r="ALZ13" s="482"/>
      <c r="AMA13" s="482"/>
      <c r="AMB13" s="482"/>
      <c r="AMC13" s="482"/>
      <c r="AMD13" s="482"/>
      <c r="AME13" s="482"/>
      <c r="AMF13" s="482"/>
      <c r="AMG13" s="482"/>
      <c r="AMH13" s="482"/>
      <c r="AMI13" s="482"/>
      <c r="AMJ13" s="482"/>
      <c r="AMK13" s="482"/>
      <c r="AML13" s="482"/>
      <c r="AMM13" s="482"/>
      <c r="AMN13" s="482"/>
      <c r="AMO13" s="482"/>
      <c r="AMP13" s="482"/>
      <c r="AMQ13" s="482"/>
      <c r="AMR13" s="482"/>
      <c r="AMS13" s="482"/>
      <c r="AMT13" s="482"/>
      <c r="AMU13" s="482"/>
      <c r="AMV13" s="482"/>
      <c r="AMW13" s="482"/>
      <c r="AMX13" s="482"/>
      <c r="AMY13" s="482"/>
      <c r="AMZ13" s="482"/>
      <c r="ANA13" s="482"/>
      <c r="ANB13" s="482"/>
      <c r="ANC13" s="482"/>
      <c r="AND13" s="482"/>
      <c r="ANE13" s="482"/>
      <c r="ANF13" s="482"/>
      <c r="ANG13" s="482"/>
      <c r="ANH13" s="482"/>
      <c r="ANI13" s="482"/>
      <c r="ANJ13" s="482"/>
      <c r="ANK13" s="482"/>
      <c r="ANL13" s="482"/>
      <c r="ANM13" s="482"/>
      <c r="ANN13" s="482"/>
      <c r="ANO13" s="482"/>
      <c r="ANP13" s="482"/>
      <c r="ANQ13" s="482"/>
      <c r="ANR13" s="482"/>
      <c r="ANS13" s="482"/>
      <c r="ANT13" s="482"/>
      <c r="ANU13" s="482"/>
      <c r="ANV13" s="482"/>
      <c r="ANW13" s="482"/>
      <c r="ANX13" s="482"/>
      <c r="ANY13" s="482"/>
      <c r="ANZ13" s="482"/>
      <c r="AOA13" s="482"/>
      <c r="AOB13" s="482"/>
      <c r="AOC13" s="482"/>
      <c r="AOD13" s="482"/>
      <c r="AOE13" s="482"/>
      <c r="AOF13" s="482"/>
      <c r="AOG13" s="482"/>
      <c r="AOH13" s="482"/>
      <c r="AOI13" s="482"/>
      <c r="AOJ13" s="482"/>
      <c r="AOK13" s="482"/>
      <c r="AOL13" s="482"/>
      <c r="AOM13" s="482"/>
      <c r="AON13" s="482"/>
      <c r="AOO13" s="482"/>
      <c r="AOP13" s="482"/>
      <c r="AOQ13" s="482"/>
      <c r="AOR13" s="482"/>
      <c r="AOS13" s="482"/>
      <c r="AOT13" s="482"/>
      <c r="AOU13" s="482"/>
      <c r="AOV13" s="482"/>
      <c r="AOW13" s="482"/>
      <c r="AOX13" s="482"/>
      <c r="AOY13" s="482"/>
      <c r="AOZ13" s="482"/>
      <c r="APA13" s="482"/>
      <c r="APB13" s="482"/>
      <c r="APC13" s="482"/>
      <c r="APD13" s="482"/>
      <c r="APE13" s="482"/>
      <c r="APF13" s="482"/>
      <c r="APG13" s="482"/>
      <c r="APH13" s="482"/>
      <c r="API13" s="482"/>
      <c r="APJ13" s="482"/>
      <c r="APK13" s="482"/>
      <c r="APL13" s="482"/>
      <c r="APM13" s="482"/>
      <c r="APN13" s="482"/>
      <c r="APO13" s="482"/>
      <c r="APP13" s="482"/>
      <c r="APQ13" s="482"/>
      <c r="APR13" s="482"/>
      <c r="APS13" s="482"/>
      <c r="APT13" s="482"/>
      <c r="APU13" s="482"/>
      <c r="APV13" s="482"/>
      <c r="APW13" s="482"/>
      <c r="APX13" s="482"/>
      <c r="APY13" s="482"/>
      <c r="APZ13" s="482"/>
      <c r="AQA13" s="482"/>
      <c r="AQB13" s="482"/>
      <c r="AQC13" s="482"/>
      <c r="AQD13" s="482"/>
      <c r="AQE13" s="482"/>
      <c r="AQF13" s="482"/>
      <c r="AQG13" s="482"/>
      <c r="AQH13" s="482"/>
      <c r="AQI13" s="482"/>
      <c r="AQJ13" s="482"/>
      <c r="AQK13" s="482"/>
      <c r="AQL13" s="482"/>
      <c r="AQM13" s="482"/>
      <c r="AQN13" s="482"/>
      <c r="AQO13" s="482"/>
    </row>
    <row r="14" spans="1:1133" ht="15" x14ac:dyDescent="0.25">
      <c r="A14" s="480" t="s">
        <v>361</v>
      </c>
      <c r="B14" s="485">
        <v>3.24</v>
      </c>
      <c r="D14" s="488"/>
      <c r="E14" s="486">
        <v>1105</v>
      </c>
      <c r="F14" s="486">
        <v>389</v>
      </c>
      <c r="G14" s="486"/>
      <c r="H14" s="486"/>
      <c r="I14" s="486"/>
      <c r="J14" s="486"/>
      <c r="K14" s="486">
        <v>24301</v>
      </c>
      <c r="L14" s="486">
        <v>1944</v>
      </c>
      <c r="M14" s="486"/>
      <c r="ACT14" s="481"/>
      <c r="ACU14" s="481"/>
      <c r="ACV14" s="481"/>
      <c r="ACW14" s="481"/>
      <c r="ACX14" s="481"/>
      <c r="ACY14" s="481"/>
      <c r="ACZ14" s="481"/>
      <c r="ADA14" s="481"/>
      <c r="ADB14" s="481"/>
      <c r="ADC14" s="481"/>
      <c r="ADD14" s="481"/>
      <c r="ADE14" s="481"/>
      <c r="ADF14" s="481"/>
      <c r="ADG14" s="481"/>
      <c r="ADH14" s="481"/>
      <c r="ADI14" s="481"/>
      <c r="ADJ14" s="481"/>
      <c r="ADK14" s="481"/>
      <c r="ADL14" s="481"/>
      <c r="ADM14" s="481"/>
      <c r="ADN14" s="481"/>
      <c r="ADO14" s="481"/>
      <c r="ADP14" s="481"/>
      <c r="ADQ14" s="481"/>
      <c r="ADR14" s="481"/>
      <c r="ADS14" s="481"/>
      <c r="ADT14" s="481"/>
      <c r="ADU14" s="481"/>
      <c r="ADV14" s="481"/>
      <c r="ADW14" s="481"/>
      <c r="ADX14" s="481"/>
      <c r="ADY14" s="481"/>
      <c r="ADZ14" s="481"/>
      <c r="AEA14" s="481"/>
      <c r="AEB14" s="481"/>
      <c r="AEC14" s="481"/>
      <c r="AED14" s="481"/>
      <c r="AEE14" s="481"/>
      <c r="AEF14" s="481"/>
      <c r="AEG14" s="481"/>
      <c r="ALZ14" s="482"/>
      <c r="AMA14" s="482"/>
      <c r="AMB14" s="482"/>
      <c r="AMC14" s="482"/>
      <c r="AMD14" s="482"/>
      <c r="AME14" s="482"/>
      <c r="AMF14" s="482"/>
      <c r="AMG14" s="482"/>
      <c r="AMH14" s="482"/>
      <c r="AMI14" s="482"/>
      <c r="AMJ14" s="482"/>
      <c r="AMK14" s="482"/>
      <c r="AML14" s="482"/>
      <c r="AMM14" s="482"/>
      <c r="AMN14" s="482"/>
      <c r="AMO14" s="482"/>
      <c r="AMP14" s="482"/>
      <c r="AMQ14" s="482"/>
      <c r="AMR14" s="482"/>
      <c r="AMS14" s="482"/>
      <c r="AMT14" s="482"/>
      <c r="AMU14" s="482"/>
      <c r="AMV14" s="482"/>
      <c r="AMW14" s="482"/>
      <c r="AMX14" s="482"/>
      <c r="AMY14" s="482"/>
      <c r="AMZ14" s="482"/>
      <c r="ANA14" s="482"/>
      <c r="ANB14" s="482"/>
      <c r="ANC14" s="482"/>
      <c r="AND14" s="482"/>
      <c r="ANE14" s="482"/>
      <c r="ANF14" s="482"/>
      <c r="ANG14" s="482"/>
      <c r="ANH14" s="482"/>
      <c r="ANI14" s="482"/>
      <c r="ANJ14" s="482"/>
      <c r="ANK14" s="482"/>
      <c r="ANL14" s="482"/>
      <c r="ANM14" s="482"/>
      <c r="ANN14" s="482"/>
      <c r="ANO14" s="482"/>
      <c r="ANP14" s="482"/>
      <c r="ANQ14" s="482"/>
      <c r="ANR14" s="482"/>
      <c r="ANS14" s="482"/>
      <c r="ANT14" s="482"/>
      <c r="ANU14" s="482"/>
      <c r="ANV14" s="482"/>
      <c r="ANW14" s="482"/>
      <c r="ANX14" s="482"/>
      <c r="ANY14" s="482"/>
      <c r="ANZ14" s="482"/>
      <c r="AOA14" s="482"/>
      <c r="AOB14" s="482"/>
      <c r="AOC14" s="482"/>
      <c r="AOD14" s="482"/>
      <c r="AOE14" s="482"/>
      <c r="AOF14" s="482"/>
      <c r="AOG14" s="482"/>
      <c r="AOH14" s="482"/>
      <c r="AOI14" s="482"/>
      <c r="AOJ14" s="482"/>
      <c r="AOK14" s="482"/>
      <c r="AOL14" s="482"/>
      <c r="AOM14" s="482"/>
      <c r="AON14" s="482"/>
      <c r="AOO14" s="482"/>
      <c r="AOP14" s="482"/>
      <c r="AOQ14" s="482"/>
      <c r="AOR14" s="482"/>
      <c r="AOS14" s="482"/>
      <c r="AOT14" s="482"/>
      <c r="AOU14" s="482"/>
      <c r="AOV14" s="482"/>
      <c r="AOW14" s="482"/>
      <c r="AOX14" s="482"/>
      <c r="AOY14" s="482"/>
      <c r="AOZ14" s="482"/>
      <c r="APA14" s="482"/>
      <c r="APB14" s="482"/>
      <c r="APC14" s="482"/>
      <c r="APD14" s="482"/>
      <c r="APE14" s="482"/>
      <c r="APF14" s="482"/>
      <c r="APG14" s="482"/>
      <c r="APH14" s="482"/>
      <c r="API14" s="482"/>
      <c r="APJ14" s="482"/>
      <c r="APK14" s="482"/>
      <c r="APL14" s="482"/>
      <c r="APM14" s="482"/>
      <c r="APN14" s="482"/>
      <c r="APO14" s="482"/>
      <c r="APP14" s="482"/>
      <c r="APQ14" s="482"/>
      <c r="APR14" s="482"/>
      <c r="APS14" s="482"/>
      <c r="APT14" s="482"/>
      <c r="APU14" s="482"/>
      <c r="APV14" s="482"/>
      <c r="APW14" s="482"/>
      <c r="APX14" s="482"/>
      <c r="APY14" s="482"/>
      <c r="APZ14" s="482"/>
      <c r="AQA14" s="482"/>
      <c r="AQB14" s="482"/>
      <c r="AQC14" s="482"/>
      <c r="AQD14" s="482"/>
      <c r="AQE14" s="482"/>
      <c r="AQF14" s="482"/>
      <c r="AQG14" s="482"/>
      <c r="AQH14" s="482"/>
      <c r="AQI14" s="482"/>
      <c r="AQJ14" s="482"/>
      <c r="AQK14" s="482"/>
      <c r="AQL14" s="482"/>
      <c r="AQM14" s="482"/>
      <c r="AQN14" s="482"/>
      <c r="AQO14" s="482"/>
    </row>
    <row r="15" spans="1:1133" ht="15" x14ac:dyDescent="0.25">
      <c r="A15" s="480" t="s">
        <v>356</v>
      </c>
      <c r="B15" s="485">
        <v>2.2200000000000002</v>
      </c>
      <c r="D15" s="486"/>
      <c r="E15" s="486"/>
      <c r="F15" s="486">
        <v>93.25</v>
      </c>
      <c r="G15" s="486">
        <v>61.21</v>
      </c>
      <c r="H15" s="486"/>
      <c r="I15" s="486">
        <v>64.400000000000006</v>
      </c>
      <c r="J15" s="486"/>
      <c r="K15" s="486"/>
      <c r="L15" s="486"/>
      <c r="M15" s="486"/>
      <c r="ACT15" s="481"/>
      <c r="ACU15" s="481"/>
      <c r="ACV15" s="481"/>
      <c r="ACW15" s="481"/>
      <c r="ACX15" s="481"/>
      <c r="ACY15" s="481"/>
      <c r="ACZ15" s="481"/>
      <c r="ADA15" s="481"/>
      <c r="ADB15" s="481"/>
      <c r="ADC15" s="481"/>
      <c r="ADD15" s="481"/>
      <c r="ADE15" s="481"/>
      <c r="ADF15" s="481"/>
      <c r="ADG15" s="481"/>
      <c r="ADH15" s="481"/>
      <c r="ADI15" s="481"/>
      <c r="ADJ15" s="481"/>
      <c r="ADK15" s="481"/>
      <c r="ADL15" s="481"/>
      <c r="ADM15" s="481"/>
      <c r="ADN15" s="481"/>
      <c r="ADO15" s="481"/>
      <c r="ADP15" s="481"/>
      <c r="ADQ15" s="481"/>
      <c r="ADR15" s="481"/>
      <c r="ADS15" s="481"/>
      <c r="ADT15" s="481"/>
      <c r="ADU15" s="481"/>
      <c r="ADV15" s="481"/>
      <c r="ADW15" s="481"/>
      <c r="ADX15" s="481"/>
      <c r="ADY15" s="481"/>
      <c r="ADZ15" s="481"/>
      <c r="AEA15" s="481"/>
      <c r="AEB15" s="481"/>
      <c r="AEC15" s="481"/>
      <c r="AED15" s="481"/>
      <c r="AEE15" s="481"/>
      <c r="AEF15" s="481"/>
      <c r="AEG15" s="481"/>
      <c r="ALZ15" s="482"/>
      <c r="AMA15" s="482"/>
      <c r="AMB15" s="482"/>
      <c r="AMC15" s="482"/>
      <c r="AMD15" s="482"/>
      <c r="AME15" s="482"/>
      <c r="AMF15" s="482"/>
      <c r="AMG15" s="482"/>
      <c r="AMH15" s="482"/>
      <c r="AMI15" s="482"/>
      <c r="AMJ15" s="482"/>
      <c r="AMK15" s="482"/>
      <c r="AML15" s="482"/>
      <c r="AMM15" s="482"/>
      <c r="AMN15" s="482"/>
      <c r="AMO15" s="482"/>
      <c r="AMP15" s="482"/>
      <c r="AMQ15" s="482"/>
      <c r="AMR15" s="482"/>
      <c r="AMS15" s="482"/>
      <c r="AMT15" s="482"/>
      <c r="AMU15" s="482"/>
      <c r="AMV15" s="482"/>
      <c r="AMW15" s="482"/>
      <c r="AMX15" s="482"/>
      <c r="AMY15" s="482"/>
      <c r="AMZ15" s="482"/>
      <c r="ANA15" s="482"/>
      <c r="ANB15" s="482"/>
      <c r="ANC15" s="482"/>
      <c r="AND15" s="482"/>
      <c r="ANE15" s="482"/>
      <c r="ANF15" s="482"/>
      <c r="ANG15" s="482"/>
      <c r="ANH15" s="482"/>
      <c r="ANI15" s="482"/>
      <c r="ANJ15" s="482"/>
      <c r="ANK15" s="482"/>
      <c r="ANL15" s="482"/>
      <c r="ANM15" s="482"/>
      <c r="ANN15" s="482"/>
      <c r="ANO15" s="482"/>
      <c r="ANP15" s="482"/>
      <c r="ANQ15" s="482"/>
      <c r="ANR15" s="482"/>
      <c r="ANS15" s="482"/>
      <c r="ANT15" s="482"/>
      <c r="ANU15" s="482"/>
      <c r="ANV15" s="482"/>
      <c r="ANW15" s="482"/>
      <c r="ANX15" s="482"/>
      <c r="ANY15" s="482"/>
      <c r="ANZ15" s="482"/>
      <c r="AOA15" s="482"/>
      <c r="AOB15" s="482"/>
      <c r="AOC15" s="482"/>
      <c r="AOD15" s="482"/>
      <c r="AOE15" s="482"/>
      <c r="AOF15" s="482"/>
      <c r="AOG15" s="482"/>
      <c r="AOH15" s="482"/>
      <c r="AOI15" s="482"/>
      <c r="AOJ15" s="482"/>
      <c r="AOK15" s="482"/>
      <c r="AOL15" s="482"/>
      <c r="AOM15" s="482"/>
      <c r="AON15" s="482"/>
      <c r="AOO15" s="482"/>
      <c r="AOP15" s="482"/>
      <c r="AOQ15" s="482"/>
      <c r="AOR15" s="482"/>
      <c r="AOS15" s="482"/>
      <c r="AOT15" s="482"/>
      <c r="AOU15" s="482"/>
      <c r="AOV15" s="482"/>
      <c r="AOW15" s="482"/>
      <c r="AOX15" s="482"/>
      <c r="AOY15" s="482"/>
      <c r="AOZ15" s="482"/>
      <c r="APA15" s="482"/>
      <c r="APB15" s="482"/>
      <c r="APC15" s="482"/>
      <c r="APD15" s="482"/>
      <c r="APE15" s="482"/>
      <c r="APF15" s="482"/>
      <c r="APG15" s="482"/>
      <c r="APH15" s="482"/>
      <c r="API15" s="482"/>
      <c r="APJ15" s="482"/>
      <c r="APK15" s="482"/>
      <c r="APL15" s="482"/>
      <c r="APM15" s="482"/>
      <c r="APN15" s="482"/>
      <c r="APO15" s="482"/>
      <c r="APP15" s="482"/>
      <c r="APQ15" s="482"/>
      <c r="APR15" s="482"/>
      <c r="APS15" s="482"/>
      <c r="APT15" s="482"/>
      <c r="APU15" s="482"/>
      <c r="APV15" s="482"/>
      <c r="APW15" s="482"/>
      <c r="APX15" s="482"/>
      <c r="APY15" s="482"/>
      <c r="APZ15" s="482"/>
      <c r="AQA15" s="482"/>
      <c r="AQB15" s="482"/>
      <c r="AQC15" s="482"/>
      <c r="AQD15" s="482"/>
      <c r="AQE15" s="482"/>
      <c r="AQF15" s="482"/>
      <c r="AQG15" s="482"/>
      <c r="AQH15" s="482"/>
      <c r="AQI15" s="482"/>
      <c r="AQJ15" s="482"/>
      <c r="AQK15" s="482"/>
      <c r="AQL15" s="482"/>
      <c r="AQM15" s="482"/>
      <c r="AQN15" s="482"/>
      <c r="AQO15" s="482"/>
    </row>
    <row r="16" spans="1:1133" ht="15" x14ac:dyDescent="0.25">
      <c r="A16" s="480" t="s">
        <v>360</v>
      </c>
      <c r="B16" s="485">
        <v>1.26</v>
      </c>
      <c r="D16" s="486">
        <v>3216</v>
      </c>
      <c r="E16" s="486">
        <v>900</v>
      </c>
      <c r="F16" s="486">
        <v>32</v>
      </c>
      <c r="G16" s="486">
        <v>161</v>
      </c>
      <c r="H16" s="486">
        <v>893</v>
      </c>
      <c r="I16" s="486"/>
      <c r="J16" s="486"/>
      <c r="K16" s="486"/>
      <c r="L16" s="486">
        <v>618</v>
      </c>
      <c r="M16" s="486">
        <v>40</v>
      </c>
      <c r="ACT16" s="481"/>
      <c r="ACU16" s="481"/>
      <c r="ACV16" s="481"/>
      <c r="ACW16" s="481"/>
      <c r="ACX16" s="481"/>
      <c r="ACY16" s="481"/>
      <c r="ACZ16" s="481"/>
      <c r="ADA16" s="481"/>
      <c r="ADB16" s="481"/>
      <c r="ADC16" s="481"/>
      <c r="ADD16" s="481"/>
      <c r="ADE16" s="481"/>
      <c r="ADF16" s="481"/>
      <c r="ADG16" s="481"/>
      <c r="ADH16" s="481"/>
      <c r="ADI16" s="481"/>
      <c r="ADJ16" s="481"/>
      <c r="ADK16" s="481"/>
      <c r="ADL16" s="481"/>
      <c r="ADM16" s="481"/>
      <c r="ADN16" s="481"/>
      <c r="ADO16" s="481"/>
      <c r="ADP16" s="481"/>
      <c r="ADQ16" s="481"/>
      <c r="ADR16" s="481"/>
      <c r="ADS16" s="481"/>
      <c r="ADT16" s="481"/>
      <c r="ADU16" s="481"/>
      <c r="ADV16" s="481"/>
      <c r="ADW16" s="481"/>
      <c r="ADX16" s="481"/>
      <c r="ADY16" s="481"/>
      <c r="ADZ16" s="481"/>
      <c r="AEA16" s="481"/>
      <c r="AEB16" s="481"/>
      <c r="AEC16" s="481"/>
      <c r="AED16" s="481"/>
      <c r="AEE16" s="481"/>
      <c r="AEF16" s="481"/>
      <c r="AEG16" s="481"/>
      <c r="ALZ16" s="482"/>
      <c r="AMA16" s="482"/>
      <c r="AMB16" s="482"/>
      <c r="AMC16" s="482"/>
      <c r="AMD16" s="482"/>
      <c r="AME16" s="482"/>
      <c r="AMF16" s="482"/>
      <c r="AMG16" s="482"/>
      <c r="AMH16" s="482"/>
      <c r="AMI16" s="482"/>
      <c r="AMJ16" s="482"/>
      <c r="AMK16" s="482"/>
      <c r="AML16" s="482"/>
      <c r="AMM16" s="482"/>
      <c r="AMN16" s="482"/>
      <c r="AMO16" s="482"/>
      <c r="AMP16" s="482"/>
      <c r="AMQ16" s="482"/>
      <c r="AMR16" s="482"/>
      <c r="AMS16" s="482"/>
      <c r="AMT16" s="482"/>
      <c r="AMU16" s="482"/>
      <c r="AMV16" s="482"/>
      <c r="AMW16" s="482"/>
      <c r="AMX16" s="482"/>
      <c r="AMY16" s="482"/>
      <c r="AMZ16" s="482"/>
      <c r="ANA16" s="482"/>
      <c r="ANB16" s="482"/>
      <c r="ANC16" s="482"/>
      <c r="AND16" s="482"/>
      <c r="ANE16" s="482"/>
      <c r="ANF16" s="482"/>
      <c r="ANG16" s="482"/>
      <c r="ANH16" s="482"/>
      <c r="ANI16" s="482"/>
      <c r="ANJ16" s="482"/>
      <c r="ANK16" s="482"/>
      <c r="ANL16" s="482"/>
      <c r="ANM16" s="482"/>
      <c r="ANN16" s="482"/>
      <c r="ANO16" s="482"/>
      <c r="ANP16" s="482"/>
      <c r="ANQ16" s="482"/>
      <c r="ANR16" s="482"/>
      <c r="ANS16" s="482"/>
      <c r="ANT16" s="482"/>
      <c r="ANU16" s="482"/>
      <c r="ANV16" s="482"/>
      <c r="ANW16" s="482"/>
      <c r="ANX16" s="482"/>
      <c r="ANY16" s="482"/>
      <c r="ANZ16" s="482"/>
      <c r="AOA16" s="482"/>
      <c r="AOB16" s="482"/>
      <c r="AOC16" s="482"/>
      <c r="AOD16" s="482"/>
      <c r="AOE16" s="482"/>
      <c r="AOF16" s="482"/>
      <c r="AOG16" s="482"/>
      <c r="AOH16" s="482"/>
      <c r="AOI16" s="482"/>
      <c r="AOJ16" s="482"/>
      <c r="AOK16" s="482"/>
      <c r="AOL16" s="482"/>
      <c r="AOM16" s="482"/>
      <c r="AON16" s="482"/>
      <c r="AOO16" s="482"/>
      <c r="AOP16" s="482"/>
      <c r="AOQ16" s="482"/>
      <c r="AOR16" s="482"/>
      <c r="AOS16" s="482"/>
      <c r="AOT16" s="482"/>
      <c r="AOU16" s="482"/>
      <c r="AOV16" s="482"/>
      <c r="AOW16" s="482"/>
      <c r="AOX16" s="482"/>
      <c r="AOY16" s="482"/>
      <c r="AOZ16" s="482"/>
      <c r="APA16" s="482"/>
      <c r="APB16" s="482"/>
      <c r="APC16" s="482"/>
      <c r="APD16" s="482"/>
      <c r="APE16" s="482"/>
      <c r="APF16" s="482"/>
      <c r="APG16" s="482"/>
      <c r="APH16" s="482"/>
      <c r="API16" s="482"/>
      <c r="APJ16" s="482"/>
      <c r="APK16" s="482"/>
      <c r="APL16" s="482"/>
      <c r="APM16" s="482"/>
      <c r="APN16" s="482"/>
      <c r="APO16" s="482"/>
      <c r="APP16" s="482"/>
      <c r="APQ16" s="482"/>
      <c r="APR16" s="482"/>
      <c r="APS16" s="482"/>
      <c r="APT16" s="482"/>
      <c r="APU16" s="482"/>
      <c r="APV16" s="482"/>
      <c r="APW16" s="482"/>
      <c r="APX16" s="482"/>
      <c r="APY16" s="482"/>
      <c r="APZ16" s="482"/>
      <c r="AQA16" s="482"/>
      <c r="AQB16" s="482"/>
      <c r="AQC16" s="482"/>
      <c r="AQD16" s="482"/>
      <c r="AQE16" s="482"/>
      <c r="AQF16" s="482"/>
      <c r="AQG16" s="482"/>
      <c r="AQH16" s="482"/>
      <c r="AQI16" s="482"/>
      <c r="AQJ16" s="482"/>
      <c r="AQK16" s="482"/>
      <c r="AQL16" s="482"/>
      <c r="AQM16" s="482"/>
      <c r="AQN16" s="482"/>
      <c r="AQO16" s="482"/>
    </row>
    <row r="17" spans="1:1133" ht="15" x14ac:dyDescent="0.25">
      <c r="A17" s="480" t="s">
        <v>361</v>
      </c>
      <c r="B17" s="485">
        <v>3.24</v>
      </c>
      <c r="D17" s="488"/>
      <c r="E17" s="486">
        <v>1105</v>
      </c>
      <c r="F17" s="486">
        <v>389</v>
      </c>
      <c r="G17" s="486"/>
      <c r="H17" s="486"/>
      <c r="I17" s="486"/>
      <c r="J17" s="486"/>
      <c r="K17" s="486">
        <v>24301</v>
      </c>
      <c r="L17" s="486">
        <v>1944</v>
      </c>
      <c r="M17" s="486"/>
      <c r="ACT17" s="481"/>
      <c r="ACU17" s="481"/>
      <c r="ACV17" s="481"/>
      <c r="ACW17" s="481"/>
      <c r="ACX17" s="481"/>
      <c r="ACY17" s="481"/>
      <c r="ACZ17" s="481"/>
      <c r="ADA17" s="481"/>
      <c r="ADB17" s="481"/>
      <c r="ADC17" s="481"/>
      <c r="ADD17" s="481"/>
      <c r="ADE17" s="481"/>
      <c r="ADF17" s="481"/>
      <c r="ADG17" s="481"/>
      <c r="ADH17" s="481"/>
      <c r="ADI17" s="481"/>
      <c r="ADJ17" s="481"/>
      <c r="ADK17" s="481"/>
      <c r="ADL17" s="481"/>
      <c r="ADM17" s="481"/>
      <c r="ADN17" s="481"/>
      <c r="ADO17" s="481"/>
      <c r="ADP17" s="481"/>
      <c r="ADQ17" s="481"/>
      <c r="ADR17" s="481"/>
      <c r="ADS17" s="481"/>
      <c r="ADT17" s="481"/>
      <c r="ADU17" s="481"/>
      <c r="ADV17" s="481"/>
      <c r="ADW17" s="481"/>
      <c r="ADX17" s="481"/>
      <c r="ADY17" s="481"/>
      <c r="ADZ17" s="481"/>
      <c r="AEA17" s="481"/>
      <c r="AEB17" s="481"/>
      <c r="AEC17" s="481"/>
      <c r="AED17" s="481"/>
      <c r="AEE17" s="481"/>
      <c r="AEF17" s="481"/>
      <c r="AEG17" s="481"/>
      <c r="ALZ17" s="482"/>
      <c r="AMA17" s="482"/>
      <c r="AMB17" s="482"/>
      <c r="AMC17" s="482"/>
      <c r="AMD17" s="482"/>
      <c r="AME17" s="482"/>
      <c r="AMF17" s="482"/>
      <c r="AMG17" s="482"/>
      <c r="AMH17" s="482"/>
      <c r="AMI17" s="482"/>
      <c r="AMJ17" s="482"/>
      <c r="AMK17" s="482"/>
      <c r="AML17" s="482"/>
      <c r="AMM17" s="482"/>
      <c r="AMN17" s="482"/>
      <c r="AMO17" s="482"/>
      <c r="AMP17" s="482"/>
      <c r="AMQ17" s="482"/>
      <c r="AMR17" s="482"/>
      <c r="AMS17" s="482"/>
      <c r="AMT17" s="482"/>
      <c r="AMU17" s="482"/>
      <c r="AMV17" s="482"/>
      <c r="AMW17" s="482"/>
      <c r="AMX17" s="482"/>
      <c r="AMY17" s="482"/>
      <c r="AMZ17" s="482"/>
      <c r="ANA17" s="482"/>
      <c r="ANB17" s="482"/>
      <c r="ANC17" s="482"/>
      <c r="AND17" s="482"/>
      <c r="ANE17" s="482"/>
      <c r="ANF17" s="482"/>
      <c r="ANG17" s="482"/>
      <c r="ANH17" s="482"/>
      <c r="ANI17" s="482"/>
      <c r="ANJ17" s="482"/>
      <c r="ANK17" s="482"/>
      <c r="ANL17" s="482"/>
      <c r="ANM17" s="482"/>
      <c r="ANN17" s="482"/>
      <c r="ANO17" s="482"/>
      <c r="ANP17" s="482"/>
      <c r="ANQ17" s="482"/>
      <c r="ANR17" s="482"/>
      <c r="ANS17" s="482"/>
      <c r="ANT17" s="482"/>
      <c r="ANU17" s="482"/>
      <c r="ANV17" s="482"/>
      <c r="ANW17" s="482"/>
      <c r="ANX17" s="482"/>
      <c r="ANY17" s="482"/>
      <c r="ANZ17" s="482"/>
      <c r="AOA17" s="482"/>
      <c r="AOB17" s="482"/>
      <c r="AOC17" s="482"/>
      <c r="AOD17" s="482"/>
      <c r="AOE17" s="482"/>
      <c r="AOF17" s="482"/>
      <c r="AOG17" s="482"/>
      <c r="AOH17" s="482"/>
      <c r="AOI17" s="482"/>
      <c r="AOJ17" s="482"/>
      <c r="AOK17" s="482"/>
      <c r="AOL17" s="482"/>
      <c r="AOM17" s="482"/>
      <c r="AON17" s="482"/>
      <c r="AOO17" s="482"/>
      <c r="AOP17" s="482"/>
      <c r="AOQ17" s="482"/>
      <c r="AOR17" s="482"/>
      <c r="AOS17" s="482"/>
      <c r="AOT17" s="482"/>
      <c r="AOU17" s="482"/>
      <c r="AOV17" s="482"/>
      <c r="AOW17" s="482"/>
      <c r="AOX17" s="482"/>
      <c r="AOY17" s="482"/>
      <c r="AOZ17" s="482"/>
      <c r="APA17" s="482"/>
      <c r="APB17" s="482"/>
      <c r="APC17" s="482"/>
      <c r="APD17" s="482"/>
      <c r="APE17" s="482"/>
      <c r="APF17" s="482"/>
      <c r="APG17" s="482"/>
      <c r="APH17" s="482"/>
      <c r="API17" s="482"/>
      <c r="APJ17" s="482"/>
      <c r="APK17" s="482"/>
      <c r="APL17" s="482"/>
      <c r="APM17" s="482"/>
      <c r="APN17" s="482"/>
      <c r="APO17" s="482"/>
      <c r="APP17" s="482"/>
      <c r="APQ17" s="482"/>
      <c r="APR17" s="482"/>
      <c r="APS17" s="482"/>
      <c r="APT17" s="482"/>
      <c r="APU17" s="482"/>
      <c r="APV17" s="482"/>
      <c r="APW17" s="482"/>
      <c r="APX17" s="482"/>
      <c r="APY17" s="482"/>
      <c r="APZ17" s="482"/>
      <c r="AQA17" s="482"/>
      <c r="AQB17" s="482"/>
      <c r="AQC17" s="482"/>
      <c r="AQD17" s="482"/>
      <c r="AQE17" s="482"/>
      <c r="AQF17" s="482"/>
      <c r="AQG17" s="482"/>
      <c r="AQH17" s="482"/>
      <c r="AQI17" s="482"/>
      <c r="AQJ17" s="482"/>
      <c r="AQK17" s="482"/>
      <c r="AQL17" s="482"/>
      <c r="AQM17" s="482"/>
      <c r="AQN17" s="482"/>
      <c r="AQO17" s="482"/>
    </row>
    <row r="18" spans="1:1133" ht="15" x14ac:dyDescent="0.25">
      <c r="A18" s="480" t="s">
        <v>362</v>
      </c>
      <c r="B18" s="485">
        <v>2.2400000000000002</v>
      </c>
      <c r="D18" s="486"/>
      <c r="E18" s="486"/>
      <c r="F18" s="486">
        <v>104</v>
      </c>
      <c r="G18" s="486"/>
      <c r="H18" s="486"/>
      <c r="I18" s="486"/>
      <c r="J18" s="486"/>
      <c r="K18" s="486"/>
      <c r="L18" s="486"/>
      <c r="M18" s="486">
        <v>6032</v>
      </c>
      <c r="ACT18" s="481"/>
      <c r="ACU18" s="481"/>
      <c r="ACV18" s="481"/>
      <c r="ACW18" s="481"/>
      <c r="ACX18" s="481"/>
      <c r="ACY18" s="481"/>
      <c r="ACZ18" s="481"/>
      <c r="ADA18" s="481"/>
      <c r="ADB18" s="481"/>
      <c r="ADC18" s="481"/>
      <c r="ADD18" s="481"/>
      <c r="ADE18" s="481"/>
      <c r="ADF18" s="481"/>
      <c r="ADG18" s="481"/>
      <c r="ADH18" s="481"/>
      <c r="ADI18" s="481"/>
      <c r="ADJ18" s="481"/>
      <c r="ADK18" s="481"/>
      <c r="ADL18" s="481"/>
      <c r="ADM18" s="481"/>
      <c r="ADN18" s="481"/>
      <c r="ADO18" s="481"/>
      <c r="ADP18" s="481"/>
      <c r="ADQ18" s="481"/>
      <c r="ADR18" s="481"/>
      <c r="ADS18" s="481"/>
      <c r="ADT18" s="481"/>
      <c r="ADU18" s="481"/>
      <c r="ADV18" s="481"/>
      <c r="ADW18" s="481"/>
      <c r="ADX18" s="481"/>
      <c r="ADY18" s="481"/>
      <c r="ADZ18" s="481"/>
      <c r="AEA18" s="481"/>
      <c r="AEB18" s="481"/>
      <c r="AEC18" s="481"/>
      <c r="AED18" s="481"/>
      <c r="AEE18" s="481"/>
      <c r="AEF18" s="481"/>
      <c r="AEG18" s="481"/>
      <c r="ALZ18" s="482"/>
      <c r="AMA18" s="482"/>
      <c r="AMB18" s="482"/>
      <c r="AMC18" s="482"/>
      <c r="AMD18" s="482"/>
      <c r="AME18" s="482"/>
      <c r="AMF18" s="482"/>
      <c r="AMG18" s="482"/>
      <c r="AMH18" s="482"/>
      <c r="AMI18" s="482"/>
      <c r="AMJ18" s="482"/>
      <c r="AMK18" s="482"/>
      <c r="AML18" s="482"/>
      <c r="AMM18" s="482"/>
      <c r="AMN18" s="482"/>
      <c r="AMO18" s="482"/>
      <c r="AMP18" s="482"/>
      <c r="AMQ18" s="482"/>
      <c r="AMR18" s="482"/>
      <c r="AMS18" s="482"/>
      <c r="AMT18" s="482"/>
      <c r="AMU18" s="482"/>
      <c r="AMV18" s="482"/>
      <c r="AMW18" s="482"/>
      <c r="AMX18" s="482"/>
      <c r="AMY18" s="482"/>
      <c r="AMZ18" s="482"/>
      <c r="ANA18" s="482"/>
      <c r="ANB18" s="482"/>
      <c r="ANC18" s="482"/>
      <c r="AND18" s="482"/>
      <c r="ANE18" s="482"/>
      <c r="ANF18" s="482"/>
      <c r="ANG18" s="482"/>
      <c r="ANH18" s="482"/>
      <c r="ANI18" s="482"/>
      <c r="ANJ18" s="482"/>
      <c r="ANK18" s="482"/>
      <c r="ANL18" s="482"/>
      <c r="ANM18" s="482"/>
      <c r="ANN18" s="482"/>
      <c r="ANO18" s="482"/>
      <c r="ANP18" s="482"/>
      <c r="ANQ18" s="482"/>
      <c r="ANR18" s="482"/>
      <c r="ANS18" s="482"/>
      <c r="ANT18" s="482"/>
      <c r="ANU18" s="482"/>
      <c r="ANV18" s="482"/>
      <c r="ANW18" s="482"/>
      <c r="ANX18" s="482"/>
      <c r="ANY18" s="482"/>
      <c r="ANZ18" s="482"/>
      <c r="AOA18" s="482"/>
      <c r="AOB18" s="482"/>
      <c r="AOC18" s="482"/>
      <c r="AOD18" s="482"/>
      <c r="AOE18" s="482"/>
      <c r="AOF18" s="482"/>
      <c r="AOG18" s="482"/>
      <c r="AOH18" s="482"/>
      <c r="AOI18" s="482"/>
      <c r="AOJ18" s="482"/>
      <c r="AOK18" s="482"/>
      <c r="AOL18" s="482"/>
      <c r="AOM18" s="482"/>
      <c r="AON18" s="482"/>
      <c r="AOO18" s="482"/>
      <c r="AOP18" s="482"/>
      <c r="AOQ18" s="482"/>
      <c r="AOR18" s="482"/>
      <c r="AOS18" s="482"/>
      <c r="AOT18" s="482"/>
      <c r="AOU18" s="482"/>
      <c r="AOV18" s="482"/>
      <c r="AOW18" s="482"/>
      <c r="AOX18" s="482"/>
      <c r="AOY18" s="482"/>
      <c r="AOZ18" s="482"/>
      <c r="APA18" s="482"/>
      <c r="APB18" s="482"/>
      <c r="APC18" s="482"/>
      <c r="APD18" s="482"/>
      <c r="APE18" s="482"/>
      <c r="APF18" s="482"/>
      <c r="APG18" s="482"/>
      <c r="APH18" s="482"/>
      <c r="API18" s="482"/>
      <c r="APJ18" s="482"/>
      <c r="APK18" s="482"/>
      <c r="APL18" s="482"/>
      <c r="APM18" s="482"/>
      <c r="APN18" s="482"/>
      <c r="APO18" s="482"/>
      <c r="APP18" s="482"/>
      <c r="APQ18" s="482"/>
      <c r="APR18" s="482"/>
      <c r="APS18" s="482"/>
      <c r="APT18" s="482"/>
      <c r="APU18" s="482"/>
      <c r="APV18" s="482"/>
      <c r="APW18" s="482"/>
      <c r="APX18" s="482"/>
      <c r="APY18" s="482"/>
      <c r="APZ18" s="482"/>
      <c r="AQA18" s="482"/>
      <c r="AQB18" s="482"/>
      <c r="AQC18" s="482"/>
      <c r="AQD18" s="482"/>
      <c r="AQE18" s="482"/>
      <c r="AQF18" s="482"/>
      <c r="AQG18" s="482"/>
      <c r="AQH18" s="482"/>
      <c r="AQI18" s="482"/>
      <c r="AQJ18" s="482"/>
      <c r="AQK18" s="482"/>
      <c r="AQL18" s="482"/>
      <c r="AQM18" s="482"/>
      <c r="AQN18" s="482"/>
      <c r="AQO18" s="482"/>
    </row>
    <row r="19" spans="1:1133" ht="15" x14ac:dyDescent="0.25">
      <c r="A19" s="489"/>
      <c r="B19">
        <v>4.24</v>
      </c>
      <c r="D19" s="490"/>
      <c r="E19" s="490"/>
      <c r="F19" s="490">
        <v>1528</v>
      </c>
      <c r="G19" s="490">
        <v>300</v>
      </c>
      <c r="H19" s="490"/>
      <c r="I19" s="490"/>
      <c r="J19" s="490"/>
      <c r="K19" s="490"/>
      <c r="L19" s="490"/>
      <c r="M19" s="490">
        <v>18164</v>
      </c>
      <c r="ACT19" s="481"/>
      <c r="ACU19" s="481"/>
      <c r="ACV19" s="481"/>
      <c r="ACW19" s="481"/>
      <c r="ACX19" s="481"/>
      <c r="ACY19" s="481"/>
      <c r="ACZ19" s="481"/>
      <c r="ADA19" s="481"/>
      <c r="ADB19" s="481"/>
      <c r="ADC19" s="481"/>
      <c r="ADD19" s="481"/>
      <c r="ADE19" s="481"/>
      <c r="ADF19" s="481"/>
      <c r="ADG19" s="481"/>
      <c r="ADH19" s="481"/>
      <c r="ADI19" s="481"/>
      <c r="ADJ19" s="481"/>
      <c r="ADK19" s="481"/>
      <c r="ADL19" s="481"/>
      <c r="ADM19" s="481"/>
      <c r="ADN19" s="481"/>
      <c r="ADO19" s="481"/>
      <c r="ADP19" s="481"/>
      <c r="ADQ19" s="481"/>
      <c r="ADR19" s="481"/>
      <c r="ADS19" s="481"/>
      <c r="ADT19" s="481"/>
      <c r="ADU19" s="481"/>
      <c r="ADV19" s="481"/>
      <c r="ADW19" s="481"/>
      <c r="ADX19" s="481"/>
      <c r="ADY19" s="481"/>
      <c r="ADZ19" s="481"/>
      <c r="AEA19" s="481"/>
      <c r="AEB19" s="481"/>
      <c r="AEC19" s="481"/>
      <c r="AED19" s="481"/>
      <c r="AEE19" s="481"/>
      <c r="AEF19" s="481"/>
      <c r="AEG19" s="481"/>
      <c r="ALZ19" s="482"/>
      <c r="AMA19" s="482"/>
      <c r="AMB19" s="482"/>
      <c r="AMC19" s="482"/>
      <c r="AMD19" s="482"/>
      <c r="AME19" s="482"/>
      <c r="AMF19" s="482"/>
      <c r="AMG19" s="482"/>
      <c r="AMH19" s="482"/>
      <c r="AMI19" s="482"/>
      <c r="AMJ19" s="482"/>
      <c r="AMK19" s="482"/>
      <c r="AML19" s="482"/>
      <c r="AMM19" s="482"/>
      <c r="AMN19" s="482"/>
      <c r="AMO19" s="482"/>
      <c r="AMP19" s="482"/>
      <c r="AMQ19" s="482"/>
      <c r="AMR19" s="482"/>
      <c r="AMS19" s="482"/>
      <c r="AMT19" s="482"/>
      <c r="AMU19" s="482"/>
      <c r="AMV19" s="482"/>
      <c r="AMW19" s="482"/>
      <c r="AMX19" s="482"/>
      <c r="AMY19" s="482"/>
      <c r="AMZ19" s="482"/>
      <c r="ANA19" s="482"/>
      <c r="ANB19" s="482"/>
      <c r="ANC19" s="482"/>
      <c r="AND19" s="482"/>
      <c r="ANE19" s="482"/>
      <c r="ANF19" s="482"/>
      <c r="ANG19" s="482"/>
      <c r="ANH19" s="482"/>
      <c r="ANI19" s="482"/>
      <c r="ANJ19" s="482"/>
      <c r="ANK19" s="482"/>
      <c r="ANL19" s="482"/>
      <c r="ANM19" s="482"/>
      <c r="ANN19" s="482"/>
      <c r="ANO19" s="482"/>
      <c r="ANP19" s="482"/>
      <c r="ANQ19" s="482"/>
      <c r="ANR19" s="482"/>
      <c r="ANS19" s="482"/>
      <c r="ANT19" s="482"/>
      <c r="ANU19" s="482"/>
      <c r="ANV19" s="482"/>
      <c r="ANW19" s="482"/>
      <c r="ANX19" s="482"/>
      <c r="ANY19" s="482"/>
      <c r="ANZ19" s="482"/>
      <c r="AOA19" s="482"/>
      <c r="AOB19" s="482"/>
      <c r="AOC19" s="482"/>
      <c r="AOD19" s="482"/>
      <c r="AOE19" s="482"/>
      <c r="AOF19" s="482"/>
      <c r="AOG19" s="482"/>
      <c r="AOH19" s="482"/>
      <c r="AOI19" s="482"/>
      <c r="AOJ19" s="482"/>
      <c r="AOK19" s="482"/>
      <c r="AOL19" s="482"/>
      <c r="AOM19" s="482"/>
      <c r="AON19" s="482"/>
      <c r="AOO19" s="482"/>
      <c r="AOP19" s="482"/>
      <c r="AOQ19" s="482"/>
      <c r="AOR19" s="482"/>
      <c r="AOS19" s="482"/>
      <c r="AOT19" s="482"/>
      <c r="AOU19" s="482"/>
      <c r="AOV19" s="482"/>
      <c r="AOW19" s="482"/>
      <c r="AOX19" s="482"/>
      <c r="AOY19" s="482"/>
      <c r="AOZ19" s="482"/>
      <c r="APA19" s="482"/>
      <c r="APB19" s="482"/>
      <c r="APC19" s="482"/>
      <c r="APD19" s="482"/>
      <c r="APE19" s="482"/>
      <c r="APF19" s="482"/>
      <c r="APG19" s="482"/>
      <c r="APH19" s="482"/>
      <c r="API19" s="482"/>
      <c r="APJ19" s="482"/>
      <c r="APK19" s="482"/>
      <c r="APL19" s="482"/>
      <c r="APM19" s="482"/>
      <c r="APN19" s="482"/>
      <c r="APO19" s="482"/>
      <c r="APP19" s="482"/>
      <c r="APQ19" s="482"/>
      <c r="APR19" s="482"/>
      <c r="APS19" s="482"/>
      <c r="APT19" s="482"/>
      <c r="APU19" s="482"/>
      <c r="APV19" s="482"/>
      <c r="APW19" s="482"/>
      <c r="APX19" s="482"/>
      <c r="APY19" s="482"/>
      <c r="APZ19" s="482"/>
      <c r="AQA19" s="482"/>
      <c r="AQB19" s="482"/>
      <c r="AQC19" s="482"/>
      <c r="AQD19" s="482"/>
      <c r="AQE19" s="482"/>
      <c r="AQF19" s="482"/>
      <c r="AQG19" s="482"/>
      <c r="AQH19" s="482"/>
      <c r="AQI19" s="482"/>
      <c r="AQJ19" s="482"/>
      <c r="AQK19" s="482"/>
      <c r="AQL19" s="482"/>
      <c r="AQM19" s="482"/>
      <c r="AQN19" s="482"/>
      <c r="AQO19" s="482"/>
    </row>
    <row r="20" spans="1:1133" ht="15" x14ac:dyDescent="0.25">
      <c r="A20" s="480" t="s">
        <v>363</v>
      </c>
      <c r="B20" s="485">
        <v>4.9086758241758197</v>
      </c>
      <c r="D20" s="486">
        <v>6660</v>
      </c>
      <c r="E20" s="486">
        <v>906</v>
      </c>
      <c r="F20" s="486">
        <v>219</v>
      </c>
      <c r="G20" s="486"/>
      <c r="H20" s="486">
        <v>52</v>
      </c>
      <c r="I20" s="486"/>
      <c r="J20" s="486"/>
      <c r="K20" s="486"/>
      <c r="L20" s="486">
        <v>534</v>
      </c>
      <c r="M20" s="486"/>
      <c r="ACT20" s="481"/>
      <c r="ACU20" s="481"/>
      <c r="ACV20" s="481"/>
      <c r="ACW20" s="481"/>
      <c r="ACX20" s="481"/>
      <c r="ACY20" s="481"/>
      <c r="ACZ20" s="481"/>
      <c r="ADA20" s="481"/>
      <c r="ADB20" s="481"/>
      <c r="ADC20" s="481"/>
      <c r="ADD20" s="481"/>
      <c r="ADE20" s="481"/>
      <c r="ADF20" s="481"/>
      <c r="ADG20" s="481"/>
      <c r="ADH20" s="481"/>
      <c r="ADI20" s="481"/>
      <c r="ADJ20" s="481"/>
      <c r="ADK20" s="481"/>
      <c r="ADL20" s="481"/>
      <c r="ADM20" s="481"/>
      <c r="ADN20" s="481"/>
      <c r="ADO20" s="481"/>
      <c r="ADP20" s="481"/>
      <c r="ADQ20" s="481"/>
      <c r="ADR20" s="481"/>
      <c r="ADS20" s="481"/>
      <c r="ADT20" s="481"/>
      <c r="ADU20" s="481"/>
      <c r="ADV20" s="481"/>
      <c r="ADW20" s="481"/>
      <c r="ADX20" s="481"/>
      <c r="ADY20" s="481"/>
      <c r="ADZ20" s="481"/>
      <c r="AEA20" s="481"/>
      <c r="AEB20" s="481"/>
      <c r="AEC20" s="481"/>
      <c r="AED20" s="481"/>
      <c r="AEE20" s="481"/>
      <c r="AEF20" s="481"/>
      <c r="AEG20" s="481"/>
      <c r="ALZ20" s="482"/>
      <c r="AMA20" s="482"/>
      <c r="AMB20" s="482"/>
      <c r="AMC20" s="482"/>
      <c r="AMD20" s="482"/>
      <c r="AME20" s="482"/>
      <c r="AMF20" s="482"/>
      <c r="AMG20" s="482"/>
      <c r="AMH20" s="482"/>
      <c r="AMI20" s="482"/>
      <c r="AMJ20" s="482"/>
      <c r="AMK20" s="482"/>
      <c r="AML20" s="482"/>
      <c r="AMM20" s="482"/>
      <c r="AMN20" s="482"/>
      <c r="AMO20" s="482"/>
      <c r="AMP20" s="482"/>
      <c r="AMQ20" s="482"/>
      <c r="AMR20" s="482"/>
      <c r="AMS20" s="482"/>
      <c r="AMT20" s="482"/>
      <c r="AMU20" s="482"/>
      <c r="AMV20" s="482"/>
      <c r="AMW20" s="482"/>
      <c r="AMX20" s="482"/>
      <c r="AMY20" s="482"/>
      <c r="AMZ20" s="482"/>
      <c r="ANA20" s="482"/>
      <c r="ANB20" s="482"/>
      <c r="ANC20" s="482"/>
      <c r="AND20" s="482"/>
      <c r="ANE20" s="482"/>
      <c r="ANF20" s="482"/>
      <c r="ANG20" s="482"/>
      <c r="ANH20" s="482"/>
      <c r="ANI20" s="482"/>
      <c r="ANJ20" s="482"/>
      <c r="ANK20" s="482"/>
      <c r="ANL20" s="482"/>
      <c r="ANM20" s="482"/>
      <c r="ANN20" s="482"/>
      <c r="ANO20" s="482"/>
      <c r="ANP20" s="482"/>
      <c r="ANQ20" s="482"/>
      <c r="ANR20" s="482"/>
      <c r="ANS20" s="482"/>
      <c r="ANT20" s="482"/>
      <c r="ANU20" s="482"/>
      <c r="ANV20" s="482"/>
      <c r="ANW20" s="482"/>
      <c r="ANX20" s="482"/>
      <c r="ANY20" s="482"/>
      <c r="ANZ20" s="482"/>
      <c r="AOA20" s="482"/>
      <c r="AOB20" s="482"/>
      <c r="AOC20" s="482"/>
      <c r="AOD20" s="482"/>
      <c r="AOE20" s="482"/>
      <c r="AOF20" s="482"/>
      <c r="AOG20" s="482"/>
      <c r="AOH20" s="482"/>
      <c r="AOI20" s="482"/>
      <c r="AOJ20" s="482"/>
      <c r="AOK20" s="482"/>
      <c r="AOL20" s="482"/>
      <c r="AOM20" s="482"/>
      <c r="AON20" s="482"/>
      <c r="AOO20" s="482"/>
      <c r="AOP20" s="482"/>
      <c r="AOQ20" s="482"/>
      <c r="AOR20" s="482"/>
      <c r="AOS20" s="482"/>
      <c r="AOT20" s="482"/>
      <c r="AOU20" s="482"/>
      <c r="AOV20" s="482"/>
      <c r="AOW20" s="482"/>
      <c r="AOX20" s="482"/>
      <c r="AOY20" s="482"/>
      <c r="AOZ20" s="482"/>
      <c r="APA20" s="482"/>
      <c r="APB20" s="482"/>
      <c r="APC20" s="482"/>
      <c r="APD20" s="482"/>
      <c r="APE20" s="482"/>
      <c r="APF20" s="482"/>
      <c r="APG20" s="482"/>
      <c r="APH20" s="482"/>
      <c r="API20" s="482"/>
      <c r="APJ20" s="482"/>
      <c r="APK20" s="482"/>
      <c r="APL20" s="482"/>
      <c r="APM20" s="482"/>
      <c r="APN20" s="482"/>
      <c r="APO20" s="482"/>
      <c r="APP20" s="482"/>
      <c r="APQ20" s="482"/>
      <c r="APR20" s="482"/>
      <c r="APS20" s="482"/>
      <c r="APT20" s="482"/>
      <c r="APU20" s="482"/>
      <c r="APV20" s="482"/>
      <c r="APW20" s="482"/>
      <c r="APX20" s="482"/>
      <c r="APY20" s="482"/>
      <c r="APZ20" s="482"/>
      <c r="AQA20" s="482"/>
      <c r="AQB20" s="482"/>
      <c r="AQC20" s="482"/>
      <c r="AQD20" s="482"/>
      <c r="AQE20" s="482"/>
      <c r="AQF20" s="482"/>
      <c r="AQG20" s="482"/>
      <c r="AQH20" s="482"/>
      <c r="AQI20" s="482"/>
      <c r="AQJ20" s="482"/>
      <c r="AQK20" s="482"/>
      <c r="AQL20" s="482"/>
      <c r="AQM20" s="482"/>
      <c r="AQN20" s="482"/>
      <c r="AQO20" s="482"/>
    </row>
    <row r="21" spans="1:1133" ht="15" x14ac:dyDescent="0.25">
      <c r="A21" s="480" t="s">
        <v>364</v>
      </c>
      <c r="B21" s="485">
        <v>6.71</v>
      </c>
      <c r="D21" s="486">
        <v>10800</v>
      </c>
      <c r="E21" s="486">
        <v>475</v>
      </c>
      <c r="F21" s="486"/>
      <c r="G21" s="486">
        <v>5214</v>
      </c>
      <c r="H21" s="486">
        <v>843</v>
      </c>
      <c r="I21" s="486"/>
      <c r="J21" s="486">
        <v>210</v>
      </c>
      <c r="K21" s="486"/>
      <c r="L21" s="486">
        <v>3483</v>
      </c>
      <c r="M21" s="486"/>
      <c r="ACT21" s="481"/>
      <c r="ACU21" s="481"/>
      <c r="ACV21" s="481"/>
      <c r="ACW21" s="481"/>
      <c r="ACX21" s="481"/>
      <c r="ACY21" s="481"/>
      <c r="ACZ21" s="481"/>
      <c r="ADA21" s="481"/>
      <c r="ADB21" s="481"/>
      <c r="ADC21" s="481"/>
      <c r="ADD21" s="481"/>
      <c r="ADE21" s="481"/>
      <c r="ADF21" s="481"/>
      <c r="ADG21" s="481"/>
      <c r="ADH21" s="481"/>
      <c r="ADI21" s="481"/>
      <c r="ADJ21" s="481"/>
      <c r="ADK21" s="481"/>
      <c r="ADL21" s="481"/>
      <c r="ADM21" s="481"/>
      <c r="ADN21" s="481"/>
      <c r="ADO21" s="481"/>
      <c r="ADP21" s="481"/>
      <c r="ADQ21" s="481"/>
      <c r="ADR21" s="481"/>
      <c r="ADS21" s="481"/>
      <c r="ADT21" s="481"/>
      <c r="ADU21" s="481"/>
      <c r="ADV21" s="481"/>
      <c r="ADW21" s="481"/>
      <c r="ADX21" s="481"/>
      <c r="ADY21" s="481"/>
      <c r="ADZ21" s="481"/>
      <c r="AEA21" s="481"/>
      <c r="AEB21" s="481"/>
      <c r="AEC21" s="481"/>
      <c r="AED21" s="481"/>
      <c r="AEE21" s="481"/>
      <c r="AEF21" s="481"/>
      <c r="AEG21" s="481"/>
      <c r="ALZ21" s="482"/>
      <c r="AMA21" s="482"/>
      <c r="AMB21" s="482"/>
      <c r="AMC21" s="482"/>
      <c r="AMD21" s="482"/>
      <c r="AME21" s="482"/>
      <c r="AMF21" s="482"/>
      <c r="AMG21" s="482"/>
      <c r="AMH21" s="482"/>
      <c r="AMI21" s="482"/>
      <c r="AMJ21" s="482"/>
      <c r="AMK21" s="482"/>
      <c r="AML21" s="482"/>
      <c r="AMM21" s="482"/>
      <c r="AMN21" s="482"/>
      <c r="AMO21" s="482"/>
      <c r="AMP21" s="482"/>
      <c r="AMQ21" s="482"/>
      <c r="AMR21" s="482"/>
      <c r="AMS21" s="482"/>
      <c r="AMT21" s="482"/>
      <c r="AMU21" s="482"/>
      <c r="AMV21" s="482"/>
      <c r="AMW21" s="482"/>
      <c r="AMX21" s="482"/>
      <c r="AMY21" s="482"/>
      <c r="AMZ21" s="482"/>
      <c r="ANA21" s="482"/>
      <c r="ANB21" s="482"/>
      <c r="ANC21" s="482"/>
      <c r="AND21" s="482"/>
      <c r="ANE21" s="482"/>
      <c r="ANF21" s="482"/>
      <c r="ANG21" s="482"/>
      <c r="ANH21" s="482"/>
      <c r="ANI21" s="482"/>
      <c r="ANJ21" s="482"/>
      <c r="ANK21" s="482"/>
      <c r="ANL21" s="482"/>
      <c r="ANM21" s="482"/>
      <c r="ANN21" s="482"/>
      <c r="ANO21" s="482"/>
      <c r="ANP21" s="482"/>
      <c r="ANQ21" s="482"/>
      <c r="ANR21" s="482"/>
      <c r="ANS21" s="482"/>
      <c r="ANT21" s="482"/>
      <c r="ANU21" s="482"/>
      <c r="ANV21" s="482"/>
      <c r="ANW21" s="482"/>
      <c r="ANX21" s="482"/>
      <c r="ANY21" s="482"/>
      <c r="ANZ21" s="482"/>
      <c r="AOA21" s="482"/>
      <c r="AOB21" s="482"/>
      <c r="AOC21" s="482"/>
      <c r="AOD21" s="482"/>
      <c r="AOE21" s="482"/>
      <c r="AOF21" s="482"/>
      <c r="AOG21" s="482"/>
      <c r="AOH21" s="482"/>
      <c r="AOI21" s="482"/>
      <c r="AOJ21" s="482"/>
      <c r="AOK21" s="482"/>
      <c r="AOL21" s="482"/>
      <c r="AOM21" s="482"/>
      <c r="AON21" s="482"/>
      <c r="AOO21" s="482"/>
      <c r="AOP21" s="482"/>
      <c r="AOQ21" s="482"/>
      <c r="AOR21" s="482"/>
      <c r="AOS21" s="482"/>
      <c r="AOT21" s="482"/>
      <c r="AOU21" s="482"/>
      <c r="AOV21" s="482"/>
      <c r="AOW21" s="482"/>
      <c r="AOX21" s="482"/>
      <c r="AOY21" s="482"/>
      <c r="AOZ21" s="482"/>
      <c r="APA21" s="482"/>
      <c r="APB21" s="482"/>
      <c r="APC21" s="482"/>
      <c r="APD21" s="482"/>
      <c r="APE21" s="482"/>
      <c r="APF21" s="482"/>
      <c r="APG21" s="482"/>
      <c r="APH21" s="482"/>
      <c r="API21" s="482"/>
      <c r="APJ21" s="482"/>
      <c r="APK21" s="482"/>
      <c r="APL21" s="482"/>
      <c r="APM21" s="482"/>
      <c r="APN21" s="482"/>
      <c r="APO21" s="482"/>
      <c r="APP21" s="482"/>
      <c r="APQ21" s="482"/>
      <c r="APR21" s="482"/>
      <c r="APS21" s="482"/>
      <c r="APT21" s="482"/>
      <c r="APU21" s="482"/>
      <c r="APV21" s="482"/>
      <c r="APW21" s="482"/>
      <c r="APX21" s="482"/>
      <c r="APY21" s="482"/>
      <c r="APZ21" s="482"/>
      <c r="AQA21" s="482"/>
      <c r="AQB21" s="482"/>
      <c r="AQC21" s="482"/>
      <c r="AQD21" s="482"/>
      <c r="AQE21" s="482"/>
      <c r="AQF21" s="482"/>
      <c r="AQG21" s="482"/>
      <c r="AQH21" s="482"/>
      <c r="AQI21" s="482"/>
      <c r="AQJ21" s="482"/>
      <c r="AQK21" s="482"/>
      <c r="AQL21" s="482"/>
      <c r="AQM21" s="482"/>
      <c r="AQN21" s="482"/>
      <c r="AQO21" s="482"/>
    </row>
    <row r="22" spans="1:1133" ht="15" x14ac:dyDescent="0.25">
      <c r="A22" s="480" t="s">
        <v>365</v>
      </c>
      <c r="B22" s="485">
        <v>4.6875</v>
      </c>
      <c r="D22" s="486"/>
      <c r="E22" s="486">
        <v>445</v>
      </c>
      <c r="F22" s="486">
        <v>75</v>
      </c>
      <c r="G22" s="486">
        <v>654</v>
      </c>
      <c r="H22" s="486">
        <v>15828</v>
      </c>
      <c r="I22" s="486"/>
      <c r="J22" s="486"/>
      <c r="K22" s="486"/>
      <c r="L22" s="486">
        <v>4578</v>
      </c>
      <c r="M22" s="486">
        <v>8063</v>
      </c>
      <c r="ACT22" s="481"/>
      <c r="ACU22" s="481"/>
      <c r="ACV22" s="481"/>
      <c r="ACW22" s="481"/>
      <c r="ACX22" s="481"/>
      <c r="ACY22" s="481"/>
      <c r="ACZ22" s="481"/>
      <c r="ADA22" s="481"/>
      <c r="ADB22" s="481"/>
      <c r="ADC22" s="481"/>
      <c r="ADD22" s="481"/>
      <c r="ADE22" s="481"/>
      <c r="ADF22" s="481"/>
      <c r="ADG22" s="481"/>
      <c r="ADH22" s="481"/>
      <c r="ADI22" s="481"/>
      <c r="ADJ22" s="481"/>
      <c r="ADK22" s="481"/>
      <c r="ADL22" s="481"/>
      <c r="ADM22" s="481"/>
      <c r="ADN22" s="481"/>
      <c r="ADO22" s="481"/>
      <c r="ADP22" s="481"/>
      <c r="ADQ22" s="481"/>
      <c r="ADR22" s="481"/>
      <c r="ADS22" s="481"/>
      <c r="ADT22" s="481"/>
      <c r="ADU22" s="481"/>
      <c r="ADV22" s="481"/>
      <c r="ADW22" s="481"/>
      <c r="ADX22" s="481"/>
      <c r="ADY22" s="481"/>
      <c r="ADZ22" s="481"/>
      <c r="AEA22" s="481"/>
      <c r="AEB22" s="481"/>
      <c r="AEC22" s="481"/>
      <c r="AED22" s="481"/>
      <c r="AEE22" s="481"/>
      <c r="AEF22" s="481"/>
      <c r="AEG22" s="481"/>
      <c r="ALZ22" s="482"/>
      <c r="AMA22" s="482"/>
      <c r="AMB22" s="482"/>
      <c r="AMC22" s="482"/>
      <c r="AMD22" s="482"/>
      <c r="AME22" s="482"/>
      <c r="AMF22" s="482"/>
      <c r="AMG22" s="482"/>
      <c r="AMH22" s="482"/>
      <c r="AMI22" s="482"/>
      <c r="AMJ22" s="482"/>
      <c r="AMK22" s="482"/>
      <c r="AML22" s="482"/>
      <c r="AMM22" s="482"/>
      <c r="AMN22" s="482"/>
      <c r="AMO22" s="482"/>
      <c r="AMP22" s="482"/>
      <c r="AMQ22" s="482"/>
      <c r="AMR22" s="482"/>
      <c r="AMS22" s="482"/>
      <c r="AMT22" s="482"/>
      <c r="AMU22" s="482"/>
      <c r="AMV22" s="482"/>
      <c r="AMW22" s="482"/>
      <c r="AMX22" s="482"/>
      <c r="AMY22" s="482"/>
      <c r="AMZ22" s="482"/>
      <c r="ANA22" s="482"/>
      <c r="ANB22" s="482"/>
      <c r="ANC22" s="482"/>
      <c r="AND22" s="482"/>
      <c r="ANE22" s="482"/>
      <c r="ANF22" s="482"/>
      <c r="ANG22" s="482"/>
      <c r="ANH22" s="482"/>
      <c r="ANI22" s="482"/>
      <c r="ANJ22" s="482"/>
      <c r="ANK22" s="482"/>
      <c r="ANL22" s="482"/>
      <c r="ANM22" s="482"/>
      <c r="ANN22" s="482"/>
      <c r="ANO22" s="482"/>
      <c r="ANP22" s="482"/>
      <c r="ANQ22" s="482"/>
      <c r="ANR22" s="482"/>
      <c r="ANS22" s="482"/>
      <c r="ANT22" s="482"/>
      <c r="ANU22" s="482"/>
      <c r="ANV22" s="482"/>
      <c r="ANW22" s="482"/>
      <c r="ANX22" s="482"/>
      <c r="ANY22" s="482"/>
      <c r="ANZ22" s="482"/>
      <c r="AOA22" s="482"/>
      <c r="AOB22" s="482"/>
      <c r="AOC22" s="482"/>
      <c r="AOD22" s="482"/>
      <c r="AOE22" s="482"/>
      <c r="AOF22" s="482"/>
      <c r="AOG22" s="482"/>
      <c r="AOH22" s="482"/>
      <c r="AOI22" s="482"/>
      <c r="AOJ22" s="482"/>
      <c r="AOK22" s="482"/>
      <c r="AOL22" s="482"/>
      <c r="AOM22" s="482"/>
      <c r="AON22" s="482"/>
      <c r="AOO22" s="482"/>
      <c r="AOP22" s="482"/>
      <c r="AOQ22" s="482"/>
      <c r="AOR22" s="482"/>
      <c r="AOS22" s="482"/>
      <c r="AOT22" s="482"/>
      <c r="AOU22" s="482"/>
      <c r="AOV22" s="482"/>
      <c r="AOW22" s="482"/>
      <c r="AOX22" s="482"/>
      <c r="AOY22" s="482"/>
      <c r="AOZ22" s="482"/>
      <c r="APA22" s="482"/>
      <c r="APB22" s="482"/>
      <c r="APC22" s="482"/>
      <c r="APD22" s="482"/>
      <c r="APE22" s="482"/>
      <c r="APF22" s="482"/>
      <c r="APG22" s="482"/>
      <c r="APH22" s="482"/>
      <c r="API22" s="482"/>
      <c r="APJ22" s="482"/>
      <c r="APK22" s="482"/>
      <c r="APL22" s="482"/>
      <c r="APM22" s="482"/>
      <c r="APN22" s="482"/>
      <c r="APO22" s="482"/>
      <c r="APP22" s="482"/>
      <c r="APQ22" s="482"/>
      <c r="APR22" s="482"/>
      <c r="APS22" s="482"/>
      <c r="APT22" s="482"/>
      <c r="APU22" s="482"/>
      <c r="APV22" s="482"/>
      <c r="APW22" s="482"/>
      <c r="APX22" s="482"/>
      <c r="APY22" s="482"/>
      <c r="APZ22" s="482"/>
      <c r="AQA22" s="482"/>
      <c r="AQB22" s="482"/>
      <c r="AQC22" s="482"/>
      <c r="AQD22" s="482"/>
      <c r="AQE22" s="482"/>
      <c r="AQF22" s="482"/>
      <c r="AQG22" s="482"/>
      <c r="AQH22" s="482"/>
      <c r="AQI22" s="482"/>
      <c r="AQJ22" s="482"/>
      <c r="AQK22" s="482"/>
      <c r="AQL22" s="482"/>
      <c r="AQM22" s="482"/>
      <c r="AQN22" s="482"/>
      <c r="AQO22" s="482"/>
    </row>
    <row r="23" spans="1:1133" ht="15" x14ac:dyDescent="0.25">
      <c r="A23" s="480" t="s">
        <v>366</v>
      </c>
      <c r="B23" s="485">
        <v>9.4499999999999993</v>
      </c>
      <c r="D23" s="486"/>
      <c r="E23" s="486">
        <v>525</v>
      </c>
      <c r="F23" s="486">
        <v>597</v>
      </c>
      <c r="G23" s="486">
        <v>1550</v>
      </c>
      <c r="H23" s="486"/>
      <c r="I23" s="486"/>
      <c r="J23" s="486"/>
      <c r="K23" s="486"/>
      <c r="L23" s="486">
        <v>1422</v>
      </c>
      <c r="M23" s="486"/>
      <c r="ACT23" s="481"/>
      <c r="ACU23" s="481"/>
      <c r="ACV23" s="481"/>
      <c r="ACW23" s="481"/>
      <c r="ACX23" s="481"/>
      <c r="ACY23" s="481"/>
      <c r="ACZ23" s="481"/>
      <c r="ADA23" s="481"/>
      <c r="ADB23" s="481"/>
      <c r="ADC23" s="481"/>
      <c r="ADD23" s="481"/>
      <c r="ADE23" s="481"/>
      <c r="ADF23" s="481"/>
      <c r="ADG23" s="481"/>
      <c r="ADH23" s="481"/>
      <c r="ADI23" s="481"/>
      <c r="ADJ23" s="481"/>
      <c r="ADK23" s="481"/>
      <c r="ADL23" s="481"/>
      <c r="ADM23" s="481"/>
      <c r="ADN23" s="481"/>
      <c r="ADO23" s="481"/>
      <c r="ADP23" s="481"/>
      <c r="ADQ23" s="481"/>
      <c r="ADR23" s="481"/>
      <c r="ADS23" s="481"/>
      <c r="ADT23" s="481"/>
      <c r="ADU23" s="481"/>
      <c r="ADV23" s="481"/>
      <c r="ADW23" s="481"/>
      <c r="ADX23" s="481"/>
      <c r="ADY23" s="481"/>
      <c r="ADZ23" s="481"/>
      <c r="AEA23" s="481"/>
      <c r="AEB23" s="481"/>
      <c r="AEC23" s="481"/>
      <c r="AED23" s="481"/>
      <c r="AEE23" s="481"/>
      <c r="AEF23" s="481"/>
      <c r="AEG23" s="481"/>
      <c r="ALZ23" s="482"/>
      <c r="AMA23" s="482"/>
      <c r="AMB23" s="482"/>
      <c r="AMC23" s="482"/>
      <c r="AMD23" s="482"/>
      <c r="AME23" s="482"/>
      <c r="AMF23" s="482"/>
      <c r="AMG23" s="482"/>
      <c r="AMH23" s="482"/>
      <c r="AMI23" s="482"/>
      <c r="AMJ23" s="482"/>
      <c r="AMK23" s="482"/>
      <c r="AML23" s="482"/>
      <c r="AMM23" s="482"/>
      <c r="AMN23" s="482"/>
      <c r="AMO23" s="482"/>
      <c r="AMP23" s="482"/>
      <c r="AMQ23" s="482"/>
      <c r="AMR23" s="482"/>
      <c r="AMS23" s="482"/>
      <c r="AMT23" s="482"/>
      <c r="AMU23" s="482"/>
      <c r="AMV23" s="482"/>
      <c r="AMW23" s="482"/>
      <c r="AMX23" s="482"/>
      <c r="AMY23" s="482"/>
      <c r="AMZ23" s="482"/>
      <c r="ANA23" s="482"/>
      <c r="ANB23" s="482"/>
      <c r="ANC23" s="482"/>
      <c r="AND23" s="482"/>
      <c r="ANE23" s="482"/>
      <c r="ANF23" s="482"/>
      <c r="ANG23" s="482"/>
      <c r="ANH23" s="482"/>
      <c r="ANI23" s="482"/>
      <c r="ANJ23" s="482"/>
      <c r="ANK23" s="482"/>
      <c r="ANL23" s="482"/>
      <c r="ANM23" s="482"/>
      <c r="ANN23" s="482"/>
      <c r="ANO23" s="482"/>
      <c r="ANP23" s="482"/>
      <c r="ANQ23" s="482"/>
      <c r="ANR23" s="482"/>
      <c r="ANS23" s="482"/>
      <c r="ANT23" s="482"/>
      <c r="ANU23" s="482"/>
      <c r="ANV23" s="482"/>
      <c r="ANW23" s="482"/>
      <c r="ANX23" s="482"/>
      <c r="ANY23" s="482"/>
      <c r="ANZ23" s="482"/>
      <c r="AOA23" s="482"/>
      <c r="AOB23" s="482"/>
      <c r="AOC23" s="482"/>
      <c r="AOD23" s="482"/>
      <c r="AOE23" s="482"/>
      <c r="AOF23" s="482"/>
      <c r="AOG23" s="482"/>
      <c r="AOH23" s="482"/>
      <c r="AOI23" s="482"/>
      <c r="AOJ23" s="482"/>
      <c r="AOK23" s="482"/>
      <c r="AOL23" s="482"/>
      <c r="AOM23" s="482"/>
      <c r="AON23" s="482"/>
      <c r="AOO23" s="482"/>
      <c r="AOP23" s="482"/>
      <c r="AOQ23" s="482"/>
      <c r="AOR23" s="482"/>
      <c r="AOS23" s="482"/>
      <c r="AOT23" s="482"/>
      <c r="AOU23" s="482"/>
      <c r="AOV23" s="482"/>
      <c r="AOW23" s="482"/>
      <c r="AOX23" s="482"/>
      <c r="AOY23" s="482"/>
      <c r="AOZ23" s="482"/>
      <c r="APA23" s="482"/>
      <c r="APB23" s="482"/>
      <c r="APC23" s="482"/>
      <c r="APD23" s="482"/>
      <c r="APE23" s="482"/>
      <c r="APF23" s="482"/>
      <c r="APG23" s="482"/>
      <c r="APH23" s="482"/>
      <c r="API23" s="482"/>
      <c r="APJ23" s="482"/>
      <c r="APK23" s="482"/>
      <c r="APL23" s="482"/>
      <c r="APM23" s="482"/>
      <c r="APN23" s="482"/>
      <c r="APO23" s="482"/>
      <c r="APP23" s="482"/>
      <c r="APQ23" s="482"/>
      <c r="APR23" s="482"/>
      <c r="APS23" s="482"/>
      <c r="APT23" s="482"/>
      <c r="APU23" s="482"/>
      <c r="APV23" s="482"/>
      <c r="APW23" s="482"/>
      <c r="APX23" s="482"/>
      <c r="APY23" s="482"/>
      <c r="APZ23" s="482"/>
      <c r="AQA23" s="482"/>
      <c r="AQB23" s="482"/>
      <c r="AQC23" s="482"/>
      <c r="AQD23" s="482"/>
      <c r="AQE23" s="482"/>
      <c r="AQF23" s="482"/>
      <c r="AQG23" s="482"/>
      <c r="AQH23" s="482"/>
      <c r="AQI23" s="482"/>
      <c r="AQJ23" s="482"/>
      <c r="AQK23" s="482"/>
      <c r="AQL23" s="482"/>
      <c r="AQM23" s="482"/>
      <c r="AQN23" s="482"/>
      <c r="AQO23" s="482"/>
    </row>
    <row r="24" spans="1:1133" ht="15" x14ac:dyDescent="0.25">
      <c r="A24" s="480" t="s">
        <v>367</v>
      </c>
      <c r="B24" s="485">
        <v>6.59</v>
      </c>
      <c r="D24" s="486">
        <v>14040</v>
      </c>
      <c r="E24" s="486">
        <v>256</v>
      </c>
      <c r="F24" s="486">
        <v>85</v>
      </c>
      <c r="G24" s="486"/>
      <c r="H24" s="486">
        <v>5</v>
      </c>
      <c r="I24" s="486"/>
      <c r="J24" s="486"/>
      <c r="K24" s="486"/>
      <c r="L24" s="486">
        <v>14802</v>
      </c>
      <c r="M24" s="486"/>
      <c r="ACT24" s="481"/>
      <c r="ACU24" s="481"/>
      <c r="ACV24" s="481"/>
      <c r="ACW24" s="481"/>
      <c r="ACX24" s="481"/>
      <c r="ACY24" s="481"/>
      <c r="ACZ24" s="481"/>
      <c r="ADA24" s="481"/>
      <c r="ADB24" s="481"/>
      <c r="ADC24" s="481"/>
      <c r="ADD24" s="481"/>
      <c r="ADE24" s="481"/>
      <c r="ADF24" s="481"/>
      <c r="ADG24" s="481"/>
      <c r="ADH24" s="481"/>
      <c r="ADI24" s="481"/>
      <c r="ADJ24" s="481"/>
      <c r="ADK24" s="481"/>
      <c r="ADL24" s="481"/>
      <c r="ADM24" s="481"/>
      <c r="ADN24" s="481"/>
      <c r="ADO24" s="481"/>
      <c r="ADP24" s="481"/>
      <c r="ADQ24" s="481"/>
      <c r="ADR24" s="481"/>
      <c r="ADS24" s="481"/>
      <c r="ADT24" s="481"/>
      <c r="ADU24" s="481"/>
      <c r="ADV24" s="481"/>
      <c r="ADW24" s="481"/>
      <c r="ADX24" s="481"/>
      <c r="ADY24" s="481"/>
      <c r="ADZ24" s="481"/>
      <c r="AEA24" s="481"/>
      <c r="AEB24" s="481"/>
      <c r="AEC24" s="481"/>
      <c r="AED24" s="481"/>
      <c r="AEE24" s="481"/>
      <c r="AEF24" s="481"/>
      <c r="AEG24" s="481"/>
      <c r="ALZ24" s="482"/>
      <c r="AMA24" s="482"/>
      <c r="AMB24" s="482"/>
      <c r="AMC24" s="482"/>
      <c r="AMD24" s="482"/>
      <c r="AME24" s="482"/>
      <c r="AMF24" s="482"/>
      <c r="AMG24" s="482"/>
      <c r="AMH24" s="482"/>
      <c r="AMI24" s="482"/>
      <c r="AMJ24" s="482"/>
      <c r="AMK24" s="482"/>
      <c r="AML24" s="482"/>
      <c r="AMM24" s="482"/>
      <c r="AMN24" s="482"/>
      <c r="AMO24" s="482"/>
      <c r="AMP24" s="482"/>
      <c r="AMQ24" s="482"/>
      <c r="AMR24" s="482"/>
      <c r="AMS24" s="482"/>
      <c r="AMT24" s="482"/>
      <c r="AMU24" s="482"/>
      <c r="AMV24" s="482"/>
      <c r="AMW24" s="482"/>
      <c r="AMX24" s="482"/>
      <c r="AMY24" s="482"/>
      <c r="AMZ24" s="482"/>
      <c r="ANA24" s="482"/>
      <c r="ANB24" s="482"/>
      <c r="ANC24" s="482"/>
      <c r="AND24" s="482"/>
      <c r="ANE24" s="482"/>
      <c r="ANF24" s="482"/>
      <c r="ANG24" s="482"/>
      <c r="ANH24" s="482"/>
      <c r="ANI24" s="482"/>
      <c r="ANJ24" s="482"/>
      <c r="ANK24" s="482"/>
      <c r="ANL24" s="482"/>
      <c r="ANM24" s="482"/>
      <c r="ANN24" s="482"/>
      <c r="ANO24" s="482"/>
      <c r="ANP24" s="482"/>
      <c r="ANQ24" s="482"/>
      <c r="ANR24" s="482"/>
      <c r="ANS24" s="482"/>
      <c r="ANT24" s="482"/>
      <c r="ANU24" s="482"/>
      <c r="ANV24" s="482"/>
      <c r="ANW24" s="482"/>
      <c r="ANX24" s="482"/>
      <c r="ANY24" s="482"/>
      <c r="ANZ24" s="482"/>
      <c r="AOA24" s="482"/>
      <c r="AOB24" s="482"/>
      <c r="AOC24" s="482"/>
      <c r="AOD24" s="482"/>
      <c r="AOE24" s="482"/>
      <c r="AOF24" s="482"/>
      <c r="AOG24" s="482"/>
      <c r="AOH24" s="482"/>
      <c r="AOI24" s="482"/>
      <c r="AOJ24" s="482"/>
      <c r="AOK24" s="482"/>
      <c r="AOL24" s="482"/>
      <c r="AOM24" s="482"/>
      <c r="AON24" s="482"/>
      <c r="AOO24" s="482"/>
      <c r="AOP24" s="482"/>
      <c r="AOQ24" s="482"/>
      <c r="AOR24" s="482"/>
      <c r="AOS24" s="482"/>
      <c r="AOT24" s="482"/>
      <c r="AOU24" s="482"/>
      <c r="AOV24" s="482"/>
      <c r="AOW24" s="482"/>
      <c r="AOX24" s="482"/>
      <c r="AOY24" s="482"/>
      <c r="AOZ24" s="482"/>
      <c r="APA24" s="482"/>
      <c r="APB24" s="482"/>
      <c r="APC24" s="482"/>
      <c r="APD24" s="482"/>
      <c r="APE24" s="482"/>
      <c r="APF24" s="482"/>
      <c r="APG24" s="482"/>
      <c r="APH24" s="482"/>
      <c r="API24" s="482"/>
      <c r="APJ24" s="482"/>
      <c r="APK24" s="482"/>
      <c r="APL24" s="482"/>
      <c r="APM24" s="482"/>
      <c r="APN24" s="482"/>
      <c r="APO24" s="482"/>
      <c r="APP24" s="482"/>
      <c r="APQ24" s="482"/>
      <c r="APR24" s="482"/>
      <c r="APS24" s="482"/>
      <c r="APT24" s="482"/>
      <c r="APU24" s="482"/>
      <c r="APV24" s="482"/>
      <c r="APW24" s="482"/>
      <c r="APX24" s="482"/>
      <c r="APY24" s="482"/>
      <c r="APZ24" s="482"/>
      <c r="AQA24" s="482"/>
      <c r="AQB24" s="482"/>
      <c r="AQC24" s="482"/>
      <c r="AQD24" s="482"/>
      <c r="AQE24" s="482"/>
      <c r="AQF24" s="482"/>
      <c r="AQG24" s="482"/>
      <c r="AQH24" s="482"/>
      <c r="AQI24" s="482"/>
      <c r="AQJ24" s="482"/>
      <c r="AQK24" s="482"/>
      <c r="AQL24" s="482"/>
      <c r="AQM24" s="482"/>
      <c r="AQN24" s="482"/>
      <c r="AQO24" s="482"/>
    </row>
    <row r="25" spans="1:1133" ht="15" x14ac:dyDescent="0.25">
      <c r="A25" s="480" t="s">
        <v>368</v>
      </c>
      <c r="B25" s="485">
        <v>5.3</v>
      </c>
      <c r="D25" s="486">
        <v>14615</v>
      </c>
      <c r="E25" s="486">
        <v>1985</v>
      </c>
      <c r="F25" s="486">
        <v>1074</v>
      </c>
      <c r="G25" s="486"/>
      <c r="H25" s="486"/>
      <c r="I25" s="486"/>
      <c r="J25" s="486"/>
      <c r="K25" s="486"/>
      <c r="L25" s="486">
        <v>1847</v>
      </c>
      <c r="M25" s="486"/>
      <c r="ACT25" s="481"/>
      <c r="ACU25" s="481"/>
      <c r="ACV25" s="481"/>
      <c r="ACW25" s="481"/>
      <c r="ACX25" s="481"/>
      <c r="ACY25" s="481"/>
      <c r="ACZ25" s="481"/>
      <c r="ADA25" s="481"/>
      <c r="ADB25" s="481"/>
      <c r="ADC25" s="481"/>
      <c r="ADD25" s="481"/>
      <c r="ADE25" s="481"/>
      <c r="ADF25" s="481"/>
      <c r="ADG25" s="481"/>
      <c r="ADH25" s="481"/>
      <c r="ADI25" s="481"/>
      <c r="ADJ25" s="481"/>
      <c r="ADK25" s="481"/>
      <c r="ADL25" s="481"/>
      <c r="ADM25" s="481"/>
      <c r="ADN25" s="481"/>
      <c r="ADO25" s="481"/>
      <c r="ADP25" s="481"/>
      <c r="ADQ25" s="481"/>
      <c r="ADR25" s="481"/>
      <c r="ADS25" s="481"/>
      <c r="ADT25" s="481"/>
      <c r="ADU25" s="481"/>
      <c r="ADV25" s="481"/>
      <c r="ADW25" s="481"/>
      <c r="ADX25" s="481"/>
      <c r="ADY25" s="481"/>
      <c r="ADZ25" s="481"/>
      <c r="AEA25" s="481"/>
      <c r="AEB25" s="481"/>
      <c r="AEC25" s="481"/>
      <c r="AED25" s="481"/>
      <c r="AEE25" s="481"/>
      <c r="AEF25" s="481"/>
      <c r="AEG25" s="481"/>
      <c r="ALZ25" s="482"/>
      <c r="AMA25" s="482"/>
      <c r="AMB25" s="482"/>
      <c r="AMC25" s="482"/>
      <c r="AMD25" s="482"/>
      <c r="AME25" s="482"/>
      <c r="AMF25" s="482"/>
      <c r="AMG25" s="482"/>
      <c r="AMH25" s="482"/>
      <c r="AMI25" s="482"/>
      <c r="AMJ25" s="482"/>
      <c r="AMK25" s="482"/>
      <c r="AML25" s="482"/>
      <c r="AMM25" s="482"/>
      <c r="AMN25" s="482"/>
      <c r="AMO25" s="482"/>
      <c r="AMP25" s="482"/>
      <c r="AMQ25" s="482"/>
      <c r="AMR25" s="482"/>
      <c r="AMS25" s="482"/>
      <c r="AMT25" s="482"/>
      <c r="AMU25" s="482"/>
      <c r="AMV25" s="482"/>
      <c r="AMW25" s="482"/>
      <c r="AMX25" s="482"/>
      <c r="AMY25" s="482"/>
      <c r="AMZ25" s="482"/>
      <c r="ANA25" s="482"/>
      <c r="ANB25" s="482"/>
      <c r="ANC25" s="482"/>
      <c r="AND25" s="482"/>
      <c r="ANE25" s="482"/>
      <c r="ANF25" s="482"/>
      <c r="ANG25" s="482"/>
      <c r="ANH25" s="482"/>
      <c r="ANI25" s="482"/>
      <c r="ANJ25" s="482"/>
      <c r="ANK25" s="482"/>
      <c r="ANL25" s="482"/>
      <c r="ANM25" s="482"/>
      <c r="ANN25" s="482"/>
      <c r="ANO25" s="482"/>
      <c r="ANP25" s="482"/>
      <c r="ANQ25" s="482"/>
      <c r="ANR25" s="482"/>
      <c r="ANS25" s="482"/>
      <c r="ANT25" s="482"/>
      <c r="ANU25" s="482"/>
      <c r="ANV25" s="482"/>
      <c r="ANW25" s="482"/>
      <c r="ANX25" s="482"/>
      <c r="ANY25" s="482"/>
      <c r="ANZ25" s="482"/>
      <c r="AOA25" s="482"/>
      <c r="AOB25" s="482"/>
      <c r="AOC25" s="482"/>
      <c r="AOD25" s="482"/>
      <c r="AOE25" s="482"/>
      <c r="AOF25" s="482"/>
      <c r="AOG25" s="482"/>
      <c r="AOH25" s="482"/>
      <c r="AOI25" s="482"/>
      <c r="AOJ25" s="482"/>
      <c r="AOK25" s="482"/>
      <c r="AOL25" s="482"/>
      <c r="AOM25" s="482"/>
      <c r="AON25" s="482"/>
      <c r="AOO25" s="482"/>
      <c r="AOP25" s="482"/>
      <c r="AOQ25" s="482"/>
      <c r="AOR25" s="482"/>
      <c r="AOS25" s="482"/>
      <c r="AOT25" s="482"/>
      <c r="AOU25" s="482"/>
      <c r="AOV25" s="482"/>
      <c r="AOW25" s="482"/>
      <c r="AOX25" s="482"/>
      <c r="AOY25" s="482"/>
      <c r="AOZ25" s="482"/>
      <c r="APA25" s="482"/>
      <c r="APB25" s="482"/>
      <c r="APC25" s="482"/>
      <c r="APD25" s="482"/>
      <c r="APE25" s="482"/>
      <c r="APF25" s="482"/>
      <c r="APG25" s="482"/>
      <c r="APH25" s="482"/>
      <c r="API25" s="482"/>
      <c r="APJ25" s="482"/>
      <c r="APK25" s="482"/>
      <c r="APL25" s="482"/>
      <c r="APM25" s="482"/>
      <c r="APN25" s="482"/>
      <c r="APO25" s="482"/>
      <c r="APP25" s="482"/>
      <c r="APQ25" s="482"/>
      <c r="APR25" s="482"/>
      <c r="APS25" s="482"/>
      <c r="APT25" s="482"/>
      <c r="APU25" s="482"/>
      <c r="APV25" s="482"/>
      <c r="APW25" s="482"/>
      <c r="APX25" s="482"/>
      <c r="APY25" s="482"/>
      <c r="APZ25" s="482"/>
      <c r="AQA25" s="482"/>
      <c r="AQB25" s="482"/>
      <c r="AQC25" s="482"/>
      <c r="AQD25" s="482"/>
      <c r="AQE25" s="482"/>
      <c r="AQF25" s="482"/>
      <c r="AQG25" s="482"/>
      <c r="AQH25" s="482"/>
      <c r="AQI25" s="482"/>
      <c r="AQJ25" s="482"/>
      <c r="AQK25" s="482"/>
      <c r="AQL25" s="482"/>
      <c r="AQM25" s="482"/>
      <c r="AQN25" s="482"/>
      <c r="AQO25" s="482"/>
    </row>
    <row r="26" spans="1:1133" ht="15" x14ac:dyDescent="0.25">
      <c r="A26" s="480" t="s">
        <v>369</v>
      </c>
      <c r="B26" s="485">
        <v>2.87</v>
      </c>
      <c r="D26" s="486">
        <v>3036</v>
      </c>
      <c r="E26" s="486">
        <v>2062</v>
      </c>
      <c r="F26" s="486">
        <v>382</v>
      </c>
      <c r="G26" s="486"/>
      <c r="H26" s="486"/>
      <c r="I26" s="486"/>
      <c r="J26" s="486"/>
      <c r="K26" s="486"/>
      <c r="L26" s="486">
        <v>474838</v>
      </c>
      <c r="M26" s="486">
        <v>18620</v>
      </c>
      <c r="ACT26" s="481"/>
      <c r="ACU26" s="481"/>
      <c r="ACV26" s="481"/>
      <c r="ACW26" s="481"/>
      <c r="ACX26" s="481"/>
      <c r="ACY26" s="481"/>
      <c r="ACZ26" s="481"/>
      <c r="ADA26" s="481"/>
      <c r="ADB26" s="481"/>
      <c r="ADC26" s="481"/>
      <c r="ADD26" s="481"/>
      <c r="ADE26" s="481"/>
      <c r="ADF26" s="481"/>
      <c r="ADG26" s="481"/>
      <c r="ADH26" s="481"/>
      <c r="ADI26" s="481"/>
      <c r="ADJ26" s="481"/>
      <c r="ADK26" s="481"/>
      <c r="ADL26" s="481"/>
      <c r="ADM26" s="481"/>
      <c r="ADN26" s="481"/>
      <c r="ADO26" s="481"/>
      <c r="ADP26" s="481"/>
      <c r="ADQ26" s="481"/>
      <c r="ADR26" s="481"/>
      <c r="ADS26" s="481"/>
      <c r="ADT26" s="481"/>
      <c r="ADU26" s="481"/>
      <c r="ADV26" s="481"/>
      <c r="ADW26" s="481"/>
      <c r="ADX26" s="481"/>
      <c r="ADY26" s="481"/>
      <c r="ADZ26" s="481"/>
      <c r="AEA26" s="481"/>
      <c r="AEB26" s="481"/>
      <c r="AEC26" s="481"/>
      <c r="AED26" s="481"/>
      <c r="AEE26" s="481"/>
      <c r="AEF26" s="481"/>
      <c r="AEG26" s="481"/>
      <c r="ALZ26" s="482"/>
      <c r="AMA26" s="482"/>
      <c r="AMB26" s="482"/>
      <c r="AMC26" s="482"/>
      <c r="AMD26" s="482"/>
      <c r="AME26" s="482"/>
      <c r="AMF26" s="482"/>
      <c r="AMG26" s="482"/>
      <c r="AMH26" s="482"/>
      <c r="AMI26" s="482"/>
      <c r="AMJ26" s="482"/>
      <c r="AMK26" s="482"/>
      <c r="AML26" s="482"/>
      <c r="AMM26" s="482"/>
      <c r="AMN26" s="482"/>
      <c r="AMO26" s="482"/>
      <c r="AMP26" s="482"/>
      <c r="AMQ26" s="482"/>
      <c r="AMR26" s="482"/>
      <c r="AMS26" s="482"/>
      <c r="AMT26" s="482"/>
      <c r="AMU26" s="482"/>
      <c r="AMV26" s="482"/>
      <c r="AMW26" s="482"/>
      <c r="AMX26" s="482"/>
      <c r="AMY26" s="482"/>
      <c r="AMZ26" s="482"/>
      <c r="ANA26" s="482"/>
      <c r="ANB26" s="482"/>
      <c r="ANC26" s="482"/>
      <c r="AND26" s="482"/>
      <c r="ANE26" s="482"/>
      <c r="ANF26" s="482"/>
      <c r="ANG26" s="482"/>
      <c r="ANH26" s="482"/>
      <c r="ANI26" s="482"/>
      <c r="ANJ26" s="482"/>
      <c r="ANK26" s="482"/>
      <c r="ANL26" s="482"/>
      <c r="ANM26" s="482"/>
      <c r="ANN26" s="482"/>
      <c r="ANO26" s="482"/>
      <c r="ANP26" s="482"/>
      <c r="ANQ26" s="482"/>
      <c r="ANR26" s="482"/>
      <c r="ANS26" s="482"/>
      <c r="ANT26" s="482"/>
      <c r="ANU26" s="482"/>
      <c r="ANV26" s="482"/>
      <c r="ANW26" s="482"/>
      <c r="ANX26" s="482"/>
      <c r="ANY26" s="482"/>
      <c r="ANZ26" s="482"/>
      <c r="AOA26" s="482"/>
      <c r="AOB26" s="482"/>
      <c r="AOC26" s="482"/>
      <c r="AOD26" s="482"/>
      <c r="AOE26" s="482"/>
      <c r="AOF26" s="482"/>
      <c r="AOG26" s="482"/>
      <c r="AOH26" s="482"/>
      <c r="AOI26" s="482"/>
      <c r="AOJ26" s="482"/>
      <c r="AOK26" s="482"/>
      <c r="AOL26" s="482"/>
      <c r="AOM26" s="482"/>
      <c r="AON26" s="482"/>
      <c r="AOO26" s="482"/>
      <c r="AOP26" s="482"/>
      <c r="AOQ26" s="482"/>
      <c r="AOR26" s="482"/>
      <c r="AOS26" s="482"/>
      <c r="AOT26" s="482"/>
      <c r="AOU26" s="482"/>
      <c r="AOV26" s="482"/>
      <c r="AOW26" s="482"/>
      <c r="AOX26" s="482"/>
      <c r="AOY26" s="482"/>
      <c r="AOZ26" s="482"/>
      <c r="APA26" s="482"/>
      <c r="APB26" s="482"/>
      <c r="APC26" s="482"/>
      <c r="APD26" s="482"/>
      <c r="APE26" s="482"/>
      <c r="APF26" s="482"/>
      <c r="APG26" s="482"/>
      <c r="APH26" s="482"/>
      <c r="API26" s="482"/>
      <c r="APJ26" s="482"/>
      <c r="APK26" s="482"/>
      <c r="APL26" s="482"/>
      <c r="APM26" s="482"/>
      <c r="APN26" s="482"/>
      <c r="APO26" s="482"/>
      <c r="APP26" s="482"/>
      <c r="APQ26" s="482"/>
      <c r="APR26" s="482"/>
      <c r="APS26" s="482"/>
      <c r="APT26" s="482"/>
      <c r="APU26" s="482"/>
      <c r="APV26" s="482"/>
      <c r="APW26" s="482"/>
      <c r="APX26" s="482"/>
      <c r="APY26" s="482"/>
      <c r="APZ26" s="482"/>
      <c r="AQA26" s="482"/>
      <c r="AQB26" s="482"/>
      <c r="AQC26" s="482"/>
      <c r="AQD26" s="482"/>
      <c r="AQE26" s="482"/>
      <c r="AQF26" s="482"/>
      <c r="AQG26" s="482"/>
      <c r="AQH26" s="482"/>
      <c r="AQI26" s="482"/>
      <c r="AQJ26" s="482"/>
      <c r="AQK26" s="482"/>
      <c r="AQL26" s="482"/>
      <c r="AQM26" s="482"/>
      <c r="AQN26" s="482"/>
      <c r="AQO26" s="482"/>
    </row>
    <row r="27" spans="1:1133" ht="15" x14ac:dyDescent="0.25">
      <c r="A27" s="480" t="s">
        <v>357</v>
      </c>
      <c r="B27" s="485">
        <v>4.22</v>
      </c>
      <c r="D27" s="486"/>
      <c r="E27" s="486"/>
      <c r="F27" s="486"/>
      <c r="G27" s="486"/>
      <c r="H27" s="486"/>
      <c r="I27" s="486"/>
      <c r="J27" s="486"/>
      <c r="K27" s="486"/>
      <c r="L27" s="486">
        <v>62170</v>
      </c>
      <c r="M27" s="486"/>
      <c r="ACT27" s="481"/>
      <c r="ACU27" s="481"/>
      <c r="ACV27" s="481"/>
      <c r="ACW27" s="481"/>
      <c r="ACX27" s="481"/>
      <c r="ACY27" s="481"/>
      <c r="ACZ27" s="481"/>
      <c r="ADA27" s="481"/>
      <c r="ADB27" s="481"/>
      <c r="ADC27" s="481"/>
      <c r="ADD27" s="481"/>
      <c r="ADE27" s="481"/>
      <c r="ADF27" s="481"/>
      <c r="ADG27" s="481"/>
      <c r="ADH27" s="481"/>
      <c r="ADI27" s="481"/>
      <c r="ADJ27" s="481"/>
      <c r="ADK27" s="481"/>
      <c r="ADL27" s="481"/>
      <c r="ADM27" s="481"/>
      <c r="ADN27" s="481"/>
      <c r="ADO27" s="481"/>
      <c r="ADP27" s="481"/>
      <c r="ADQ27" s="481"/>
      <c r="ADR27" s="481"/>
      <c r="ADS27" s="481"/>
      <c r="ADT27" s="481"/>
      <c r="ADU27" s="481"/>
      <c r="ADV27" s="481"/>
      <c r="ADW27" s="481"/>
      <c r="ADX27" s="481"/>
      <c r="ADY27" s="481"/>
      <c r="ADZ27" s="481"/>
      <c r="AEA27" s="481"/>
      <c r="AEB27" s="481"/>
      <c r="AEC27" s="481"/>
      <c r="AED27" s="481"/>
      <c r="AEE27" s="481"/>
      <c r="AEF27" s="481"/>
      <c r="AEG27" s="481"/>
      <c r="ALZ27" s="482"/>
      <c r="AMA27" s="482"/>
      <c r="AMB27" s="482"/>
      <c r="AMC27" s="482"/>
      <c r="AMD27" s="482"/>
      <c r="AME27" s="482"/>
      <c r="AMF27" s="482"/>
      <c r="AMG27" s="482"/>
      <c r="AMH27" s="482"/>
      <c r="AMI27" s="482"/>
      <c r="AMJ27" s="482"/>
      <c r="AMK27" s="482"/>
      <c r="AML27" s="482"/>
      <c r="AMM27" s="482"/>
      <c r="AMN27" s="482"/>
      <c r="AMO27" s="482"/>
      <c r="AMP27" s="482"/>
      <c r="AMQ27" s="482"/>
      <c r="AMR27" s="482"/>
      <c r="AMS27" s="482"/>
      <c r="AMT27" s="482"/>
      <c r="AMU27" s="482"/>
      <c r="AMV27" s="482"/>
      <c r="AMW27" s="482"/>
      <c r="AMX27" s="482"/>
      <c r="AMY27" s="482"/>
      <c r="AMZ27" s="482"/>
      <c r="ANA27" s="482"/>
      <c r="ANB27" s="482"/>
      <c r="ANC27" s="482"/>
      <c r="AND27" s="482"/>
      <c r="ANE27" s="482"/>
      <c r="ANF27" s="482"/>
      <c r="ANG27" s="482"/>
      <c r="ANH27" s="482"/>
      <c r="ANI27" s="482"/>
      <c r="ANJ27" s="482"/>
      <c r="ANK27" s="482"/>
      <c r="ANL27" s="482"/>
      <c r="ANM27" s="482"/>
      <c r="ANN27" s="482"/>
      <c r="ANO27" s="482"/>
      <c r="ANP27" s="482"/>
      <c r="ANQ27" s="482"/>
      <c r="ANR27" s="482"/>
      <c r="ANS27" s="482"/>
      <c r="ANT27" s="482"/>
      <c r="ANU27" s="482"/>
      <c r="ANV27" s="482"/>
      <c r="ANW27" s="482"/>
      <c r="ANX27" s="482"/>
      <c r="ANY27" s="482"/>
      <c r="ANZ27" s="482"/>
      <c r="AOA27" s="482"/>
      <c r="AOB27" s="482"/>
      <c r="AOC27" s="482"/>
      <c r="AOD27" s="482"/>
      <c r="AOE27" s="482"/>
      <c r="AOF27" s="482"/>
      <c r="AOG27" s="482"/>
      <c r="AOH27" s="482"/>
      <c r="AOI27" s="482"/>
      <c r="AOJ27" s="482"/>
      <c r="AOK27" s="482"/>
      <c r="AOL27" s="482"/>
      <c r="AOM27" s="482"/>
      <c r="AON27" s="482"/>
      <c r="AOO27" s="482"/>
      <c r="AOP27" s="482"/>
      <c r="AOQ27" s="482"/>
      <c r="AOR27" s="482"/>
      <c r="AOS27" s="482"/>
      <c r="AOT27" s="482"/>
      <c r="AOU27" s="482"/>
      <c r="AOV27" s="482"/>
      <c r="AOW27" s="482"/>
      <c r="AOX27" s="482"/>
      <c r="AOY27" s="482"/>
      <c r="AOZ27" s="482"/>
      <c r="APA27" s="482"/>
      <c r="APB27" s="482"/>
      <c r="APC27" s="482"/>
      <c r="APD27" s="482"/>
      <c r="APE27" s="482"/>
      <c r="APF27" s="482"/>
      <c r="APG27" s="482"/>
      <c r="APH27" s="482"/>
      <c r="API27" s="482"/>
      <c r="APJ27" s="482"/>
      <c r="APK27" s="482"/>
      <c r="APL27" s="482"/>
      <c r="APM27" s="482"/>
      <c r="APN27" s="482"/>
      <c r="APO27" s="482"/>
      <c r="APP27" s="482"/>
      <c r="APQ27" s="482"/>
      <c r="APR27" s="482"/>
      <c r="APS27" s="482"/>
      <c r="APT27" s="482"/>
      <c r="APU27" s="482"/>
      <c r="APV27" s="482"/>
      <c r="APW27" s="482"/>
      <c r="APX27" s="482"/>
      <c r="APY27" s="482"/>
      <c r="APZ27" s="482"/>
      <c r="AQA27" s="482"/>
      <c r="AQB27" s="482"/>
      <c r="AQC27" s="482"/>
      <c r="AQD27" s="482"/>
      <c r="AQE27" s="482"/>
      <c r="AQF27" s="482"/>
      <c r="AQG27" s="482"/>
      <c r="AQH27" s="482"/>
      <c r="AQI27" s="482"/>
      <c r="AQJ27" s="482"/>
      <c r="AQK27" s="482"/>
      <c r="AQL27" s="482"/>
      <c r="AQM27" s="482"/>
      <c r="AQN27" s="482"/>
      <c r="AQO27" s="482"/>
    </row>
    <row r="28" spans="1:1133" ht="15" x14ac:dyDescent="0.25">
      <c r="A28" s="480" t="s">
        <v>370</v>
      </c>
      <c r="B28" s="485">
        <v>3.92</v>
      </c>
      <c r="D28" s="486"/>
      <c r="E28" s="486">
        <v>1055</v>
      </c>
      <c r="F28" s="486"/>
      <c r="G28" s="486">
        <v>87</v>
      </c>
      <c r="H28" s="486">
        <v>115</v>
      </c>
      <c r="I28" s="486"/>
      <c r="J28" s="486"/>
      <c r="K28" s="486"/>
      <c r="L28" s="486">
        <v>9337</v>
      </c>
      <c r="M28" s="486"/>
      <c r="ACT28" s="481"/>
      <c r="ACU28" s="481"/>
      <c r="ACV28" s="481"/>
      <c r="ACW28" s="481"/>
      <c r="ACX28" s="481"/>
      <c r="ACY28" s="481"/>
      <c r="ACZ28" s="481"/>
      <c r="ADA28" s="481"/>
      <c r="ADB28" s="481"/>
      <c r="ADC28" s="481"/>
      <c r="ADD28" s="481"/>
      <c r="ADE28" s="481"/>
      <c r="ADF28" s="481"/>
      <c r="ADG28" s="481"/>
      <c r="ADH28" s="481"/>
      <c r="ADI28" s="481"/>
      <c r="ADJ28" s="481"/>
      <c r="ADK28" s="481"/>
      <c r="ADL28" s="481"/>
      <c r="ADM28" s="481"/>
      <c r="ADN28" s="481"/>
      <c r="ADO28" s="481"/>
      <c r="ADP28" s="481"/>
      <c r="ADQ28" s="481"/>
      <c r="ADR28" s="481"/>
      <c r="ADS28" s="481"/>
      <c r="ADT28" s="481"/>
      <c r="ADU28" s="481"/>
      <c r="ADV28" s="481"/>
      <c r="ADW28" s="481"/>
      <c r="ADX28" s="481"/>
      <c r="ADY28" s="481"/>
      <c r="ADZ28" s="481"/>
      <c r="AEA28" s="481"/>
      <c r="AEB28" s="481"/>
      <c r="AEC28" s="481"/>
      <c r="AED28" s="481"/>
      <c r="AEE28" s="481"/>
      <c r="AEF28" s="481"/>
      <c r="AEG28" s="481"/>
      <c r="ALZ28" s="482"/>
      <c r="AMA28" s="482"/>
      <c r="AMB28" s="482"/>
      <c r="AMC28" s="482"/>
      <c r="AMD28" s="482"/>
      <c r="AME28" s="482"/>
      <c r="AMF28" s="482"/>
      <c r="AMG28" s="482"/>
      <c r="AMH28" s="482"/>
      <c r="AMI28" s="482"/>
      <c r="AMJ28" s="482"/>
      <c r="AMK28" s="482"/>
      <c r="AML28" s="482"/>
      <c r="AMM28" s="482"/>
      <c r="AMN28" s="482"/>
      <c r="AMO28" s="482"/>
      <c r="AMP28" s="482"/>
      <c r="AMQ28" s="482"/>
      <c r="AMR28" s="482"/>
      <c r="AMS28" s="482"/>
      <c r="AMT28" s="482"/>
      <c r="AMU28" s="482"/>
      <c r="AMV28" s="482"/>
      <c r="AMW28" s="482"/>
      <c r="AMX28" s="482"/>
      <c r="AMY28" s="482"/>
      <c r="AMZ28" s="482"/>
      <c r="ANA28" s="482"/>
      <c r="ANB28" s="482"/>
      <c r="ANC28" s="482"/>
      <c r="AND28" s="482"/>
      <c r="ANE28" s="482"/>
      <c r="ANF28" s="482"/>
      <c r="ANG28" s="482"/>
      <c r="ANH28" s="482"/>
      <c r="ANI28" s="482"/>
      <c r="ANJ28" s="482"/>
      <c r="ANK28" s="482"/>
      <c r="ANL28" s="482"/>
      <c r="ANM28" s="482"/>
      <c r="ANN28" s="482"/>
      <c r="ANO28" s="482"/>
      <c r="ANP28" s="482"/>
      <c r="ANQ28" s="482"/>
      <c r="ANR28" s="482"/>
      <c r="ANS28" s="482"/>
      <c r="ANT28" s="482"/>
      <c r="ANU28" s="482"/>
      <c r="ANV28" s="482"/>
      <c r="ANW28" s="482"/>
      <c r="ANX28" s="482"/>
      <c r="ANY28" s="482"/>
      <c r="ANZ28" s="482"/>
      <c r="AOA28" s="482"/>
      <c r="AOB28" s="482"/>
      <c r="AOC28" s="482"/>
      <c r="AOD28" s="482"/>
      <c r="AOE28" s="482"/>
      <c r="AOF28" s="482"/>
      <c r="AOG28" s="482"/>
      <c r="AOH28" s="482"/>
      <c r="AOI28" s="482"/>
      <c r="AOJ28" s="482"/>
      <c r="AOK28" s="482"/>
      <c r="AOL28" s="482"/>
      <c r="AOM28" s="482"/>
      <c r="AON28" s="482"/>
      <c r="AOO28" s="482"/>
      <c r="AOP28" s="482"/>
      <c r="AOQ28" s="482"/>
      <c r="AOR28" s="482"/>
      <c r="AOS28" s="482"/>
      <c r="AOT28" s="482"/>
      <c r="AOU28" s="482"/>
      <c r="AOV28" s="482"/>
      <c r="AOW28" s="482"/>
      <c r="AOX28" s="482"/>
      <c r="AOY28" s="482"/>
      <c r="AOZ28" s="482"/>
      <c r="APA28" s="482"/>
      <c r="APB28" s="482"/>
      <c r="APC28" s="482"/>
      <c r="APD28" s="482"/>
      <c r="APE28" s="482"/>
      <c r="APF28" s="482"/>
      <c r="APG28" s="482"/>
      <c r="APH28" s="482"/>
      <c r="API28" s="482"/>
      <c r="APJ28" s="482"/>
      <c r="APK28" s="482"/>
      <c r="APL28" s="482"/>
      <c r="APM28" s="482"/>
      <c r="APN28" s="482"/>
      <c r="APO28" s="482"/>
      <c r="APP28" s="482"/>
      <c r="APQ28" s="482"/>
      <c r="APR28" s="482"/>
      <c r="APS28" s="482"/>
      <c r="APT28" s="482"/>
      <c r="APU28" s="482"/>
      <c r="APV28" s="482"/>
      <c r="APW28" s="482"/>
      <c r="APX28" s="482"/>
      <c r="APY28" s="482"/>
      <c r="APZ28" s="482"/>
      <c r="AQA28" s="482"/>
      <c r="AQB28" s="482"/>
      <c r="AQC28" s="482"/>
      <c r="AQD28" s="482"/>
      <c r="AQE28" s="482"/>
      <c r="AQF28" s="482"/>
      <c r="AQG28" s="482"/>
      <c r="AQH28" s="482"/>
      <c r="AQI28" s="482"/>
      <c r="AQJ28" s="482"/>
      <c r="AQK28" s="482"/>
      <c r="AQL28" s="482"/>
      <c r="AQM28" s="482"/>
      <c r="AQN28" s="482"/>
      <c r="AQO28" s="482"/>
    </row>
    <row r="29" spans="1:1133" ht="15" x14ac:dyDescent="0.25">
      <c r="A29" s="480" t="s">
        <v>358</v>
      </c>
      <c r="B29" s="485">
        <v>20.52</v>
      </c>
      <c r="D29" s="486"/>
      <c r="E29" s="486">
        <v>1022</v>
      </c>
      <c r="F29" s="486">
        <v>936</v>
      </c>
      <c r="G29" s="486"/>
      <c r="H29" s="486"/>
      <c r="I29" s="486"/>
      <c r="J29" s="486"/>
      <c r="K29" s="486"/>
      <c r="L29" s="486">
        <v>6520</v>
      </c>
      <c r="M29" s="486"/>
      <c r="ACT29" s="481"/>
      <c r="ACU29" s="481"/>
      <c r="ACV29" s="481"/>
      <c r="ACW29" s="481"/>
      <c r="ACX29" s="481"/>
      <c r="ACY29" s="481"/>
      <c r="ACZ29" s="481"/>
      <c r="ADA29" s="481"/>
      <c r="ADB29" s="481"/>
      <c r="ADC29" s="481"/>
      <c r="ADD29" s="481"/>
      <c r="ADE29" s="481"/>
      <c r="ADF29" s="481"/>
      <c r="ADG29" s="481"/>
      <c r="ADH29" s="481"/>
      <c r="ADI29" s="481"/>
      <c r="ADJ29" s="481"/>
      <c r="ADK29" s="481"/>
      <c r="ADL29" s="481"/>
      <c r="ADM29" s="481"/>
      <c r="ADN29" s="481"/>
      <c r="ADO29" s="481"/>
      <c r="ADP29" s="481"/>
      <c r="ADQ29" s="481"/>
      <c r="ADR29" s="481"/>
      <c r="ADS29" s="481"/>
      <c r="ADT29" s="481"/>
      <c r="ADU29" s="481"/>
      <c r="ADV29" s="481"/>
      <c r="ADW29" s="481"/>
      <c r="ADX29" s="481"/>
      <c r="ADY29" s="481"/>
      <c r="ADZ29" s="481"/>
      <c r="AEA29" s="481"/>
      <c r="AEB29" s="481"/>
      <c r="AEC29" s="481"/>
      <c r="AED29" s="481"/>
      <c r="AEE29" s="481"/>
      <c r="AEF29" s="481"/>
      <c r="AEG29" s="481"/>
      <c r="ALZ29" s="482"/>
      <c r="AMA29" s="482"/>
      <c r="AMB29" s="482"/>
      <c r="AMC29" s="482"/>
      <c r="AMD29" s="482"/>
      <c r="AME29" s="482"/>
      <c r="AMF29" s="482"/>
      <c r="AMG29" s="482"/>
      <c r="AMH29" s="482"/>
      <c r="AMI29" s="482"/>
      <c r="AMJ29" s="482"/>
      <c r="AMK29" s="482"/>
      <c r="AML29" s="482"/>
      <c r="AMM29" s="482"/>
      <c r="AMN29" s="482"/>
      <c r="AMO29" s="482"/>
      <c r="AMP29" s="482"/>
      <c r="AMQ29" s="482"/>
      <c r="AMR29" s="482"/>
      <c r="AMS29" s="482"/>
      <c r="AMT29" s="482"/>
      <c r="AMU29" s="482"/>
      <c r="AMV29" s="482"/>
      <c r="AMW29" s="482"/>
      <c r="AMX29" s="482"/>
      <c r="AMY29" s="482"/>
      <c r="AMZ29" s="482"/>
      <c r="ANA29" s="482"/>
      <c r="ANB29" s="482"/>
      <c r="ANC29" s="482"/>
      <c r="AND29" s="482"/>
      <c r="ANE29" s="482"/>
      <c r="ANF29" s="482"/>
      <c r="ANG29" s="482"/>
      <c r="ANH29" s="482"/>
      <c r="ANI29" s="482"/>
      <c r="ANJ29" s="482"/>
      <c r="ANK29" s="482"/>
      <c r="ANL29" s="482"/>
      <c r="ANM29" s="482"/>
      <c r="ANN29" s="482"/>
      <c r="ANO29" s="482"/>
      <c r="ANP29" s="482"/>
      <c r="ANQ29" s="482"/>
      <c r="ANR29" s="482"/>
      <c r="ANS29" s="482"/>
      <c r="ANT29" s="482"/>
      <c r="ANU29" s="482"/>
      <c r="ANV29" s="482"/>
      <c r="ANW29" s="482"/>
      <c r="ANX29" s="482"/>
      <c r="ANY29" s="482"/>
      <c r="ANZ29" s="482"/>
      <c r="AOA29" s="482"/>
      <c r="AOB29" s="482"/>
      <c r="AOC29" s="482"/>
      <c r="AOD29" s="482"/>
      <c r="AOE29" s="482"/>
      <c r="AOF29" s="482"/>
      <c r="AOG29" s="482"/>
      <c r="AOH29" s="482"/>
      <c r="AOI29" s="482"/>
      <c r="AOJ29" s="482"/>
      <c r="AOK29" s="482"/>
      <c r="AOL29" s="482"/>
      <c r="AOM29" s="482"/>
      <c r="AON29" s="482"/>
      <c r="AOO29" s="482"/>
      <c r="AOP29" s="482"/>
      <c r="AOQ29" s="482"/>
      <c r="AOR29" s="482"/>
      <c r="AOS29" s="482"/>
      <c r="AOT29" s="482"/>
      <c r="AOU29" s="482"/>
      <c r="AOV29" s="482"/>
      <c r="AOW29" s="482"/>
      <c r="AOX29" s="482"/>
      <c r="AOY29" s="482"/>
      <c r="AOZ29" s="482"/>
      <c r="APA29" s="482"/>
      <c r="APB29" s="482"/>
      <c r="APC29" s="482"/>
      <c r="APD29" s="482"/>
      <c r="APE29" s="482"/>
      <c r="APF29" s="482"/>
      <c r="APG29" s="482"/>
      <c r="APH29" s="482"/>
      <c r="API29" s="482"/>
      <c r="APJ29" s="482"/>
      <c r="APK29" s="482"/>
      <c r="APL29" s="482"/>
      <c r="APM29" s="482"/>
      <c r="APN29" s="482"/>
      <c r="APO29" s="482"/>
      <c r="APP29" s="482"/>
      <c r="APQ29" s="482"/>
      <c r="APR29" s="482"/>
      <c r="APS29" s="482"/>
      <c r="APT29" s="482"/>
      <c r="APU29" s="482"/>
      <c r="APV29" s="482"/>
      <c r="APW29" s="482"/>
      <c r="APX29" s="482"/>
      <c r="APY29" s="482"/>
      <c r="APZ29" s="482"/>
      <c r="AQA29" s="482"/>
      <c r="AQB29" s="482"/>
      <c r="AQC29" s="482"/>
      <c r="AQD29" s="482"/>
      <c r="AQE29" s="482"/>
      <c r="AQF29" s="482"/>
      <c r="AQG29" s="482"/>
      <c r="AQH29" s="482"/>
      <c r="AQI29" s="482"/>
      <c r="AQJ29" s="482"/>
      <c r="AQK29" s="482"/>
      <c r="AQL29" s="482"/>
      <c r="AQM29" s="482"/>
      <c r="AQN29" s="482"/>
      <c r="AQO29" s="482"/>
    </row>
    <row r="30" spans="1:1133" ht="15" x14ac:dyDescent="0.25">
      <c r="A30" s="480" t="s">
        <v>371</v>
      </c>
      <c r="B30" s="485">
        <v>1.1399999999999999</v>
      </c>
      <c r="D30" s="486"/>
      <c r="E30" s="486">
        <v>2161</v>
      </c>
      <c r="F30" s="486"/>
      <c r="G30" s="486"/>
      <c r="H30" s="486"/>
      <c r="I30" s="486"/>
      <c r="J30" s="486"/>
      <c r="K30" s="486">
        <v>10555</v>
      </c>
      <c r="L30" s="486"/>
      <c r="M30" s="486"/>
      <c r="ACT30" s="481"/>
      <c r="ACU30" s="481"/>
      <c r="ACV30" s="481"/>
      <c r="ACW30" s="481"/>
      <c r="ACX30" s="481"/>
      <c r="ACY30" s="481"/>
      <c r="ACZ30" s="481"/>
      <c r="ADA30" s="481"/>
      <c r="ADB30" s="481"/>
      <c r="ADC30" s="481"/>
      <c r="ADD30" s="481"/>
      <c r="ADE30" s="481"/>
      <c r="ADF30" s="481"/>
      <c r="ADG30" s="481"/>
      <c r="ADH30" s="481"/>
      <c r="ADI30" s="481"/>
      <c r="ADJ30" s="481"/>
      <c r="ADK30" s="481"/>
      <c r="ADL30" s="481"/>
      <c r="ADM30" s="481"/>
      <c r="ADN30" s="481"/>
      <c r="ADO30" s="481"/>
      <c r="ADP30" s="481"/>
      <c r="ADQ30" s="481"/>
      <c r="ADR30" s="481"/>
      <c r="ADS30" s="481"/>
      <c r="ADT30" s="481"/>
      <c r="ADU30" s="481"/>
      <c r="ADV30" s="481"/>
      <c r="ADW30" s="481"/>
      <c r="ADX30" s="481"/>
      <c r="ADY30" s="481"/>
      <c r="ADZ30" s="481"/>
      <c r="AEA30" s="481"/>
      <c r="AEB30" s="481"/>
      <c r="AEC30" s="481"/>
      <c r="AED30" s="481"/>
      <c r="AEE30" s="481"/>
      <c r="AEF30" s="481"/>
      <c r="AEG30" s="481"/>
      <c r="ALZ30" s="482"/>
      <c r="AMA30" s="482"/>
      <c r="AMB30" s="482"/>
      <c r="AMC30" s="482"/>
      <c r="AMD30" s="482"/>
      <c r="AME30" s="482"/>
      <c r="AMF30" s="482"/>
      <c r="AMG30" s="482"/>
      <c r="AMH30" s="482"/>
      <c r="AMI30" s="482"/>
      <c r="AMJ30" s="482"/>
      <c r="AMK30" s="482"/>
      <c r="AML30" s="482"/>
      <c r="AMM30" s="482"/>
      <c r="AMN30" s="482"/>
      <c r="AMO30" s="482"/>
      <c r="AMP30" s="482"/>
      <c r="AMQ30" s="482"/>
      <c r="AMR30" s="482"/>
      <c r="AMS30" s="482"/>
      <c r="AMT30" s="482"/>
      <c r="AMU30" s="482"/>
      <c r="AMV30" s="482"/>
      <c r="AMW30" s="482"/>
      <c r="AMX30" s="482"/>
      <c r="AMY30" s="482"/>
      <c r="AMZ30" s="482"/>
      <c r="ANA30" s="482"/>
      <c r="ANB30" s="482"/>
      <c r="ANC30" s="482"/>
      <c r="AND30" s="482"/>
      <c r="ANE30" s="482"/>
      <c r="ANF30" s="482"/>
      <c r="ANG30" s="482"/>
      <c r="ANH30" s="482"/>
      <c r="ANI30" s="482"/>
      <c r="ANJ30" s="482"/>
      <c r="ANK30" s="482"/>
      <c r="ANL30" s="482"/>
      <c r="ANM30" s="482"/>
      <c r="ANN30" s="482"/>
      <c r="ANO30" s="482"/>
      <c r="ANP30" s="482"/>
      <c r="ANQ30" s="482"/>
      <c r="ANR30" s="482"/>
      <c r="ANS30" s="482"/>
      <c r="ANT30" s="482"/>
      <c r="ANU30" s="482"/>
      <c r="ANV30" s="482"/>
      <c r="ANW30" s="482"/>
      <c r="ANX30" s="482"/>
      <c r="ANY30" s="482"/>
      <c r="ANZ30" s="482"/>
      <c r="AOA30" s="482"/>
      <c r="AOB30" s="482"/>
      <c r="AOC30" s="482"/>
      <c r="AOD30" s="482"/>
      <c r="AOE30" s="482"/>
      <c r="AOF30" s="482"/>
      <c r="AOG30" s="482"/>
      <c r="AOH30" s="482"/>
      <c r="AOI30" s="482"/>
      <c r="AOJ30" s="482"/>
      <c r="AOK30" s="482"/>
      <c r="AOL30" s="482"/>
      <c r="AOM30" s="482"/>
      <c r="AON30" s="482"/>
      <c r="AOO30" s="482"/>
      <c r="AOP30" s="482"/>
      <c r="AOQ30" s="482"/>
      <c r="AOR30" s="482"/>
      <c r="AOS30" s="482"/>
      <c r="AOT30" s="482"/>
      <c r="AOU30" s="482"/>
      <c r="AOV30" s="482"/>
      <c r="AOW30" s="482"/>
      <c r="AOX30" s="482"/>
      <c r="AOY30" s="482"/>
      <c r="AOZ30" s="482"/>
      <c r="APA30" s="482"/>
      <c r="APB30" s="482"/>
      <c r="APC30" s="482"/>
      <c r="APD30" s="482"/>
      <c r="APE30" s="482"/>
      <c r="APF30" s="482"/>
      <c r="APG30" s="482"/>
      <c r="APH30" s="482"/>
      <c r="API30" s="482"/>
      <c r="APJ30" s="482"/>
      <c r="APK30" s="482"/>
      <c r="APL30" s="482"/>
      <c r="APM30" s="482"/>
      <c r="APN30" s="482"/>
      <c r="APO30" s="482"/>
      <c r="APP30" s="482"/>
      <c r="APQ30" s="482"/>
      <c r="APR30" s="482"/>
      <c r="APS30" s="482"/>
      <c r="APT30" s="482"/>
      <c r="APU30" s="482"/>
      <c r="APV30" s="482"/>
      <c r="APW30" s="482"/>
      <c r="APX30" s="482"/>
      <c r="APY30" s="482"/>
      <c r="APZ30" s="482"/>
      <c r="AQA30" s="482"/>
      <c r="AQB30" s="482"/>
      <c r="AQC30" s="482"/>
      <c r="AQD30" s="482"/>
      <c r="AQE30" s="482"/>
      <c r="AQF30" s="482"/>
      <c r="AQG30" s="482"/>
      <c r="AQH30" s="482"/>
      <c r="AQI30" s="482"/>
      <c r="AQJ30" s="482"/>
      <c r="AQK30" s="482"/>
      <c r="AQL30" s="482"/>
      <c r="AQM30" s="482"/>
      <c r="AQN30" s="482"/>
      <c r="AQO30" s="482"/>
    </row>
    <row r="31" spans="1:1133" ht="15" x14ac:dyDescent="0.25">
      <c r="A31" s="480" t="s">
        <v>372</v>
      </c>
      <c r="B31" s="485">
        <v>7.5</v>
      </c>
      <c r="D31" s="486"/>
      <c r="E31" s="486">
        <v>792</v>
      </c>
      <c r="F31" s="486">
        <v>120</v>
      </c>
      <c r="G31" s="486"/>
      <c r="H31" s="486"/>
      <c r="I31" s="486"/>
      <c r="J31" s="486"/>
      <c r="K31" s="486"/>
      <c r="L31" s="486">
        <v>7999</v>
      </c>
      <c r="M31" s="486"/>
      <c r="ACT31" s="481"/>
      <c r="ACU31" s="481"/>
      <c r="ACV31" s="481"/>
      <c r="ACW31" s="481"/>
      <c r="ACX31" s="481"/>
      <c r="ACY31" s="481"/>
      <c r="ACZ31" s="481"/>
      <c r="ADA31" s="481"/>
      <c r="ADB31" s="481"/>
      <c r="ADC31" s="481"/>
      <c r="ADD31" s="481"/>
      <c r="ADE31" s="481"/>
      <c r="ADF31" s="481"/>
      <c r="ADG31" s="481"/>
      <c r="ADH31" s="481"/>
      <c r="ADI31" s="481"/>
      <c r="ADJ31" s="481"/>
      <c r="ADK31" s="481"/>
      <c r="ADL31" s="481"/>
      <c r="ADM31" s="481"/>
      <c r="ADN31" s="481"/>
      <c r="ADO31" s="481"/>
      <c r="ADP31" s="481"/>
      <c r="ADQ31" s="481"/>
      <c r="ADR31" s="481"/>
      <c r="ADS31" s="481"/>
      <c r="ADT31" s="481"/>
      <c r="ADU31" s="481"/>
      <c r="ADV31" s="481"/>
      <c r="ADW31" s="481"/>
      <c r="ADX31" s="481"/>
      <c r="ADY31" s="481"/>
      <c r="ADZ31" s="481"/>
      <c r="AEA31" s="481"/>
      <c r="AEB31" s="481"/>
      <c r="AEC31" s="481"/>
      <c r="AED31" s="481"/>
      <c r="AEE31" s="481"/>
      <c r="AEF31" s="481"/>
      <c r="AEG31" s="481"/>
      <c r="ALZ31" s="482"/>
      <c r="AMA31" s="482"/>
      <c r="AMB31" s="482"/>
      <c r="AMC31" s="482"/>
      <c r="AMD31" s="482"/>
      <c r="AME31" s="482"/>
      <c r="AMF31" s="482"/>
      <c r="AMG31" s="482"/>
      <c r="AMH31" s="482"/>
      <c r="AMI31" s="482"/>
      <c r="AMJ31" s="482"/>
      <c r="AMK31" s="482"/>
      <c r="AML31" s="482"/>
      <c r="AMM31" s="482"/>
      <c r="AMN31" s="482"/>
      <c r="AMO31" s="482"/>
      <c r="AMP31" s="482"/>
      <c r="AMQ31" s="482"/>
      <c r="AMR31" s="482"/>
      <c r="AMS31" s="482"/>
      <c r="AMT31" s="482"/>
      <c r="AMU31" s="482"/>
      <c r="AMV31" s="482"/>
      <c r="AMW31" s="482"/>
      <c r="AMX31" s="482"/>
      <c r="AMY31" s="482"/>
      <c r="AMZ31" s="482"/>
      <c r="ANA31" s="482"/>
      <c r="ANB31" s="482"/>
      <c r="ANC31" s="482"/>
      <c r="AND31" s="482"/>
      <c r="ANE31" s="482"/>
      <c r="ANF31" s="482"/>
      <c r="ANG31" s="482"/>
      <c r="ANH31" s="482"/>
      <c r="ANI31" s="482"/>
      <c r="ANJ31" s="482"/>
      <c r="ANK31" s="482"/>
      <c r="ANL31" s="482"/>
      <c r="ANM31" s="482"/>
      <c r="ANN31" s="482"/>
      <c r="ANO31" s="482"/>
      <c r="ANP31" s="482"/>
      <c r="ANQ31" s="482"/>
      <c r="ANR31" s="482"/>
      <c r="ANS31" s="482"/>
      <c r="ANT31" s="482"/>
      <c r="ANU31" s="482"/>
      <c r="ANV31" s="482"/>
      <c r="ANW31" s="482"/>
      <c r="ANX31" s="482"/>
      <c r="ANY31" s="482"/>
      <c r="ANZ31" s="482"/>
      <c r="AOA31" s="482"/>
      <c r="AOB31" s="482"/>
      <c r="AOC31" s="482"/>
      <c r="AOD31" s="482"/>
      <c r="AOE31" s="482"/>
      <c r="AOF31" s="482"/>
      <c r="AOG31" s="482"/>
      <c r="AOH31" s="482"/>
      <c r="AOI31" s="482"/>
      <c r="AOJ31" s="482"/>
      <c r="AOK31" s="482"/>
      <c r="AOL31" s="482"/>
      <c r="AOM31" s="482"/>
      <c r="AON31" s="482"/>
      <c r="AOO31" s="482"/>
      <c r="AOP31" s="482"/>
      <c r="AOQ31" s="482"/>
      <c r="AOR31" s="482"/>
      <c r="AOS31" s="482"/>
      <c r="AOT31" s="482"/>
      <c r="AOU31" s="482"/>
      <c r="AOV31" s="482"/>
      <c r="AOW31" s="482"/>
      <c r="AOX31" s="482"/>
      <c r="AOY31" s="482"/>
      <c r="AOZ31" s="482"/>
      <c r="APA31" s="482"/>
      <c r="APB31" s="482"/>
      <c r="APC31" s="482"/>
      <c r="APD31" s="482"/>
      <c r="APE31" s="482"/>
      <c r="APF31" s="482"/>
      <c r="APG31" s="482"/>
      <c r="APH31" s="482"/>
      <c r="API31" s="482"/>
      <c r="APJ31" s="482"/>
      <c r="APK31" s="482"/>
      <c r="APL31" s="482"/>
      <c r="APM31" s="482"/>
      <c r="APN31" s="482"/>
      <c r="APO31" s="482"/>
      <c r="APP31" s="482"/>
      <c r="APQ31" s="482"/>
      <c r="APR31" s="482"/>
      <c r="APS31" s="482"/>
      <c r="APT31" s="482"/>
      <c r="APU31" s="482"/>
      <c r="APV31" s="482"/>
      <c r="APW31" s="482"/>
      <c r="APX31" s="482"/>
      <c r="APY31" s="482"/>
      <c r="APZ31" s="482"/>
      <c r="AQA31" s="482"/>
      <c r="AQB31" s="482"/>
      <c r="AQC31" s="482"/>
      <c r="AQD31" s="482"/>
      <c r="AQE31" s="482"/>
      <c r="AQF31" s="482"/>
      <c r="AQG31" s="482"/>
      <c r="AQH31" s="482"/>
      <c r="AQI31" s="482"/>
      <c r="AQJ31" s="482"/>
      <c r="AQK31" s="482"/>
      <c r="AQL31" s="482"/>
      <c r="AQM31" s="482"/>
      <c r="AQN31" s="482"/>
      <c r="AQO31" s="482"/>
    </row>
    <row r="32" spans="1:1133" ht="15" x14ac:dyDescent="0.25">
      <c r="A32" s="480" t="s">
        <v>360</v>
      </c>
      <c r="B32" s="485">
        <v>5.66</v>
      </c>
      <c r="D32" s="486"/>
      <c r="E32" s="486">
        <v>2783</v>
      </c>
      <c r="F32" s="486">
        <v>526</v>
      </c>
      <c r="G32" s="486">
        <v>30</v>
      </c>
      <c r="H32" s="486"/>
      <c r="I32" s="486"/>
      <c r="J32" s="486"/>
      <c r="K32" s="486">
        <v>1373</v>
      </c>
      <c r="L32" s="486">
        <v>530</v>
      </c>
      <c r="M32" s="486"/>
      <c r="ACT32" s="481"/>
      <c r="ACU32" s="481"/>
      <c r="ACV32" s="481"/>
      <c r="ACW32" s="481"/>
      <c r="ACX32" s="481"/>
      <c r="ACY32" s="481"/>
      <c r="ACZ32" s="481"/>
      <c r="ADA32" s="481"/>
      <c r="ADB32" s="481"/>
      <c r="ADC32" s="481"/>
      <c r="ADD32" s="481"/>
      <c r="ADE32" s="481"/>
      <c r="ADF32" s="481"/>
      <c r="ADG32" s="481"/>
      <c r="ADH32" s="481"/>
      <c r="ADI32" s="481"/>
      <c r="ADJ32" s="481"/>
      <c r="ADK32" s="481"/>
      <c r="ADL32" s="481"/>
      <c r="ADM32" s="481"/>
      <c r="ADN32" s="481"/>
      <c r="ADO32" s="481"/>
      <c r="ADP32" s="481"/>
      <c r="ADQ32" s="481"/>
      <c r="ADR32" s="481"/>
      <c r="ADS32" s="481"/>
      <c r="ADT32" s="481"/>
      <c r="ADU32" s="481"/>
      <c r="ADV32" s="481"/>
      <c r="ADW32" s="481"/>
      <c r="ADX32" s="481"/>
      <c r="ADY32" s="481"/>
      <c r="ADZ32" s="481"/>
      <c r="AEA32" s="481"/>
      <c r="AEB32" s="481"/>
      <c r="AEC32" s="481"/>
      <c r="AED32" s="481"/>
      <c r="AEE32" s="481"/>
      <c r="AEF32" s="481"/>
      <c r="AEG32" s="481"/>
      <c r="ALZ32" s="482"/>
      <c r="AMA32" s="482"/>
      <c r="AMB32" s="482"/>
      <c r="AMC32" s="482"/>
      <c r="AMD32" s="482"/>
      <c r="AME32" s="482"/>
      <c r="AMF32" s="482"/>
      <c r="AMG32" s="482"/>
      <c r="AMH32" s="482"/>
      <c r="AMI32" s="482"/>
      <c r="AMJ32" s="482"/>
      <c r="AMK32" s="482"/>
      <c r="AML32" s="482"/>
      <c r="AMM32" s="482"/>
      <c r="AMN32" s="482"/>
      <c r="AMO32" s="482"/>
      <c r="AMP32" s="482"/>
      <c r="AMQ32" s="482"/>
      <c r="AMR32" s="482"/>
      <c r="AMS32" s="482"/>
      <c r="AMT32" s="482"/>
      <c r="AMU32" s="482"/>
      <c r="AMV32" s="482"/>
      <c r="AMW32" s="482"/>
      <c r="AMX32" s="482"/>
      <c r="AMY32" s="482"/>
      <c r="AMZ32" s="482"/>
      <c r="ANA32" s="482"/>
      <c r="ANB32" s="482"/>
      <c r="ANC32" s="482"/>
      <c r="AND32" s="482"/>
      <c r="ANE32" s="482"/>
      <c r="ANF32" s="482"/>
      <c r="ANG32" s="482"/>
      <c r="ANH32" s="482"/>
      <c r="ANI32" s="482"/>
      <c r="ANJ32" s="482"/>
      <c r="ANK32" s="482"/>
      <c r="ANL32" s="482"/>
      <c r="ANM32" s="482"/>
      <c r="ANN32" s="482"/>
      <c r="ANO32" s="482"/>
      <c r="ANP32" s="482"/>
      <c r="ANQ32" s="482"/>
      <c r="ANR32" s="482"/>
      <c r="ANS32" s="482"/>
      <c r="ANT32" s="482"/>
      <c r="ANU32" s="482"/>
      <c r="ANV32" s="482"/>
      <c r="ANW32" s="482"/>
      <c r="ANX32" s="482"/>
      <c r="ANY32" s="482"/>
      <c r="ANZ32" s="482"/>
      <c r="AOA32" s="482"/>
      <c r="AOB32" s="482"/>
      <c r="AOC32" s="482"/>
      <c r="AOD32" s="482"/>
      <c r="AOE32" s="482"/>
      <c r="AOF32" s="482"/>
      <c r="AOG32" s="482"/>
      <c r="AOH32" s="482"/>
      <c r="AOI32" s="482"/>
      <c r="AOJ32" s="482"/>
      <c r="AOK32" s="482"/>
      <c r="AOL32" s="482"/>
      <c r="AOM32" s="482"/>
      <c r="AON32" s="482"/>
      <c r="AOO32" s="482"/>
      <c r="AOP32" s="482"/>
      <c r="AOQ32" s="482"/>
      <c r="AOR32" s="482"/>
      <c r="AOS32" s="482"/>
      <c r="AOT32" s="482"/>
      <c r="AOU32" s="482"/>
      <c r="AOV32" s="482"/>
      <c r="AOW32" s="482"/>
      <c r="AOX32" s="482"/>
      <c r="AOY32" s="482"/>
      <c r="AOZ32" s="482"/>
      <c r="APA32" s="482"/>
      <c r="APB32" s="482"/>
      <c r="APC32" s="482"/>
      <c r="APD32" s="482"/>
      <c r="APE32" s="482"/>
      <c r="APF32" s="482"/>
      <c r="APG32" s="482"/>
      <c r="APH32" s="482"/>
      <c r="API32" s="482"/>
      <c r="APJ32" s="482"/>
      <c r="APK32" s="482"/>
      <c r="APL32" s="482"/>
      <c r="APM32" s="482"/>
      <c r="APN32" s="482"/>
      <c r="APO32" s="482"/>
      <c r="APP32" s="482"/>
      <c r="APQ32" s="482"/>
      <c r="APR32" s="482"/>
      <c r="APS32" s="482"/>
      <c r="APT32" s="482"/>
      <c r="APU32" s="482"/>
      <c r="APV32" s="482"/>
      <c r="APW32" s="482"/>
      <c r="APX32" s="482"/>
      <c r="APY32" s="482"/>
      <c r="APZ32" s="482"/>
      <c r="AQA32" s="482"/>
      <c r="AQB32" s="482"/>
      <c r="AQC32" s="482"/>
      <c r="AQD32" s="482"/>
      <c r="AQE32" s="482"/>
      <c r="AQF32" s="482"/>
      <c r="AQG32" s="482"/>
      <c r="AQH32" s="482"/>
      <c r="AQI32" s="482"/>
      <c r="AQJ32" s="482"/>
      <c r="AQK32" s="482"/>
      <c r="AQL32" s="482"/>
      <c r="AQM32" s="482"/>
      <c r="AQN32" s="482"/>
      <c r="AQO32" s="482"/>
    </row>
    <row r="36" spans="2:5" x14ac:dyDescent="0.2">
      <c r="B36" t="s">
        <v>375</v>
      </c>
      <c r="C36" t="s">
        <v>23</v>
      </c>
    </row>
    <row r="37" spans="2:5" x14ac:dyDescent="0.2">
      <c r="C37" t="s">
        <v>379</v>
      </c>
      <c r="E37" s="493">
        <v>9055.8755665376302</v>
      </c>
    </row>
    <row r="38" spans="2:5" x14ac:dyDescent="0.2">
      <c r="C38" t="s">
        <v>380</v>
      </c>
      <c r="E38" s="493">
        <v>8352.0110087500907</v>
      </c>
    </row>
    <row r="40" spans="2:5" x14ac:dyDescent="0.2">
      <c r="B40" t="s">
        <v>382</v>
      </c>
      <c r="C40" t="s">
        <v>23</v>
      </c>
    </row>
    <row r="41" spans="2:5" x14ac:dyDescent="0.2">
      <c r="C41" t="s">
        <v>379</v>
      </c>
      <c r="E41" s="493">
        <v>11304.911935745267</v>
      </c>
    </row>
    <row r="42" spans="2:5" x14ac:dyDescent="0.2">
      <c r="C42" t="s">
        <v>380</v>
      </c>
      <c r="E42" s="493">
        <v>9247.7157738095229</v>
      </c>
    </row>
    <row r="44" spans="2:5" x14ac:dyDescent="0.2">
      <c r="B44" t="s">
        <v>383</v>
      </c>
      <c r="C44" t="s">
        <v>23</v>
      </c>
    </row>
    <row r="45" spans="2:5" x14ac:dyDescent="0.2">
      <c r="C45" t="s">
        <v>379</v>
      </c>
      <c r="E45" s="493">
        <v>3991.6760065902322</v>
      </c>
    </row>
    <row r="46" spans="2:5" x14ac:dyDescent="0.2">
      <c r="C46" t="s">
        <v>380</v>
      </c>
      <c r="E46" s="493">
        <v>6924.0976331360953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7CAE-0EF0-4506-BEEC-C213E7B87DD4}">
  <dimension ref="A1:AUU300"/>
  <sheetViews>
    <sheetView workbookViewId="0">
      <selection activeCell="H20" sqref="H20"/>
    </sheetView>
  </sheetViews>
  <sheetFormatPr defaultRowHeight="15" x14ac:dyDescent="0.25"/>
  <cols>
    <col min="1" max="1" width="49.83203125" customWidth="1"/>
    <col min="2" max="2" width="22.83203125" customWidth="1"/>
    <col min="4" max="43" width="22.83203125" customWidth="1"/>
    <col min="884" max="923" width="8.83203125" style="481"/>
    <col min="1124" max="1243" width="8.83203125" style="482"/>
  </cols>
  <sheetData>
    <row r="1" spans="1:43" x14ac:dyDescent="0.25">
      <c r="A1" s="538">
        <v>13</v>
      </c>
      <c r="C1" s="539" t="s">
        <v>376</v>
      </c>
      <c r="E1" s="540">
        <f ca="1">IF(COUNT(E12:E300)=0,"-",AVERAGE(E12:OFFSET(E12,$A$1-1,0)))</f>
        <v>5167.5799068281312</v>
      </c>
      <c r="G1" s="540">
        <f ca="1">IF(COUNT(G12:G300)=0,"-",AVERAGE(G12:OFFSET(G12,$A$1-1,0)))</f>
        <v>6329.5327788547083</v>
      </c>
      <c r="I1" s="540" t="str">
        <f ca="1">IF(COUNT(I12:I300)=0,"-",AVERAGE(I12:OFFSET(I12,$A$1-1,0)))</f>
        <v>-</v>
      </c>
      <c r="K1" s="540">
        <f ca="1">IF(COUNT(K12:K300)=0,"-",AVERAGE(K12:OFFSET(K12,$A$1-1,0)))</f>
        <v>35464.733178654293</v>
      </c>
      <c r="M1" s="540">
        <f ca="1">IF(COUNT(M12:M300)=0,"-",AVERAGE(M12:OFFSET(M12,$A$1-1,0)))</f>
        <v>77681.565075429229</v>
      </c>
      <c r="O1" s="540">
        <f ca="1">IF(COUNT(O12:O300)=0,"-",AVERAGE(O12:OFFSET(O12,$A$1-1,0)))</f>
        <v>1200.3633100515895</v>
      </c>
      <c r="Q1" s="540">
        <f ca="1">IF(COUNT(Q12:Q300)=0,"-",AVERAGE(Q12:OFFSET(Q12,$A$1-1,0)))</f>
        <v>258.49150832964625</v>
      </c>
      <c r="S1" s="540">
        <f ca="1">IF(COUNT(S12:S300)=0,"-",AVERAGE(S12:OFFSET(S12,$A$1-1,0)))</f>
        <v>1164.8599315378476</v>
      </c>
      <c r="U1" s="540">
        <f ca="1">IF(COUNT(U12:U300)=0,"-",AVERAGE(U12:OFFSET(U12,$A$1-1,0)))</f>
        <v>1006.1577929734746</v>
      </c>
      <c r="W1" s="540" t="str">
        <f ca="1">IF(COUNT(W12:W300)=0,"-",AVERAGE(W12:OFFSET(W12,$A$1-1,0)))</f>
        <v>-</v>
      </c>
      <c r="Y1" s="540" t="str">
        <f ca="1">IF(COUNT(Y12:Y300)=0,"-",AVERAGE(Y12:OFFSET(Y12,$A$1-1,0)))</f>
        <v>-</v>
      </c>
      <c r="AA1" s="540">
        <f ca="1">IF(COUNT(AA12:AA300)=0,"-",AVERAGE(AA12:OFFSET(AA12,$A$1-1,0)))</f>
        <v>0.46403712296983762</v>
      </c>
      <c r="AC1" s="540">
        <f ca="1">IF(COUNT(AC12:AC300)=0,"-",AVERAGE(AC12:OFFSET(AC12,$A$1-1,0)))</f>
        <v>2078.209700449117</v>
      </c>
      <c r="AE1" s="540">
        <f ca="1">IF(COUNT(AE12:AE300)=0,"-",AVERAGE(AE12:OFFSET(AE12,$A$1-1,0)))</f>
        <v>34072.827915232294</v>
      </c>
      <c r="AG1" s="540">
        <f ca="1">IF(COUNT(AG12:AG300)=0,"-",AVERAGE(AG12:OFFSET(AG12,$A$1-1,0)))</f>
        <v>12574.674636775455</v>
      </c>
      <c r="AI1" s="540" t="str">
        <f ca="1">IF(COUNT(AI12:AI300)=0,"-",AVERAGE(AI12:OFFSET(AI12,$A$1-1,0)))</f>
        <v>-</v>
      </c>
      <c r="AK1" s="540">
        <f ca="1">IF(COUNT(AK12:AK300)=0,"-",AVERAGE(AK12:OFFSET(AK12,$A$1-1,0)))</f>
        <v>3718.902689498394</v>
      </c>
      <c r="AM1" s="540" t="str">
        <f ca="1">IF(COUNT(AM12:AM300)=0,"-",AVERAGE(AM12:OFFSET(AM12,$A$1-1,0)))</f>
        <v>-</v>
      </c>
      <c r="AO1" s="540">
        <f ca="1">IF(COUNT(AO12:AO300)=0,"-",AVERAGE(AO12:OFFSET(AO12,$A$1-1,0)))</f>
        <v>3278.8029235106674</v>
      </c>
      <c r="AQ1" s="540">
        <f ca="1">IF(COUNT(AQ12:AQ300)=0,"-",AVERAGE(AQ12:OFFSET(AQ12,$A$1-1,0)))</f>
        <v>44733.085025755296</v>
      </c>
    </row>
    <row r="2" spans="1:43" x14ac:dyDescent="0.25">
      <c r="C2" s="539" t="s">
        <v>377</v>
      </c>
      <c r="E2" s="540">
        <f ca="1">IF(COUNT(E12:E300)=0,"-",E1-(2*_xlfn.STDEV.P(E12:OFFSET(E12,$A$1-1,0))))</f>
        <v>-1633.5485024385689</v>
      </c>
      <c r="G2" s="540">
        <f ca="1">IF(COUNT(G12:G300)=0,"-",G1-(2*_xlfn.STDEV.P(G12:OFFSET(G12,$A$1-1,0))))</f>
        <v>-5776.4667309838596</v>
      </c>
      <c r="I2" s="540" t="str">
        <f ca="1">IF(COUNT(I12:I300)=0,"-",I1-(2*_xlfn.STDEV.P(I12:OFFSET(I12,$A$1-1,0))))</f>
        <v>-</v>
      </c>
      <c r="K2" s="540">
        <f ca="1">IF(COUNT(K12:K300)=0,"-",K1-(2*_xlfn.STDEV.P(K12:OFFSET(K12,$A$1-1,0))))</f>
        <v>35464.733178654293</v>
      </c>
      <c r="M2" s="540">
        <f ca="1">IF(COUNT(M12:M300)=0,"-",M1-(2*_xlfn.STDEV.P(M12:OFFSET(M12,$A$1-1,0))))</f>
        <v>-54738.631679076047</v>
      </c>
      <c r="O2" s="540">
        <f ca="1">IF(COUNT(O12:O300)=0,"-",O1-(2*_xlfn.STDEV.P(O12:OFFSET(O12,$A$1-1,0))))</f>
        <v>-2484.0324537955648</v>
      </c>
      <c r="Q2" s="540">
        <f ca="1">IF(COUNT(Q12:Q300)=0,"-",Q1-(2*_xlfn.STDEV.P(Q12:OFFSET(Q12,$A$1-1,0))))</f>
        <v>-578.50661964890833</v>
      </c>
      <c r="S2" s="540">
        <f ca="1">IF(COUNT(S12:S300)=0,"-",S1-(2*_xlfn.STDEV.P(S12:OFFSET(S12,$A$1-1,0))))</f>
        <v>-1586.9401454826259</v>
      </c>
      <c r="U2" s="540">
        <f ca="1">IF(COUNT(U12:U300)=0,"-",U1-(2*_xlfn.STDEV.P(U12:OFFSET(U12,$A$1-1,0))))</f>
        <v>-845.6360445266954</v>
      </c>
      <c r="W2" s="540" t="str">
        <f ca="1">IF(COUNT(W12:W300)=0,"-",W1-(2*_xlfn.STDEV.P(W12:OFFSET(W12,$A$1-1,0))))</f>
        <v>-</v>
      </c>
      <c r="Y2" s="540" t="str">
        <f ca="1">IF(COUNT(Y12:Y300)=0,"-",Y1-(2*_xlfn.STDEV.P(Y12:OFFSET(Y12,$A$1-1,0))))</f>
        <v>-</v>
      </c>
      <c r="AA2" s="540">
        <f ca="1">IF(COUNT(AA12:AA300)=0,"-",AA1-(2*_xlfn.STDEV.P(AA12:OFFSET(AA12,$A$1-1,0))))</f>
        <v>0.46403712296983762</v>
      </c>
      <c r="AC2" s="540">
        <f ca="1">IF(COUNT(AC12:AC300)=0,"-",AC1-(2*_xlfn.STDEV.P(AC12:OFFSET(AC12,$A$1-1,0))))</f>
        <v>2078.209700449117</v>
      </c>
      <c r="AE2" s="540">
        <f ca="1">IF(COUNT(AE12:AE300)=0,"-",AE1-(2*_xlfn.STDEV.P(AE12:OFFSET(AE12,$A$1-1,0))))</f>
        <v>-25554.920509622272</v>
      </c>
      <c r="AG2" s="540">
        <f ca="1">IF(COUNT(AG12:AG300)=0,"-",AG1-(2*_xlfn.STDEV.P(AG12:OFFSET(AG12,$A$1-1,0))))</f>
        <v>12574.674636775455</v>
      </c>
      <c r="AI2" s="540" t="str">
        <f ca="1">IF(COUNT(AI12:AI300)=0,"-",AI1-(2*_xlfn.STDEV.P(AI12:OFFSET(AI12,$A$1-1,0))))</f>
        <v>-</v>
      </c>
      <c r="AK2" s="540">
        <f ca="1">IF(COUNT(AK12:AK300)=0,"-",AK1-(2*_xlfn.STDEV.P(AK12:OFFSET(AK12,$A$1-1,0))))</f>
        <v>-6665.5560319213582</v>
      </c>
      <c r="AM2" s="540" t="str">
        <f ca="1">IF(COUNT(AM12:AM300)=0,"-",AM1-(2*_xlfn.STDEV.P(AM12:OFFSET(AM12,$A$1-1,0))))</f>
        <v>-</v>
      </c>
      <c r="AO2" s="540">
        <f ca="1">IF(COUNT(AO12:AO300)=0,"-",AO1-(2*_xlfn.STDEV.P(AO12:OFFSET(AO12,$A$1-1,0))))</f>
        <v>-2104.1626580394263</v>
      </c>
      <c r="AQ2" s="540">
        <f ca="1">IF(COUNT(AQ12:AQ300)=0,"-",AQ1-(2*_xlfn.STDEV.P(AQ12:OFFSET(AQ12,$A$1-1,0))))</f>
        <v>-48512.81403061701</v>
      </c>
    </row>
    <row r="3" spans="1:43" x14ac:dyDescent="0.25">
      <c r="A3" s="621" t="s">
        <v>506</v>
      </c>
      <c r="C3" s="539" t="s">
        <v>378</v>
      </c>
      <c r="E3" s="540">
        <f ca="1">IF(COUNT(E12:E300)=0,"-",E1+(2*_xlfn.STDEV.P(E12:OFFSET(E12,$A$1-1,0))))</f>
        <v>11968.708316094831</v>
      </c>
      <c r="G3" s="540">
        <f ca="1">IF(COUNT(G12:G300)=0,"-",G1+(2*_xlfn.STDEV.P(G12:OFFSET(G12,$A$1-1,0))))</f>
        <v>18435.532288693277</v>
      </c>
      <c r="I3" s="540" t="str">
        <f ca="1">IF(COUNT(I12:I300)=0,"-",I1+(2*_xlfn.STDEV.P(I12:OFFSET(I12,$A$1-1,0))))</f>
        <v>-</v>
      </c>
      <c r="K3" s="540">
        <f ca="1">IF(COUNT(K12:K300)=0,"-",K1+(2*_xlfn.STDEV.P(K12:OFFSET(K12,$A$1-1,0))))</f>
        <v>35464.733178654293</v>
      </c>
      <c r="M3" s="540">
        <f ca="1">IF(COUNT(M12:M300)=0,"-",M1+(2*_xlfn.STDEV.P(M12:OFFSET(M12,$A$1-1,0))))</f>
        <v>210101.76182993449</v>
      </c>
      <c r="O3" s="540">
        <f ca="1">IF(COUNT(O12:O300)=0,"-",O1+(2*_xlfn.STDEV.P(O12:OFFSET(O12,$A$1-1,0))))</f>
        <v>4884.7590738987437</v>
      </c>
      <c r="Q3" s="540">
        <f ca="1">IF(COUNT(Q12:Q300)=0,"-",Q1+(2*_xlfn.STDEV.P(Q12:OFFSET(Q12,$A$1-1,0))))</f>
        <v>1095.4896363082007</v>
      </c>
      <c r="S3" s="540">
        <f ca="1">IF(COUNT(S12:S300)=0,"-",S1+(2*_xlfn.STDEV.P(S12:OFFSET(S12,$A$1-1,0))))</f>
        <v>3916.6600085583214</v>
      </c>
      <c r="U3" s="540">
        <f ca="1">IF(COUNT(U12:U300)=0,"-",U1+(2*_xlfn.STDEV.P(U12:OFFSET(U12,$A$1-1,0))))</f>
        <v>2857.9516304736444</v>
      </c>
      <c r="W3" s="540" t="str">
        <f ca="1">IF(COUNT(W12:W300)=0,"-",W1+(2*_xlfn.STDEV.P(W12:OFFSET(W12,$A$1-1,0))))</f>
        <v>-</v>
      </c>
      <c r="Y3" s="540" t="str">
        <f ca="1">IF(COUNT(Y12:Y300)=0,"-",Y1+(2*_xlfn.STDEV.P(Y12:OFFSET(Y12,$A$1-1,0))))</f>
        <v>-</v>
      </c>
      <c r="AA3" s="540">
        <f ca="1">IF(COUNT(AA12:AA300)=0,"-",AA1+(2*_xlfn.STDEV.P(AA12:OFFSET(AA12,$A$1-1,0))))</f>
        <v>0.46403712296983762</v>
      </c>
      <c r="AC3" s="540">
        <f ca="1">IF(COUNT(AC12:AC300)=0,"-",AC1+(2*_xlfn.STDEV.P(AC12:OFFSET(AC12,$A$1-1,0))))</f>
        <v>2078.209700449117</v>
      </c>
      <c r="AE3" s="540">
        <f ca="1">IF(COUNT(AE12:AE300)=0,"-",AE1+(2*_xlfn.STDEV.P(AE12:OFFSET(AE12,$A$1-1,0))))</f>
        <v>93700.57634008686</v>
      </c>
      <c r="AG3" s="540">
        <f ca="1">IF(COUNT(AG12:AG300)=0,"-",AG1+(2*_xlfn.STDEV.P(AG12:OFFSET(AG12,$A$1-1,0))))</f>
        <v>12574.674636775455</v>
      </c>
      <c r="AI3" s="540" t="str">
        <f ca="1">IF(COUNT(AI12:AI300)=0,"-",AI1+(2*_xlfn.STDEV.P(AI12:OFFSET(AI12,$A$1-1,0))))</f>
        <v>-</v>
      </c>
      <c r="AK3" s="540">
        <f ca="1">IF(COUNT(AK12:AK300)=0,"-",AK1+(2*_xlfn.STDEV.P(AK12:OFFSET(AK12,$A$1-1,0))))</f>
        <v>14103.361410918147</v>
      </c>
      <c r="AM3" s="540" t="str">
        <f ca="1">IF(COUNT(AM12:AM300)=0,"-",AM1+(2*_xlfn.STDEV.P(AM12:OFFSET(AM12,$A$1-1,0))))</f>
        <v>-</v>
      </c>
      <c r="AO3" s="540">
        <f ca="1">IF(COUNT(AO12:AO300)=0,"-",AO1+(2*_xlfn.STDEV.P(AO12:OFFSET(AO12,$A$1-1,0))))</f>
        <v>8661.7685050607615</v>
      </c>
      <c r="AQ3" s="540">
        <f ca="1">IF(COUNT(AQ12:AQ300)=0,"-",AQ1+(2*_xlfn.STDEV.P(AQ12:OFFSET(AQ12,$A$1-1,0))))</f>
        <v>137978.9840821276</v>
      </c>
    </row>
    <row r="4" spans="1:43" x14ac:dyDescent="0.25">
      <c r="A4" s="621"/>
      <c r="C4" s="539" t="s">
        <v>379</v>
      </c>
      <c r="E4" s="541">
        <f ca="1">IF(COUNT(E12:E300)=0,"-",AVERAGEIFS(E12:E300, E12:E300, "&gt;="&amp;E2,E12:E300,"&lt;="&amp;E3))</f>
        <v>5167.5799068281312</v>
      </c>
      <c r="G4" s="541">
        <f ca="1">IF(COUNT(G12:G300)=0,"-",AVERAGEIFS(G12:G300, G12:G300, "&gt;="&amp;G2,G12:G300,"&lt;="&amp;G3))</f>
        <v>6329.5327788547083</v>
      </c>
      <c r="I4" s="541" t="str">
        <f>IF(COUNT(I12:I300)=0,"-",AVERAGEIFS(I12:I300, I12:I300, "&gt;="&amp;I2,I12:I300,"&lt;="&amp;I3))</f>
        <v>-</v>
      </c>
      <c r="K4" s="541">
        <f ca="1">IF(COUNT(K12:K300)=0,"-",AVERAGEIFS(K12:K300, K12:K300, "&gt;="&amp;K2,K12:K300,"&lt;="&amp;K3))</f>
        <v>35464.733178654293</v>
      </c>
      <c r="M4" s="541">
        <f ca="1">IF(COUNT(M12:M300)=0,"-",AVERAGEIFS(M12:M300, M12:M300, "&gt;="&amp;M2,M12:M300,"&lt;="&amp;M3))</f>
        <v>77681.565075429229</v>
      </c>
      <c r="O4" s="541">
        <f ca="1">IF(COUNT(O12:O300)=0,"-",AVERAGEIFS(O12:O300, O12:O300, "&gt;="&amp;O2,O12:O300,"&lt;="&amp;O3))</f>
        <v>568.69329827612285</v>
      </c>
      <c r="Q4" s="541">
        <f ca="1">IF(COUNT(Q12:Q300)=0,"-",AVERAGEIFS(Q12:Q300, Q12:Q300, "&gt;="&amp;Q2,Q12:Q300,"&lt;="&amp;Q3))</f>
        <v>90.048603689551797</v>
      </c>
      <c r="S4" s="541">
        <f ca="1">IF(COUNT(S12:S300)=0,"-",AVERAGEIFS(S12:S300, S12:S300, "&gt;="&amp;S2,S12:S300,"&lt;="&amp;S3))</f>
        <v>1164.8599315378476</v>
      </c>
      <c r="U4" s="541">
        <f ca="1">IF(COUNT(U12:U300)=0,"-",AVERAGEIFS(U12:U300, U12:U300, "&gt;="&amp;U2,U12:U300,"&lt;="&amp;U3))</f>
        <v>1006.1577929734746</v>
      </c>
      <c r="W4" s="541" t="str">
        <f>IF(COUNT(W12:W300)=0,"-",AVERAGEIFS(W12:W300, W12:W300, "&gt;="&amp;W2,W12:W300,"&lt;="&amp;W3))</f>
        <v>-</v>
      </c>
      <c r="Y4" s="541" t="str">
        <f>IF(COUNT(Y12:Y300)=0,"-",AVERAGEIFS(Y12:Y300, Y12:Y300, "&gt;="&amp;Y2,Y12:Y300,"&lt;="&amp;Y3))</f>
        <v>-</v>
      </c>
      <c r="AA4" s="541">
        <f ca="1">IF(COUNT(AA12:AA300)=0,"-",AVERAGEIFS(AA12:AA300, AA12:AA300, "&gt;="&amp;AA2,AA12:AA300,"&lt;="&amp;AA3))</f>
        <v>0.46403712296983762</v>
      </c>
      <c r="AC4" s="541">
        <f ca="1">IF(COUNT(AC12:AC300)=0,"-",AVERAGEIFS(AC12:AC300, AC12:AC300, "&gt;="&amp;AC2,AC12:AC300,"&lt;="&amp;AC3))</f>
        <v>2078.209700449117</v>
      </c>
      <c r="AE4" s="541">
        <f ca="1">IF(COUNT(AE12:AE300)=0,"-",AVERAGEIFS(AE12:AE300, AE12:AE300, "&gt;="&amp;AE2,AE12:AE300,"&lt;="&amp;AE3))</f>
        <v>34072.827915232294</v>
      </c>
      <c r="AG4" s="541">
        <f ca="1">IF(COUNT(AG12:AG300)=0,"-",AVERAGEIFS(AG12:AG300, AG12:AG300, "&gt;="&amp;AG2,AG12:AG300,"&lt;="&amp;AG3))</f>
        <v>12574.674636775455</v>
      </c>
      <c r="AI4" s="541" t="str">
        <f>IF(COUNT(AI12:AI300)=0,"-",AVERAGEIFS(AI12:AI300, AI12:AI300, "&gt;="&amp;AI2,AI12:AI300,"&lt;="&amp;AI3))</f>
        <v>-</v>
      </c>
      <c r="AK4" s="541">
        <f ca="1">IF(COUNT(AK12:AK300)=0,"-",AVERAGEIFS(AK12:AK300, AK12:AK300, "&gt;="&amp;AK2,AK12:AK300,"&lt;="&amp;AK3))</f>
        <v>1688.6508388975517</v>
      </c>
      <c r="AM4" s="541" t="str">
        <f>IF(COUNT(AM12:AM300)=0,"-",AVERAGEIFS(AM12:AM300, AM12:AM300, "&gt;="&amp;AM2,AM12:AM300,"&lt;="&amp;AM3))</f>
        <v>-</v>
      </c>
      <c r="AO4" s="541">
        <f ca="1">IF(COUNT(AO12:AO300)=0,"-",AVERAGEIFS(AO12:AO300, AO12:AO300, "&gt;="&amp;AO2,AO12:AO300,"&lt;="&amp;AO3))</f>
        <v>3278.8029235106674</v>
      </c>
      <c r="AQ4" s="541">
        <f ca="1">IF(COUNT(AQ12:AQ300)=0,"-",AVERAGEIFS(AQ12:AQ300, AQ12:AQ300, "&gt;="&amp;AQ2,AQ12:AQ300,"&lt;="&amp;AQ3))</f>
        <v>31722.190909120138</v>
      </c>
    </row>
    <row r="5" spans="1:43" x14ac:dyDescent="0.25">
      <c r="A5" s="621"/>
      <c r="C5" s="539" t="s">
        <v>380</v>
      </c>
      <c r="E5" s="542">
        <f ca="1">IF(COUNT(E12:E300)=0,"-",SUMIFS(D12:D300,E12:E300,"&gt;="&amp;E2,E12:E300,"&lt;="&amp;E3)/SUMIFS($B12:$B300,E12:E300,"&gt;="&amp;E2,E12:E300,"&lt;="&amp;E3))</f>
        <v>7434.3971390841107</v>
      </c>
      <c r="G5" s="542">
        <f ca="1">IF(COUNT(G12:G300)=0,"-",SUMIFS(F12:F300,G12:G300,"&gt;="&amp;G2,G12:G300,"&lt;="&amp;G3)/SUMIFS($B12:$B300,G12:G300,"&gt;="&amp;G2,G12:G300,"&lt;="&amp;G3))</f>
        <v>4645.7446690636716</v>
      </c>
      <c r="I5" s="542" t="str">
        <f>IF(COUNT(I12:I300)=0,"-",SUMIFS(H12:H300,I12:I300,"&gt;="&amp;I2,I12:I300,"&lt;="&amp;I3)/SUMIFS($B12:$B300,I12:I300,"&gt;="&amp;I2,I12:I300,"&lt;="&amp;I3))</f>
        <v>-</v>
      </c>
      <c r="K5" s="542">
        <f ca="1">IF(COUNT(K12:K300)=0,"-",SUMIFS(J12:J300,K12:K300,"&gt;="&amp;K2,K12:K300,"&lt;="&amp;K3)/SUMIFS($B12:$B300,K12:K300,"&gt;="&amp;K2,K12:K300,"&lt;="&amp;K3))</f>
        <v>35464.733178654293</v>
      </c>
      <c r="M5" s="542">
        <f ca="1">IF(COUNT(M12:M300)=0,"-",SUMIFS(L12:L300,M12:M300,"&gt;="&amp;M2,M12:M300,"&lt;="&amp;M3)/SUMIFS($B12:$B300,M12:M300,"&gt;="&amp;M2,M12:M300,"&lt;="&amp;M3))</f>
        <v>60809.34587114524</v>
      </c>
      <c r="O5" s="542">
        <f ca="1">IF(COUNT(O12:O300)=0,"-",SUMIFS(N12:N300,O12:O300,"&gt;="&amp;O2,O12:O300,"&lt;="&amp;O3)/SUMIFS($B12:$B300,O12:O300,"&gt;="&amp;O2,O12:O300,"&lt;="&amp;O3))</f>
        <v>286.02795587375607</v>
      </c>
      <c r="Q5" s="542">
        <f ca="1">IF(COUNT(Q12:Q300)=0,"-",SUMIFS(P12:P300,Q12:Q300,"&gt;="&amp;Q2,Q12:Q300,"&lt;="&amp;Q3)/SUMIFS($B12:$B300,Q12:Q300,"&gt;="&amp;Q2,Q12:Q300,"&lt;="&amp;Q3))</f>
        <v>116.43712279193508</v>
      </c>
      <c r="S5" s="542">
        <f ca="1">IF(COUNT(S12:S300)=0,"-",SUMIFS(R12:R300,S12:S300,"&gt;="&amp;S2,S12:S300,"&lt;="&amp;S3)/SUMIFS($B12:$B300,S12:S300,"&gt;="&amp;S2,S12:S300,"&lt;="&amp;S3))</f>
        <v>339.01924517877671</v>
      </c>
      <c r="U5" s="542">
        <f ca="1">IF(COUNT(U12:U300)=0,"-",SUMIFS(T12:T300,U12:U300,"&gt;="&amp;U2,U12:U300,"&lt;="&amp;U3)/SUMIFS($B12:$B300,U12:U300,"&gt;="&amp;U2,U12:U300,"&lt;="&amp;U3))</f>
        <v>346.98485158829436</v>
      </c>
      <c r="W5" s="542" t="str">
        <f>IF(COUNT(W12:W300)=0,"-",SUMIFS(V12:V300,W12:W300,"&gt;="&amp;W2,W12:W300,"&lt;="&amp;W3)/SUMIFS($B12:$B300,W12:W300,"&gt;="&amp;W2,W12:W300,"&lt;="&amp;W3))</f>
        <v>-</v>
      </c>
      <c r="Y5" s="542" t="str">
        <f>IF(COUNT(Y12:Y300)=0,"-",SUMIFS(X12:X300,Y12:Y300,"&gt;="&amp;Y2,Y12:Y300,"&lt;="&amp;Y3)/SUMIFS($B12:$B300,Y12:Y300,"&gt;="&amp;Y2,Y12:Y300,"&lt;="&amp;Y3))</f>
        <v>-</v>
      </c>
      <c r="AA5" s="542">
        <f ca="1">IF(COUNT(AA12:AA300)=0,"-",SUMIFS(Z12:Z300,AA12:AA300,"&gt;="&amp;AA2,AA12:AA300,"&lt;="&amp;AA3)/SUMIFS($B12:$B300,AA12:AA300,"&gt;="&amp;AA2,AA12:AA300,"&lt;="&amp;AA3))</f>
        <v>0.46403712296983762</v>
      </c>
      <c r="AC5" s="542">
        <f ca="1">IF(COUNT(AC12:AC300)=0,"-",SUMIFS(AB12:AB300,AC12:AC300,"&gt;="&amp;AC2,AC12:AC300,"&lt;="&amp;AC3)/SUMIFS($B12:$B300,AC12:AC300,"&gt;="&amp;AC2,AC12:AC300,"&lt;="&amp;AC3))</f>
        <v>2078.209700449117</v>
      </c>
      <c r="AE5" s="542">
        <f ca="1">IF(COUNT(AE12:AE300)=0,"-",SUMIFS(AD12:AD300,AE12:AE300,"&gt;="&amp;AE2,AE12:AE300,"&lt;="&amp;AE3)/SUMIFS($B12:$B300,AE12:AE300,"&gt;="&amp;AE2,AE12:AE300,"&lt;="&amp;AE3))</f>
        <v>32706.44064355682</v>
      </c>
      <c r="AG5" s="542">
        <f ca="1">IF(COUNT(AG12:AG300)=0,"-",SUMIFS(AF12:AF300,AG12:AG300,"&gt;="&amp;AG2,AG12:AG300,"&lt;="&amp;AG3)/SUMIFS($B12:$B300,AG12:AG300,"&gt;="&amp;AG2,AG12:AG300,"&lt;="&amp;AG3))</f>
        <v>12574.674636775455</v>
      </c>
      <c r="AI5" s="542" t="str">
        <f>IF(COUNT(AI12:AI300)=0,"-",SUMIFS(AH12:AH300,AI12:AI300,"&gt;="&amp;AI2,AI12:AI300,"&lt;="&amp;AI3)/SUMIFS($B12:$B300,AI12:AI300,"&gt;="&amp;AI2,AI12:AI300,"&lt;="&amp;AI3))</f>
        <v>-</v>
      </c>
      <c r="AK5" s="542">
        <f ca="1">IF(COUNT(AK12:AK300)=0,"-",SUMIFS(AJ12:AJ300,AK12:AK300,"&gt;="&amp;AK2,AK12:AK300,"&lt;="&amp;AK3)/SUMIFS($B12:$B300,AK12:AK300,"&gt;="&amp;AK2,AK12:AK300,"&lt;="&amp;AK3))</f>
        <v>1200.4695473171482</v>
      </c>
      <c r="AM5" s="542" t="str">
        <f>IF(COUNT(AM12:AM300)=0,"-",SUMIFS(AL12:AL300,AM12:AM300,"&gt;="&amp;AM2,AM12:AM300,"&lt;="&amp;AM3)/SUMIFS($B12:$B300,AM12:AM300,"&gt;="&amp;AM2,AM12:AM300,"&lt;="&amp;AM3))</f>
        <v>-</v>
      </c>
      <c r="AO5" s="542">
        <f ca="1">IF(COUNT(AO12:AO300)=0,"-",SUMIFS(AN12:AN300,AO12:AO300,"&gt;="&amp;AO2,AO12:AO300,"&lt;="&amp;AO3)/SUMIFS($B12:$B300,AO12:AO300,"&gt;="&amp;AO2,AO12:AO300,"&lt;="&amp;AO3))</f>
        <v>5260.9299342640461</v>
      </c>
      <c r="AQ5" s="542">
        <f ca="1">IF(COUNT(AQ12:AQ300)=0,"-",SUMIFS(AP12:AP300,AQ12:AQ300,"&gt;="&amp;AQ2,AQ12:AQ300,"&lt;="&amp;AQ3)/SUMIFS($B12:$B300,AQ12:AQ300,"&gt;="&amp;AQ2,AQ12:AQ300,"&lt;="&amp;AQ3))</f>
        <v>23107.377812872997</v>
      </c>
    </row>
    <row r="6" spans="1:43" x14ac:dyDescent="0.25">
      <c r="A6" s="621"/>
      <c r="C6" s="539" t="s">
        <v>381</v>
      </c>
      <c r="E6" s="543">
        <f ca="1">IF(COUNT(E12:E300)=0,"-",SUMIFS(E12:E300, E12:E300, "&gt;="&amp;E2,E12:E300,"&lt;="&amp;E3)/($A$1-COUNTIF(E12:E300,"&lt;"&amp;E$2)-COUNTIF(E12:E300,"&gt;"&amp;E$3)))</f>
        <v>3180.0491734326961</v>
      </c>
      <c r="G6" s="543">
        <f ca="1">IF(COUNT(G12:G300)=0,"-",SUMIFS(G12:G300, G12:G300, "&gt;="&amp;G2,G12:G300,"&lt;="&amp;G3)/($A$1-COUNTIF(G12:G300,"&lt;"&amp;G$2)-COUNTIF(G12:G300,"&gt;"&amp;G$3)))</f>
        <v>3408.2099578448428</v>
      </c>
      <c r="I6" s="543" t="str">
        <f>IF(COUNT(I12:I300)=0,"-",SUMIFS(I12:I300, I12:I300, "&gt;="&amp;I2,I12:I300,"&lt;="&amp;I3)/($A$1-COUNTIF(I12:I300,"&lt;"&amp;I$2)-COUNTIF(I12:I300,"&gt;"&amp;I$3)))</f>
        <v>-</v>
      </c>
      <c r="K6" s="543">
        <f ca="1">IF(COUNT(K12:K300)=0,"-",SUMIFS(K12:K300, K12:K300, "&gt;="&amp;K2,K12:K300,"&lt;="&amp;K3)/($A$1-COUNTIF(K12:K300,"&lt;"&amp;K$2)-COUNTIF(K12:K300,"&gt;"&amp;K$3)))</f>
        <v>2728.0563983580223</v>
      </c>
      <c r="M6" s="543">
        <f ca="1">IF(COUNT(M12:M300)=0,"-",SUMIFS(M12:M300, M12:M300, "&gt;="&amp;M2,M12:M300,"&lt;="&amp;M3)/($A$1-COUNTIF(M12:M300,"&lt;"&amp;M$2)-COUNTIF(M12:M300,"&gt;"&amp;M$3)))</f>
        <v>17926.515017406746</v>
      </c>
      <c r="O6" s="543">
        <f ca="1">IF(COUNT(O12:O300)=0,"-",SUMIFS(O12:O300, O12:O300, "&gt;="&amp;O2,O12:O300,"&lt;="&amp;O3)/($A$1-COUNTIF(O12:O300,"&lt;"&amp;O$2)-COUNTIF(O12:O300,"&gt;"&amp;O$3)))</f>
        <v>379.12886551741525</v>
      </c>
      <c r="Q6" s="543">
        <f ca="1">IF(COUNT(Q12:Q300)=0,"-",SUMIFS(Q12:Q300, Q12:Q300, "&gt;="&amp;Q2,Q12:Q300,"&lt;="&amp;Q3)/($A$1-COUNTIF(Q12:Q300,"&lt;"&amp;Q$2)-COUNTIF(Q12:Q300,"&gt;"&amp;Q$3)))</f>
        <v>45.024301844775898</v>
      </c>
      <c r="S6" s="543">
        <f ca="1">IF(COUNT(S12:S300)=0,"-",SUMIFS(S12:S300, S12:S300, "&gt;="&amp;S2,S12:S300,"&lt;="&amp;S3)/($A$1-COUNTIF(S12:S300,"&lt;"&amp;S$2)-COUNTIF(S12:S300,"&gt;"&amp;S$3)))</f>
        <v>268.81383035488795</v>
      </c>
      <c r="U6" s="543">
        <f ca="1">IF(COUNT(U12:U300)=0,"-",SUMIFS(U12:U300, U12:U300, "&gt;="&amp;U2,U12:U300,"&lt;="&amp;U3)/($A$1-COUNTIF(U12:U300,"&lt;"&amp;U$2)-COUNTIF(U12:U300,"&gt;"&amp;U$3)))</f>
        <v>232.19025991695568</v>
      </c>
      <c r="W6" s="543" t="str">
        <f>IF(COUNT(W12:W300)=0,"-",SUMIFS(W12:W300, W12:W300, "&gt;="&amp;W2,W12:W300,"&lt;="&amp;W3)/($A$1-COUNTIF(W12:W300,"&lt;"&amp;W$2)-COUNTIF(W12:W300,"&gt;"&amp;W$3)))</f>
        <v>-</v>
      </c>
      <c r="Y6" s="543" t="str">
        <f>IF(COUNT(Y12:Y300)=0,"-",SUMIFS(Y12:Y300, Y12:Y300, "&gt;="&amp;Y2,Y12:Y300,"&lt;="&amp;Y3)/($A$1-COUNTIF(Y12:Y300,"&lt;"&amp;Y$2)-COUNTIF(Y12:Y300,"&gt;"&amp;Y$3)))</f>
        <v>-</v>
      </c>
      <c r="AA6" s="543">
        <f ca="1">IF(COUNT(AA12:AA300)=0,"-",SUMIFS(AA12:AA300, AA12:AA300, "&gt;="&amp;AA2,AA12:AA300,"&lt;="&amp;AA3)/($A$1-COUNTIF(AA12:AA300,"&lt;"&amp;AA$2)-COUNTIF(AA12:AA300,"&gt;"&amp;AA$3)))</f>
        <v>3.5695163305372125E-2</v>
      </c>
      <c r="AC6" s="543">
        <f ca="1">IF(COUNT(AC12:AC300)=0,"-",SUMIFS(AC12:AC300, AC12:AC300, "&gt;="&amp;AC2,AC12:AC300,"&lt;="&amp;AC3)/($A$1-COUNTIF(AC12:AC300,"&lt;"&amp;AC$2)-COUNTIF(AC12:AC300,"&gt;"&amp;AC$3)))</f>
        <v>159.86228464993206</v>
      </c>
      <c r="AE6" s="543">
        <f ca="1">IF(COUNT(AE12:AE300)=0,"-",SUMIFS(AE12:AE300, AE12:AE300, "&gt;="&amp;AE2,AE12:AE300,"&lt;="&amp;AE3)/($A$1-COUNTIF(AE12:AE300,"&lt;"&amp;AE$2)-COUNTIF(AE12:AE300,"&gt;"&amp;AE$3)))</f>
        <v>5241.9735254203533</v>
      </c>
      <c r="AG6" s="543">
        <f ca="1">IF(COUNT(AG12:AG300)=0,"-",SUMIFS(AG12:AG300, AG12:AG300, "&gt;="&amp;AG2,AG12:AG300,"&lt;="&amp;AG3)/($A$1-COUNTIF(AG12:AG300,"&lt;"&amp;AG$2)-COUNTIF(AG12:AG300,"&gt;"&amp;AG$3)))</f>
        <v>967.2826643673427</v>
      </c>
      <c r="AI6" s="543" t="str">
        <f>IF(COUNT(AI12:AI300)=0,"-",SUMIFS(AI12:AI300, AI12:AI300, "&gt;="&amp;AI2,AI12:AI300,"&lt;="&amp;AI3)/($A$1-COUNTIF(AI12:AI300,"&lt;"&amp;AI$2)-COUNTIF(AI12:AI300,"&gt;"&amp;AI$3)))</f>
        <v>-</v>
      </c>
      <c r="AK6" s="543">
        <f ca="1">IF(COUNT(AK12:AK300)=0,"-",SUMIFS(AK12:AK300, AK12:AK300, "&gt;="&amp;AK2,AK12:AK300,"&lt;="&amp;AK3)/($A$1-COUNTIF(AK12:AK300,"&lt;"&amp;AK$2)-COUNTIF(AK12:AK300,"&gt;"&amp;AK$3)))</f>
        <v>844.32541944877585</v>
      </c>
      <c r="AM6" s="543" t="str">
        <f>IF(COUNT(AM12:AM300)=0,"-",SUMIFS(AM12:AM300, AM12:AM300, "&gt;="&amp;AM2,AM12:AM300,"&lt;="&amp;AM3)/($A$1-COUNTIF(AM12:AM300,"&lt;"&amp;AM$2)-COUNTIF(AM12:AM300,"&gt;"&amp;AM$3)))</f>
        <v>-</v>
      </c>
      <c r="AO6" s="543">
        <f ca="1">IF(COUNT(AO12:AO300)=0,"-",SUMIFS(AO12:AO300, AO12:AO300, "&gt;="&amp;AO2,AO12:AO300,"&lt;="&amp;AO3)/($A$1-COUNTIF(AO12:AO300,"&lt;"&amp;AO$2)-COUNTIF(AO12:AO300,"&gt;"&amp;AO$3)))</f>
        <v>504.43121900164113</v>
      </c>
      <c r="AQ6" s="543">
        <f ca="1">IF(COUNT(AQ12:AQ300)=0,"-",SUMIFS(AQ12:AQ300, AQ12:AQ300, "&gt;="&amp;AQ2,AQ12:AQ300,"&lt;="&amp;AQ3)/($A$1-COUNTIF(AQ12:AQ300,"&lt;"&amp;AQ$2)-COUNTIF(AQ12:AQ300,"&gt;"&amp;AQ$3)))</f>
        <v>23791.643181840103</v>
      </c>
    </row>
    <row r="9" spans="1:43" x14ac:dyDescent="0.25">
      <c r="D9" t="s">
        <v>311</v>
      </c>
      <c r="E9" s="544"/>
      <c r="F9" t="s">
        <v>312</v>
      </c>
      <c r="G9" s="544"/>
      <c r="H9" t="s">
        <v>313</v>
      </c>
      <c r="I9" s="544"/>
      <c r="J9" t="s">
        <v>314</v>
      </c>
      <c r="K9" s="544"/>
      <c r="L9" t="s">
        <v>315</v>
      </c>
      <c r="M9" s="544"/>
      <c r="N9" t="s">
        <v>316</v>
      </c>
      <c r="O9" s="544"/>
      <c r="P9" t="s">
        <v>317</v>
      </c>
      <c r="Q9" s="544"/>
      <c r="R9" t="s">
        <v>318</v>
      </c>
      <c r="S9" s="544"/>
      <c r="T9" t="s">
        <v>319</v>
      </c>
      <c r="U9" s="544"/>
      <c r="V9" t="s">
        <v>320</v>
      </c>
      <c r="W9" s="544"/>
      <c r="X9" t="s">
        <v>321</v>
      </c>
      <c r="Y9" s="544"/>
      <c r="Z9" t="s">
        <v>322</v>
      </c>
      <c r="AA9" s="544"/>
      <c r="AB9" t="s">
        <v>323</v>
      </c>
      <c r="AC9" s="544"/>
      <c r="AD9" t="s">
        <v>324</v>
      </c>
      <c r="AE9" s="544"/>
      <c r="AF9" t="s">
        <v>325</v>
      </c>
      <c r="AG9" s="544"/>
      <c r="AH9" t="s">
        <v>326</v>
      </c>
      <c r="AI9" s="544"/>
      <c r="AJ9" t="s">
        <v>327</v>
      </c>
      <c r="AK9" s="544"/>
      <c r="AL9" t="s">
        <v>328</v>
      </c>
      <c r="AM9" s="544"/>
      <c r="AN9" t="s">
        <v>329</v>
      </c>
      <c r="AO9" s="544"/>
      <c r="AP9" t="s">
        <v>330</v>
      </c>
      <c r="AQ9" s="544"/>
    </row>
    <row r="10" spans="1:43" ht="34.5" x14ac:dyDescent="0.25">
      <c r="A10" s="545"/>
      <c r="B10" s="545"/>
      <c r="D10" s="545" t="s">
        <v>331</v>
      </c>
      <c r="E10" s="546" t="str">
        <f>D10&amp;"
per FTE"</f>
        <v>Total Occupancy
per FTE</v>
      </c>
      <c r="F10" s="545" t="s">
        <v>332</v>
      </c>
      <c r="G10" s="546" t="str">
        <f>F10&amp;"
per FTE"</f>
        <v>Direct Care Consultant 201
per FTE</v>
      </c>
      <c r="H10" s="545" t="s">
        <v>333</v>
      </c>
      <c r="I10" s="546" t="str">
        <f>H10&amp;"
per FTE"</f>
        <v>Temporary Help 202
per FTE</v>
      </c>
      <c r="J10" s="545" t="s">
        <v>334</v>
      </c>
      <c r="K10" s="546" t="str">
        <f>J10&amp;"
per FTE"</f>
        <v>Clients and Caregivers Reimb./Stipends 203
per FTE</v>
      </c>
      <c r="L10" s="545" t="s">
        <v>335</v>
      </c>
      <c r="M10" s="546" t="str">
        <f>L10&amp;"
per FTE"</f>
        <v>Subcontracted Direct Care 206
per FTE</v>
      </c>
      <c r="N10" s="545" t="s">
        <v>336</v>
      </c>
      <c r="O10" s="546" t="str">
        <f>N10&amp;"
per FTE"</f>
        <v>Staff Training 204
per FTE</v>
      </c>
      <c r="P10" s="545" t="s">
        <v>337</v>
      </c>
      <c r="Q10" s="546" t="str">
        <f>P10&amp;"
per FTE"</f>
        <v>Staff Mileage / Travel 205
per FTE</v>
      </c>
      <c r="R10" s="545" t="s">
        <v>338</v>
      </c>
      <c r="S10" s="546" t="str">
        <f>R10&amp;"
per FTE"</f>
        <v>Meals 207
per FTE</v>
      </c>
      <c r="T10" s="545" t="s">
        <v>339</v>
      </c>
      <c r="U10" s="546" t="str">
        <f>T10&amp;"
per FTE"</f>
        <v>Client Transportation 208
per FTE</v>
      </c>
      <c r="V10" s="545" t="s">
        <v>340</v>
      </c>
      <c r="W10" s="546" t="str">
        <f>V10&amp;"
per FTE"</f>
        <v>Vehicle Expenses 208
per FTE</v>
      </c>
      <c r="X10" s="545" t="s">
        <v>341</v>
      </c>
      <c r="Y10" s="546" t="str">
        <f>X10&amp;"
per FTE"</f>
        <v>Vehicle Depreciation 208
per FTE</v>
      </c>
      <c r="Z10" s="545" t="s">
        <v>342</v>
      </c>
      <c r="AA10" s="546" t="str">
        <f>Z10&amp;"
per FTE"</f>
        <v>Incidental Medical /Medicine/Pharmacy 209
per FTE</v>
      </c>
      <c r="AB10" s="545" t="s">
        <v>343</v>
      </c>
      <c r="AC10" s="546" t="str">
        <f>AB10&amp;"
per FTE"</f>
        <v>Client Personal Allowances 211
per FTE</v>
      </c>
      <c r="AD10" s="545" t="s">
        <v>344</v>
      </c>
      <c r="AE10" s="546" t="str">
        <f>AD10&amp;"
per FTE"</f>
        <v>Provision Material Goods/Svs./Benefits 212
per FTE</v>
      </c>
      <c r="AF10" s="545" t="s">
        <v>345</v>
      </c>
      <c r="AG10" s="546" t="str">
        <f>AF10&amp;"
per FTE"</f>
        <v>Direct Client Wages 214
per FTE</v>
      </c>
      <c r="AH10" s="545" t="s">
        <v>346</v>
      </c>
      <c r="AI10" s="546" t="str">
        <f>AH10&amp;"
per FTE"</f>
        <v>Other Commercial Prod. &amp; Svs. 214
per FTE</v>
      </c>
      <c r="AJ10" s="545" t="s">
        <v>347</v>
      </c>
      <c r="AK10" s="546" t="str">
        <f>AJ10&amp;"
per FTE"</f>
        <v>Program Supplies &amp; Materials 215
per FTE</v>
      </c>
      <c r="AL10" s="545" t="s">
        <v>348</v>
      </c>
      <c r="AM10" s="546" t="str">
        <f>AL10&amp;"
per FTE"</f>
        <v>Non Charitable Expenses
per FTE</v>
      </c>
      <c r="AN10" s="545" t="s">
        <v>349</v>
      </c>
      <c r="AO10" s="546" t="str">
        <f>AN10&amp;"
per FTE"</f>
        <v>Other Expense
per FTE</v>
      </c>
      <c r="AP10" s="545" t="s">
        <v>350</v>
      </c>
      <c r="AQ10" s="546" t="str">
        <f>AP10&amp;"
per FTE"</f>
        <v>Total Other Program Expense
per FTE</v>
      </c>
    </row>
    <row r="11" spans="1:43" x14ac:dyDescent="0.25">
      <c r="A11" t="s">
        <v>351</v>
      </c>
      <c r="B11" t="s">
        <v>352</v>
      </c>
      <c r="D11" t="s">
        <v>353</v>
      </c>
      <c r="E11" s="544"/>
      <c r="F11" t="s">
        <v>353</v>
      </c>
      <c r="G11" s="544"/>
      <c r="H11" t="s">
        <v>353</v>
      </c>
      <c r="I11" s="544"/>
      <c r="J11" t="s">
        <v>353</v>
      </c>
      <c r="K11" s="544"/>
      <c r="L11" t="s">
        <v>353</v>
      </c>
      <c r="M11" s="544"/>
      <c r="N11" t="s">
        <v>353</v>
      </c>
      <c r="O11" s="544"/>
      <c r="P11" t="s">
        <v>353</v>
      </c>
      <c r="Q11" s="544"/>
      <c r="R11" t="s">
        <v>353</v>
      </c>
      <c r="S11" s="544"/>
      <c r="T11" t="s">
        <v>353</v>
      </c>
      <c r="U11" s="544"/>
      <c r="V11" t="s">
        <v>353</v>
      </c>
      <c r="W11" s="544"/>
      <c r="X11" t="s">
        <v>353</v>
      </c>
      <c r="Y11" s="544"/>
      <c r="Z11" t="s">
        <v>353</v>
      </c>
      <c r="AA11" s="544"/>
      <c r="AB11" t="s">
        <v>353</v>
      </c>
      <c r="AC11" s="544"/>
      <c r="AD11" t="s">
        <v>353</v>
      </c>
      <c r="AE11" s="544"/>
      <c r="AF11" t="s">
        <v>353</v>
      </c>
      <c r="AG11" s="544"/>
      <c r="AH11" t="s">
        <v>353</v>
      </c>
      <c r="AI11" s="544"/>
      <c r="AJ11" t="s">
        <v>353</v>
      </c>
      <c r="AK11" s="544"/>
      <c r="AL11" t="s">
        <v>353</v>
      </c>
      <c r="AM11" s="544"/>
      <c r="AN11" t="s">
        <v>353</v>
      </c>
      <c r="AO11" s="544"/>
      <c r="AP11" t="s">
        <v>353</v>
      </c>
      <c r="AQ11" s="544"/>
    </row>
    <row r="12" spans="1:43" x14ac:dyDescent="0.25">
      <c r="A12" t="s">
        <v>507</v>
      </c>
      <c r="B12">
        <v>1.88</v>
      </c>
      <c r="D12" s="547"/>
      <c r="E12" s="548" t="str">
        <f>IF(OR($B12=0,D12=0),"",D12/$B12)</f>
        <v/>
      </c>
      <c r="F12" s="547">
        <v>12000</v>
      </c>
      <c r="G12" s="548">
        <f>IF(OR($B12=0,F12=0),"",F12/$B12)</f>
        <v>6382.978723404256</v>
      </c>
      <c r="H12" s="547"/>
      <c r="I12" s="548" t="str">
        <f>IF(OR($B12=0,H12=0),"",H12/$B12)</f>
        <v/>
      </c>
      <c r="J12" s="547"/>
      <c r="K12" s="548" t="str">
        <f>IF(OR($B12=0,J12=0),"",J12/$B12)</f>
        <v/>
      </c>
      <c r="L12" s="547"/>
      <c r="M12" s="548" t="str">
        <f>IF(OR($B12=0,L12=0),"",L12/$B12)</f>
        <v/>
      </c>
      <c r="N12" s="547">
        <v>11757</v>
      </c>
      <c r="O12" s="548">
        <f>IF(OR($B12=0,N12=0),"",N12/$B12)</f>
        <v>6253.7234042553191</v>
      </c>
      <c r="P12" s="547">
        <v>2386</v>
      </c>
      <c r="Q12" s="548">
        <f>IF(OR($B12=0,P12=0),"",P12/$B12)</f>
        <v>1269.1489361702129</v>
      </c>
      <c r="R12" s="547"/>
      <c r="S12" s="548" t="str">
        <f>IF(OR($B12=0,R12=0),"",R12/$B12)</f>
        <v/>
      </c>
      <c r="T12" s="547">
        <v>1205</v>
      </c>
      <c r="U12" s="548">
        <f>IF(OR($B12=0,T12=0),"",T12/$B12)</f>
        <v>640.95744680851067</v>
      </c>
      <c r="V12" s="547"/>
      <c r="W12" s="548" t="str">
        <f>IF(OR($B12=0,V12=0),"",V12/$B12)</f>
        <v/>
      </c>
      <c r="X12" s="547"/>
      <c r="Y12" s="548" t="str">
        <f>IF(OR($B12=0,X12=0),"",X12/$B12)</f>
        <v/>
      </c>
      <c r="Z12" s="547"/>
      <c r="AA12" s="548" t="str">
        <f>IF(OR($B12=0,Z12=0),"",Z12/$B12)</f>
        <v/>
      </c>
      <c r="AB12" s="547"/>
      <c r="AC12" s="548" t="str">
        <f>IF(OR($B12=0,AB12=0),"",AB12/$B12)</f>
        <v/>
      </c>
      <c r="AD12" s="547">
        <v>120107</v>
      </c>
      <c r="AE12" s="548">
        <f>IF(OR($B12=0,AD12=0),"",AD12/$B12)</f>
        <v>63886.702127659577</v>
      </c>
      <c r="AF12" s="547"/>
      <c r="AG12" s="548" t="str">
        <f>IF(OR($B12=0,AF12=0),"",AF12/$B12)</f>
        <v/>
      </c>
      <c r="AH12" s="547"/>
      <c r="AI12" s="548" t="str">
        <f>IF(OR($B12=0,AH12=0),"",AH12/$B12)</f>
        <v/>
      </c>
      <c r="AJ12" s="547">
        <v>2299</v>
      </c>
      <c r="AK12" s="548">
        <f>IF(OR($B12=0,AJ12=0),"",AJ12/$B12)</f>
        <v>1222.872340425532</v>
      </c>
      <c r="AL12" s="547"/>
      <c r="AM12" s="548" t="str">
        <f>IF(OR($B12=0,AL12=0),"",AL12/$B12)</f>
        <v/>
      </c>
      <c r="AN12" s="547"/>
      <c r="AO12" s="548" t="str">
        <f>IF(OR($B12=0,AN12=0),"",AN12/$B12)</f>
        <v/>
      </c>
      <c r="AP12" s="547">
        <v>149754</v>
      </c>
      <c r="AQ12" s="548">
        <f>IF(OR($B12=0,AP12=0),"",AP12/$B12)</f>
        <v>79656.382978723414</v>
      </c>
    </row>
    <row r="13" spans="1:43" x14ac:dyDescent="0.25">
      <c r="A13" t="s">
        <v>508</v>
      </c>
      <c r="B13">
        <v>1.25</v>
      </c>
      <c r="D13" s="547"/>
      <c r="E13" s="548" t="str">
        <f t="shared" ref="E13:G76" si="0">IF(OR($B13=0,D13=0),"",D13/$B13)</f>
        <v/>
      </c>
      <c r="F13" s="547"/>
      <c r="G13" s="548" t="str">
        <f t="shared" si="0"/>
        <v/>
      </c>
      <c r="H13" s="547"/>
      <c r="I13" s="548" t="str">
        <f t="shared" ref="I13:I76" si="1">IF(OR($B13=0,H13=0),"",H13/$B13)</f>
        <v/>
      </c>
      <c r="J13" s="547"/>
      <c r="K13" s="548" t="str">
        <f t="shared" ref="K13:K76" si="2">IF(OR($B13=0,J13=0),"",J13/$B13)</f>
        <v/>
      </c>
      <c r="L13" s="547"/>
      <c r="M13" s="548" t="str">
        <f t="shared" ref="M13:M76" si="3">IF(OR($B13=0,L13=0),"",L13/$B13)</f>
        <v/>
      </c>
      <c r="N13" s="547"/>
      <c r="O13" s="548" t="str">
        <f t="shared" ref="O13:O76" si="4">IF(OR($B13=0,N13=0),"",N13/$B13)</f>
        <v/>
      </c>
      <c r="P13" s="547"/>
      <c r="Q13" s="548" t="str">
        <f t="shared" ref="Q13:Q76" si="5">IF(OR($B13=0,P13=0),"",P13/$B13)</f>
        <v/>
      </c>
      <c r="R13" s="547"/>
      <c r="S13" s="548" t="str">
        <f t="shared" ref="S13:S76" si="6">IF(OR($B13=0,R13=0),"",R13/$B13)</f>
        <v/>
      </c>
      <c r="T13" s="547"/>
      <c r="U13" s="548" t="str">
        <f t="shared" ref="U13:U76" si="7">IF(OR($B13=0,T13=0),"",T13/$B13)</f>
        <v/>
      </c>
      <c r="V13" s="547"/>
      <c r="W13" s="548" t="str">
        <f t="shared" ref="W13:W76" si="8">IF(OR($B13=0,V13=0),"",V13/$B13)</f>
        <v/>
      </c>
      <c r="X13" s="547"/>
      <c r="Y13" s="548" t="str">
        <f t="shared" ref="Y13:Y76" si="9">IF(OR($B13=0,X13=0),"",X13/$B13)</f>
        <v/>
      </c>
      <c r="Z13" s="547"/>
      <c r="AA13" s="548" t="str">
        <f t="shared" ref="AA13:AA76" si="10">IF(OR($B13=0,Z13=0),"",Z13/$B13)</f>
        <v/>
      </c>
      <c r="AB13" s="547"/>
      <c r="AC13" s="548" t="str">
        <f t="shared" ref="AC13:AC76" si="11">IF(OR($B13=0,AB13=0),"",AB13/$B13)</f>
        <v/>
      </c>
      <c r="AD13" s="547"/>
      <c r="AE13" s="548" t="str">
        <f t="shared" ref="AE13:AE76" si="12">IF(OR($B13=0,AD13=0),"",AD13/$B13)</f>
        <v/>
      </c>
      <c r="AF13" s="547"/>
      <c r="AG13" s="548" t="str">
        <f t="shared" ref="AG13:AG76" si="13">IF(OR($B13=0,AF13=0),"",AF13/$B13)</f>
        <v/>
      </c>
      <c r="AH13" s="547"/>
      <c r="AI13" s="548" t="str">
        <f t="shared" ref="AI13:AI76" si="14">IF(OR($B13=0,AH13=0),"",AH13/$B13)</f>
        <v/>
      </c>
      <c r="AJ13" s="547"/>
      <c r="AK13" s="548" t="str">
        <f t="shared" ref="AK13:AK76" si="15">IF(OR($B13=0,AJ13=0),"",AJ13/$B13)</f>
        <v/>
      </c>
      <c r="AL13" s="547"/>
      <c r="AM13" s="548" t="str">
        <f t="shared" ref="AM13:AM76" si="16">IF(OR($B13=0,AL13=0),"",AL13/$B13)</f>
        <v/>
      </c>
      <c r="AN13" s="547"/>
      <c r="AO13" s="548" t="str">
        <f t="shared" ref="AO13:AO76" si="17">IF(OR($B13=0,AN13=0),"",AN13/$B13)</f>
        <v/>
      </c>
      <c r="AP13" s="547"/>
      <c r="AQ13" s="548" t="str">
        <f t="shared" ref="AQ13:AQ76" si="18">IF(OR($B13=0,AP13=0),"",AP13/$B13)</f>
        <v/>
      </c>
    </row>
    <row r="14" spans="1:43" x14ac:dyDescent="0.25">
      <c r="A14" t="s">
        <v>509</v>
      </c>
      <c r="B14">
        <v>2.0606</v>
      </c>
      <c r="D14" s="547">
        <v>3888</v>
      </c>
      <c r="E14" s="548">
        <f t="shared" si="0"/>
        <v>1886.8290789090556</v>
      </c>
      <c r="F14" s="547">
        <v>1476</v>
      </c>
      <c r="G14" s="548">
        <f t="shared" si="0"/>
        <v>716.29622440065998</v>
      </c>
      <c r="H14" s="547"/>
      <c r="I14" s="548" t="str">
        <f t="shared" si="1"/>
        <v/>
      </c>
      <c r="J14" s="547"/>
      <c r="K14" s="548" t="str">
        <f t="shared" si="2"/>
        <v/>
      </c>
      <c r="L14" s="547">
        <v>88</v>
      </c>
      <c r="M14" s="548">
        <f t="shared" si="3"/>
        <v>42.706007958846939</v>
      </c>
      <c r="N14" s="547">
        <v>120</v>
      </c>
      <c r="O14" s="548">
        <f t="shared" si="4"/>
        <v>58.235465398427642</v>
      </c>
      <c r="P14" s="547">
        <v>364</v>
      </c>
      <c r="Q14" s="548">
        <f t="shared" si="5"/>
        <v>176.64757837523052</v>
      </c>
      <c r="R14" s="547"/>
      <c r="S14" s="548" t="str">
        <f t="shared" si="6"/>
        <v/>
      </c>
      <c r="T14" s="547"/>
      <c r="U14" s="548" t="str">
        <f t="shared" si="7"/>
        <v/>
      </c>
      <c r="V14" s="547"/>
      <c r="W14" s="548" t="str">
        <f t="shared" si="8"/>
        <v/>
      </c>
      <c r="X14" s="547"/>
      <c r="Y14" s="548" t="str">
        <f t="shared" si="9"/>
        <v/>
      </c>
      <c r="Z14" s="547"/>
      <c r="AA14" s="548" t="str">
        <f t="shared" si="10"/>
        <v/>
      </c>
      <c r="AB14" s="547"/>
      <c r="AC14" s="548" t="str">
        <f t="shared" si="11"/>
        <v/>
      </c>
      <c r="AD14" s="547">
        <v>8776</v>
      </c>
      <c r="AE14" s="548">
        <f t="shared" si="12"/>
        <v>4258.9537028050081</v>
      </c>
      <c r="AF14" s="547"/>
      <c r="AG14" s="548" t="str">
        <f t="shared" si="13"/>
        <v/>
      </c>
      <c r="AH14" s="547"/>
      <c r="AI14" s="548" t="str">
        <f t="shared" si="14"/>
        <v/>
      </c>
      <c r="AJ14" s="547">
        <v>1150</v>
      </c>
      <c r="AK14" s="548">
        <f t="shared" si="15"/>
        <v>558.08987673493152</v>
      </c>
      <c r="AL14" s="547"/>
      <c r="AM14" s="548" t="str">
        <f t="shared" si="16"/>
        <v/>
      </c>
      <c r="AN14" s="547"/>
      <c r="AO14" s="548" t="str">
        <f t="shared" si="17"/>
        <v/>
      </c>
      <c r="AP14" s="547">
        <v>11974</v>
      </c>
      <c r="AQ14" s="548">
        <f t="shared" si="18"/>
        <v>5810.9288556731053</v>
      </c>
    </row>
    <row r="15" spans="1:43" x14ac:dyDescent="0.25">
      <c r="A15" t="s">
        <v>510</v>
      </c>
      <c r="B15">
        <v>1.06</v>
      </c>
      <c r="D15" s="547"/>
      <c r="E15" s="548" t="str">
        <f t="shared" si="0"/>
        <v/>
      </c>
      <c r="F15" s="547"/>
      <c r="G15" s="548" t="str">
        <f t="shared" si="0"/>
        <v/>
      </c>
      <c r="H15" s="547"/>
      <c r="I15" s="548" t="str">
        <f t="shared" si="1"/>
        <v/>
      </c>
      <c r="J15" s="547"/>
      <c r="K15" s="548" t="str">
        <f t="shared" si="2"/>
        <v/>
      </c>
      <c r="L15" s="547">
        <v>171541</v>
      </c>
      <c r="M15" s="548">
        <f t="shared" si="3"/>
        <v>161831.13207547169</v>
      </c>
      <c r="N15" s="547"/>
      <c r="O15" s="548" t="str">
        <f t="shared" si="4"/>
        <v/>
      </c>
      <c r="P15" s="547"/>
      <c r="Q15" s="548" t="str">
        <f t="shared" si="5"/>
        <v/>
      </c>
      <c r="R15" s="547"/>
      <c r="S15" s="548" t="str">
        <f t="shared" si="6"/>
        <v/>
      </c>
      <c r="T15" s="547"/>
      <c r="U15" s="548" t="str">
        <f t="shared" si="7"/>
        <v/>
      </c>
      <c r="V15" s="547"/>
      <c r="W15" s="548" t="str">
        <f t="shared" si="8"/>
        <v/>
      </c>
      <c r="X15" s="547"/>
      <c r="Y15" s="548" t="str">
        <f t="shared" si="9"/>
        <v/>
      </c>
      <c r="Z15" s="547"/>
      <c r="AA15" s="548" t="str">
        <f t="shared" si="10"/>
        <v/>
      </c>
      <c r="AB15" s="547"/>
      <c r="AC15" s="548" t="str">
        <f t="shared" si="11"/>
        <v/>
      </c>
      <c r="AD15" s="547"/>
      <c r="AE15" s="548" t="str">
        <f t="shared" si="12"/>
        <v/>
      </c>
      <c r="AF15" s="547"/>
      <c r="AG15" s="548" t="str">
        <f t="shared" si="13"/>
        <v/>
      </c>
      <c r="AH15" s="547"/>
      <c r="AI15" s="548" t="str">
        <f t="shared" si="14"/>
        <v/>
      </c>
      <c r="AJ15" s="547"/>
      <c r="AK15" s="548" t="str">
        <f t="shared" si="15"/>
        <v/>
      </c>
      <c r="AL15" s="547"/>
      <c r="AM15" s="548" t="str">
        <f t="shared" si="16"/>
        <v/>
      </c>
      <c r="AN15" s="547"/>
      <c r="AO15" s="548" t="str">
        <f t="shared" si="17"/>
        <v/>
      </c>
      <c r="AP15" s="547">
        <v>171541</v>
      </c>
      <c r="AQ15" s="548">
        <f t="shared" si="18"/>
        <v>161831.13207547169</v>
      </c>
    </row>
    <row r="16" spans="1:43" x14ac:dyDescent="0.25">
      <c r="A16" t="s">
        <v>511</v>
      </c>
      <c r="B16">
        <v>4.3099999999999996</v>
      </c>
      <c r="D16" s="547">
        <v>22488</v>
      </c>
      <c r="E16" s="548">
        <f t="shared" si="0"/>
        <v>5217.6334106728546</v>
      </c>
      <c r="F16" s="547">
        <v>4947</v>
      </c>
      <c r="G16" s="548">
        <f t="shared" si="0"/>
        <v>1147.7958236658933</v>
      </c>
      <c r="H16" s="547"/>
      <c r="I16" s="548" t="str">
        <f t="shared" si="1"/>
        <v/>
      </c>
      <c r="J16" s="547">
        <v>152853</v>
      </c>
      <c r="K16" s="548">
        <f t="shared" si="2"/>
        <v>35464.733178654293</v>
      </c>
      <c r="L16" s="547"/>
      <c r="M16" s="548" t="str">
        <f t="shared" si="3"/>
        <v/>
      </c>
      <c r="N16" s="547">
        <v>3612</v>
      </c>
      <c r="O16" s="548">
        <f t="shared" si="4"/>
        <v>838.05104408352679</v>
      </c>
      <c r="P16" s="547">
        <v>121</v>
      </c>
      <c r="Q16" s="548">
        <f t="shared" si="5"/>
        <v>28.074245939675176</v>
      </c>
      <c r="R16" s="547">
        <v>42</v>
      </c>
      <c r="S16" s="548">
        <f t="shared" si="6"/>
        <v>9.7447795823665899</v>
      </c>
      <c r="T16" s="547">
        <v>430</v>
      </c>
      <c r="U16" s="548">
        <f t="shared" si="7"/>
        <v>99.767981438515093</v>
      </c>
      <c r="V16" s="547"/>
      <c r="W16" s="548" t="str">
        <f t="shared" si="8"/>
        <v/>
      </c>
      <c r="X16" s="547"/>
      <c r="Y16" s="548" t="str">
        <f t="shared" si="9"/>
        <v/>
      </c>
      <c r="Z16" s="547">
        <v>2</v>
      </c>
      <c r="AA16" s="548">
        <f t="shared" si="10"/>
        <v>0.46403712296983762</v>
      </c>
      <c r="AB16" s="547"/>
      <c r="AC16" s="548" t="str">
        <f t="shared" si="11"/>
        <v/>
      </c>
      <c r="AD16" s="547"/>
      <c r="AE16" s="548" t="str">
        <f t="shared" si="12"/>
        <v/>
      </c>
      <c r="AF16" s="547"/>
      <c r="AG16" s="548" t="str">
        <f t="shared" si="13"/>
        <v/>
      </c>
      <c r="AH16" s="547"/>
      <c r="AI16" s="548" t="str">
        <f t="shared" si="14"/>
        <v/>
      </c>
      <c r="AJ16" s="547">
        <v>130</v>
      </c>
      <c r="AK16" s="548">
        <f t="shared" si="15"/>
        <v>30.162412993039446</v>
      </c>
      <c r="AL16" s="547"/>
      <c r="AM16" s="548" t="str">
        <f t="shared" si="16"/>
        <v/>
      </c>
      <c r="AN16" s="547"/>
      <c r="AO16" s="548" t="str">
        <f t="shared" si="17"/>
        <v/>
      </c>
      <c r="AP16" s="547">
        <v>162137</v>
      </c>
      <c r="AQ16" s="548">
        <f t="shared" si="18"/>
        <v>37618.793503480279</v>
      </c>
    </row>
    <row r="17" spans="1:43" x14ac:dyDescent="0.25">
      <c r="A17" t="s">
        <v>512</v>
      </c>
      <c r="B17">
        <v>1.75</v>
      </c>
      <c r="D17" s="547">
        <v>4958</v>
      </c>
      <c r="E17" s="548">
        <f t="shared" si="0"/>
        <v>2833.1428571428573</v>
      </c>
      <c r="F17" s="547"/>
      <c r="G17" s="548" t="str">
        <f t="shared" si="0"/>
        <v/>
      </c>
      <c r="H17" s="547"/>
      <c r="I17" s="548" t="str">
        <f t="shared" si="1"/>
        <v/>
      </c>
      <c r="J17" s="547"/>
      <c r="K17" s="548" t="str">
        <f t="shared" si="2"/>
        <v/>
      </c>
      <c r="L17" s="547">
        <v>124549</v>
      </c>
      <c r="M17" s="548">
        <f t="shared" si="3"/>
        <v>71170.857142857145</v>
      </c>
      <c r="N17" s="547">
        <v>2197</v>
      </c>
      <c r="O17" s="548">
        <f t="shared" si="4"/>
        <v>1255.4285714285713</v>
      </c>
      <c r="P17" s="547">
        <v>110</v>
      </c>
      <c r="Q17" s="548">
        <f t="shared" si="5"/>
        <v>62.857142857142854</v>
      </c>
      <c r="R17" s="547"/>
      <c r="S17" s="548" t="str">
        <f t="shared" si="6"/>
        <v/>
      </c>
      <c r="T17" s="547"/>
      <c r="U17" s="548" t="str">
        <f t="shared" si="7"/>
        <v/>
      </c>
      <c r="V17" s="547"/>
      <c r="W17" s="548" t="str">
        <f t="shared" si="8"/>
        <v/>
      </c>
      <c r="X17" s="547"/>
      <c r="Y17" s="548" t="str">
        <f t="shared" si="9"/>
        <v/>
      </c>
      <c r="Z17" s="547"/>
      <c r="AA17" s="548" t="str">
        <f t="shared" si="10"/>
        <v/>
      </c>
      <c r="AB17" s="547"/>
      <c r="AC17" s="548" t="str">
        <f t="shared" si="11"/>
        <v/>
      </c>
      <c r="AD17" s="547"/>
      <c r="AE17" s="548" t="str">
        <f t="shared" si="12"/>
        <v/>
      </c>
      <c r="AF17" s="547"/>
      <c r="AG17" s="548" t="str">
        <f t="shared" si="13"/>
        <v/>
      </c>
      <c r="AH17" s="547"/>
      <c r="AI17" s="548" t="str">
        <f t="shared" si="14"/>
        <v/>
      </c>
      <c r="AJ17" s="547"/>
      <c r="AK17" s="548" t="str">
        <f t="shared" si="15"/>
        <v/>
      </c>
      <c r="AL17" s="547"/>
      <c r="AM17" s="548" t="str">
        <f t="shared" si="16"/>
        <v/>
      </c>
      <c r="AN17" s="547">
        <v>10448</v>
      </c>
      <c r="AO17" s="548">
        <f t="shared" si="17"/>
        <v>5970.2857142857147</v>
      </c>
      <c r="AP17" s="547">
        <v>137304</v>
      </c>
      <c r="AQ17" s="548">
        <f t="shared" si="18"/>
        <v>78459.428571428565</v>
      </c>
    </row>
    <row r="18" spans="1:43" x14ac:dyDescent="0.25">
      <c r="A18" t="s">
        <v>513</v>
      </c>
      <c r="B18">
        <v>0.26561323425673</v>
      </c>
      <c r="D18" s="547">
        <v>1907</v>
      </c>
      <c r="E18" s="548">
        <f t="shared" si="0"/>
        <v>7179.6121354283805</v>
      </c>
      <c r="F18" s="547"/>
      <c r="G18" s="548" t="str">
        <f t="shared" si="0"/>
        <v/>
      </c>
      <c r="H18" s="547"/>
      <c r="I18" s="548" t="str">
        <f t="shared" si="1"/>
        <v/>
      </c>
      <c r="J18" s="547"/>
      <c r="K18" s="548" t="str">
        <f t="shared" si="2"/>
        <v/>
      </c>
      <c r="L18" s="547"/>
      <c r="M18" s="548" t="str">
        <f t="shared" si="3"/>
        <v/>
      </c>
      <c r="N18" s="547">
        <v>310</v>
      </c>
      <c r="O18" s="548">
        <f t="shared" si="4"/>
        <v>1167.1105201797577</v>
      </c>
      <c r="P18" s="547"/>
      <c r="Q18" s="548" t="str">
        <f t="shared" si="5"/>
        <v/>
      </c>
      <c r="R18" s="547">
        <v>823</v>
      </c>
      <c r="S18" s="548">
        <f t="shared" si="6"/>
        <v>3098.4901874449697</v>
      </c>
      <c r="T18" s="547">
        <v>605</v>
      </c>
      <c r="U18" s="548">
        <f t="shared" si="7"/>
        <v>2277.747950673398</v>
      </c>
      <c r="V18" s="547"/>
      <c r="W18" s="548" t="str">
        <f t="shared" si="8"/>
        <v/>
      </c>
      <c r="X18" s="547"/>
      <c r="Y18" s="548" t="str">
        <f t="shared" si="9"/>
        <v/>
      </c>
      <c r="Z18" s="547"/>
      <c r="AA18" s="548" t="str">
        <f t="shared" si="10"/>
        <v/>
      </c>
      <c r="AB18" s="547">
        <v>552</v>
      </c>
      <c r="AC18" s="548">
        <f t="shared" si="11"/>
        <v>2078.209700449117</v>
      </c>
      <c r="AD18" s="547"/>
      <c r="AE18" s="548" t="str">
        <f t="shared" si="12"/>
        <v/>
      </c>
      <c r="AF18" s="547">
        <v>3340</v>
      </c>
      <c r="AG18" s="548">
        <f t="shared" si="13"/>
        <v>12574.674636775455</v>
      </c>
      <c r="AH18" s="547"/>
      <c r="AI18" s="548" t="str">
        <f t="shared" si="14"/>
        <v/>
      </c>
      <c r="AJ18" s="547">
        <v>1299</v>
      </c>
      <c r="AK18" s="548">
        <f t="shared" si="15"/>
        <v>4890.5695668177586</v>
      </c>
      <c r="AL18" s="547"/>
      <c r="AM18" s="548" t="str">
        <f t="shared" si="16"/>
        <v/>
      </c>
      <c r="AN18" s="547">
        <v>156</v>
      </c>
      <c r="AO18" s="548">
        <f t="shared" si="17"/>
        <v>587.32013273562006</v>
      </c>
      <c r="AP18" s="547">
        <v>7085</v>
      </c>
      <c r="AQ18" s="548">
        <f t="shared" si="18"/>
        <v>26674.122695076076</v>
      </c>
    </row>
    <row r="19" spans="1:43" x14ac:dyDescent="0.25">
      <c r="A19" t="s">
        <v>514</v>
      </c>
      <c r="B19">
        <v>5.41</v>
      </c>
      <c r="D19" s="547">
        <v>45821</v>
      </c>
      <c r="E19" s="548">
        <f t="shared" si="0"/>
        <v>8469.6857670979662</v>
      </c>
      <c r="F19" s="547">
        <v>25124</v>
      </c>
      <c r="G19" s="548">
        <f t="shared" si="0"/>
        <v>4643.992606284658</v>
      </c>
      <c r="H19" s="547"/>
      <c r="I19" s="548" t="str">
        <f t="shared" si="1"/>
        <v/>
      </c>
      <c r="J19" s="547"/>
      <c r="K19" s="548" t="str">
        <f t="shared" si="2"/>
        <v/>
      </c>
      <c r="L19" s="547"/>
      <c r="M19" s="548" t="str">
        <f t="shared" si="3"/>
        <v/>
      </c>
      <c r="N19" s="547">
        <v>2077</v>
      </c>
      <c r="O19" s="548">
        <f t="shared" si="4"/>
        <v>383.91866913123846</v>
      </c>
      <c r="P19" s="547">
        <v>244</v>
      </c>
      <c r="Q19" s="548">
        <f t="shared" si="5"/>
        <v>45.10166358595194</v>
      </c>
      <c r="R19" s="547"/>
      <c r="S19" s="548" t="str">
        <f t="shared" si="6"/>
        <v/>
      </c>
      <c r="T19" s="547"/>
      <c r="U19" s="548" t="str">
        <f t="shared" si="7"/>
        <v/>
      </c>
      <c r="V19" s="547"/>
      <c r="W19" s="548" t="str">
        <f t="shared" si="8"/>
        <v/>
      </c>
      <c r="X19" s="547"/>
      <c r="Y19" s="548" t="str">
        <f t="shared" si="9"/>
        <v/>
      </c>
      <c r="Z19" s="547"/>
      <c r="AA19" s="548" t="str">
        <f t="shared" si="10"/>
        <v/>
      </c>
      <c r="AB19" s="547"/>
      <c r="AC19" s="548" t="str">
        <f t="shared" si="11"/>
        <v/>
      </c>
      <c r="AD19" s="547"/>
      <c r="AE19" s="548" t="str">
        <f t="shared" si="12"/>
        <v/>
      </c>
      <c r="AF19" s="547"/>
      <c r="AG19" s="548" t="str">
        <f t="shared" si="13"/>
        <v/>
      </c>
      <c r="AH19" s="547"/>
      <c r="AI19" s="548" t="str">
        <f t="shared" si="14"/>
        <v/>
      </c>
      <c r="AJ19" s="547">
        <v>13281</v>
      </c>
      <c r="AK19" s="548">
        <f t="shared" si="15"/>
        <v>2454.8983364140481</v>
      </c>
      <c r="AL19" s="547"/>
      <c r="AM19" s="548" t="str">
        <f t="shared" si="16"/>
        <v/>
      </c>
      <c r="AN19" s="547"/>
      <c r="AO19" s="548" t="str">
        <f t="shared" si="17"/>
        <v/>
      </c>
      <c r="AP19" s="547">
        <v>40726</v>
      </c>
      <c r="AQ19" s="548">
        <f t="shared" si="18"/>
        <v>7527.9112754158959</v>
      </c>
    </row>
    <row r="20" spans="1:43" x14ac:dyDescent="0.25">
      <c r="A20" t="s">
        <v>357</v>
      </c>
      <c r="B20">
        <v>0.75</v>
      </c>
      <c r="D20" s="547"/>
      <c r="E20" s="548" t="str">
        <f t="shared" si="0"/>
        <v/>
      </c>
      <c r="F20" s="547"/>
      <c r="G20" s="548" t="str">
        <f t="shared" si="0"/>
        <v/>
      </c>
      <c r="H20" s="547"/>
      <c r="I20" s="548" t="str">
        <f t="shared" si="1"/>
        <v/>
      </c>
      <c r="J20" s="547"/>
      <c r="K20" s="548" t="str">
        <f t="shared" si="2"/>
        <v/>
      </c>
      <c r="L20" s="547"/>
      <c r="M20" s="548" t="str">
        <f t="shared" si="3"/>
        <v/>
      </c>
      <c r="N20" s="547"/>
      <c r="O20" s="548" t="str">
        <f t="shared" si="4"/>
        <v/>
      </c>
      <c r="P20" s="547"/>
      <c r="Q20" s="548" t="str">
        <f t="shared" si="5"/>
        <v/>
      </c>
      <c r="R20" s="547"/>
      <c r="S20" s="548" t="str">
        <f t="shared" si="6"/>
        <v/>
      </c>
      <c r="T20" s="547"/>
      <c r="U20" s="548" t="str">
        <f t="shared" si="7"/>
        <v/>
      </c>
      <c r="V20" s="547"/>
      <c r="W20" s="548" t="str">
        <f t="shared" si="8"/>
        <v/>
      </c>
      <c r="X20" s="547"/>
      <c r="Y20" s="548" t="str">
        <f t="shared" si="9"/>
        <v/>
      </c>
      <c r="Z20" s="547"/>
      <c r="AA20" s="548" t="str">
        <f t="shared" si="10"/>
        <v/>
      </c>
      <c r="AB20" s="547"/>
      <c r="AC20" s="548" t="str">
        <f t="shared" si="11"/>
        <v/>
      </c>
      <c r="AD20" s="547"/>
      <c r="AE20" s="548" t="str">
        <f t="shared" si="12"/>
        <v/>
      </c>
      <c r="AF20" s="547"/>
      <c r="AG20" s="548" t="str">
        <f t="shared" si="13"/>
        <v/>
      </c>
      <c r="AH20" s="547"/>
      <c r="AI20" s="548" t="str">
        <f t="shared" si="14"/>
        <v/>
      </c>
      <c r="AJ20" s="547"/>
      <c r="AK20" s="548" t="str">
        <f t="shared" si="15"/>
        <v/>
      </c>
      <c r="AL20" s="547"/>
      <c r="AM20" s="548" t="str">
        <f t="shared" si="16"/>
        <v/>
      </c>
      <c r="AN20" s="547"/>
      <c r="AO20" s="548" t="str">
        <f t="shared" si="17"/>
        <v/>
      </c>
      <c r="AP20" s="547"/>
      <c r="AQ20" s="548" t="str">
        <f t="shared" si="18"/>
        <v/>
      </c>
    </row>
    <row r="21" spans="1:43" x14ac:dyDescent="0.25">
      <c r="A21" t="s">
        <v>515</v>
      </c>
      <c r="B21">
        <v>1.54</v>
      </c>
      <c r="D21" s="547">
        <v>241.4</v>
      </c>
      <c r="E21" s="548">
        <f t="shared" si="0"/>
        <v>156.75324675324674</v>
      </c>
      <c r="F21" s="547">
        <v>27383.17</v>
      </c>
      <c r="G21" s="548">
        <f t="shared" si="0"/>
        <v>17781.279220779219</v>
      </c>
      <c r="H21" s="547"/>
      <c r="I21" s="548" t="str">
        <f t="shared" si="1"/>
        <v/>
      </c>
      <c r="J21" s="547"/>
      <c r="K21" s="548" t="str">
        <f t="shared" si="2"/>
        <v/>
      </c>
      <c r="L21" s="547"/>
      <c r="M21" s="548" t="str">
        <f t="shared" si="3"/>
        <v/>
      </c>
      <c r="N21" s="547">
        <v>1200.57</v>
      </c>
      <c r="O21" s="548">
        <f t="shared" si="4"/>
        <v>779.59090909090901</v>
      </c>
      <c r="P21" s="547"/>
      <c r="Q21" s="548" t="str">
        <f t="shared" si="5"/>
        <v/>
      </c>
      <c r="R21" s="547"/>
      <c r="S21" s="548" t="str">
        <f t="shared" si="6"/>
        <v/>
      </c>
      <c r="T21" s="547"/>
      <c r="U21" s="548" t="str">
        <f t="shared" si="7"/>
        <v/>
      </c>
      <c r="V21" s="547"/>
      <c r="W21" s="548" t="str">
        <f t="shared" si="8"/>
        <v/>
      </c>
      <c r="X21" s="547"/>
      <c r="Y21" s="548" t="str">
        <f t="shared" si="9"/>
        <v/>
      </c>
      <c r="Z21" s="547"/>
      <c r="AA21" s="548" t="str">
        <f t="shared" si="10"/>
        <v/>
      </c>
      <c r="AB21" s="547"/>
      <c r="AC21" s="548" t="str">
        <f t="shared" si="11"/>
        <v/>
      </c>
      <c r="AD21" s="547"/>
      <c r="AE21" s="548" t="str">
        <f t="shared" si="12"/>
        <v/>
      </c>
      <c r="AF21" s="547"/>
      <c r="AG21" s="548" t="str">
        <f t="shared" si="13"/>
        <v/>
      </c>
      <c r="AH21" s="547"/>
      <c r="AI21" s="548" t="str">
        <f t="shared" si="14"/>
        <v/>
      </c>
      <c r="AJ21" s="547"/>
      <c r="AK21" s="548" t="str">
        <f t="shared" si="15"/>
        <v/>
      </c>
      <c r="AL21" s="547"/>
      <c r="AM21" s="548" t="str">
        <f t="shared" si="16"/>
        <v/>
      </c>
      <c r="AN21" s="547"/>
      <c r="AO21" s="548" t="str">
        <f t="shared" si="17"/>
        <v/>
      </c>
      <c r="AP21" s="547">
        <v>28583.74</v>
      </c>
      <c r="AQ21" s="548">
        <f t="shared" si="18"/>
        <v>18560.870129870131</v>
      </c>
    </row>
    <row r="22" spans="1:43" x14ac:dyDescent="0.25">
      <c r="A22" t="s">
        <v>516</v>
      </c>
      <c r="B22">
        <v>6.4</v>
      </c>
      <c r="D22" s="547">
        <v>28496</v>
      </c>
      <c r="E22" s="548">
        <f t="shared" si="0"/>
        <v>4452.5</v>
      </c>
      <c r="F22" s="547">
        <v>79735</v>
      </c>
      <c r="G22" s="548">
        <f t="shared" si="0"/>
        <v>12458.59375</v>
      </c>
      <c r="H22" s="547"/>
      <c r="I22" s="548" t="str">
        <f t="shared" si="1"/>
        <v/>
      </c>
      <c r="J22" s="547"/>
      <c r="K22" s="548" t="str">
        <f t="shared" si="2"/>
        <v/>
      </c>
      <c r="L22" s="547"/>
      <c r="M22" s="548" t="str">
        <f t="shared" si="3"/>
        <v/>
      </c>
      <c r="N22" s="547">
        <v>100</v>
      </c>
      <c r="O22" s="548">
        <f t="shared" si="4"/>
        <v>15.625</v>
      </c>
      <c r="P22" s="547">
        <v>103</v>
      </c>
      <c r="Q22" s="548">
        <f t="shared" si="5"/>
        <v>16.09375</v>
      </c>
      <c r="R22" s="547"/>
      <c r="S22" s="548" t="str">
        <f t="shared" si="6"/>
        <v/>
      </c>
      <c r="T22" s="547"/>
      <c r="U22" s="548" t="str">
        <f t="shared" si="7"/>
        <v/>
      </c>
      <c r="V22" s="547"/>
      <c r="W22" s="548" t="str">
        <f t="shared" si="8"/>
        <v/>
      </c>
      <c r="X22" s="547"/>
      <c r="Y22" s="548" t="str">
        <f t="shared" si="9"/>
        <v/>
      </c>
      <c r="Z22" s="547"/>
      <c r="AA22" s="548" t="str">
        <f t="shared" si="10"/>
        <v/>
      </c>
      <c r="AB22" s="547"/>
      <c r="AC22" s="548" t="str">
        <f t="shared" si="11"/>
        <v/>
      </c>
      <c r="AD22" s="547"/>
      <c r="AE22" s="548" t="str">
        <f t="shared" si="12"/>
        <v/>
      </c>
      <c r="AF22" s="547"/>
      <c r="AG22" s="548" t="str">
        <f t="shared" si="13"/>
        <v/>
      </c>
      <c r="AH22" s="547"/>
      <c r="AI22" s="548" t="str">
        <f t="shared" si="14"/>
        <v/>
      </c>
      <c r="AJ22" s="547">
        <v>6242</v>
      </c>
      <c r="AK22" s="548">
        <f t="shared" si="15"/>
        <v>975.3125</v>
      </c>
      <c r="AL22" s="547"/>
      <c r="AM22" s="548" t="str">
        <f t="shared" si="16"/>
        <v/>
      </c>
      <c r="AN22" s="547"/>
      <c r="AO22" s="548" t="str">
        <f t="shared" si="17"/>
        <v/>
      </c>
      <c r="AP22" s="547">
        <v>86180</v>
      </c>
      <c r="AQ22" s="548">
        <f t="shared" si="18"/>
        <v>13465.625</v>
      </c>
    </row>
    <row r="23" spans="1:43" x14ac:dyDescent="0.25">
      <c r="A23" t="s">
        <v>517</v>
      </c>
      <c r="B23">
        <v>14.5</v>
      </c>
      <c r="D23" s="547">
        <v>161595</v>
      </c>
      <c r="E23" s="548">
        <f t="shared" si="0"/>
        <v>11144.48275862069</v>
      </c>
      <c r="F23" s="547">
        <v>17049</v>
      </c>
      <c r="G23" s="548">
        <f t="shared" si="0"/>
        <v>1175.7931034482758</v>
      </c>
      <c r="H23" s="547"/>
      <c r="I23" s="548" t="str">
        <f t="shared" si="1"/>
        <v/>
      </c>
      <c r="J23" s="547"/>
      <c r="K23" s="548" t="str">
        <f t="shared" si="2"/>
        <v/>
      </c>
      <c r="L23" s="547"/>
      <c r="M23" s="548" t="str">
        <f t="shared" si="3"/>
        <v/>
      </c>
      <c r="N23" s="547">
        <v>748</v>
      </c>
      <c r="O23" s="548">
        <f t="shared" si="4"/>
        <v>51.586206896551722</v>
      </c>
      <c r="P23" s="547">
        <v>3067</v>
      </c>
      <c r="Q23" s="548">
        <f t="shared" si="5"/>
        <v>211.51724137931035</v>
      </c>
      <c r="R23" s="547">
        <v>5602</v>
      </c>
      <c r="S23" s="548">
        <f t="shared" si="6"/>
        <v>386.34482758620692</v>
      </c>
      <c r="T23" s="547"/>
      <c r="U23" s="548" t="str">
        <f t="shared" si="7"/>
        <v/>
      </c>
      <c r="V23" s="547"/>
      <c r="W23" s="548" t="str">
        <f t="shared" si="8"/>
        <v/>
      </c>
      <c r="X23" s="547"/>
      <c r="Y23" s="548" t="str">
        <f t="shared" si="9"/>
        <v/>
      </c>
      <c r="Z23" s="547"/>
      <c r="AA23" s="548" t="str">
        <f t="shared" si="10"/>
        <v/>
      </c>
      <c r="AB23" s="547"/>
      <c r="AC23" s="548" t="str">
        <f t="shared" si="11"/>
        <v/>
      </c>
      <c r="AD23" s="547"/>
      <c r="AE23" s="548" t="str">
        <f t="shared" si="12"/>
        <v/>
      </c>
      <c r="AF23" s="547"/>
      <c r="AG23" s="548" t="str">
        <f t="shared" si="13"/>
        <v/>
      </c>
      <c r="AH23" s="547"/>
      <c r="AI23" s="548" t="str">
        <f t="shared" si="14"/>
        <v/>
      </c>
      <c r="AJ23" s="547">
        <v>230556</v>
      </c>
      <c r="AK23" s="548">
        <f t="shared" si="15"/>
        <v>15900.413793103447</v>
      </c>
      <c r="AL23" s="547"/>
      <c r="AM23" s="548" t="str">
        <f t="shared" si="16"/>
        <v/>
      </c>
      <c r="AN23" s="547"/>
      <c r="AO23" s="548" t="str">
        <f t="shared" si="17"/>
        <v/>
      </c>
      <c r="AP23" s="547">
        <v>257022</v>
      </c>
      <c r="AQ23" s="548">
        <f t="shared" si="18"/>
        <v>17725.655172413793</v>
      </c>
    </row>
    <row r="24" spans="1:43" x14ac:dyDescent="0.25">
      <c r="B24">
        <v>1</v>
      </c>
      <c r="E24" s="549" t="str">
        <f t="shared" si="0"/>
        <v/>
      </c>
      <c r="G24" s="549" t="str">
        <f t="shared" si="0"/>
        <v/>
      </c>
      <c r="I24" s="549" t="str">
        <f t="shared" si="1"/>
        <v/>
      </c>
      <c r="K24" s="549" t="str">
        <f t="shared" si="2"/>
        <v/>
      </c>
      <c r="M24" s="549" t="str">
        <f t="shared" si="3"/>
        <v/>
      </c>
      <c r="O24" s="549" t="str">
        <f t="shared" si="4"/>
        <v/>
      </c>
      <c r="Q24" s="549" t="str">
        <f t="shared" si="5"/>
        <v/>
      </c>
      <c r="S24" s="549" t="str">
        <f t="shared" si="6"/>
        <v/>
      </c>
      <c r="U24" s="549" t="str">
        <f t="shared" si="7"/>
        <v/>
      </c>
      <c r="W24" s="549" t="str">
        <f t="shared" si="8"/>
        <v/>
      </c>
      <c r="Y24" s="549" t="str">
        <f t="shared" si="9"/>
        <v/>
      </c>
      <c r="AA24" s="549" t="str">
        <f t="shared" si="10"/>
        <v/>
      </c>
      <c r="AC24" s="549" t="str">
        <f t="shared" si="11"/>
        <v/>
      </c>
      <c r="AE24" s="549" t="str">
        <f t="shared" si="12"/>
        <v/>
      </c>
      <c r="AG24" s="549" t="str">
        <f t="shared" si="13"/>
        <v/>
      </c>
      <c r="AI24" s="549" t="str">
        <f t="shared" si="14"/>
        <v/>
      </c>
      <c r="AK24" s="549" t="str">
        <f t="shared" si="15"/>
        <v/>
      </c>
      <c r="AM24" s="549" t="str">
        <f t="shared" si="16"/>
        <v/>
      </c>
      <c r="AO24" s="549" t="str">
        <f t="shared" si="17"/>
        <v/>
      </c>
      <c r="AQ24" s="549" t="str">
        <f t="shared" si="18"/>
        <v/>
      </c>
    </row>
    <row r="25" spans="1:43" x14ac:dyDescent="0.25">
      <c r="E25" s="549" t="str">
        <f t="shared" si="0"/>
        <v/>
      </c>
      <c r="G25" s="549" t="str">
        <f t="shared" si="0"/>
        <v/>
      </c>
      <c r="I25" s="549" t="str">
        <f t="shared" si="1"/>
        <v/>
      </c>
      <c r="K25" s="549" t="str">
        <f t="shared" si="2"/>
        <v/>
      </c>
      <c r="M25" s="549" t="str">
        <f t="shared" si="3"/>
        <v/>
      </c>
      <c r="O25" s="549" t="str">
        <f t="shared" si="4"/>
        <v/>
      </c>
      <c r="Q25" s="549" t="str">
        <f t="shared" si="5"/>
        <v/>
      </c>
      <c r="S25" s="549" t="str">
        <f t="shared" si="6"/>
        <v/>
      </c>
      <c r="U25" s="549" t="str">
        <f t="shared" si="7"/>
        <v/>
      </c>
      <c r="W25" s="549" t="str">
        <f t="shared" si="8"/>
        <v/>
      </c>
      <c r="Y25" s="549" t="str">
        <f t="shared" si="9"/>
        <v/>
      </c>
      <c r="AA25" s="549" t="str">
        <f t="shared" si="10"/>
        <v/>
      </c>
      <c r="AC25" s="549" t="str">
        <f t="shared" si="11"/>
        <v/>
      </c>
      <c r="AE25" s="549" t="str">
        <f t="shared" si="12"/>
        <v/>
      </c>
      <c r="AG25" s="549" t="str">
        <f t="shared" si="13"/>
        <v/>
      </c>
      <c r="AI25" s="549" t="str">
        <f t="shared" si="14"/>
        <v/>
      </c>
      <c r="AK25" s="549" t="str">
        <f t="shared" si="15"/>
        <v/>
      </c>
      <c r="AM25" s="549" t="str">
        <f t="shared" si="16"/>
        <v/>
      </c>
      <c r="AO25" s="549" t="str">
        <f t="shared" si="17"/>
        <v/>
      </c>
      <c r="AQ25" s="549" t="str">
        <f t="shared" si="18"/>
        <v/>
      </c>
    </row>
    <row r="26" spans="1:43" x14ac:dyDescent="0.25">
      <c r="E26" s="549" t="str">
        <f t="shared" si="0"/>
        <v/>
      </c>
      <c r="G26" s="549" t="str">
        <f t="shared" si="0"/>
        <v/>
      </c>
      <c r="I26" s="549" t="str">
        <f t="shared" si="1"/>
        <v/>
      </c>
      <c r="K26" s="549" t="str">
        <f t="shared" si="2"/>
        <v/>
      </c>
      <c r="M26" s="549" t="str">
        <f t="shared" si="3"/>
        <v/>
      </c>
      <c r="O26" s="549" t="str">
        <f t="shared" si="4"/>
        <v/>
      </c>
      <c r="Q26" s="549" t="str">
        <f t="shared" si="5"/>
        <v/>
      </c>
      <c r="S26" s="549" t="str">
        <f t="shared" si="6"/>
        <v/>
      </c>
      <c r="U26" s="549" t="str">
        <f t="shared" si="7"/>
        <v/>
      </c>
      <c r="W26" s="549" t="str">
        <f t="shared" si="8"/>
        <v/>
      </c>
      <c r="Y26" s="549" t="str">
        <f t="shared" si="9"/>
        <v/>
      </c>
      <c r="AA26" s="549" t="str">
        <f t="shared" si="10"/>
        <v/>
      </c>
      <c r="AC26" s="549" t="str">
        <f t="shared" si="11"/>
        <v/>
      </c>
      <c r="AE26" s="549" t="str">
        <f t="shared" si="12"/>
        <v/>
      </c>
      <c r="AG26" s="549" t="str">
        <f t="shared" si="13"/>
        <v/>
      </c>
      <c r="AI26" s="549" t="str">
        <f t="shared" si="14"/>
        <v/>
      </c>
      <c r="AK26" s="549" t="str">
        <f t="shared" si="15"/>
        <v/>
      </c>
      <c r="AM26" s="549" t="str">
        <f t="shared" si="16"/>
        <v/>
      </c>
      <c r="AO26" s="549" t="str">
        <f t="shared" si="17"/>
        <v/>
      </c>
      <c r="AQ26" s="549" t="str">
        <f t="shared" si="18"/>
        <v/>
      </c>
    </row>
    <row r="27" spans="1:43" x14ac:dyDescent="0.25">
      <c r="E27" s="549" t="str">
        <f t="shared" si="0"/>
        <v/>
      </c>
      <c r="G27" s="549" t="str">
        <f t="shared" si="0"/>
        <v/>
      </c>
      <c r="I27" s="549" t="str">
        <f t="shared" si="1"/>
        <v/>
      </c>
      <c r="K27" s="549" t="str">
        <f t="shared" si="2"/>
        <v/>
      </c>
      <c r="M27" s="549" t="str">
        <f t="shared" si="3"/>
        <v/>
      </c>
      <c r="O27" s="549" t="str">
        <f t="shared" si="4"/>
        <v/>
      </c>
      <c r="Q27" s="549" t="str">
        <f t="shared" si="5"/>
        <v/>
      </c>
      <c r="S27" s="549" t="str">
        <f t="shared" si="6"/>
        <v/>
      </c>
      <c r="U27" s="549" t="str">
        <f t="shared" si="7"/>
        <v/>
      </c>
      <c r="W27" s="549" t="str">
        <f t="shared" si="8"/>
        <v/>
      </c>
      <c r="Y27" s="549" t="str">
        <f t="shared" si="9"/>
        <v/>
      </c>
      <c r="AA27" s="549" t="str">
        <f t="shared" si="10"/>
        <v/>
      </c>
      <c r="AC27" s="549" t="str">
        <f t="shared" si="11"/>
        <v/>
      </c>
      <c r="AE27" s="549" t="str">
        <f t="shared" si="12"/>
        <v/>
      </c>
      <c r="AG27" s="549" t="str">
        <f t="shared" si="13"/>
        <v/>
      </c>
      <c r="AI27" s="549" t="str">
        <f t="shared" si="14"/>
        <v/>
      </c>
      <c r="AK27" s="549" t="str">
        <f t="shared" si="15"/>
        <v/>
      </c>
      <c r="AM27" s="549" t="str">
        <f t="shared" si="16"/>
        <v/>
      </c>
      <c r="AO27" s="549" t="str">
        <f t="shared" si="17"/>
        <v/>
      </c>
      <c r="AQ27" s="549" t="str">
        <f t="shared" si="18"/>
        <v/>
      </c>
    </row>
    <row r="28" spans="1:43" x14ac:dyDescent="0.25">
      <c r="E28" s="549" t="str">
        <f t="shared" si="0"/>
        <v/>
      </c>
      <c r="G28" s="549" t="str">
        <f t="shared" si="0"/>
        <v/>
      </c>
      <c r="I28" s="549" t="str">
        <f t="shared" si="1"/>
        <v/>
      </c>
      <c r="K28" s="549" t="str">
        <f t="shared" si="2"/>
        <v/>
      </c>
      <c r="M28" s="549" t="str">
        <f t="shared" si="3"/>
        <v/>
      </c>
      <c r="O28" s="549" t="str">
        <f t="shared" si="4"/>
        <v/>
      </c>
      <c r="Q28" s="549" t="str">
        <f t="shared" si="5"/>
        <v/>
      </c>
      <c r="S28" s="549" t="str">
        <f t="shared" si="6"/>
        <v/>
      </c>
      <c r="U28" s="549" t="str">
        <f t="shared" si="7"/>
        <v/>
      </c>
      <c r="W28" s="549" t="str">
        <f t="shared" si="8"/>
        <v/>
      </c>
      <c r="Y28" s="549" t="str">
        <f t="shared" si="9"/>
        <v/>
      </c>
      <c r="AA28" s="549" t="str">
        <f t="shared" si="10"/>
        <v/>
      </c>
      <c r="AC28" s="549" t="str">
        <f t="shared" si="11"/>
        <v/>
      </c>
      <c r="AE28" s="549" t="str">
        <f t="shared" si="12"/>
        <v/>
      </c>
      <c r="AG28" s="549" t="str">
        <f t="shared" si="13"/>
        <v/>
      </c>
      <c r="AI28" s="549" t="str">
        <f t="shared" si="14"/>
        <v/>
      </c>
      <c r="AK28" s="549" t="str">
        <f t="shared" si="15"/>
        <v/>
      </c>
      <c r="AM28" s="549" t="str">
        <f t="shared" si="16"/>
        <v/>
      </c>
      <c r="AO28" s="549" t="str">
        <f t="shared" si="17"/>
        <v/>
      </c>
      <c r="AQ28" s="549" t="str">
        <f t="shared" si="18"/>
        <v/>
      </c>
    </row>
    <row r="29" spans="1:43" x14ac:dyDescent="0.25">
      <c r="E29" s="549" t="str">
        <f t="shared" si="0"/>
        <v/>
      </c>
      <c r="G29" s="549" t="str">
        <f t="shared" si="0"/>
        <v/>
      </c>
      <c r="I29" s="549" t="str">
        <f t="shared" si="1"/>
        <v/>
      </c>
      <c r="K29" s="549" t="str">
        <f t="shared" si="2"/>
        <v/>
      </c>
      <c r="M29" s="549" t="str">
        <f t="shared" si="3"/>
        <v/>
      </c>
      <c r="O29" s="549" t="str">
        <f t="shared" si="4"/>
        <v/>
      </c>
      <c r="Q29" s="549" t="str">
        <f t="shared" si="5"/>
        <v/>
      </c>
      <c r="S29" s="549" t="str">
        <f t="shared" si="6"/>
        <v/>
      </c>
      <c r="U29" s="549" t="str">
        <f t="shared" si="7"/>
        <v/>
      </c>
      <c r="W29" s="549" t="str">
        <f t="shared" si="8"/>
        <v/>
      </c>
      <c r="Y29" s="549" t="str">
        <f t="shared" si="9"/>
        <v/>
      </c>
      <c r="AA29" s="549" t="str">
        <f t="shared" si="10"/>
        <v/>
      </c>
      <c r="AC29" s="549" t="str">
        <f t="shared" si="11"/>
        <v/>
      </c>
      <c r="AE29" s="549" t="str">
        <f t="shared" si="12"/>
        <v/>
      </c>
      <c r="AG29" s="549" t="str">
        <f t="shared" si="13"/>
        <v/>
      </c>
      <c r="AI29" s="549" t="str">
        <f t="shared" si="14"/>
        <v/>
      </c>
      <c r="AK29" s="549" t="str">
        <f t="shared" si="15"/>
        <v/>
      </c>
      <c r="AM29" s="549" t="str">
        <f t="shared" si="16"/>
        <v/>
      </c>
      <c r="AO29" s="549" t="str">
        <f t="shared" si="17"/>
        <v/>
      </c>
      <c r="AQ29" s="549" t="str">
        <f t="shared" si="18"/>
        <v/>
      </c>
    </row>
    <row r="30" spans="1:43" x14ac:dyDescent="0.25">
      <c r="E30" s="549" t="str">
        <f t="shared" si="0"/>
        <v/>
      </c>
      <c r="G30" s="549" t="str">
        <f t="shared" si="0"/>
        <v/>
      </c>
      <c r="I30" s="549" t="str">
        <f t="shared" si="1"/>
        <v/>
      </c>
      <c r="K30" s="549" t="str">
        <f t="shared" si="2"/>
        <v/>
      </c>
      <c r="M30" s="549" t="str">
        <f t="shared" si="3"/>
        <v/>
      </c>
      <c r="O30" s="549" t="str">
        <f t="shared" si="4"/>
        <v/>
      </c>
      <c r="Q30" s="549" t="str">
        <f t="shared" si="5"/>
        <v/>
      </c>
      <c r="S30" s="549" t="str">
        <f t="shared" si="6"/>
        <v/>
      </c>
      <c r="U30" s="549" t="str">
        <f t="shared" si="7"/>
        <v/>
      </c>
      <c r="W30" s="549" t="str">
        <f t="shared" si="8"/>
        <v/>
      </c>
      <c r="Y30" s="549" t="str">
        <f t="shared" si="9"/>
        <v/>
      </c>
      <c r="AA30" s="549" t="str">
        <f t="shared" si="10"/>
        <v/>
      </c>
      <c r="AC30" s="549" t="str">
        <f t="shared" si="11"/>
        <v/>
      </c>
      <c r="AE30" s="549" t="str">
        <f t="shared" si="12"/>
        <v/>
      </c>
      <c r="AG30" s="549" t="str">
        <f t="shared" si="13"/>
        <v/>
      </c>
      <c r="AI30" s="549" t="str">
        <f t="shared" si="14"/>
        <v/>
      </c>
      <c r="AK30" s="549" t="str">
        <f t="shared" si="15"/>
        <v/>
      </c>
      <c r="AM30" s="549" t="str">
        <f t="shared" si="16"/>
        <v/>
      </c>
      <c r="AO30" s="549" t="str">
        <f t="shared" si="17"/>
        <v/>
      </c>
      <c r="AQ30" s="549" t="str">
        <f t="shared" si="18"/>
        <v/>
      </c>
    </row>
    <row r="31" spans="1:43" x14ac:dyDescent="0.25">
      <c r="E31" s="549" t="str">
        <f t="shared" si="0"/>
        <v/>
      </c>
      <c r="G31" s="549" t="str">
        <f t="shared" si="0"/>
        <v/>
      </c>
      <c r="I31" s="549" t="str">
        <f t="shared" si="1"/>
        <v/>
      </c>
      <c r="K31" s="549" t="str">
        <f t="shared" si="2"/>
        <v/>
      </c>
      <c r="M31" s="549" t="str">
        <f t="shared" si="3"/>
        <v/>
      </c>
      <c r="O31" s="549" t="str">
        <f t="shared" si="4"/>
        <v/>
      </c>
      <c r="Q31" s="549" t="str">
        <f t="shared" si="5"/>
        <v/>
      </c>
      <c r="S31" s="549" t="str">
        <f t="shared" si="6"/>
        <v/>
      </c>
      <c r="U31" s="549" t="str">
        <f t="shared" si="7"/>
        <v/>
      </c>
      <c r="W31" s="549" t="str">
        <f t="shared" si="8"/>
        <v/>
      </c>
      <c r="Y31" s="549" t="str">
        <f t="shared" si="9"/>
        <v/>
      </c>
      <c r="AA31" s="549" t="str">
        <f t="shared" si="10"/>
        <v/>
      </c>
      <c r="AC31" s="549" t="str">
        <f t="shared" si="11"/>
        <v/>
      </c>
      <c r="AE31" s="549" t="str">
        <f t="shared" si="12"/>
        <v/>
      </c>
      <c r="AG31" s="549" t="str">
        <f t="shared" si="13"/>
        <v/>
      </c>
      <c r="AI31" s="549" t="str">
        <f t="shared" si="14"/>
        <v/>
      </c>
      <c r="AK31" s="549" t="str">
        <f t="shared" si="15"/>
        <v/>
      </c>
      <c r="AM31" s="549" t="str">
        <f t="shared" si="16"/>
        <v/>
      </c>
      <c r="AO31" s="549" t="str">
        <f t="shared" si="17"/>
        <v/>
      </c>
      <c r="AQ31" s="549" t="str">
        <f t="shared" si="18"/>
        <v/>
      </c>
    </row>
    <row r="32" spans="1:43" x14ac:dyDescent="0.25">
      <c r="E32" s="549" t="str">
        <f t="shared" si="0"/>
        <v/>
      </c>
      <c r="G32" s="549" t="str">
        <f t="shared" si="0"/>
        <v/>
      </c>
      <c r="I32" s="549" t="str">
        <f t="shared" si="1"/>
        <v/>
      </c>
      <c r="K32" s="549" t="str">
        <f t="shared" si="2"/>
        <v/>
      </c>
      <c r="M32" s="549" t="str">
        <f t="shared" si="3"/>
        <v/>
      </c>
      <c r="O32" s="549" t="str">
        <f t="shared" si="4"/>
        <v/>
      </c>
      <c r="Q32" s="549" t="str">
        <f t="shared" si="5"/>
        <v/>
      </c>
      <c r="S32" s="549" t="str">
        <f t="shared" si="6"/>
        <v/>
      </c>
      <c r="U32" s="549" t="str">
        <f t="shared" si="7"/>
        <v/>
      </c>
      <c r="W32" s="549" t="str">
        <f t="shared" si="8"/>
        <v/>
      </c>
      <c r="Y32" s="549" t="str">
        <f t="shared" si="9"/>
        <v/>
      </c>
      <c r="AA32" s="549" t="str">
        <f t="shared" si="10"/>
        <v/>
      </c>
      <c r="AC32" s="549" t="str">
        <f t="shared" si="11"/>
        <v/>
      </c>
      <c r="AE32" s="549" t="str">
        <f t="shared" si="12"/>
        <v/>
      </c>
      <c r="AG32" s="549" t="str">
        <f t="shared" si="13"/>
        <v/>
      </c>
      <c r="AI32" s="549" t="str">
        <f t="shared" si="14"/>
        <v/>
      </c>
      <c r="AK32" s="549" t="str">
        <f t="shared" si="15"/>
        <v/>
      </c>
      <c r="AM32" s="549" t="str">
        <f t="shared" si="16"/>
        <v/>
      </c>
      <c r="AO32" s="549" t="str">
        <f t="shared" si="17"/>
        <v/>
      </c>
      <c r="AQ32" s="549" t="str">
        <f t="shared" si="18"/>
        <v/>
      </c>
    </row>
    <row r="33" spans="5:43" x14ac:dyDescent="0.25">
      <c r="E33" s="549" t="str">
        <f t="shared" si="0"/>
        <v/>
      </c>
      <c r="G33" s="549" t="str">
        <f t="shared" si="0"/>
        <v/>
      </c>
      <c r="I33" s="549" t="str">
        <f t="shared" si="1"/>
        <v/>
      </c>
      <c r="K33" s="549" t="str">
        <f t="shared" si="2"/>
        <v/>
      </c>
      <c r="M33" s="549" t="str">
        <f t="shared" si="3"/>
        <v/>
      </c>
      <c r="O33" s="549" t="str">
        <f t="shared" si="4"/>
        <v/>
      </c>
      <c r="Q33" s="549" t="str">
        <f t="shared" si="5"/>
        <v/>
      </c>
      <c r="S33" s="549" t="str">
        <f t="shared" si="6"/>
        <v/>
      </c>
      <c r="U33" s="549" t="str">
        <f t="shared" si="7"/>
        <v/>
      </c>
      <c r="W33" s="549" t="str">
        <f t="shared" si="8"/>
        <v/>
      </c>
      <c r="Y33" s="549" t="str">
        <f t="shared" si="9"/>
        <v/>
      </c>
      <c r="AA33" s="549" t="str">
        <f t="shared" si="10"/>
        <v/>
      </c>
      <c r="AC33" s="549" t="str">
        <f t="shared" si="11"/>
        <v/>
      </c>
      <c r="AE33" s="549" t="str">
        <f t="shared" si="12"/>
        <v/>
      </c>
      <c r="AG33" s="549" t="str">
        <f t="shared" si="13"/>
        <v/>
      </c>
      <c r="AI33" s="549" t="str">
        <f t="shared" si="14"/>
        <v/>
      </c>
      <c r="AK33" s="549" t="str">
        <f t="shared" si="15"/>
        <v/>
      </c>
      <c r="AM33" s="549" t="str">
        <f t="shared" si="16"/>
        <v/>
      </c>
      <c r="AO33" s="549" t="str">
        <f t="shared" si="17"/>
        <v/>
      </c>
      <c r="AQ33" s="549" t="str">
        <f t="shared" si="18"/>
        <v/>
      </c>
    </row>
    <row r="34" spans="5:43" x14ac:dyDescent="0.25">
      <c r="E34" s="549" t="str">
        <f t="shared" si="0"/>
        <v/>
      </c>
      <c r="G34" s="549" t="str">
        <f t="shared" si="0"/>
        <v/>
      </c>
      <c r="I34" s="549" t="str">
        <f t="shared" si="1"/>
        <v/>
      </c>
      <c r="K34" s="549" t="str">
        <f t="shared" si="2"/>
        <v/>
      </c>
      <c r="M34" s="549" t="str">
        <f t="shared" si="3"/>
        <v/>
      </c>
      <c r="O34" s="549" t="str">
        <f t="shared" si="4"/>
        <v/>
      </c>
      <c r="Q34" s="549" t="str">
        <f t="shared" si="5"/>
        <v/>
      </c>
      <c r="S34" s="549" t="str">
        <f t="shared" si="6"/>
        <v/>
      </c>
      <c r="U34" s="549" t="str">
        <f t="shared" si="7"/>
        <v/>
      </c>
      <c r="W34" s="549" t="str">
        <f t="shared" si="8"/>
        <v/>
      </c>
      <c r="Y34" s="549" t="str">
        <f t="shared" si="9"/>
        <v/>
      </c>
      <c r="AA34" s="549" t="str">
        <f t="shared" si="10"/>
        <v/>
      </c>
      <c r="AC34" s="549" t="str">
        <f t="shared" si="11"/>
        <v/>
      </c>
      <c r="AE34" s="549" t="str">
        <f t="shared" si="12"/>
        <v/>
      </c>
      <c r="AG34" s="549" t="str">
        <f t="shared" si="13"/>
        <v/>
      </c>
      <c r="AI34" s="549" t="str">
        <f t="shared" si="14"/>
        <v/>
      </c>
      <c r="AK34" s="549" t="str">
        <f t="shared" si="15"/>
        <v/>
      </c>
      <c r="AM34" s="549" t="str">
        <f t="shared" si="16"/>
        <v/>
      </c>
      <c r="AO34" s="549" t="str">
        <f t="shared" si="17"/>
        <v/>
      </c>
      <c r="AQ34" s="549" t="str">
        <f t="shared" si="18"/>
        <v/>
      </c>
    </row>
    <row r="35" spans="5:43" x14ac:dyDescent="0.25">
      <c r="E35" s="549" t="str">
        <f t="shared" si="0"/>
        <v/>
      </c>
      <c r="G35" s="549" t="str">
        <f t="shared" si="0"/>
        <v/>
      </c>
      <c r="I35" s="549" t="str">
        <f t="shared" si="1"/>
        <v/>
      </c>
      <c r="K35" s="549" t="str">
        <f t="shared" si="2"/>
        <v/>
      </c>
      <c r="M35" s="549" t="str">
        <f t="shared" si="3"/>
        <v/>
      </c>
      <c r="O35" s="549" t="str">
        <f t="shared" si="4"/>
        <v/>
      </c>
      <c r="Q35" s="549" t="str">
        <f t="shared" si="5"/>
        <v/>
      </c>
      <c r="S35" s="549" t="str">
        <f t="shared" si="6"/>
        <v/>
      </c>
      <c r="U35" s="549" t="str">
        <f t="shared" si="7"/>
        <v/>
      </c>
      <c r="W35" s="549" t="str">
        <f t="shared" si="8"/>
        <v/>
      </c>
      <c r="Y35" s="549" t="str">
        <f t="shared" si="9"/>
        <v/>
      </c>
      <c r="AA35" s="549" t="str">
        <f t="shared" si="10"/>
        <v/>
      </c>
      <c r="AC35" s="549" t="str">
        <f t="shared" si="11"/>
        <v/>
      </c>
      <c r="AE35" s="549" t="str">
        <f t="shared" si="12"/>
        <v/>
      </c>
      <c r="AG35" s="549" t="str">
        <f t="shared" si="13"/>
        <v/>
      </c>
      <c r="AI35" s="549" t="str">
        <f t="shared" si="14"/>
        <v/>
      </c>
      <c r="AK35" s="549" t="str">
        <f t="shared" si="15"/>
        <v/>
      </c>
      <c r="AM35" s="549" t="str">
        <f t="shared" si="16"/>
        <v/>
      </c>
      <c r="AO35" s="549" t="str">
        <f t="shared" si="17"/>
        <v/>
      </c>
      <c r="AQ35" s="549" t="str">
        <f t="shared" si="18"/>
        <v/>
      </c>
    </row>
    <row r="36" spans="5:43" x14ac:dyDescent="0.25">
      <c r="E36" s="549" t="str">
        <f t="shared" si="0"/>
        <v/>
      </c>
      <c r="G36" s="549" t="str">
        <f t="shared" si="0"/>
        <v/>
      </c>
      <c r="I36" s="549" t="str">
        <f t="shared" si="1"/>
        <v/>
      </c>
      <c r="K36" s="549" t="str">
        <f t="shared" si="2"/>
        <v/>
      </c>
      <c r="M36" s="549" t="str">
        <f t="shared" si="3"/>
        <v/>
      </c>
      <c r="O36" s="549" t="str">
        <f t="shared" si="4"/>
        <v/>
      </c>
      <c r="Q36" s="549" t="str">
        <f t="shared" si="5"/>
        <v/>
      </c>
      <c r="S36" s="549" t="str">
        <f t="shared" si="6"/>
        <v/>
      </c>
      <c r="U36" s="549" t="str">
        <f t="shared" si="7"/>
        <v/>
      </c>
      <c r="W36" s="549" t="str">
        <f t="shared" si="8"/>
        <v/>
      </c>
      <c r="Y36" s="549" t="str">
        <f t="shared" si="9"/>
        <v/>
      </c>
      <c r="AA36" s="549" t="str">
        <f t="shared" si="10"/>
        <v/>
      </c>
      <c r="AC36" s="549" t="str">
        <f t="shared" si="11"/>
        <v/>
      </c>
      <c r="AE36" s="549" t="str">
        <f t="shared" si="12"/>
        <v/>
      </c>
      <c r="AG36" s="549" t="str">
        <f t="shared" si="13"/>
        <v/>
      </c>
      <c r="AI36" s="549" t="str">
        <f t="shared" si="14"/>
        <v/>
      </c>
      <c r="AK36" s="549" t="str">
        <f t="shared" si="15"/>
        <v/>
      </c>
      <c r="AM36" s="549" t="str">
        <f t="shared" si="16"/>
        <v/>
      </c>
      <c r="AO36" s="549" t="str">
        <f t="shared" si="17"/>
        <v/>
      </c>
      <c r="AQ36" s="549" t="str">
        <f t="shared" si="18"/>
        <v/>
      </c>
    </row>
    <row r="37" spans="5:43" x14ac:dyDescent="0.25">
      <c r="E37" s="549" t="str">
        <f t="shared" si="0"/>
        <v/>
      </c>
      <c r="G37" s="549" t="str">
        <f t="shared" si="0"/>
        <v/>
      </c>
      <c r="I37" s="549" t="str">
        <f t="shared" si="1"/>
        <v/>
      </c>
      <c r="K37" s="549" t="str">
        <f t="shared" si="2"/>
        <v/>
      </c>
      <c r="M37" s="549" t="str">
        <f t="shared" si="3"/>
        <v/>
      </c>
      <c r="O37" s="549" t="str">
        <f t="shared" si="4"/>
        <v/>
      </c>
      <c r="Q37" s="549" t="str">
        <f t="shared" si="5"/>
        <v/>
      </c>
      <c r="S37" s="549" t="str">
        <f t="shared" si="6"/>
        <v/>
      </c>
      <c r="U37" s="549" t="str">
        <f t="shared" si="7"/>
        <v/>
      </c>
      <c r="W37" s="549" t="str">
        <f t="shared" si="8"/>
        <v/>
      </c>
      <c r="Y37" s="549" t="str">
        <f t="shared" si="9"/>
        <v/>
      </c>
      <c r="AA37" s="549" t="str">
        <f t="shared" si="10"/>
        <v/>
      </c>
      <c r="AC37" s="549" t="str">
        <f t="shared" si="11"/>
        <v/>
      </c>
      <c r="AE37" s="549" t="str">
        <f t="shared" si="12"/>
        <v/>
      </c>
      <c r="AG37" s="549" t="str">
        <f t="shared" si="13"/>
        <v/>
      </c>
      <c r="AI37" s="549" t="str">
        <f t="shared" si="14"/>
        <v/>
      </c>
      <c r="AK37" s="549" t="str">
        <f t="shared" si="15"/>
        <v/>
      </c>
      <c r="AM37" s="549" t="str">
        <f t="shared" si="16"/>
        <v/>
      </c>
      <c r="AO37" s="549" t="str">
        <f t="shared" si="17"/>
        <v/>
      </c>
      <c r="AQ37" s="549" t="str">
        <f t="shared" si="18"/>
        <v/>
      </c>
    </row>
    <row r="38" spans="5:43" x14ac:dyDescent="0.25">
      <c r="E38" s="549" t="str">
        <f t="shared" si="0"/>
        <v/>
      </c>
      <c r="G38" s="549" t="str">
        <f t="shared" si="0"/>
        <v/>
      </c>
      <c r="I38" s="549" t="str">
        <f t="shared" si="1"/>
        <v/>
      </c>
      <c r="K38" s="549" t="str">
        <f t="shared" si="2"/>
        <v/>
      </c>
      <c r="M38" s="549" t="str">
        <f t="shared" si="3"/>
        <v/>
      </c>
      <c r="O38" s="549" t="str">
        <f t="shared" si="4"/>
        <v/>
      </c>
      <c r="Q38" s="549" t="str">
        <f t="shared" si="5"/>
        <v/>
      </c>
      <c r="S38" s="549" t="str">
        <f t="shared" si="6"/>
        <v/>
      </c>
      <c r="U38" s="549" t="str">
        <f t="shared" si="7"/>
        <v/>
      </c>
      <c r="W38" s="549" t="str">
        <f t="shared" si="8"/>
        <v/>
      </c>
      <c r="Y38" s="549" t="str">
        <f t="shared" si="9"/>
        <v/>
      </c>
      <c r="AA38" s="549" t="str">
        <f t="shared" si="10"/>
        <v/>
      </c>
      <c r="AC38" s="549" t="str">
        <f t="shared" si="11"/>
        <v/>
      </c>
      <c r="AE38" s="549" t="str">
        <f t="shared" si="12"/>
        <v/>
      </c>
      <c r="AG38" s="549" t="str">
        <f t="shared" si="13"/>
        <v/>
      </c>
      <c r="AI38" s="549" t="str">
        <f t="shared" si="14"/>
        <v/>
      </c>
      <c r="AK38" s="549" t="str">
        <f t="shared" si="15"/>
        <v/>
      </c>
      <c r="AM38" s="549" t="str">
        <f t="shared" si="16"/>
        <v/>
      </c>
      <c r="AO38" s="549" t="str">
        <f t="shared" si="17"/>
        <v/>
      </c>
      <c r="AQ38" s="549" t="str">
        <f t="shared" si="18"/>
        <v/>
      </c>
    </row>
    <row r="39" spans="5:43" x14ac:dyDescent="0.25">
      <c r="E39" s="549" t="str">
        <f t="shared" si="0"/>
        <v/>
      </c>
      <c r="G39" s="549" t="str">
        <f t="shared" si="0"/>
        <v/>
      </c>
      <c r="I39" s="549" t="str">
        <f t="shared" si="1"/>
        <v/>
      </c>
      <c r="K39" s="549" t="str">
        <f t="shared" si="2"/>
        <v/>
      </c>
      <c r="M39" s="549" t="str">
        <f t="shared" si="3"/>
        <v/>
      </c>
      <c r="O39" s="549" t="str">
        <f t="shared" si="4"/>
        <v/>
      </c>
      <c r="Q39" s="549" t="str">
        <f t="shared" si="5"/>
        <v/>
      </c>
      <c r="S39" s="549" t="str">
        <f t="shared" si="6"/>
        <v/>
      </c>
      <c r="U39" s="549" t="str">
        <f t="shared" si="7"/>
        <v/>
      </c>
      <c r="W39" s="549" t="str">
        <f t="shared" si="8"/>
        <v/>
      </c>
      <c r="Y39" s="549" t="str">
        <f t="shared" si="9"/>
        <v/>
      </c>
      <c r="AA39" s="549" t="str">
        <f t="shared" si="10"/>
        <v/>
      </c>
      <c r="AC39" s="549" t="str">
        <f t="shared" si="11"/>
        <v/>
      </c>
      <c r="AE39" s="549" t="str">
        <f t="shared" si="12"/>
        <v/>
      </c>
      <c r="AG39" s="549" t="str">
        <f t="shared" si="13"/>
        <v/>
      </c>
      <c r="AI39" s="549" t="str">
        <f t="shared" si="14"/>
        <v/>
      </c>
      <c r="AK39" s="549" t="str">
        <f t="shared" si="15"/>
        <v/>
      </c>
      <c r="AM39" s="549" t="str">
        <f t="shared" si="16"/>
        <v/>
      </c>
      <c r="AO39" s="549" t="str">
        <f t="shared" si="17"/>
        <v/>
      </c>
      <c r="AQ39" s="549" t="str">
        <f t="shared" si="18"/>
        <v/>
      </c>
    </row>
    <row r="40" spans="5:43" x14ac:dyDescent="0.25">
      <c r="E40" s="549" t="str">
        <f t="shared" si="0"/>
        <v/>
      </c>
      <c r="G40" s="549" t="str">
        <f t="shared" si="0"/>
        <v/>
      </c>
      <c r="I40" s="549" t="str">
        <f t="shared" si="1"/>
        <v/>
      </c>
      <c r="K40" s="549" t="str">
        <f t="shared" si="2"/>
        <v/>
      </c>
      <c r="M40" s="549" t="str">
        <f t="shared" si="3"/>
        <v/>
      </c>
      <c r="O40" s="549" t="str">
        <f t="shared" si="4"/>
        <v/>
      </c>
      <c r="Q40" s="549" t="str">
        <f t="shared" si="5"/>
        <v/>
      </c>
      <c r="S40" s="549" t="str">
        <f t="shared" si="6"/>
        <v/>
      </c>
      <c r="U40" s="549" t="str">
        <f t="shared" si="7"/>
        <v/>
      </c>
      <c r="W40" s="549" t="str">
        <f t="shared" si="8"/>
        <v/>
      </c>
      <c r="Y40" s="549" t="str">
        <f t="shared" si="9"/>
        <v/>
      </c>
      <c r="AA40" s="549" t="str">
        <f t="shared" si="10"/>
        <v/>
      </c>
      <c r="AC40" s="549" t="str">
        <f t="shared" si="11"/>
        <v/>
      </c>
      <c r="AE40" s="549" t="str">
        <f t="shared" si="12"/>
        <v/>
      </c>
      <c r="AG40" s="549" t="str">
        <f t="shared" si="13"/>
        <v/>
      </c>
      <c r="AI40" s="549" t="str">
        <f t="shared" si="14"/>
        <v/>
      </c>
      <c r="AK40" s="549" t="str">
        <f t="shared" si="15"/>
        <v/>
      </c>
      <c r="AM40" s="549" t="str">
        <f t="shared" si="16"/>
        <v/>
      </c>
      <c r="AO40" s="549" t="str">
        <f t="shared" si="17"/>
        <v/>
      </c>
      <c r="AQ40" s="549" t="str">
        <f t="shared" si="18"/>
        <v/>
      </c>
    </row>
    <row r="41" spans="5:43" x14ac:dyDescent="0.25">
      <c r="E41" s="549" t="str">
        <f t="shared" si="0"/>
        <v/>
      </c>
      <c r="G41" s="549" t="str">
        <f t="shared" si="0"/>
        <v/>
      </c>
      <c r="I41" s="549" t="str">
        <f t="shared" si="1"/>
        <v/>
      </c>
      <c r="K41" s="549" t="str">
        <f t="shared" si="2"/>
        <v/>
      </c>
      <c r="M41" s="549" t="str">
        <f t="shared" si="3"/>
        <v/>
      </c>
      <c r="O41" s="549" t="str">
        <f t="shared" si="4"/>
        <v/>
      </c>
      <c r="Q41" s="549" t="str">
        <f t="shared" si="5"/>
        <v/>
      </c>
      <c r="S41" s="549" t="str">
        <f t="shared" si="6"/>
        <v/>
      </c>
      <c r="U41" s="549" t="str">
        <f t="shared" si="7"/>
        <v/>
      </c>
      <c r="W41" s="549" t="str">
        <f t="shared" si="8"/>
        <v/>
      </c>
      <c r="Y41" s="549" t="str">
        <f t="shared" si="9"/>
        <v/>
      </c>
      <c r="AA41" s="549" t="str">
        <f t="shared" si="10"/>
        <v/>
      </c>
      <c r="AC41" s="549" t="str">
        <f t="shared" si="11"/>
        <v/>
      </c>
      <c r="AE41" s="549" t="str">
        <f t="shared" si="12"/>
        <v/>
      </c>
      <c r="AG41" s="549" t="str">
        <f t="shared" si="13"/>
        <v/>
      </c>
      <c r="AI41" s="549" t="str">
        <f t="shared" si="14"/>
        <v/>
      </c>
      <c r="AK41" s="549" t="str">
        <f t="shared" si="15"/>
        <v/>
      </c>
      <c r="AM41" s="549" t="str">
        <f t="shared" si="16"/>
        <v/>
      </c>
      <c r="AO41" s="549" t="str">
        <f t="shared" si="17"/>
        <v/>
      </c>
      <c r="AQ41" s="549" t="str">
        <f t="shared" si="18"/>
        <v/>
      </c>
    </row>
    <row r="42" spans="5:43" x14ac:dyDescent="0.25">
      <c r="E42" s="549" t="str">
        <f t="shared" si="0"/>
        <v/>
      </c>
      <c r="G42" s="549" t="str">
        <f t="shared" si="0"/>
        <v/>
      </c>
      <c r="I42" s="549" t="str">
        <f t="shared" si="1"/>
        <v/>
      </c>
      <c r="K42" s="549" t="str">
        <f t="shared" si="2"/>
        <v/>
      </c>
      <c r="M42" s="549" t="str">
        <f t="shared" si="3"/>
        <v/>
      </c>
      <c r="O42" s="549" t="str">
        <f t="shared" si="4"/>
        <v/>
      </c>
      <c r="Q42" s="549" t="str">
        <f t="shared" si="5"/>
        <v/>
      </c>
      <c r="S42" s="549" t="str">
        <f t="shared" si="6"/>
        <v/>
      </c>
      <c r="U42" s="549" t="str">
        <f t="shared" si="7"/>
        <v/>
      </c>
      <c r="W42" s="549" t="str">
        <f t="shared" si="8"/>
        <v/>
      </c>
      <c r="Y42" s="549" t="str">
        <f t="shared" si="9"/>
        <v/>
      </c>
      <c r="AA42" s="549" t="str">
        <f t="shared" si="10"/>
        <v/>
      </c>
      <c r="AC42" s="549" t="str">
        <f t="shared" si="11"/>
        <v/>
      </c>
      <c r="AE42" s="549" t="str">
        <f t="shared" si="12"/>
        <v/>
      </c>
      <c r="AG42" s="549" t="str">
        <f t="shared" si="13"/>
        <v/>
      </c>
      <c r="AI42" s="549" t="str">
        <f t="shared" si="14"/>
        <v/>
      </c>
      <c r="AK42" s="549" t="str">
        <f t="shared" si="15"/>
        <v/>
      </c>
      <c r="AM42" s="549" t="str">
        <f t="shared" si="16"/>
        <v/>
      </c>
      <c r="AO42" s="549" t="str">
        <f t="shared" si="17"/>
        <v/>
      </c>
      <c r="AQ42" s="549" t="str">
        <f t="shared" si="18"/>
        <v/>
      </c>
    </row>
    <row r="43" spans="5:43" x14ac:dyDescent="0.25">
      <c r="E43" s="549" t="str">
        <f t="shared" si="0"/>
        <v/>
      </c>
      <c r="G43" s="549" t="str">
        <f t="shared" si="0"/>
        <v/>
      </c>
      <c r="I43" s="549" t="str">
        <f t="shared" si="1"/>
        <v/>
      </c>
      <c r="K43" s="549" t="str">
        <f t="shared" si="2"/>
        <v/>
      </c>
      <c r="M43" s="549" t="str">
        <f t="shared" si="3"/>
        <v/>
      </c>
      <c r="O43" s="549" t="str">
        <f t="shared" si="4"/>
        <v/>
      </c>
      <c r="Q43" s="549" t="str">
        <f t="shared" si="5"/>
        <v/>
      </c>
      <c r="S43" s="549" t="str">
        <f t="shared" si="6"/>
        <v/>
      </c>
      <c r="U43" s="549" t="str">
        <f t="shared" si="7"/>
        <v/>
      </c>
      <c r="W43" s="549" t="str">
        <f t="shared" si="8"/>
        <v/>
      </c>
      <c r="Y43" s="549" t="str">
        <f t="shared" si="9"/>
        <v/>
      </c>
      <c r="AA43" s="549" t="str">
        <f t="shared" si="10"/>
        <v/>
      </c>
      <c r="AC43" s="549" t="str">
        <f t="shared" si="11"/>
        <v/>
      </c>
      <c r="AE43" s="549" t="str">
        <f t="shared" si="12"/>
        <v/>
      </c>
      <c r="AG43" s="549" t="str">
        <f t="shared" si="13"/>
        <v/>
      </c>
      <c r="AI43" s="549" t="str">
        <f t="shared" si="14"/>
        <v/>
      </c>
      <c r="AK43" s="549" t="str">
        <f t="shared" si="15"/>
        <v/>
      </c>
      <c r="AM43" s="549" t="str">
        <f t="shared" si="16"/>
        <v/>
      </c>
      <c r="AO43" s="549" t="str">
        <f t="shared" si="17"/>
        <v/>
      </c>
      <c r="AQ43" s="549" t="str">
        <f t="shared" si="18"/>
        <v/>
      </c>
    </row>
    <row r="44" spans="5:43" x14ac:dyDescent="0.25">
      <c r="E44" s="549" t="str">
        <f t="shared" si="0"/>
        <v/>
      </c>
      <c r="G44" s="549" t="str">
        <f t="shared" si="0"/>
        <v/>
      </c>
      <c r="I44" s="549" t="str">
        <f t="shared" si="1"/>
        <v/>
      </c>
      <c r="K44" s="549" t="str">
        <f t="shared" si="2"/>
        <v/>
      </c>
      <c r="M44" s="549" t="str">
        <f t="shared" si="3"/>
        <v/>
      </c>
      <c r="O44" s="549" t="str">
        <f t="shared" si="4"/>
        <v/>
      </c>
      <c r="Q44" s="549" t="str">
        <f t="shared" si="5"/>
        <v/>
      </c>
      <c r="S44" s="549" t="str">
        <f t="shared" si="6"/>
        <v/>
      </c>
      <c r="U44" s="549" t="str">
        <f t="shared" si="7"/>
        <v/>
      </c>
      <c r="W44" s="549" t="str">
        <f t="shared" si="8"/>
        <v/>
      </c>
      <c r="Y44" s="549" t="str">
        <f t="shared" si="9"/>
        <v/>
      </c>
      <c r="AA44" s="549" t="str">
        <f t="shared" si="10"/>
        <v/>
      </c>
      <c r="AC44" s="549" t="str">
        <f t="shared" si="11"/>
        <v/>
      </c>
      <c r="AE44" s="549" t="str">
        <f t="shared" si="12"/>
        <v/>
      </c>
      <c r="AG44" s="549" t="str">
        <f t="shared" si="13"/>
        <v/>
      </c>
      <c r="AI44" s="549" t="str">
        <f t="shared" si="14"/>
        <v/>
      </c>
      <c r="AK44" s="549" t="str">
        <f t="shared" si="15"/>
        <v/>
      </c>
      <c r="AM44" s="549" t="str">
        <f t="shared" si="16"/>
        <v/>
      </c>
      <c r="AO44" s="549" t="str">
        <f t="shared" si="17"/>
        <v/>
      </c>
      <c r="AQ44" s="549" t="str">
        <f t="shared" si="18"/>
        <v/>
      </c>
    </row>
    <row r="45" spans="5:43" x14ac:dyDescent="0.25">
      <c r="E45" s="549" t="str">
        <f t="shared" si="0"/>
        <v/>
      </c>
      <c r="G45" s="549" t="str">
        <f t="shared" si="0"/>
        <v/>
      </c>
      <c r="I45" s="549" t="str">
        <f t="shared" si="1"/>
        <v/>
      </c>
      <c r="K45" s="549" t="str">
        <f t="shared" si="2"/>
        <v/>
      </c>
      <c r="M45" s="549" t="str">
        <f t="shared" si="3"/>
        <v/>
      </c>
      <c r="O45" s="549" t="str">
        <f t="shared" si="4"/>
        <v/>
      </c>
      <c r="Q45" s="549" t="str">
        <f t="shared" si="5"/>
        <v/>
      </c>
      <c r="S45" s="549" t="str">
        <f t="shared" si="6"/>
        <v/>
      </c>
      <c r="U45" s="549" t="str">
        <f t="shared" si="7"/>
        <v/>
      </c>
      <c r="W45" s="549" t="str">
        <f t="shared" si="8"/>
        <v/>
      </c>
      <c r="Y45" s="549" t="str">
        <f t="shared" si="9"/>
        <v/>
      </c>
      <c r="AA45" s="549" t="str">
        <f t="shared" si="10"/>
        <v/>
      </c>
      <c r="AC45" s="549" t="str">
        <f t="shared" si="11"/>
        <v/>
      </c>
      <c r="AE45" s="549" t="str">
        <f t="shared" si="12"/>
        <v/>
      </c>
      <c r="AG45" s="549" t="str">
        <f t="shared" si="13"/>
        <v/>
      </c>
      <c r="AI45" s="549" t="str">
        <f t="shared" si="14"/>
        <v/>
      </c>
      <c r="AK45" s="549" t="str">
        <f t="shared" si="15"/>
        <v/>
      </c>
      <c r="AM45" s="549" t="str">
        <f t="shared" si="16"/>
        <v/>
      </c>
      <c r="AO45" s="549" t="str">
        <f t="shared" si="17"/>
        <v/>
      </c>
      <c r="AQ45" s="549" t="str">
        <f t="shared" si="18"/>
        <v/>
      </c>
    </row>
    <row r="46" spans="5:43" x14ac:dyDescent="0.25">
      <c r="E46" s="549" t="str">
        <f t="shared" si="0"/>
        <v/>
      </c>
      <c r="G46" s="549" t="str">
        <f t="shared" si="0"/>
        <v/>
      </c>
      <c r="I46" s="549" t="str">
        <f t="shared" si="1"/>
        <v/>
      </c>
      <c r="K46" s="549" t="str">
        <f t="shared" si="2"/>
        <v/>
      </c>
      <c r="M46" s="549" t="str">
        <f t="shared" si="3"/>
        <v/>
      </c>
      <c r="O46" s="549" t="str">
        <f t="shared" si="4"/>
        <v/>
      </c>
      <c r="Q46" s="549" t="str">
        <f t="shared" si="5"/>
        <v/>
      </c>
      <c r="S46" s="549" t="str">
        <f t="shared" si="6"/>
        <v/>
      </c>
      <c r="U46" s="549" t="str">
        <f t="shared" si="7"/>
        <v/>
      </c>
      <c r="W46" s="549" t="str">
        <f t="shared" si="8"/>
        <v/>
      </c>
      <c r="Y46" s="549" t="str">
        <f t="shared" si="9"/>
        <v/>
      </c>
      <c r="AA46" s="549" t="str">
        <f t="shared" si="10"/>
        <v/>
      </c>
      <c r="AC46" s="549" t="str">
        <f t="shared" si="11"/>
        <v/>
      </c>
      <c r="AE46" s="549" t="str">
        <f t="shared" si="12"/>
        <v/>
      </c>
      <c r="AG46" s="549" t="str">
        <f t="shared" si="13"/>
        <v/>
      </c>
      <c r="AI46" s="549" t="str">
        <f t="shared" si="14"/>
        <v/>
      </c>
      <c r="AK46" s="549" t="str">
        <f t="shared" si="15"/>
        <v/>
      </c>
      <c r="AM46" s="549" t="str">
        <f t="shared" si="16"/>
        <v/>
      </c>
      <c r="AO46" s="549" t="str">
        <f t="shared" si="17"/>
        <v/>
      </c>
      <c r="AQ46" s="549" t="str">
        <f t="shared" si="18"/>
        <v/>
      </c>
    </row>
    <row r="47" spans="5:43" x14ac:dyDescent="0.25">
      <c r="E47" s="549" t="str">
        <f t="shared" si="0"/>
        <v/>
      </c>
      <c r="G47" s="549" t="str">
        <f t="shared" si="0"/>
        <v/>
      </c>
      <c r="I47" s="549" t="str">
        <f t="shared" si="1"/>
        <v/>
      </c>
      <c r="K47" s="549" t="str">
        <f t="shared" si="2"/>
        <v/>
      </c>
      <c r="M47" s="549" t="str">
        <f t="shared" si="3"/>
        <v/>
      </c>
      <c r="O47" s="549" t="str">
        <f t="shared" si="4"/>
        <v/>
      </c>
      <c r="Q47" s="549" t="str">
        <f t="shared" si="5"/>
        <v/>
      </c>
      <c r="S47" s="549" t="str">
        <f t="shared" si="6"/>
        <v/>
      </c>
      <c r="U47" s="549" t="str">
        <f t="shared" si="7"/>
        <v/>
      </c>
      <c r="W47" s="549" t="str">
        <f t="shared" si="8"/>
        <v/>
      </c>
      <c r="Y47" s="549" t="str">
        <f t="shared" si="9"/>
        <v/>
      </c>
      <c r="AA47" s="549" t="str">
        <f t="shared" si="10"/>
        <v/>
      </c>
      <c r="AC47" s="549" t="str">
        <f t="shared" si="11"/>
        <v/>
      </c>
      <c r="AE47" s="549" t="str">
        <f t="shared" si="12"/>
        <v/>
      </c>
      <c r="AG47" s="549" t="str">
        <f t="shared" si="13"/>
        <v/>
      </c>
      <c r="AI47" s="549" t="str">
        <f t="shared" si="14"/>
        <v/>
      </c>
      <c r="AK47" s="549" t="str">
        <f t="shared" si="15"/>
        <v/>
      </c>
      <c r="AM47" s="549" t="str">
        <f t="shared" si="16"/>
        <v/>
      </c>
      <c r="AO47" s="549" t="str">
        <f t="shared" si="17"/>
        <v/>
      </c>
      <c r="AQ47" s="549" t="str">
        <f t="shared" si="18"/>
        <v/>
      </c>
    </row>
    <row r="48" spans="5:43" x14ac:dyDescent="0.25">
      <c r="E48" s="549" t="str">
        <f t="shared" si="0"/>
        <v/>
      </c>
      <c r="G48" s="549" t="str">
        <f t="shared" si="0"/>
        <v/>
      </c>
      <c r="I48" s="549" t="str">
        <f t="shared" si="1"/>
        <v/>
      </c>
      <c r="K48" s="549" t="str">
        <f t="shared" si="2"/>
        <v/>
      </c>
      <c r="M48" s="549" t="str">
        <f t="shared" si="3"/>
        <v/>
      </c>
      <c r="O48" s="549" t="str">
        <f t="shared" si="4"/>
        <v/>
      </c>
      <c r="Q48" s="549" t="str">
        <f t="shared" si="5"/>
        <v/>
      </c>
      <c r="S48" s="549" t="str">
        <f t="shared" si="6"/>
        <v/>
      </c>
      <c r="U48" s="549" t="str">
        <f t="shared" si="7"/>
        <v/>
      </c>
      <c r="W48" s="549" t="str">
        <f t="shared" si="8"/>
        <v/>
      </c>
      <c r="Y48" s="549" t="str">
        <f t="shared" si="9"/>
        <v/>
      </c>
      <c r="AA48" s="549" t="str">
        <f t="shared" si="10"/>
        <v/>
      </c>
      <c r="AC48" s="549" t="str">
        <f t="shared" si="11"/>
        <v/>
      </c>
      <c r="AE48" s="549" t="str">
        <f t="shared" si="12"/>
        <v/>
      </c>
      <c r="AG48" s="549" t="str">
        <f t="shared" si="13"/>
        <v/>
      </c>
      <c r="AI48" s="549" t="str">
        <f t="shared" si="14"/>
        <v/>
      </c>
      <c r="AK48" s="549" t="str">
        <f t="shared" si="15"/>
        <v/>
      </c>
      <c r="AM48" s="549" t="str">
        <f t="shared" si="16"/>
        <v/>
      </c>
      <c r="AO48" s="549" t="str">
        <f t="shared" si="17"/>
        <v/>
      </c>
      <c r="AQ48" s="549" t="str">
        <f t="shared" si="18"/>
        <v/>
      </c>
    </row>
    <row r="49" spans="5:43" x14ac:dyDescent="0.25">
      <c r="E49" s="549" t="str">
        <f t="shared" si="0"/>
        <v/>
      </c>
      <c r="G49" s="549" t="str">
        <f t="shared" si="0"/>
        <v/>
      </c>
      <c r="I49" s="549" t="str">
        <f t="shared" si="1"/>
        <v/>
      </c>
      <c r="K49" s="549" t="str">
        <f t="shared" si="2"/>
        <v/>
      </c>
      <c r="M49" s="549" t="str">
        <f t="shared" si="3"/>
        <v/>
      </c>
      <c r="O49" s="549" t="str">
        <f t="shared" si="4"/>
        <v/>
      </c>
      <c r="Q49" s="549" t="str">
        <f t="shared" si="5"/>
        <v/>
      </c>
      <c r="S49" s="549" t="str">
        <f t="shared" si="6"/>
        <v/>
      </c>
      <c r="U49" s="549" t="str">
        <f t="shared" si="7"/>
        <v/>
      </c>
      <c r="W49" s="549" t="str">
        <f t="shared" si="8"/>
        <v/>
      </c>
      <c r="Y49" s="549" t="str">
        <f t="shared" si="9"/>
        <v/>
      </c>
      <c r="AA49" s="549" t="str">
        <f t="shared" si="10"/>
        <v/>
      </c>
      <c r="AC49" s="549" t="str">
        <f t="shared" si="11"/>
        <v/>
      </c>
      <c r="AE49" s="549" t="str">
        <f t="shared" si="12"/>
        <v/>
      </c>
      <c r="AG49" s="549" t="str">
        <f t="shared" si="13"/>
        <v/>
      </c>
      <c r="AI49" s="549" t="str">
        <f t="shared" si="14"/>
        <v/>
      </c>
      <c r="AK49" s="549" t="str">
        <f t="shared" si="15"/>
        <v/>
      </c>
      <c r="AM49" s="549" t="str">
        <f t="shared" si="16"/>
        <v/>
      </c>
      <c r="AO49" s="549" t="str">
        <f t="shared" si="17"/>
        <v/>
      </c>
      <c r="AQ49" s="549" t="str">
        <f t="shared" si="18"/>
        <v/>
      </c>
    </row>
    <row r="50" spans="5:43" x14ac:dyDescent="0.25">
      <c r="E50" s="549" t="str">
        <f t="shared" si="0"/>
        <v/>
      </c>
      <c r="G50" s="549" t="str">
        <f t="shared" si="0"/>
        <v/>
      </c>
      <c r="I50" s="549" t="str">
        <f t="shared" si="1"/>
        <v/>
      </c>
      <c r="K50" s="549" t="str">
        <f t="shared" si="2"/>
        <v/>
      </c>
      <c r="M50" s="549" t="str">
        <f t="shared" si="3"/>
        <v/>
      </c>
      <c r="O50" s="549" t="str">
        <f t="shared" si="4"/>
        <v/>
      </c>
      <c r="Q50" s="549" t="str">
        <f t="shared" si="5"/>
        <v/>
      </c>
      <c r="S50" s="549" t="str">
        <f t="shared" si="6"/>
        <v/>
      </c>
      <c r="U50" s="549" t="str">
        <f t="shared" si="7"/>
        <v/>
      </c>
      <c r="W50" s="549" t="str">
        <f t="shared" si="8"/>
        <v/>
      </c>
      <c r="Y50" s="549" t="str">
        <f t="shared" si="9"/>
        <v/>
      </c>
      <c r="AA50" s="549" t="str">
        <f t="shared" si="10"/>
        <v/>
      </c>
      <c r="AC50" s="549" t="str">
        <f t="shared" si="11"/>
        <v/>
      </c>
      <c r="AE50" s="549" t="str">
        <f t="shared" si="12"/>
        <v/>
      </c>
      <c r="AG50" s="549" t="str">
        <f t="shared" si="13"/>
        <v/>
      </c>
      <c r="AI50" s="549" t="str">
        <f t="shared" si="14"/>
        <v/>
      </c>
      <c r="AK50" s="549" t="str">
        <f t="shared" si="15"/>
        <v/>
      </c>
      <c r="AM50" s="549" t="str">
        <f t="shared" si="16"/>
        <v/>
      </c>
      <c r="AO50" s="549" t="str">
        <f t="shared" si="17"/>
        <v/>
      </c>
      <c r="AQ50" s="549" t="str">
        <f t="shared" si="18"/>
        <v/>
      </c>
    </row>
    <row r="51" spans="5:43" x14ac:dyDescent="0.25">
      <c r="E51" s="549" t="str">
        <f t="shared" si="0"/>
        <v/>
      </c>
      <c r="G51" s="549" t="str">
        <f t="shared" si="0"/>
        <v/>
      </c>
      <c r="I51" s="549" t="str">
        <f t="shared" si="1"/>
        <v/>
      </c>
      <c r="K51" s="549" t="str">
        <f t="shared" si="2"/>
        <v/>
      </c>
      <c r="M51" s="549" t="str">
        <f t="shared" si="3"/>
        <v/>
      </c>
      <c r="O51" s="549" t="str">
        <f t="shared" si="4"/>
        <v/>
      </c>
      <c r="Q51" s="549" t="str">
        <f t="shared" si="5"/>
        <v/>
      </c>
      <c r="S51" s="549" t="str">
        <f t="shared" si="6"/>
        <v/>
      </c>
      <c r="U51" s="549" t="str">
        <f t="shared" si="7"/>
        <v/>
      </c>
      <c r="W51" s="549" t="str">
        <f t="shared" si="8"/>
        <v/>
      </c>
      <c r="Y51" s="549" t="str">
        <f t="shared" si="9"/>
        <v/>
      </c>
      <c r="AA51" s="549" t="str">
        <f t="shared" si="10"/>
        <v/>
      </c>
      <c r="AC51" s="549" t="str">
        <f t="shared" si="11"/>
        <v/>
      </c>
      <c r="AE51" s="549" t="str">
        <f t="shared" si="12"/>
        <v/>
      </c>
      <c r="AG51" s="549" t="str">
        <f t="shared" si="13"/>
        <v/>
      </c>
      <c r="AI51" s="549" t="str">
        <f t="shared" si="14"/>
        <v/>
      </c>
      <c r="AK51" s="549" t="str">
        <f t="shared" si="15"/>
        <v/>
      </c>
      <c r="AM51" s="549" t="str">
        <f t="shared" si="16"/>
        <v/>
      </c>
      <c r="AO51" s="549" t="str">
        <f t="shared" si="17"/>
        <v/>
      </c>
      <c r="AQ51" s="549" t="str">
        <f t="shared" si="18"/>
        <v/>
      </c>
    </row>
    <row r="52" spans="5:43" x14ac:dyDescent="0.25">
      <c r="E52" s="549" t="str">
        <f t="shared" si="0"/>
        <v/>
      </c>
      <c r="G52" s="549" t="str">
        <f t="shared" si="0"/>
        <v/>
      </c>
      <c r="I52" s="549" t="str">
        <f t="shared" si="1"/>
        <v/>
      </c>
      <c r="K52" s="549" t="str">
        <f t="shared" si="2"/>
        <v/>
      </c>
      <c r="M52" s="549" t="str">
        <f t="shared" si="3"/>
        <v/>
      </c>
      <c r="O52" s="549" t="str">
        <f t="shared" si="4"/>
        <v/>
      </c>
      <c r="Q52" s="549" t="str">
        <f t="shared" si="5"/>
        <v/>
      </c>
      <c r="S52" s="549" t="str">
        <f t="shared" si="6"/>
        <v/>
      </c>
      <c r="U52" s="549" t="str">
        <f t="shared" si="7"/>
        <v/>
      </c>
      <c r="W52" s="549" t="str">
        <f t="shared" si="8"/>
        <v/>
      </c>
      <c r="Y52" s="549" t="str">
        <f t="shared" si="9"/>
        <v/>
      </c>
      <c r="AA52" s="549" t="str">
        <f t="shared" si="10"/>
        <v/>
      </c>
      <c r="AC52" s="549" t="str">
        <f t="shared" si="11"/>
        <v/>
      </c>
      <c r="AE52" s="549" t="str">
        <f t="shared" si="12"/>
        <v/>
      </c>
      <c r="AG52" s="549" t="str">
        <f t="shared" si="13"/>
        <v/>
      </c>
      <c r="AI52" s="549" t="str">
        <f t="shared" si="14"/>
        <v/>
      </c>
      <c r="AK52" s="549" t="str">
        <f t="shared" si="15"/>
        <v/>
      </c>
      <c r="AM52" s="549" t="str">
        <f t="shared" si="16"/>
        <v/>
      </c>
      <c r="AO52" s="549" t="str">
        <f t="shared" si="17"/>
        <v/>
      </c>
      <c r="AQ52" s="549" t="str">
        <f t="shared" si="18"/>
        <v/>
      </c>
    </row>
    <row r="53" spans="5:43" x14ac:dyDescent="0.25">
      <c r="E53" s="549" t="str">
        <f t="shared" si="0"/>
        <v/>
      </c>
      <c r="G53" s="549" t="str">
        <f t="shared" si="0"/>
        <v/>
      </c>
      <c r="I53" s="549" t="str">
        <f t="shared" si="1"/>
        <v/>
      </c>
      <c r="K53" s="549" t="str">
        <f t="shared" si="2"/>
        <v/>
      </c>
      <c r="M53" s="549" t="str">
        <f t="shared" si="3"/>
        <v/>
      </c>
      <c r="O53" s="549" t="str">
        <f t="shared" si="4"/>
        <v/>
      </c>
      <c r="Q53" s="549" t="str">
        <f t="shared" si="5"/>
        <v/>
      </c>
      <c r="S53" s="549" t="str">
        <f t="shared" si="6"/>
        <v/>
      </c>
      <c r="U53" s="549" t="str">
        <f t="shared" si="7"/>
        <v/>
      </c>
      <c r="W53" s="549" t="str">
        <f t="shared" si="8"/>
        <v/>
      </c>
      <c r="Y53" s="549" t="str">
        <f t="shared" si="9"/>
        <v/>
      </c>
      <c r="AA53" s="549" t="str">
        <f t="shared" si="10"/>
        <v/>
      </c>
      <c r="AC53" s="549" t="str">
        <f t="shared" si="11"/>
        <v/>
      </c>
      <c r="AE53" s="549" t="str">
        <f t="shared" si="12"/>
        <v/>
      </c>
      <c r="AG53" s="549" t="str">
        <f t="shared" si="13"/>
        <v/>
      </c>
      <c r="AI53" s="549" t="str">
        <f t="shared" si="14"/>
        <v/>
      </c>
      <c r="AK53" s="549" t="str">
        <f t="shared" si="15"/>
        <v/>
      </c>
      <c r="AM53" s="549" t="str">
        <f t="shared" si="16"/>
        <v/>
      </c>
      <c r="AO53" s="549" t="str">
        <f t="shared" si="17"/>
        <v/>
      </c>
      <c r="AQ53" s="549" t="str">
        <f t="shared" si="18"/>
        <v/>
      </c>
    </row>
    <row r="54" spans="5:43" x14ac:dyDescent="0.25">
      <c r="E54" s="549" t="str">
        <f t="shared" si="0"/>
        <v/>
      </c>
      <c r="G54" s="549" t="str">
        <f t="shared" si="0"/>
        <v/>
      </c>
      <c r="I54" s="549" t="str">
        <f t="shared" si="1"/>
        <v/>
      </c>
      <c r="K54" s="549" t="str">
        <f t="shared" si="2"/>
        <v/>
      </c>
      <c r="M54" s="549" t="str">
        <f t="shared" si="3"/>
        <v/>
      </c>
      <c r="O54" s="549" t="str">
        <f t="shared" si="4"/>
        <v/>
      </c>
      <c r="Q54" s="549" t="str">
        <f t="shared" si="5"/>
        <v/>
      </c>
      <c r="S54" s="549" t="str">
        <f t="shared" si="6"/>
        <v/>
      </c>
      <c r="U54" s="549" t="str">
        <f t="shared" si="7"/>
        <v/>
      </c>
      <c r="W54" s="549" t="str">
        <f t="shared" si="8"/>
        <v/>
      </c>
      <c r="Y54" s="549" t="str">
        <f t="shared" si="9"/>
        <v/>
      </c>
      <c r="AA54" s="549" t="str">
        <f t="shared" si="10"/>
        <v/>
      </c>
      <c r="AC54" s="549" t="str">
        <f t="shared" si="11"/>
        <v/>
      </c>
      <c r="AE54" s="549" t="str">
        <f t="shared" si="12"/>
        <v/>
      </c>
      <c r="AG54" s="549" t="str">
        <f t="shared" si="13"/>
        <v/>
      </c>
      <c r="AI54" s="549" t="str">
        <f t="shared" si="14"/>
        <v/>
      </c>
      <c r="AK54" s="549" t="str">
        <f t="shared" si="15"/>
        <v/>
      </c>
      <c r="AM54" s="549" t="str">
        <f t="shared" si="16"/>
        <v/>
      </c>
      <c r="AO54" s="549" t="str">
        <f t="shared" si="17"/>
        <v/>
      </c>
      <c r="AQ54" s="549" t="str">
        <f t="shared" si="18"/>
        <v/>
      </c>
    </row>
    <row r="55" spans="5:43" x14ac:dyDescent="0.25">
      <c r="E55" s="549" t="str">
        <f t="shared" si="0"/>
        <v/>
      </c>
      <c r="G55" s="549" t="str">
        <f t="shared" si="0"/>
        <v/>
      </c>
      <c r="I55" s="549" t="str">
        <f t="shared" si="1"/>
        <v/>
      </c>
      <c r="K55" s="549" t="str">
        <f t="shared" si="2"/>
        <v/>
      </c>
      <c r="M55" s="549" t="str">
        <f t="shared" si="3"/>
        <v/>
      </c>
      <c r="O55" s="549" t="str">
        <f t="shared" si="4"/>
        <v/>
      </c>
      <c r="Q55" s="549" t="str">
        <f t="shared" si="5"/>
        <v/>
      </c>
      <c r="S55" s="549" t="str">
        <f t="shared" si="6"/>
        <v/>
      </c>
      <c r="U55" s="549" t="str">
        <f t="shared" si="7"/>
        <v/>
      </c>
      <c r="W55" s="549" t="str">
        <f t="shared" si="8"/>
        <v/>
      </c>
      <c r="Y55" s="549" t="str">
        <f t="shared" si="9"/>
        <v/>
      </c>
      <c r="AA55" s="549" t="str">
        <f t="shared" si="10"/>
        <v/>
      </c>
      <c r="AC55" s="549" t="str">
        <f t="shared" si="11"/>
        <v/>
      </c>
      <c r="AE55" s="549" t="str">
        <f t="shared" si="12"/>
        <v/>
      </c>
      <c r="AG55" s="549" t="str">
        <f t="shared" si="13"/>
        <v/>
      </c>
      <c r="AI55" s="549" t="str">
        <f t="shared" si="14"/>
        <v/>
      </c>
      <c r="AK55" s="549" t="str">
        <f t="shared" si="15"/>
        <v/>
      </c>
      <c r="AM55" s="549" t="str">
        <f t="shared" si="16"/>
        <v/>
      </c>
      <c r="AO55" s="549" t="str">
        <f t="shared" si="17"/>
        <v/>
      </c>
      <c r="AQ55" s="549" t="str">
        <f t="shared" si="18"/>
        <v/>
      </c>
    </row>
    <row r="56" spans="5:43" x14ac:dyDescent="0.25">
      <c r="E56" s="549" t="str">
        <f t="shared" si="0"/>
        <v/>
      </c>
      <c r="G56" s="549" t="str">
        <f t="shared" si="0"/>
        <v/>
      </c>
      <c r="I56" s="549" t="str">
        <f t="shared" si="1"/>
        <v/>
      </c>
      <c r="K56" s="549" t="str">
        <f t="shared" si="2"/>
        <v/>
      </c>
      <c r="M56" s="549" t="str">
        <f t="shared" si="3"/>
        <v/>
      </c>
      <c r="O56" s="549" t="str">
        <f t="shared" si="4"/>
        <v/>
      </c>
      <c r="Q56" s="549" t="str">
        <f t="shared" si="5"/>
        <v/>
      </c>
      <c r="S56" s="549" t="str">
        <f t="shared" si="6"/>
        <v/>
      </c>
      <c r="U56" s="549" t="str">
        <f t="shared" si="7"/>
        <v/>
      </c>
      <c r="W56" s="549" t="str">
        <f t="shared" si="8"/>
        <v/>
      </c>
      <c r="Y56" s="549" t="str">
        <f t="shared" si="9"/>
        <v/>
      </c>
      <c r="AA56" s="549" t="str">
        <f t="shared" si="10"/>
        <v/>
      </c>
      <c r="AC56" s="549" t="str">
        <f t="shared" si="11"/>
        <v/>
      </c>
      <c r="AE56" s="549" t="str">
        <f t="shared" si="12"/>
        <v/>
      </c>
      <c r="AG56" s="549" t="str">
        <f t="shared" si="13"/>
        <v/>
      </c>
      <c r="AI56" s="549" t="str">
        <f t="shared" si="14"/>
        <v/>
      </c>
      <c r="AK56" s="549" t="str">
        <f t="shared" si="15"/>
        <v/>
      </c>
      <c r="AM56" s="549" t="str">
        <f t="shared" si="16"/>
        <v/>
      </c>
      <c r="AO56" s="549" t="str">
        <f t="shared" si="17"/>
        <v/>
      </c>
      <c r="AQ56" s="549" t="str">
        <f t="shared" si="18"/>
        <v/>
      </c>
    </row>
    <row r="57" spans="5:43" x14ac:dyDescent="0.25">
      <c r="E57" s="549" t="str">
        <f t="shared" si="0"/>
        <v/>
      </c>
      <c r="G57" s="549" t="str">
        <f t="shared" si="0"/>
        <v/>
      </c>
      <c r="I57" s="549" t="str">
        <f t="shared" si="1"/>
        <v/>
      </c>
      <c r="K57" s="549" t="str">
        <f t="shared" si="2"/>
        <v/>
      </c>
      <c r="M57" s="549" t="str">
        <f t="shared" si="3"/>
        <v/>
      </c>
      <c r="O57" s="549" t="str">
        <f t="shared" si="4"/>
        <v/>
      </c>
      <c r="Q57" s="549" t="str">
        <f t="shared" si="5"/>
        <v/>
      </c>
      <c r="S57" s="549" t="str">
        <f t="shared" si="6"/>
        <v/>
      </c>
      <c r="U57" s="549" t="str">
        <f t="shared" si="7"/>
        <v/>
      </c>
      <c r="W57" s="549" t="str">
        <f t="shared" si="8"/>
        <v/>
      </c>
      <c r="Y57" s="549" t="str">
        <f t="shared" si="9"/>
        <v/>
      </c>
      <c r="AA57" s="549" t="str">
        <f t="shared" si="10"/>
        <v/>
      </c>
      <c r="AC57" s="549" t="str">
        <f t="shared" si="11"/>
        <v/>
      </c>
      <c r="AE57" s="549" t="str">
        <f t="shared" si="12"/>
        <v/>
      </c>
      <c r="AG57" s="549" t="str">
        <f t="shared" si="13"/>
        <v/>
      </c>
      <c r="AI57" s="549" t="str">
        <f t="shared" si="14"/>
        <v/>
      </c>
      <c r="AK57" s="549" t="str">
        <f t="shared" si="15"/>
        <v/>
      </c>
      <c r="AM57" s="549" t="str">
        <f t="shared" si="16"/>
        <v/>
      </c>
      <c r="AO57" s="549" t="str">
        <f t="shared" si="17"/>
        <v/>
      </c>
      <c r="AQ57" s="549" t="str">
        <f t="shared" si="18"/>
        <v/>
      </c>
    </row>
    <row r="58" spans="5:43" x14ac:dyDescent="0.25">
      <c r="E58" s="549" t="str">
        <f t="shared" si="0"/>
        <v/>
      </c>
      <c r="G58" s="549" t="str">
        <f t="shared" si="0"/>
        <v/>
      </c>
      <c r="I58" s="549" t="str">
        <f t="shared" si="1"/>
        <v/>
      </c>
      <c r="K58" s="549" t="str">
        <f t="shared" si="2"/>
        <v/>
      </c>
      <c r="M58" s="549" t="str">
        <f t="shared" si="3"/>
        <v/>
      </c>
      <c r="O58" s="549" t="str">
        <f t="shared" si="4"/>
        <v/>
      </c>
      <c r="Q58" s="549" t="str">
        <f t="shared" si="5"/>
        <v/>
      </c>
      <c r="S58" s="549" t="str">
        <f t="shared" si="6"/>
        <v/>
      </c>
      <c r="U58" s="549" t="str">
        <f t="shared" si="7"/>
        <v/>
      </c>
      <c r="W58" s="549" t="str">
        <f t="shared" si="8"/>
        <v/>
      </c>
      <c r="Y58" s="549" t="str">
        <f t="shared" si="9"/>
        <v/>
      </c>
      <c r="AA58" s="549" t="str">
        <f t="shared" si="10"/>
        <v/>
      </c>
      <c r="AC58" s="549" t="str">
        <f t="shared" si="11"/>
        <v/>
      </c>
      <c r="AE58" s="549" t="str">
        <f t="shared" si="12"/>
        <v/>
      </c>
      <c r="AG58" s="549" t="str">
        <f t="shared" si="13"/>
        <v/>
      </c>
      <c r="AI58" s="549" t="str">
        <f t="shared" si="14"/>
        <v/>
      </c>
      <c r="AK58" s="549" t="str">
        <f t="shared" si="15"/>
        <v/>
      </c>
      <c r="AM58" s="549" t="str">
        <f t="shared" si="16"/>
        <v/>
      </c>
      <c r="AO58" s="549" t="str">
        <f t="shared" si="17"/>
        <v/>
      </c>
      <c r="AQ58" s="549" t="str">
        <f t="shared" si="18"/>
        <v/>
      </c>
    </row>
    <row r="59" spans="5:43" x14ac:dyDescent="0.25">
      <c r="E59" s="549" t="str">
        <f t="shared" si="0"/>
        <v/>
      </c>
      <c r="G59" s="549" t="str">
        <f t="shared" si="0"/>
        <v/>
      </c>
      <c r="I59" s="549" t="str">
        <f t="shared" si="1"/>
        <v/>
      </c>
      <c r="K59" s="549" t="str">
        <f t="shared" si="2"/>
        <v/>
      </c>
      <c r="M59" s="549" t="str">
        <f t="shared" si="3"/>
        <v/>
      </c>
      <c r="O59" s="549" t="str">
        <f t="shared" si="4"/>
        <v/>
      </c>
      <c r="Q59" s="549" t="str">
        <f t="shared" si="5"/>
        <v/>
      </c>
      <c r="S59" s="549" t="str">
        <f t="shared" si="6"/>
        <v/>
      </c>
      <c r="U59" s="549" t="str">
        <f t="shared" si="7"/>
        <v/>
      </c>
      <c r="W59" s="549" t="str">
        <f t="shared" si="8"/>
        <v/>
      </c>
      <c r="Y59" s="549" t="str">
        <f t="shared" si="9"/>
        <v/>
      </c>
      <c r="AA59" s="549" t="str">
        <f t="shared" si="10"/>
        <v/>
      </c>
      <c r="AC59" s="549" t="str">
        <f t="shared" si="11"/>
        <v/>
      </c>
      <c r="AE59" s="549" t="str">
        <f t="shared" si="12"/>
        <v/>
      </c>
      <c r="AG59" s="549" t="str">
        <f t="shared" si="13"/>
        <v/>
      </c>
      <c r="AI59" s="549" t="str">
        <f t="shared" si="14"/>
        <v/>
      </c>
      <c r="AK59" s="549" t="str">
        <f t="shared" si="15"/>
        <v/>
      </c>
      <c r="AM59" s="549" t="str">
        <f t="shared" si="16"/>
        <v/>
      </c>
      <c r="AO59" s="549" t="str">
        <f t="shared" si="17"/>
        <v/>
      </c>
      <c r="AQ59" s="549" t="str">
        <f t="shared" si="18"/>
        <v/>
      </c>
    </row>
    <row r="60" spans="5:43" x14ac:dyDescent="0.25">
      <c r="E60" s="549" t="str">
        <f t="shared" si="0"/>
        <v/>
      </c>
      <c r="G60" s="549" t="str">
        <f t="shared" si="0"/>
        <v/>
      </c>
      <c r="I60" s="549" t="str">
        <f t="shared" si="1"/>
        <v/>
      </c>
      <c r="K60" s="549" t="str">
        <f t="shared" si="2"/>
        <v/>
      </c>
      <c r="M60" s="549" t="str">
        <f t="shared" si="3"/>
        <v/>
      </c>
      <c r="O60" s="549" t="str">
        <f t="shared" si="4"/>
        <v/>
      </c>
      <c r="Q60" s="549" t="str">
        <f t="shared" si="5"/>
        <v/>
      </c>
      <c r="S60" s="549" t="str">
        <f t="shared" si="6"/>
        <v/>
      </c>
      <c r="U60" s="549" t="str">
        <f t="shared" si="7"/>
        <v/>
      </c>
      <c r="W60" s="549" t="str">
        <f t="shared" si="8"/>
        <v/>
      </c>
      <c r="Y60" s="549" t="str">
        <f t="shared" si="9"/>
        <v/>
      </c>
      <c r="AA60" s="549" t="str">
        <f t="shared" si="10"/>
        <v/>
      </c>
      <c r="AC60" s="549" t="str">
        <f t="shared" si="11"/>
        <v/>
      </c>
      <c r="AE60" s="549" t="str">
        <f t="shared" si="12"/>
        <v/>
      </c>
      <c r="AG60" s="549" t="str">
        <f t="shared" si="13"/>
        <v/>
      </c>
      <c r="AI60" s="549" t="str">
        <f t="shared" si="14"/>
        <v/>
      </c>
      <c r="AK60" s="549" t="str">
        <f t="shared" si="15"/>
        <v/>
      </c>
      <c r="AM60" s="549" t="str">
        <f t="shared" si="16"/>
        <v/>
      </c>
      <c r="AO60" s="549" t="str">
        <f t="shared" si="17"/>
        <v/>
      </c>
      <c r="AQ60" s="549" t="str">
        <f t="shared" si="18"/>
        <v/>
      </c>
    </row>
    <row r="61" spans="5:43" x14ac:dyDescent="0.25">
      <c r="E61" s="549" t="str">
        <f t="shared" si="0"/>
        <v/>
      </c>
      <c r="G61" s="549" t="str">
        <f t="shared" si="0"/>
        <v/>
      </c>
      <c r="I61" s="549" t="str">
        <f t="shared" si="1"/>
        <v/>
      </c>
      <c r="K61" s="549" t="str">
        <f t="shared" si="2"/>
        <v/>
      </c>
      <c r="M61" s="549" t="str">
        <f t="shared" si="3"/>
        <v/>
      </c>
      <c r="O61" s="549" t="str">
        <f t="shared" si="4"/>
        <v/>
      </c>
      <c r="Q61" s="549" t="str">
        <f t="shared" si="5"/>
        <v/>
      </c>
      <c r="S61" s="549" t="str">
        <f t="shared" si="6"/>
        <v/>
      </c>
      <c r="U61" s="549" t="str">
        <f t="shared" si="7"/>
        <v/>
      </c>
      <c r="W61" s="549" t="str">
        <f t="shared" si="8"/>
        <v/>
      </c>
      <c r="Y61" s="549" t="str">
        <f t="shared" si="9"/>
        <v/>
      </c>
      <c r="AA61" s="549" t="str">
        <f t="shared" si="10"/>
        <v/>
      </c>
      <c r="AC61" s="549" t="str">
        <f t="shared" si="11"/>
        <v/>
      </c>
      <c r="AE61" s="549" t="str">
        <f t="shared" si="12"/>
        <v/>
      </c>
      <c r="AG61" s="549" t="str">
        <f t="shared" si="13"/>
        <v/>
      </c>
      <c r="AI61" s="549" t="str">
        <f t="shared" si="14"/>
        <v/>
      </c>
      <c r="AK61" s="549" t="str">
        <f t="shared" si="15"/>
        <v/>
      </c>
      <c r="AM61" s="549" t="str">
        <f t="shared" si="16"/>
        <v/>
      </c>
      <c r="AO61" s="549" t="str">
        <f t="shared" si="17"/>
        <v/>
      </c>
      <c r="AQ61" s="549" t="str">
        <f t="shared" si="18"/>
        <v/>
      </c>
    </row>
    <row r="62" spans="5:43" x14ac:dyDescent="0.25">
      <c r="E62" s="549" t="str">
        <f t="shared" si="0"/>
        <v/>
      </c>
      <c r="G62" s="549" t="str">
        <f t="shared" si="0"/>
        <v/>
      </c>
      <c r="I62" s="549" t="str">
        <f t="shared" si="1"/>
        <v/>
      </c>
      <c r="K62" s="549" t="str">
        <f t="shared" si="2"/>
        <v/>
      </c>
      <c r="M62" s="549" t="str">
        <f t="shared" si="3"/>
        <v/>
      </c>
      <c r="O62" s="549" t="str">
        <f t="shared" si="4"/>
        <v/>
      </c>
      <c r="Q62" s="549" t="str">
        <f t="shared" si="5"/>
        <v/>
      </c>
      <c r="S62" s="549" t="str">
        <f t="shared" si="6"/>
        <v/>
      </c>
      <c r="U62" s="549" t="str">
        <f t="shared" si="7"/>
        <v/>
      </c>
      <c r="W62" s="549" t="str">
        <f t="shared" si="8"/>
        <v/>
      </c>
      <c r="Y62" s="549" t="str">
        <f t="shared" si="9"/>
        <v/>
      </c>
      <c r="AA62" s="549" t="str">
        <f t="shared" si="10"/>
        <v/>
      </c>
      <c r="AC62" s="549" t="str">
        <f t="shared" si="11"/>
        <v/>
      </c>
      <c r="AE62" s="549" t="str">
        <f t="shared" si="12"/>
        <v/>
      </c>
      <c r="AG62" s="549" t="str">
        <f t="shared" si="13"/>
        <v/>
      </c>
      <c r="AI62" s="549" t="str">
        <f t="shared" si="14"/>
        <v/>
      </c>
      <c r="AK62" s="549" t="str">
        <f t="shared" si="15"/>
        <v/>
      </c>
      <c r="AM62" s="549" t="str">
        <f t="shared" si="16"/>
        <v/>
      </c>
      <c r="AO62" s="549" t="str">
        <f t="shared" si="17"/>
        <v/>
      </c>
      <c r="AQ62" s="549" t="str">
        <f t="shared" si="18"/>
        <v/>
      </c>
    </row>
    <row r="63" spans="5:43" x14ac:dyDescent="0.25">
      <c r="E63" s="549" t="str">
        <f t="shared" si="0"/>
        <v/>
      </c>
      <c r="G63" s="549" t="str">
        <f t="shared" si="0"/>
        <v/>
      </c>
      <c r="I63" s="549" t="str">
        <f t="shared" si="1"/>
        <v/>
      </c>
      <c r="K63" s="549" t="str">
        <f t="shared" si="2"/>
        <v/>
      </c>
      <c r="M63" s="549" t="str">
        <f t="shared" si="3"/>
        <v/>
      </c>
      <c r="O63" s="549" t="str">
        <f t="shared" si="4"/>
        <v/>
      </c>
      <c r="Q63" s="549" t="str">
        <f t="shared" si="5"/>
        <v/>
      </c>
      <c r="S63" s="549" t="str">
        <f t="shared" si="6"/>
        <v/>
      </c>
      <c r="U63" s="549" t="str">
        <f t="shared" si="7"/>
        <v/>
      </c>
      <c r="W63" s="549" t="str">
        <f t="shared" si="8"/>
        <v/>
      </c>
      <c r="Y63" s="549" t="str">
        <f t="shared" si="9"/>
        <v/>
      </c>
      <c r="AA63" s="549" t="str">
        <f t="shared" si="10"/>
        <v/>
      </c>
      <c r="AC63" s="549" t="str">
        <f t="shared" si="11"/>
        <v/>
      </c>
      <c r="AE63" s="549" t="str">
        <f t="shared" si="12"/>
        <v/>
      </c>
      <c r="AG63" s="549" t="str">
        <f t="shared" si="13"/>
        <v/>
      </c>
      <c r="AI63" s="549" t="str">
        <f t="shared" si="14"/>
        <v/>
      </c>
      <c r="AK63" s="549" t="str">
        <f t="shared" si="15"/>
        <v/>
      </c>
      <c r="AM63" s="549" t="str">
        <f t="shared" si="16"/>
        <v/>
      </c>
      <c r="AO63" s="549" t="str">
        <f t="shared" si="17"/>
        <v/>
      </c>
      <c r="AQ63" s="549" t="str">
        <f t="shared" si="18"/>
        <v/>
      </c>
    </row>
    <row r="64" spans="5:43" x14ac:dyDescent="0.25">
      <c r="E64" s="549" t="str">
        <f t="shared" si="0"/>
        <v/>
      </c>
      <c r="G64" s="549" t="str">
        <f t="shared" si="0"/>
        <v/>
      </c>
      <c r="I64" s="549" t="str">
        <f t="shared" si="1"/>
        <v/>
      </c>
      <c r="K64" s="549" t="str">
        <f t="shared" si="2"/>
        <v/>
      </c>
      <c r="M64" s="549" t="str">
        <f t="shared" si="3"/>
        <v/>
      </c>
      <c r="O64" s="549" t="str">
        <f t="shared" si="4"/>
        <v/>
      </c>
      <c r="Q64" s="549" t="str">
        <f t="shared" si="5"/>
        <v/>
      </c>
      <c r="S64" s="549" t="str">
        <f t="shared" si="6"/>
        <v/>
      </c>
      <c r="U64" s="549" t="str">
        <f t="shared" si="7"/>
        <v/>
      </c>
      <c r="W64" s="549" t="str">
        <f t="shared" si="8"/>
        <v/>
      </c>
      <c r="Y64" s="549" t="str">
        <f t="shared" si="9"/>
        <v/>
      </c>
      <c r="AA64" s="549" t="str">
        <f t="shared" si="10"/>
        <v/>
      </c>
      <c r="AC64" s="549" t="str">
        <f t="shared" si="11"/>
        <v/>
      </c>
      <c r="AE64" s="549" t="str">
        <f t="shared" si="12"/>
        <v/>
      </c>
      <c r="AG64" s="549" t="str">
        <f t="shared" si="13"/>
        <v/>
      </c>
      <c r="AI64" s="549" t="str">
        <f t="shared" si="14"/>
        <v/>
      </c>
      <c r="AK64" s="549" t="str">
        <f t="shared" si="15"/>
        <v/>
      </c>
      <c r="AM64" s="549" t="str">
        <f t="shared" si="16"/>
        <v/>
      </c>
      <c r="AO64" s="549" t="str">
        <f t="shared" si="17"/>
        <v/>
      </c>
      <c r="AQ64" s="549" t="str">
        <f t="shared" si="18"/>
        <v/>
      </c>
    </row>
    <row r="65" spans="5:43" x14ac:dyDescent="0.25">
      <c r="E65" s="549" t="str">
        <f t="shared" si="0"/>
        <v/>
      </c>
      <c r="G65" s="549" t="str">
        <f t="shared" si="0"/>
        <v/>
      </c>
      <c r="I65" s="549" t="str">
        <f t="shared" si="1"/>
        <v/>
      </c>
      <c r="K65" s="549" t="str">
        <f t="shared" si="2"/>
        <v/>
      </c>
      <c r="M65" s="549" t="str">
        <f t="shared" si="3"/>
        <v/>
      </c>
      <c r="O65" s="549" t="str">
        <f t="shared" si="4"/>
        <v/>
      </c>
      <c r="Q65" s="549" t="str">
        <f t="shared" si="5"/>
        <v/>
      </c>
      <c r="S65" s="549" t="str">
        <f t="shared" si="6"/>
        <v/>
      </c>
      <c r="U65" s="549" t="str">
        <f t="shared" si="7"/>
        <v/>
      </c>
      <c r="W65" s="549" t="str">
        <f t="shared" si="8"/>
        <v/>
      </c>
      <c r="Y65" s="549" t="str">
        <f t="shared" si="9"/>
        <v/>
      </c>
      <c r="AA65" s="549" t="str">
        <f t="shared" si="10"/>
        <v/>
      </c>
      <c r="AC65" s="549" t="str">
        <f t="shared" si="11"/>
        <v/>
      </c>
      <c r="AE65" s="549" t="str">
        <f t="shared" si="12"/>
        <v/>
      </c>
      <c r="AG65" s="549" t="str">
        <f t="shared" si="13"/>
        <v/>
      </c>
      <c r="AI65" s="549" t="str">
        <f t="shared" si="14"/>
        <v/>
      </c>
      <c r="AK65" s="549" t="str">
        <f t="shared" si="15"/>
        <v/>
      </c>
      <c r="AM65" s="549" t="str">
        <f t="shared" si="16"/>
        <v/>
      </c>
      <c r="AO65" s="549" t="str">
        <f t="shared" si="17"/>
        <v/>
      </c>
      <c r="AQ65" s="549" t="str">
        <f t="shared" si="18"/>
        <v/>
      </c>
    </row>
    <row r="66" spans="5:43" x14ac:dyDescent="0.25">
      <c r="E66" s="549" t="str">
        <f t="shared" si="0"/>
        <v/>
      </c>
      <c r="G66" s="549" t="str">
        <f t="shared" si="0"/>
        <v/>
      </c>
      <c r="I66" s="549" t="str">
        <f t="shared" si="1"/>
        <v/>
      </c>
      <c r="K66" s="549" t="str">
        <f t="shared" si="2"/>
        <v/>
      </c>
      <c r="M66" s="549" t="str">
        <f t="shared" si="3"/>
        <v/>
      </c>
      <c r="O66" s="549" t="str">
        <f t="shared" si="4"/>
        <v/>
      </c>
      <c r="Q66" s="549" t="str">
        <f t="shared" si="5"/>
        <v/>
      </c>
      <c r="S66" s="549" t="str">
        <f t="shared" si="6"/>
        <v/>
      </c>
      <c r="U66" s="549" t="str">
        <f t="shared" si="7"/>
        <v/>
      </c>
      <c r="W66" s="549" t="str">
        <f t="shared" si="8"/>
        <v/>
      </c>
      <c r="Y66" s="549" t="str">
        <f t="shared" si="9"/>
        <v/>
      </c>
      <c r="AA66" s="549" t="str">
        <f t="shared" si="10"/>
        <v/>
      </c>
      <c r="AC66" s="549" t="str">
        <f t="shared" si="11"/>
        <v/>
      </c>
      <c r="AE66" s="549" t="str">
        <f t="shared" si="12"/>
        <v/>
      </c>
      <c r="AG66" s="549" t="str">
        <f t="shared" si="13"/>
        <v/>
      </c>
      <c r="AI66" s="549" t="str">
        <f t="shared" si="14"/>
        <v/>
      </c>
      <c r="AK66" s="549" t="str">
        <f t="shared" si="15"/>
        <v/>
      </c>
      <c r="AM66" s="549" t="str">
        <f t="shared" si="16"/>
        <v/>
      </c>
      <c r="AO66" s="549" t="str">
        <f t="shared" si="17"/>
        <v/>
      </c>
      <c r="AQ66" s="549" t="str">
        <f t="shared" si="18"/>
        <v/>
      </c>
    </row>
    <row r="67" spans="5:43" x14ac:dyDescent="0.25">
      <c r="E67" s="549" t="str">
        <f t="shared" si="0"/>
        <v/>
      </c>
      <c r="G67" s="549" t="str">
        <f t="shared" si="0"/>
        <v/>
      </c>
      <c r="I67" s="549" t="str">
        <f t="shared" si="1"/>
        <v/>
      </c>
      <c r="K67" s="549" t="str">
        <f t="shared" si="2"/>
        <v/>
      </c>
      <c r="M67" s="549" t="str">
        <f t="shared" si="3"/>
        <v/>
      </c>
      <c r="O67" s="549" t="str">
        <f t="shared" si="4"/>
        <v/>
      </c>
      <c r="Q67" s="549" t="str">
        <f t="shared" si="5"/>
        <v/>
      </c>
      <c r="S67" s="549" t="str">
        <f t="shared" si="6"/>
        <v/>
      </c>
      <c r="U67" s="549" t="str">
        <f t="shared" si="7"/>
        <v/>
      </c>
      <c r="W67" s="549" t="str">
        <f t="shared" si="8"/>
        <v/>
      </c>
      <c r="Y67" s="549" t="str">
        <f t="shared" si="9"/>
        <v/>
      </c>
      <c r="AA67" s="549" t="str">
        <f t="shared" si="10"/>
        <v/>
      </c>
      <c r="AC67" s="549" t="str">
        <f t="shared" si="11"/>
        <v/>
      </c>
      <c r="AE67" s="549" t="str">
        <f t="shared" si="12"/>
        <v/>
      </c>
      <c r="AG67" s="549" t="str">
        <f t="shared" si="13"/>
        <v/>
      </c>
      <c r="AI67" s="549" t="str">
        <f t="shared" si="14"/>
        <v/>
      </c>
      <c r="AK67" s="549" t="str">
        <f t="shared" si="15"/>
        <v/>
      </c>
      <c r="AM67" s="549" t="str">
        <f t="shared" si="16"/>
        <v/>
      </c>
      <c r="AO67" s="549" t="str">
        <f t="shared" si="17"/>
        <v/>
      </c>
      <c r="AQ67" s="549" t="str">
        <f t="shared" si="18"/>
        <v/>
      </c>
    </row>
    <row r="68" spans="5:43" x14ac:dyDescent="0.25">
      <c r="E68" s="549" t="str">
        <f t="shared" si="0"/>
        <v/>
      </c>
      <c r="G68" s="549" t="str">
        <f t="shared" si="0"/>
        <v/>
      </c>
      <c r="I68" s="549" t="str">
        <f t="shared" si="1"/>
        <v/>
      </c>
      <c r="K68" s="549" t="str">
        <f t="shared" si="2"/>
        <v/>
      </c>
      <c r="M68" s="549" t="str">
        <f t="shared" si="3"/>
        <v/>
      </c>
      <c r="O68" s="549" t="str">
        <f t="shared" si="4"/>
        <v/>
      </c>
      <c r="Q68" s="549" t="str">
        <f t="shared" si="5"/>
        <v/>
      </c>
      <c r="S68" s="549" t="str">
        <f t="shared" si="6"/>
        <v/>
      </c>
      <c r="U68" s="549" t="str">
        <f t="shared" si="7"/>
        <v/>
      </c>
      <c r="W68" s="549" t="str">
        <f t="shared" si="8"/>
        <v/>
      </c>
      <c r="Y68" s="549" t="str">
        <f t="shared" si="9"/>
        <v/>
      </c>
      <c r="AA68" s="549" t="str">
        <f t="shared" si="10"/>
        <v/>
      </c>
      <c r="AC68" s="549" t="str">
        <f t="shared" si="11"/>
        <v/>
      </c>
      <c r="AE68" s="549" t="str">
        <f t="shared" si="12"/>
        <v/>
      </c>
      <c r="AG68" s="549" t="str">
        <f t="shared" si="13"/>
        <v/>
      </c>
      <c r="AI68" s="549" t="str">
        <f t="shared" si="14"/>
        <v/>
      </c>
      <c r="AK68" s="549" t="str">
        <f t="shared" si="15"/>
        <v/>
      </c>
      <c r="AM68" s="549" t="str">
        <f t="shared" si="16"/>
        <v/>
      </c>
      <c r="AO68" s="549" t="str">
        <f t="shared" si="17"/>
        <v/>
      </c>
      <c r="AQ68" s="549" t="str">
        <f t="shared" si="18"/>
        <v/>
      </c>
    </row>
    <row r="69" spans="5:43" x14ac:dyDescent="0.25">
      <c r="E69" s="549" t="str">
        <f t="shared" si="0"/>
        <v/>
      </c>
      <c r="G69" s="549" t="str">
        <f t="shared" si="0"/>
        <v/>
      </c>
      <c r="I69" s="549" t="str">
        <f t="shared" si="1"/>
        <v/>
      </c>
      <c r="K69" s="549" t="str">
        <f t="shared" si="2"/>
        <v/>
      </c>
      <c r="M69" s="549" t="str">
        <f t="shared" si="3"/>
        <v/>
      </c>
      <c r="O69" s="549" t="str">
        <f t="shared" si="4"/>
        <v/>
      </c>
      <c r="Q69" s="549" t="str">
        <f t="shared" si="5"/>
        <v/>
      </c>
      <c r="S69" s="549" t="str">
        <f t="shared" si="6"/>
        <v/>
      </c>
      <c r="U69" s="549" t="str">
        <f t="shared" si="7"/>
        <v/>
      </c>
      <c r="W69" s="549" t="str">
        <f t="shared" si="8"/>
        <v/>
      </c>
      <c r="Y69" s="549" t="str">
        <f t="shared" si="9"/>
        <v/>
      </c>
      <c r="AA69" s="549" t="str">
        <f t="shared" si="10"/>
        <v/>
      </c>
      <c r="AC69" s="549" t="str">
        <f t="shared" si="11"/>
        <v/>
      </c>
      <c r="AE69" s="549" t="str">
        <f t="shared" si="12"/>
        <v/>
      </c>
      <c r="AG69" s="549" t="str">
        <f t="shared" si="13"/>
        <v/>
      </c>
      <c r="AI69" s="549" t="str">
        <f t="shared" si="14"/>
        <v/>
      </c>
      <c r="AK69" s="549" t="str">
        <f t="shared" si="15"/>
        <v/>
      </c>
      <c r="AM69" s="549" t="str">
        <f t="shared" si="16"/>
        <v/>
      </c>
      <c r="AO69" s="549" t="str">
        <f t="shared" si="17"/>
        <v/>
      </c>
      <c r="AQ69" s="549" t="str">
        <f t="shared" si="18"/>
        <v/>
      </c>
    </row>
    <row r="70" spans="5:43" x14ac:dyDescent="0.25">
      <c r="E70" s="549" t="str">
        <f t="shared" si="0"/>
        <v/>
      </c>
      <c r="G70" s="549" t="str">
        <f t="shared" si="0"/>
        <v/>
      </c>
      <c r="I70" s="549" t="str">
        <f t="shared" si="1"/>
        <v/>
      </c>
      <c r="K70" s="549" t="str">
        <f t="shared" si="2"/>
        <v/>
      </c>
      <c r="M70" s="549" t="str">
        <f t="shared" si="3"/>
        <v/>
      </c>
      <c r="O70" s="549" t="str">
        <f t="shared" si="4"/>
        <v/>
      </c>
      <c r="Q70" s="549" t="str">
        <f t="shared" si="5"/>
        <v/>
      </c>
      <c r="S70" s="549" t="str">
        <f t="shared" si="6"/>
        <v/>
      </c>
      <c r="U70" s="549" t="str">
        <f t="shared" si="7"/>
        <v/>
      </c>
      <c r="W70" s="549" t="str">
        <f t="shared" si="8"/>
        <v/>
      </c>
      <c r="Y70" s="549" t="str">
        <f t="shared" si="9"/>
        <v/>
      </c>
      <c r="AA70" s="549" t="str">
        <f t="shared" si="10"/>
        <v/>
      </c>
      <c r="AC70" s="549" t="str">
        <f t="shared" si="11"/>
        <v/>
      </c>
      <c r="AE70" s="549" t="str">
        <f t="shared" si="12"/>
        <v/>
      </c>
      <c r="AG70" s="549" t="str">
        <f t="shared" si="13"/>
        <v/>
      </c>
      <c r="AI70" s="549" t="str">
        <f t="shared" si="14"/>
        <v/>
      </c>
      <c r="AK70" s="549" t="str">
        <f t="shared" si="15"/>
        <v/>
      </c>
      <c r="AM70" s="549" t="str">
        <f t="shared" si="16"/>
        <v/>
      </c>
      <c r="AO70" s="549" t="str">
        <f t="shared" si="17"/>
        <v/>
      </c>
      <c r="AQ70" s="549" t="str">
        <f t="shared" si="18"/>
        <v/>
      </c>
    </row>
    <row r="71" spans="5:43" x14ac:dyDescent="0.25">
      <c r="E71" s="549" t="str">
        <f t="shared" si="0"/>
        <v/>
      </c>
      <c r="G71" s="549" t="str">
        <f t="shared" si="0"/>
        <v/>
      </c>
      <c r="I71" s="549" t="str">
        <f t="shared" si="1"/>
        <v/>
      </c>
      <c r="K71" s="549" t="str">
        <f t="shared" si="2"/>
        <v/>
      </c>
      <c r="M71" s="549" t="str">
        <f t="shared" si="3"/>
        <v/>
      </c>
      <c r="O71" s="549" t="str">
        <f t="shared" si="4"/>
        <v/>
      </c>
      <c r="Q71" s="549" t="str">
        <f t="shared" si="5"/>
        <v/>
      </c>
      <c r="S71" s="549" t="str">
        <f t="shared" si="6"/>
        <v/>
      </c>
      <c r="U71" s="549" t="str">
        <f t="shared" si="7"/>
        <v/>
      </c>
      <c r="W71" s="549" t="str">
        <f t="shared" si="8"/>
        <v/>
      </c>
      <c r="Y71" s="549" t="str">
        <f t="shared" si="9"/>
        <v/>
      </c>
      <c r="AA71" s="549" t="str">
        <f t="shared" si="10"/>
        <v/>
      </c>
      <c r="AC71" s="549" t="str">
        <f t="shared" si="11"/>
        <v/>
      </c>
      <c r="AE71" s="549" t="str">
        <f t="shared" si="12"/>
        <v/>
      </c>
      <c r="AG71" s="549" t="str">
        <f t="shared" si="13"/>
        <v/>
      </c>
      <c r="AI71" s="549" t="str">
        <f t="shared" si="14"/>
        <v/>
      </c>
      <c r="AK71" s="549" t="str">
        <f t="shared" si="15"/>
        <v/>
      </c>
      <c r="AM71" s="549" t="str">
        <f t="shared" si="16"/>
        <v/>
      </c>
      <c r="AO71" s="549" t="str">
        <f t="shared" si="17"/>
        <v/>
      </c>
      <c r="AQ71" s="549" t="str">
        <f t="shared" si="18"/>
        <v/>
      </c>
    </row>
    <row r="72" spans="5:43" x14ac:dyDescent="0.25">
      <c r="E72" s="549" t="str">
        <f t="shared" si="0"/>
        <v/>
      </c>
      <c r="G72" s="549" t="str">
        <f t="shared" si="0"/>
        <v/>
      </c>
      <c r="I72" s="549" t="str">
        <f t="shared" si="1"/>
        <v/>
      </c>
      <c r="K72" s="549" t="str">
        <f t="shared" si="2"/>
        <v/>
      </c>
      <c r="M72" s="549" t="str">
        <f t="shared" si="3"/>
        <v/>
      </c>
      <c r="O72" s="549" t="str">
        <f t="shared" si="4"/>
        <v/>
      </c>
      <c r="Q72" s="549" t="str">
        <f t="shared" si="5"/>
        <v/>
      </c>
      <c r="S72" s="549" t="str">
        <f t="shared" si="6"/>
        <v/>
      </c>
      <c r="U72" s="549" t="str">
        <f t="shared" si="7"/>
        <v/>
      </c>
      <c r="W72" s="549" t="str">
        <f t="shared" si="8"/>
        <v/>
      </c>
      <c r="Y72" s="549" t="str">
        <f t="shared" si="9"/>
        <v/>
      </c>
      <c r="AA72" s="549" t="str">
        <f t="shared" si="10"/>
        <v/>
      </c>
      <c r="AC72" s="549" t="str">
        <f t="shared" si="11"/>
        <v/>
      </c>
      <c r="AE72" s="549" t="str">
        <f t="shared" si="12"/>
        <v/>
      </c>
      <c r="AG72" s="549" t="str">
        <f t="shared" si="13"/>
        <v/>
      </c>
      <c r="AI72" s="549" t="str">
        <f t="shared" si="14"/>
        <v/>
      </c>
      <c r="AK72" s="549" t="str">
        <f t="shared" si="15"/>
        <v/>
      </c>
      <c r="AM72" s="549" t="str">
        <f t="shared" si="16"/>
        <v/>
      </c>
      <c r="AO72" s="549" t="str">
        <f t="shared" si="17"/>
        <v/>
      </c>
      <c r="AQ72" s="549" t="str">
        <f t="shared" si="18"/>
        <v/>
      </c>
    </row>
    <row r="73" spans="5:43" x14ac:dyDescent="0.25">
      <c r="E73" s="549" t="str">
        <f t="shared" si="0"/>
        <v/>
      </c>
      <c r="G73" s="549" t="str">
        <f t="shared" si="0"/>
        <v/>
      </c>
      <c r="I73" s="549" t="str">
        <f t="shared" si="1"/>
        <v/>
      </c>
      <c r="K73" s="549" t="str">
        <f t="shared" si="2"/>
        <v/>
      </c>
      <c r="M73" s="549" t="str">
        <f t="shared" si="3"/>
        <v/>
      </c>
      <c r="O73" s="549" t="str">
        <f t="shared" si="4"/>
        <v/>
      </c>
      <c r="Q73" s="549" t="str">
        <f t="shared" si="5"/>
        <v/>
      </c>
      <c r="S73" s="549" t="str">
        <f t="shared" si="6"/>
        <v/>
      </c>
      <c r="U73" s="549" t="str">
        <f t="shared" si="7"/>
        <v/>
      </c>
      <c r="W73" s="549" t="str">
        <f t="shared" si="8"/>
        <v/>
      </c>
      <c r="Y73" s="549" t="str">
        <f t="shared" si="9"/>
        <v/>
      </c>
      <c r="AA73" s="549" t="str">
        <f t="shared" si="10"/>
        <v/>
      </c>
      <c r="AC73" s="549" t="str">
        <f t="shared" si="11"/>
        <v/>
      </c>
      <c r="AE73" s="549" t="str">
        <f t="shared" si="12"/>
        <v/>
      </c>
      <c r="AG73" s="549" t="str">
        <f t="shared" si="13"/>
        <v/>
      </c>
      <c r="AI73" s="549" t="str">
        <f t="shared" si="14"/>
        <v/>
      </c>
      <c r="AK73" s="549" t="str">
        <f t="shared" si="15"/>
        <v/>
      </c>
      <c r="AM73" s="549" t="str">
        <f t="shared" si="16"/>
        <v/>
      </c>
      <c r="AO73" s="549" t="str">
        <f t="shared" si="17"/>
        <v/>
      </c>
      <c r="AQ73" s="549" t="str">
        <f t="shared" si="18"/>
        <v/>
      </c>
    </row>
    <row r="74" spans="5:43" x14ac:dyDescent="0.25">
      <c r="E74" s="549" t="str">
        <f t="shared" si="0"/>
        <v/>
      </c>
      <c r="G74" s="549" t="str">
        <f t="shared" si="0"/>
        <v/>
      </c>
      <c r="I74" s="549" t="str">
        <f t="shared" si="1"/>
        <v/>
      </c>
      <c r="K74" s="549" t="str">
        <f t="shared" si="2"/>
        <v/>
      </c>
      <c r="M74" s="549" t="str">
        <f t="shared" si="3"/>
        <v/>
      </c>
      <c r="O74" s="549" t="str">
        <f t="shared" si="4"/>
        <v/>
      </c>
      <c r="Q74" s="549" t="str">
        <f t="shared" si="5"/>
        <v/>
      </c>
      <c r="S74" s="549" t="str">
        <f t="shared" si="6"/>
        <v/>
      </c>
      <c r="U74" s="549" t="str">
        <f t="shared" si="7"/>
        <v/>
      </c>
      <c r="W74" s="549" t="str">
        <f t="shared" si="8"/>
        <v/>
      </c>
      <c r="Y74" s="549" t="str">
        <f t="shared" si="9"/>
        <v/>
      </c>
      <c r="AA74" s="549" t="str">
        <f t="shared" si="10"/>
        <v/>
      </c>
      <c r="AC74" s="549" t="str">
        <f t="shared" si="11"/>
        <v/>
      </c>
      <c r="AE74" s="549" t="str">
        <f t="shared" si="12"/>
        <v/>
      </c>
      <c r="AG74" s="549" t="str">
        <f t="shared" si="13"/>
        <v/>
      </c>
      <c r="AI74" s="549" t="str">
        <f t="shared" si="14"/>
        <v/>
      </c>
      <c r="AK74" s="549" t="str">
        <f t="shared" si="15"/>
        <v/>
      </c>
      <c r="AM74" s="549" t="str">
        <f t="shared" si="16"/>
        <v/>
      </c>
      <c r="AO74" s="549" t="str">
        <f t="shared" si="17"/>
        <v/>
      </c>
      <c r="AQ74" s="549" t="str">
        <f t="shared" si="18"/>
        <v/>
      </c>
    </row>
    <row r="75" spans="5:43" x14ac:dyDescent="0.25">
      <c r="E75" s="549" t="str">
        <f t="shared" si="0"/>
        <v/>
      </c>
      <c r="G75" s="549" t="str">
        <f t="shared" si="0"/>
        <v/>
      </c>
      <c r="I75" s="549" t="str">
        <f t="shared" si="1"/>
        <v/>
      </c>
      <c r="K75" s="549" t="str">
        <f t="shared" si="2"/>
        <v/>
      </c>
      <c r="M75" s="549" t="str">
        <f t="shared" si="3"/>
        <v/>
      </c>
      <c r="O75" s="549" t="str">
        <f t="shared" si="4"/>
        <v/>
      </c>
      <c r="Q75" s="549" t="str">
        <f t="shared" si="5"/>
        <v/>
      </c>
      <c r="S75" s="549" t="str">
        <f t="shared" si="6"/>
        <v/>
      </c>
      <c r="U75" s="549" t="str">
        <f t="shared" si="7"/>
        <v/>
      </c>
      <c r="W75" s="549" t="str">
        <f t="shared" si="8"/>
        <v/>
      </c>
      <c r="Y75" s="549" t="str">
        <f t="shared" si="9"/>
        <v/>
      </c>
      <c r="AA75" s="549" t="str">
        <f t="shared" si="10"/>
        <v/>
      </c>
      <c r="AC75" s="549" t="str">
        <f t="shared" si="11"/>
        <v/>
      </c>
      <c r="AE75" s="549" t="str">
        <f t="shared" si="12"/>
        <v/>
      </c>
      <c r="AG75" s="549" t="str">
        <f t="shared" si="13"/>
        <v/>
      </c>
      <c r="AI75" s="549" t="str">
        <f t="shared" si="14"/>
        <v/>
      </c>
      <c r="AK75" s="549" t="str">
        <f t="shared" si="15"/>
        <v/>
      </c>
      <c r="AM75" s="549" t="str">
        <f t="shared" si="16"/>
        <v/>
      </c>
      <c r="AO75" s="549" t="str">
        <f t="shared" si="17"/>
        <v/>
      </c>
      <c r="AQ75" s="549" t="str">
        <f t="shared" si="18"/>
        <v/>
      </c>
    </row>
    <row r="76" spans="5:43" x14ac:dyDescent="0.25">
      <c r="E76" s="549" t="str">
        <f t="shared" si="0"/>
        <v/>
      </c>
      <c r="G76" s="549" t="str">
        <f t="shared" si="0"/>
        <v/>
      </c>
      <c r="I76" s="549" t="str">
        <f t="shared" si="1"/>
        <v/>
      </c>
      <c r="K76" s="549" t="str">
        <f t="shared" si="2"/>
        <v/>
      </c>
      <c r="M76" s="549" t="str">
        <f t="shared" si="3"/>
        <v/>
      </c>
      <c r="O76" s="549" t="str">
        <f t="shared" si="4"/>
        <v/>
      </c>
      <c r="Q76" s="549" t="str">
        <f t="shared" si="5"/>
        <v/>
      </c>
      <c r="S76" s="549" t="str">
        <f t="shared" si="6"/>
        <v/>
      </c>
      <c r="U76" s="549" t="str">
        <f t="shared" si="7"/>
        <v/>
      </c>
      <c r="W76" s="549" t="str">
        <f t="shared" si="8"/>
        <v/>
      </c>
      <c r="Y76" s="549" t="str">
        <f t="shared" si="9"/>
        <v/>
      </c>
      <c r="AA76" s="549" t="str">
        <f t="shared" si="10"/>
        <v/>
      </c>
      <c r="AC76" s="549" t="str">
        <f t="shared" si="11"/>
        <v/>
      </c>
      <c r="AE76" s="549" t="str">
        <f t="shared" si="12"/>
        <v/>
      </c>
      <c r="AG76" s="549" t="str">
        <f t="shared" si="13"/>
        <v/>
      </c>
      <c r="AI76" s="549" t="str">
        <f t="shared" si="14"/>
        <v/>
      </c>
      <c r="AK76" s="549" t="str">
        <f t="shared" si="15"/>
        <v/>
      </c>
      <c r="AM76" s="549" t="str">
        <f t="shared" si="16"/>
        <v/>
      </c>
      <c r="AO76" s="549" t="str">
        <f t="shared" si="17"/>
        <v/>
      </c>
      <c r="AQ76" s="549" t="str">
        <f t="shared" si="18"/>
        <v/>
      </c>
    </row>
    <row r="77" spans="5:43" x14ac:dyDescent="0.25">
      <c r="E77" s="549" t="str">
        <f t="shared" ref="E77:G140" si="19">IF(OR($B77=0,D77=0),"",D77/$B77)</f>
        <v/>
      </c>
      <c r="G77" s="549" t="str">
        <f t="shared" si="19"/>
        <v/>
      </c>
      <c r="I77" s="549" t="str">
        <f t="shared" ref="I77:I140" si="20">IF(OR($B77=0,H77=0),"",H77/$B77)</f>
        <v/>
      </c>
      <c r="K77" s="549" t="str">
        <f t="shared" ref="K77:K140" si="21">IF(OR($B77=0,J77=0),"",J77/$B77)</f>
        <v/>
      </c>
      <c r="M77" s="549" t="str">
        <f t="shared" ref="M77:M140" si="22">IF(OR($B77=0,L77=0),"",L77/$B77)</f>
        <v/>
      </c>
      <c r="O77" s="549" t="str">
        <f t="shared" ref="O77:O140" si="23">IF(OR($B77=0,N77=0),"",N77/$B77)</f>
        <v/>
      </c>
      <c r="Q77" s="549" t="str">
        <f t="shared" ref="Q77:Q140" si="24">IF(OR($B77=0,P77=0),"",P77/$B77)</f>
        <v/>
      </c>
      <c r="S77" s="549" t="str">
        <f t="shared" ref="S77:S140" si="25">IF(OR($B77=0,R77=0),"",R77/$B77)</f>
        <v/>
      </c>
      <c r="U77" s="549" t="str">
        <f t="shared" ref="U77:U140" si="26">IF(OR($B77=0,T77=0),"",T77/$B77)</f>
        <v/>
      </c>
      <c r="W77" s="549" t="str">
        <f t="shared" ref="W77:W140" si="27">IF(OR($B77=0,V77=0),"",V77/$B77)</f>
        <v/>
      </c>
      <c r="Y77" s="549" t="str">
        <f t="shared" ref="Y77:Y140" si="28">IF(OR($B77=0,X77=0),"",X77/$B77)</f>
        <v/>
      </c>
      <c r="AA77" s="549" t="str">
        <f t="shared" ref="AA77:AA140" si="29">IF(OR($B77=0,Z77=0),"",Z77/$B77)</f>
        <v/>
      </c>
      <c r="AC77" s="549" t="str">
        <f t="shared" ref="AC77:AC140" si="30">IF(OR($B77=0,AB77=0),"",AB77/$B77)</f>
        <v/>
      </c>
      <c r="AE77" s="549" t="str">
        <f t="shared" ref="AE77:AE140" si="31">IF(OR($B77=0,AD77=0),"",AD77/$B77)</f>
        <v/>
      </c>
      <c r="AG77" s="549" t="str">
        <f t="shared" ref="AG77:AG140" si="32">IF(OR($B77=0,AF77=0),"",AF77/$B77)</f>
        <v/>
      </c>
      <c r="AI77" s="549" t="str">
        <f t="shared" ref="AI77:AI140" si="33">IF(OR($B77=0,AH77=0),"",AH77/$B77)</f>
        <v/>
      </c>
      <c r="AK77" s="549" t="str">
        <f t="shared" ref="AK77:AK140" si="34">IF(OR($B77=0,AJ77=0),"",AJ77/$B77)</f>
        <v/>
      </c>
      <c r="AM77" s="549" t="str">
        <f t="shared" ref="AM77:AM140" si="35">IF(OR($B77=0,AL77=0),"",AL77/$B77)</f>
        <v/>
      </c>
      <c r="AO77" s="549" t="str">
        <f t="shared" ref="AO77:AO140" si="36">IF(OR($B77=0,AN77=0),"",AN77/$B77)</f>
        <v/>
      </c>
      <c r="AQ77" s="549" t="str">
        <f t="shared" ref="AQ77:AQ140" si="37">IF(OR($B77=0,AP77=0),"",AP77/$B77)</f>
        <v/>
      </c>
    </row>
    <row r="78" spans="5:43" x14ac:dyDescent="0.25">
      <c r="E78" s="549" t="str">
        <f t="shared" si="19"/>
        <v/>
      </c>
      <c r="G78" s="549" t="str">
        <f t="shared" si="19"/>
        <v/>
      </c>
      <c r="I78" s="549" t="str">
        <f t="shared" si="20"/>
        <v/>
      </c>
      <c r="K78" s="549" t="str">
        <f t="shared" si="21"/>
        <v/>
      </c>
      <c r="M78" s="549" t="str">
        <f t="shared" si="22"/>
        <v/>
      </c>
      <c r="O78" s="549" t="str">
        <f t="shared" si="23"/>
        <v/>
      </c>
      <c r="Q78" s="549" t="str">
        <f t="shared" si="24"/>
        <v/>
      </c>
      <c r="S78" s="549" t="str">
        <f t="shared" si="25"/>
        <v/>
      </c>
      <c r="U78" s="549" t="str">
        <f t="shared" si="26"/>
        <v/>
      </c>
      <c r="W78" s="549" t="str">
        <f t="shared" si="27"/>
        <v/>
      </c>
      <c r="Y78" s="549" t="str">
        <f t="shared" si="28"/>
        <v/>
      </c>
      <c r="AA78" s="549" t="str">
        <f t="shared" si="29"/>
        <v/>
      </c>
      <c r="AC78" s="549" t="str">
        <f t="shared" si="30"/>
        <v/>
      </c>
      <c r="AE78" s="549" t="str">
        <f t="shared" si="31"/>
        <v/>
      </c>
      <c r="AG78" s="549" t="str">
        <f t="shared" si="32"/>
        <v/>
      </c>
      <c r="AI78" s="549" t="str">
        <f t="shared" si="33"/>
        <v/>
      </c>
      <c r="AK78" s="549" t="str">
        <f t="shared" si="34"/>
        <v/>
      </c>
      <c r="AM78" s="549" t="str">
        <f t="shared" si="35"/>
        <v/>
      </c>
      <c r="AO78" s="549" t="str">
        <f t="shared" si="36"/>
        <v/>
      </c>
      <c r="AQ78" s="549" t="str">
        <f t="shared" si="37"/>
        <v/>
      </c>
    </row>
    <row r="79" spans="5:43" x14ac:dyDescent="0.25">
      <c r="E79" s="549" t="str">
        <f t="shared" si="19"/>
        <v/>
      </c>
      <c r="G79" s="549" t="str">
        <f t="shared" si="19"/>
        <v/>
      </c>
      <c r="I79" s="549" t="str">
        <f t="shared" si="20"/>
        <v/>
      </c>
      <c r="K79" s="549" t="str">
        <f t="shared" si="21"/>
        <v/>
      </c>
      <c r="M79" s="549" t="str">
        <f t="shared" si="22"/>
        <v/>
      </c>
      <c r="O79" s="549" t="str">
        <f t="shared" si="23"/>
        <v/>
      </c>
      <c r="Q79" s="549" t="str">
        <f t="shared" si="24"/>
        <v/>
      </c>
      <c r="S79" s="549" t="str">
        <f t="shared" si="25"/>
        <v/>
      </c>
      <c r="U79" s="549" t="str">
        <f t="shared" si="26"/>
        <v/>
      </c>
      <c r="W79" s="549" t="str">
        <f t="shared" si="27"/>
        <v/>
      </c>
      <c r="Y79" s="549" t="str">
        <f t="shared" si="28"/>
        <v/>
      </c>
      <c r="AA79" s="549" t="str">
        <f t="shared" si="29"/>
        <v/>
      </c>
      <c r="AC79" s="549" t="str">
        <f t="shared" si="30"/>
        <v/>
      </c>
      <c r="AE79" s="549" t="str">
        <f t="shared" si="31"/>
        <v/>
      </c>
      <c r="AG79" s="549" t="str">
        <f t="shared" si="32"/>
        <v/>
      </c>
      <c r="AI79" s="549" t="str">
        <f t="shared" si="33"/>
        <v/>
      </c>
      <c r="AK79" s="549" t="str">
        <f t="shared" si="34"/>
        <v/>
      </c>
      <c r="AM79" s="549" t="str">
        <f t="shared" si="35"/>
        <v/>
      </c>
      <c r="AO79" s="549" t="str">
        <f t="shared" si="36"/>
        <v/>
      </c>
      <c r="AQ79" s="549" t="str">
        <f t="shared" si="37"/>
        <v/>
      </c>
    </row>
    <row r="80" spans="5:43" x14ac:dyDescent="0.25">
      <c r="E80" s="549" t="str">
        <f t="shared" si="19"/>
        <v/>
      </c>
      <c r="G80" s="549" t="str">
        <f t="shared" si="19"/>
        <v/>
      </c>
      <c r="I80" s="549" t="str">
        <f t="shared" si="20"/>
        <v/>
      </c>
      <c r="K80" s="549" t="str">
        <f t="shared" si="21"/>
        <v/>
      </c>
      <c r="M80" s="549" t="str">
        <f t="shared" si="22"/>
        <v/>
      </c>
      <c r="O80" s="549" t="str">
        <f t="shared" si="23"/>
        <v/>
      </c>
      <c r="Q80" s="549" t="str">
        <f t="shared" si="24"/>
        <v/>
      </c>
      <c r="S80" s="549" t="str">
        <f t="shared" si="25"/>
        <v/>
      </c>
      <c r="U80" s="549" t="str">
        <f t="shared" si="26"/>
        <v/>
      </c>
      <c r="W80" s="549" t="str">
        <f t="shared" si="27"/>
        <v/>
      </c>
      <c r="Y80" s="549" t="str">
        <f t="shared" si="28"/>
        <v/>
      </c>
      <c r="AA80" s="549" t="str">
        <f t="shared" si="29"/>
        <v/>
      </c>
      <c r="AC80" s="549" t="str">
        <f t="shared" si="30"/>
        <v/>
      </c>
      <c r="AE80" s="549" t="str">
        <f t="shared" si="31"/>
        <v/>
      </c>
      <c r="AG80" s="549" t="str">
        <f t="shared" si="32"/>
        <v/>
      </c>
      <c r="AI80" s="549" t="str">
        <f t="shared" si="33"/>
        <v/>
      </c>
      <c r="AK80" s="549" t="str">
        <f t="shared" si="34"/>
        <v/>
      </c>
      <c r="AM80" s="549" t="str">
        <f t="shared" si="35"/>
        <v/>
      </c>
      <c r="AO80" s="549" t="str">
        <f t="shared" si="36"/>
        <v/>
      </c>
      <c r="AQ80" s="549" t="str">
        <f t="shared" si="37"/>
        <v/>
      </c>
    </row>
    <row r="81" spans="5:43" x14ac:dyDescent="0.25">
      <c r="E81" s="549" t="str">
        <f t="shared" si="19"/>
        <v/>
      </c>
      <c r="G81" s="549" t="str">
        <f t="shared" si="19"/>
        <v/>
      </c>
      <c r="I81" s="549" t="str">
        <f t="shared" si="20"/>
        <v/>
      </c>
      <c r="K81" s="549" t="str">
        <f t="shared" si="21"/>
        <v/>
      </c>
      <c r="M81" s="549" t="str">
        <f t="shared" si="22"/>
        <v/>
      </c>
      <c r="O81" s="549" t="str">
        <f t="shared" si="23"/>
        <v/>
      </c>
      <c r="Q81" s="549" t="str">
        <f t="shared" si="24"/>
        <v/>
      </c>
      <c r="S81" s="549" t="str">
        <f t="shared" si="25"/>
        <v/>
      </c>
      <c r="U81" s="549" t="str">
        <f t="shared" si="26"/>
        <v/>
      </c>
      <c r="W81" s="549" t="str">
        <f t="shared" si="27"/>
        <v/>
      </c>
      <c r="Y81" s="549" t="str">
        <f t="shared" si="28"/>
        <v/>
      </c>
      <c r="AA81" s="549" t="str">
        <f t="shared" si="29"/>
        <v/>
      </c>
      <c r="AC81" s="549" t="str">
        <f t="shared" si="30"/>
        <v/>
      </c>
      <c r="AE81" s="549" t="str">
        <f t="shared" si="31"/>
        <v/>
      </c>
      <c r="AG81" s="549" t="str">
        <f t="shared" si="32"/>
        <v/>
      </c>
      <c r="AI81" s="549" t="str">
        <f t="shared" si="33"/>
        <v/>
      </c>
      <c r="AK81" s="549" t="str">
        <f t="shared" si="34"/>
        <v/>
      </c>
      <c r="AM81" s="549" t="str">
        <f t="shared" si="35"/>
        <v/>
      </c>
      <c r="AO81" s="549" t="str">
        <f t="shared" si="36"/>
        <v/>
      </c>
      <c r="AQ81" s="549" t="str">
        <f t="shared" si="37"/>
        <v/>
      </c>
    </row>
    <row r="82" spans="5:43" x14ac:dyDescent="0.25">
      <c r="E82" s="549" t="str">
        <f t="shared" si="19"/>
        <v/>
      </c>
      <c r="G82" s="549" t="str">
        <f t="shared" si="19"/>
        <v/>
      </c>
      <c r="I82" s="549" t="str">
        <f t="shared" si="20"/>
        <v/>
      </c>
      <c r="K82" s="549" t="str">
        <f t="shared" si="21"/>
        <v/>
      </c>
      <c r="M82" s="549" t="str">
        <f t="shared" si="22"/>
        <v/>
      </c>
      <c r="O82" s="549" t="str">
        <f t="shared" si="23"/>
        <v/>
      </c>
      <c r="Q82" s="549" t="str">
        <f t="shared" si="24"/>
        <v/>
      </c>
      <c r="S82" s="549" t="str">
        <f t="shared" si="25"/>
        <v/>
      </c>
      <c r="U82" s="549" t="str">
        <f t="shared" si="26"/>
        <v/>
      </c>
      <c r="W82" s="549" t="str">
        <f t="shared" si="27"/>
        <v/>
      </c>
      <c r="Y82" s="549" t="str">
        <f t="shared" si="28"/>
        <v/>
      </c>
      <c r="AA82" s="549" t="str">
        <f t="shared" si="29"/>
        <v/>
      </c>
      <c r="AC82" s="549" t="str">
        <f t="shared" si="30"/>
        <v/>
      </c>
      <c r="AE82" s="549" t="str">
        <f t="shared" si="31"/>
        <v/>
      </c>
      <c r="AG82" s="549" t="str">
        <f t="shared" si="32"/>
        <v/>
      </c>
      <c r="AI82" s="549" t="str">
        <f t="shared" si="33"/>
        <v/>
      </c>
      <c r="AK82" s="549" t="str">
        <f t="shared" si="34"/>
        <v/>
      </c>
      <c r="AM82" s="549" t="str">
        <f t="shared" si="35"/>
        <v/>
      </c>
      <c r="AO82" s="549" t="str">
        <f t="shared" si="36"/>
        <v/>
      </c>
      <c r="AQ82" s="549" t="str">
        <f t="shared" si="37"/>
        <v/>
      </c>
    </row>
    <row r="83" spans="5:43" x14ac:dyDescent="0.25">
      <c r="E83" s="549" t="str">
        <f t="shared" si="19"/>
        <v/>
      </c>
      <c r="G83" s="549" t="str">
        <f t="shared" si="19"/>
        <v/>
      </c>
      <c r="I83" s="549" t="str">
        <f t="shared" si="20"/>
        <v/>
      </c>
      <c r="K83" s="549" t="str">
        <f t="shared" si="21"/>
        <v/>
      </c>
      <c r="M83" s="549" t="str">
        <f t="shared" si="22"/>
        <v/>
      </c>
      <c r="O83" s="549" t="str">
        <f t="shared" si="23"/>
        <v/>
      </c>
      <c r="Q83" s="549" t="str">
        <f t="shared" si="24"/>
        <v/>
      </c>
      <c r="S83" s="549" t="str">
        <f t="shared" si="25"/>
        <v/>
      </c>
      <c r="U83" s="549" t="str">
        <f t="shared" si="26"/>
        <v/>
      </c>
      <c r="W83" s="549" t="str">
        <f t="shared" si="27"/>
        <v/>
      </c>
      <c r="Y83" s="549" t="str">
        <f t="shared" si="28"/>
        <v/>
      </c>
      <c r="AA83" s="549" t="str">
        <f t="shared" si="29"/>
        <v/>
      </c>
      <c r="AC83" s="549" t="str">
        <f t="shared" si="30"/>
        <v/>
      </c>
      <c r="AE83" s="549" t="str">
        <f t="shared" si="31"/>
        <v/>
      </c>
      <c r="AG83" s="549" t="str">
        <f t="shared" si="32"/>
        <v/>
      </c>
      <c r="AI83" s="549" t="str">
        <f t="shared" si="33"/>
        <v/>
      </c>
      <c r="AK83" s="549" t="str">
        <f t="shared" si="34"/>
        <v/>
      </c>
      <c r="AM83" s="549" t="str">
        <f t="shared" si="35"/>
        <v/>
      </c>
      <c r="AO83" s="549" t="str">
        <f t="shared" si="36"/>
        <v/>
      </c>
      <c r="AQ83" s="549" t="str">
        <f t="shared" si="37"/>
        <v/>
      </c>
    </row>
    <row r="84" spans="5:43" x14ac:dyDescent="0.25">
      <c r="E84" s="549" t="str">
        <f t="shared" si="19"/>
        <v/>
      </c>
      <c r="G84" s="549" t="str">
        <f t="shared" si="19"/>
        <v/>
      </c>
      <c r="I84" s="549" t="str">
        <f t="shared" si="20"/>
        <v/>
      </c>
      <c r="K84" s="549" t="str">
        <f t="shared" si="21"/>
        <v/>
      </c>
      <c r="M84" s="549" t="str">
        <f t="shared" si="22"/>
        <v/>
      </c>
      <c r="O84" s="549" t="str">
        <f t="shared" si="23"/>
        <v/>
      </c>
      <c r="Q84" s="549" t="str">
        <f t="shared" si="24"/>
        <v/>
      </c>
      <c r="S84" s="549" t="str">
        <f t="shared" si="25"/>
        <v/>
      </c>
      <c r="U84" s="549" t="str">
        <f t="shared" si="26"/>
        <v/>
      </c>
      <c r="W84" s="549" t="str">
        <f t="shared" si="27"/>
        <v/>
      </c>
      <c r="Y84" s="549" t="str">
        <f t="shared" si="28"/>
        <v/>
      </c>
      <c r="AA84" s="549" t="str">
        <f t="shared" si="29"/>
        <v/>
      </c>
      <c r="AC84" s="549" t="str">
        <f t="shared" si="30"/>
        <v/>
      </c>
      <c r="AE84" s="549" t="str">
        <f t="shared" si="31"/>
        <v/>
      </c>
      <c r="AG84" s="549" t="str">
        <f t="shared" si="32"/>
        <v/>
      </c>
      <c r="AI84" s="549" t="str">
        <f t="shared" si="33"/>
        <v/>
      </c>
      <c r="AK84" s="549" t="str">
        <f t="shared" si="34"/>
        <v/>
      </c>
      <c r="AM84" s="549" t="str">
        <f t="shared" si="35"/>
        <v/>
      </c>
      <c r="AO84" s="549" t="str">
        <f t="shared" si="36"/>
        <v/>
      </c>
      <c r="AQ84" s="549" t="str">
        <f t="shared" si="37"/>
        <v/>
      </c>
    </row>
    <row r="85" spans="5:43" x14ac:dyDescent="0.25">
      <c r="E85" s="549" t="str">
        <f t="shared" si="19"/>
        <v/>
      </c>
      <c r="G85" s="549" t="str">
        <f t="shared" si="19"/>
        <v/>
      </c>
      <c r="I85" s="549" t="str">
        <f t="shared" si="20"/>
        <v/>
      </c>
      <c r="K85" s="549" t="str">
        <f t="shared" si="21"/>
        <v/>
      </c>
      <c r="M85" s="549" t="str">
        <f t="shared" si="22"/>
        <v/>
      </c>
      <c r="O85" s="549" t="str">
        <f t="shared" si="23"/>
        <v/>
      </c>
      <c r="Q85" s="549" t="str">
        <f t="shared" si="24"/>
        <v/>
      </c>
      <c r="S85" s="549" t="str">
        <f t="shared" si="25"/>
        <v/>
      </c>
      <c r="U85" s="549" t="str">
        <f t="shared" si="26"/>
        <v/>
      </c>
      <c r="W85" s="549" t="str">
        <f t="shared" si="27"/>
        <v/>
      </c>
      <c r="Y85" s="549" t="str">
        <f t="shared" si="28"/>
        <v/>
      </c>
      <c r="AA85" s="549" t="str">
        <f t="shared" si="29"/>
        <v/>
      </c>
      <c r="AC85" s="549" t="str">
        <f t="shared" si="30"/>
        <v/>
      </c>
      <c r="AE85" s="549" t="str">
        <f t="shared" si="31"/>
        <v/>
      </c>
      <c r="AG85" s="549" t="str">
        <f t="shared" si="32"/>
        <v/>
      </c>
      <c r="AI85" s="549" t="str">
        <f t="shared" si="33"/>
        <v/>
      </c>
      <c r="AK85" s="549" t="str">
        <f t="shared" si="34"/>
        <v/>
      </c>
      <c r="AM85" s="549" t="str">
        <f t="shared" si="35"/>
        <v/>
      </c>
      <c r="AO85" s="549" t="str">
        <f t="shared" si="36"/>
        <v/>
      </c>
      <c r="AQ85" s="549" t="str">
        <f t="shared" si="37"/>
        <v/>
      </c>
    </row>
    <row r="86" spans="5:43" x14ac:dyDescent="0.25">
      <c r="E86" s="549" t="str">
        <f t="shared" si="19"/>
        <v/>
      </c>
      <c r="G86" s="549" t="str">
        <f t="shared" si="19"/>
        <v/>
      </c>
      <c r="I86" s="549" t="str">
        <f t="shared" si="20"/>
        <v/>
      </c>
      <c r="K86" s="549" t="str">
        <f t="shared" si="21"/>
        <v/>
      </c>
      <c r="M86" s="549" t="str">
        <f t="shared" si="22"/>
        <v/>
      </c>
      <c r="O86" s="549" t="str">
        <f t="shared" si="23"/>
        <v/>
      </c>
      <c r="Q86" s="549" t="str">
        <f t="shared" si="24"/>
        <v/>
      </c>
      <c r="S86" s="549" t="str">
        <f t="shared" si="25"/>
        <v/>
      </c>
      <c r="U86" s="549" t="str">
        <f t="shared" si="26"/>
        <v/>
      </c>
      <c r="W86" s="549" t="str">
        <f t="shared" si="27"/>
        <v/>
      </c>
      <c r="Y86" s="549" t="str">
        <f t="shared" si="28"/>
        <v/>
      </c>
      <c r="AA86" s="549" t="str">
        <f t="shared" si="29"/>
        <v/>
      </c>
      <c r="AC86" s="549" t="str">
        <f t="shared" si="30"/>
        <v/>
      </c>
      <c r="AE86" s="549" t="str">
        <f t="shared" si="31"/>
        <v/>
      </c>
      <c r="AG86" s="549" t="str">
        <f t="shared" si="32"/>
        <v/>
      </c>
      <c r="AI86" s="549" t="str">
        <f t="shared" si="33"/>
        <v/>
      </c>
      <c r="AK86" s="549" t="str">
        <f t="shared" si="34"/>
        <v/>
      </c>
      <c r="AM86" s="549" t="str">
        <f t="shared" si="35"/>
        <v/>
      </c>
      <c r="AO86" s="549" t="str">
        <f t="shared" si="36"/>
        <v/>
      </c>
      <c r="AQ86" s="549" t="str">
        <f t="shared" si="37"/>
        <v/>
      </c>
    </row>
    <row r="87" spans="5:43" x14ac:dyDescent="0.25">
      <c r="E87" s="549" t="str">
        <f t="shared" si="19"/>
        <v/>
      </c>
      <c r="G87" s="549" t="str">
        <f t="shared" si="19"/>
        <v/>
      </c>
      <c r="I87" s="549" t="str">
        <f t="shared" si="20"/>
        <v/>
      </c>
      <c r="K87" s="549" t="str">
        <f t="shared" si="21"/>
        <v/>
      </c>
      <c r="M87" s="549" t="str">
        <f t="shared" si="22"/>
        <v/>
      </c>
      <c r="O87" s="549" t="str">
        <f t="shared" si="23"/>
        <v/>
      </c>
      <c r="Q87" s="549" t="str">
        <f t="shared" si="24"/>
        <v/>
      </c>
      <c r="S87" s="549" t="str">
        <f t="shared" si="25"/>
        <v/>
      </c>
      <c r="U87" s="549" t="str">
        <f t="shared" si="26"/>
        <v/>
      </c>
      <c r="W87" s="549" t="str">
        <f t="shared" si="27"/>
        <v/>
      </c>
      <c r="Y87" s="549" t="str">
        <f t="shared" si="28"/>
        <v/>
      </c>
      <c r="AA87" s="549" t="str">
        <f t="shared" si="29"/>
        <v/>
      </c>
      <c r="AC87" s="549" t="str">
        <f t="shared" si="30"/>
        <v/>
      </c>
      <c r="AE87" s="549" t="str">
        <f t="shared" si="31"/>
        <v/>
      </c>
      <c r="AG87" s="549" t="str">
        <f t="shared" si="32"/>
        <v/>
      </c>
      <c r="AI87" s="549" t="str">
        <f t="shared" si="33"/>
        <v/>
      </c>
      <c r="AK87" s="549" t="str">
        <f t="shared" si="34"/>
        <v/>
      </c>
      <c r="AM87" s="549" t="str">
        <f t="shared" si="35"/>
        <v/>
      </c>
      <c r="AO87" s="549" t="str">
        <f t="shared" si="36"/>
        <v/>
      </c>
      <c r="AQ87" s="549" t="str">
        <f t="shared" si="37"/>
        <v/>
      </c>
    </row>
    <row r="88" spans="5:43" x14ac:dyDescent="0.25">
      <c r="E88" s="549" t="str">
        <f t="shared" si="19"/>
        <v/>
      </c>
      <c r="G88" s="549" t="str">
        <f t="shared" si="19"/>
        <v/>
      </c>
      <c r="I88" s="549" t="str">
        <f t="shared" si="20"/>
        <v/>
      </c>
      <c r="K88" s="549" t="str">
        <f t="shared" si="21"/>
        <v/>
      </c>
      <c r="M88" s="549" t="str">
        <f t="shared" si="22"/>
        <v/>
      </c>
      <c r="O88" s="549" t="str">
        <f t="shared" si="23"/>
        <v/>
      </c>
      <c r="Q88" s="549" t="str">
        <f t="shared" si="24"/>
        <v/>
      </c>
      <c r="S88" s="549" t="str">
        <f t="shared" si="25"/>
        <v/>
      </c>
      <c r="U88" s="549" t="str">
        <f t="shared" si="26"/>
        <v/>
      </c>
      <c r="W88" s="549" t="str">
        <f t="shared" si="27"/>
        <v/>
      </c>
      <c r="Y88" s="549" t="str">
        <f t="shared" si="28"/>
        <v/>
      </c>
      <c r="AA88" s="549" t="str">
        <f t="shared" si="29"/>
        <v/>
      </c>
      <c r="AC88" s="549" t="str">
        <f t="shared" si="30"/>
        <v/>
      </c>
      <c r="AE88" s="549" t="str">
        <f t="shared" si="31"/>
        <v/>
      </c>
      <c r="AG88" s="549" t="str">
        <f t="shared" si="32"/>
        <v/>
      </c>
      <c r="AI88" s="549" t="str">
        <f t="shared" si="33"/>
        <v/>
      </c>
      <c r="AK88" s="549" t="str">
        <f t="shared" si="34"/>
        <v/>
      </c>
      <c r="AM88" s="549" t="str">
        <f t="shared" si="35"/>
        <v/>
      </c>
      <c r="AO88" s="549" t="str">
        <f t="shared" si="36"/>
        <v/>
      </c>
      <c r="AQ88" s="549" t="str">
        <f t="shared" si="37"/>
        <v/>
      </c>
    </row>
    <row r="89" spans="5:43" x14ac:dyDescent="0.25">
      <c r="E89" s="549" t="str">
        <f t="shared" si="19"/>
        <v/>
      </c>
      <c r="G89" s="549" t="str">
        <f t="shared" si="19"/>
        <v/>
      </c>
      <c r="I89" s="549" t="str">
        <f t="shared" si="20"/>
        <v/>
      </c>
      <c r="K89" s="549" t="str">
        <f t="shared" si="21"/>
        <v/>
      </c>
      <c r="M89" s="549" t="str">
        <f t="shared" si="22"/>
        <v/>
      </c>
      <c r="O89" s="549" t="str">
        <f t="shared" si="23"/>
        <v/>
      </c>
      <c r="Q89" s="549" t="str">
        <f t="shared" si="24"/>
        <v/>
      </c>
      <c r="S89" s="549" t="str">
        <f t="shared" si="25"/>
        <v/>
      </c>
      <c r="U89" s="549" t="str">
        <f t="shared" si="26"/>
        <v/>
      </c>
      <c r="W89" s="549" t="str">
        <f t="shared" si="27"/>
        <v/>
      </c>
      <c r="Y89" s="549" t="str">
        <f t="shared" si="28"/>
        <v/>
      </c>
      <c r="AA89" s="549" t="str">
        <f t="shared" si="29"/>
        <v/>
      </c>
      <c r="AC89" s="549" t="str">
        <f t="shared" si="30"/>
        <v/>
      </c>
      <c r="AE89" s="549" t="str">
        <f t="shared" si="31"/>
        <v/>
      </c>
      <c r="AG89" s="549" t="str">
        <f t="shared" si="32"/>
        <v/>
      </c>
      <c r="AI89" s="549" t="str">
        <f t="shared" si="33"/>
        <v/>
      </c>
      <c r="AK89" s="549" t="str">
        <f t="shared" si="34"/>
        <v/>
      </c>
      <c r="AM89" s="549" t="str">
        <f t="shared" si="35"/>
        <v/>
      </c>
      <c r="AO89" s="549" t="str">
        <f t="shared" si="36"/>
        <v/>
      </c>
      <c r="AQ89" s="549" t="str">
        <f t="shared" si="37"/>
        <v/>
      </c>
    </row>
    <row r="90" spans="5:43" x14ac:dyDescent="0.25">
      <c r="E90" s="549" t="str">
        <f t="shared" si="19"/>
        <v/>
      </c>
      <c r="G90" s="549" t="str">
        <f t="shared" si="19"/>
        <v/>
      </c>
      <c r="I90" s="549" t="str">
        <f t="shared" si="20"/>
        <v/>
      </c>
      <c r="K90" s="549" t="str">
        <f t="shared" si="21"/>
        <v/>
      </c>
      <c r="M90" s="549" t="str">
        <f t="shared" si="22"/>
        <v/>
      </c>
      <c r="O90" s="549" t="str">
        <f t="shared" si="23"/>
        <v/>
      </c>
      <c r="Q90" s="549" t="str">
        <f t="shared" si="24"/>
        <v/>
      </c>
      <c r="S90" s="549" t="str">
        <f t="shared" si="25"/>
        <v/>
      </c>
      <c r="U90" s="549" t="str">
        <f t="shared" si="26"/>
        <v/>
      </c>
      <c r="W90" s="549" t="str">
        <f t="shared" si="27"/>
        <v/>
      </c>
      <c r="Y90" s="549" t="str">
        <f t="shared" si="28"/>
        <v/>
      </c>
      <c r="AA90" s="549" t="str">
        <f t="shared" si="29"/>
        <v/>
      </c>
      <c r="AC90" s="549" t="str">
        <f t="shared" si="30"/>
        <v/>
      </c>
      <c r="AE90" s="549" t="str">
        <f t="shared" si="31"/>
        <v/>
      </c>
      <c r="AG90" s="549" t="str">
        <f t="shared" si="32"/>
        <v/>
      </c>
      <c r="AI90" s="549" t="str">
        <f t="shared" si="33"/>
        <v/>
      </c>
      <c r="AK90" s="549" t="str">
        <f t="shared" si="34"/>
        <v/>
      </c>
      <c r="AM90" s="549" t="str">
        <f t="shared" si="35"/>
        <v/>
      </c>
      <c r="AO90" s="549" t="str">
        <f t="shared" si="36"/>
        <v/>
      </c>
      <c r="AQ90" s="549" t="str">
        <f t="shared" si="37"/>
        <v/>
      </c>
    </row>
    <row r="91" spans="5:43" x14ac:dyDescent="0.25">
      <c r="E91" s="549" t="str">
        <f t="shared" si="19"/>
        <v/>
      </c>
      <c r="G91" s="549" t="str">
        <f t="shared" si="19"/>
        <v/>
      </c>
      <c r="I91" s="549" t="str">
        <f t="shared" si="20"/>
        <v/>
      </c>
      <c r="K91" s="549" t="str">
        <f t="shared" si="21"/>
        <v/>
      </c>
      <c r="M91" s="549" t="str">
        <f t="shared" si="22"/>
        <v/>
      </c>
      <c r="O91" s="549" t="str">
        <f t="shared" si="23"/>
        <v/>
      </c>
      <c r="Q91" s="549" t="str">
        <f t="shared" si="24"/>
        <v/>
      </c>
      <c r="S91" s="549" t="str">
        <f t="shared" si="25"/>
        <v/>
      </c>
      <c r="U91" s="549" t="str">
        <f t="shared" si="26"/>
        <v/>
      </c>
      <c r="W91" s="549" t="str">
        <f t="shared" si="27"/>
        <v/>
      </c>
      <c r="Y91" s="549" t="str">
        <f t="shared" si="28"/>
        <v/>
      </c>
      <c r="AA91" s="549" t="str">
        <f t="shared" si="29"/>
        <v/>
      </c>
      <c r="AC91" s="549" t="str">
        <f t="shared" si="30"/>
        <v/>
      </c>
      <c r="AE91" s="549" t="str">
        <f t="shared" si="31"/>
        <v/>
      </c>
      <c r="AG91" s="549" t="str">
        <f t="shared" si="32"/>
        <v/>
      </c>
      <c r="AI91" s="549" t="str">
        <f t="shared" si="33"/>
        <v/>
      </c>
      <c r="AK91" s="549" t="str">
        <f t="shared" si="34"/>
        <v/>
      </c>
      <c r="AM91" s="549" t="str">
        <f t="shared" si="35"/>
        <v/>
      </c>
      <c r="AO91" s="549" t="str">
        <f t="shared" si="36"/>
        <v/>
      </c>
      <c r="AQ91" s="549" t="str">
        <f t="shared" si="37"/>
        <v/>
      </c>
    </row>
    <row r="92" spans="5:43" x14ac:dyDescent="0.25">
      <c r="E92" s="549" t="str">
        <f t="shared" si="19"/>
        <v/>
      </c>
      <c r="G92" s="549" t="str">
        <f t="shared" si="19"/>
        <v/>
      </c>
      <c r="I92" s="549" t="str">
        <f t="shared" si="20"/>
        <v/>
      </c>
      <c r="K92" s="549" t="str">
        <f t="shared" si="21"/>
        <v/>
      </c>
      <c r="M92" s="549" t="str">
        <f t="shared" si="22"/>
        <v/>
      </c>
      <c r="O92" s="549" t="str">
        <f t="shared" si="23"/>
        <v/>
      </c>
      <c r="Q92" s="549" t="str">
        <f t="shared" si="24"/>
        <v/>
      </c>
      <c r="S92" s="549" t="str">
        <f t="shared" si="25"/>
        <v/>
      </c>
      <c r="U92" s="549" t="str">
        <f t="shared" si="26"/>
        <v/>
      </c>
      <c r="W92" s="549" t="str">
        <f t="shared" si="27"/>
        <v/>
      </c>
      <c r="Y92" s="549" t="str">
        <f t="shared" si="28"/>
        <v/>
      </c>
      <c r="AA92" s="549" t="str">
        <f t="shared" si="29"/>
        <v/>
      </c>
      <c r="AC92" s="549" t="str">
        <f t="shared" si="30"/>
        <v/>
      </c>
      <c r="AE92" s="549" t="str">
        <f t="shared" si="31"/>
        <v/>
      </c>
      <c r="AG92" s="549" t="str">
        <f t="shared" si="32"/>
        <v/>
      </c>
      <c r="AI92" s="549" t="str">
        <f t="shared" si="33"/>
        <v/>
      </c>
      <c r="AK92" s="549" t="str">
        <f t="shared" si="34"/>
        <v/>
      </c>
      <c r="AM92" s="549" t="str">
        <f t="shared" si="35"/>
        <v/>
      </c>
      <c r="AO92" s="549" t="str">
        <f t="shared" si="36"/>
        <v/>
      </c>
      <c r="AQ92" s="549" t="str">
        <f t="shared" si="37"/>
        <v/>
      </c>
    </row>
    <row r="93" spans="5:43" x14ac:dyDescent="0.25">
      <c r="E93" s="549" t="str">
        <f t="shared" si="19"/>
        <v/>
      </c>
      <c r="G93" s="549" t="str">
        <f t="shared" si="19"/>
        <v/>
      </c>
      <c r="I93" s="549" t="str">
        <f t="shared" si="20"/>
        <v/>
      </c>
      <c r="K93" s="549" t="str">
        <f t="shared" si="21"/>
        <v/>
      </c>
      <c r="M93" s="549" t="str">
        <f t="shared" si="22"/>
        <v/>
      </c>
      <c r="O93" s="549" t="str">
        <f t="shared" si="23"/>
        <v/>
      </c>
      <c r="Q93" s="549" t="str">
        <f t="shared" si="24"/>
        <v/>
      </c>
      <c r="S93" s="549" t="str">
        <f t="shared" si="25"/>
        <v/>
      </c>
      <c r="U93" s="549" t="str">
        <f t="shared" si="26"/>
        <v/>
      </c>
      <c r="W93" s="549" t="str">
        <f t="shared" si="27"/>
        <v/>
      </c>
      <c r="Y93" s="549" t="str">
        <f t="shared" si="28"/>
        <v/>
      </c>
      <c r="AA93" s="549" t="str">
        <f t="shared" si="29"/>
        <v/>
      </c>
      <c r="AC93" s="549" t="str">
        <f t="shared" si="30"/>
        <v/>
      </c>
      <c r="AE93" s="549" t="str">
        <f t="shared" si="31"/>
        <v/>
      </c>
      <c r="AG93" s="549" t="str">
        <f t="shared" si="32"/>
        <v/>
      </c>
      <c r="AI93" s="549" t="str">
        <f t="shared" si="33"/>
        <v/>
      </c>
      <c r="AK93" s="549" t="str">
        <f t="shared" si="34"/>
        <v/>
      </c>
      <c r="AM93" s="549" t="str">
        <f t="shared" si="35"/>
        <v/>
      </c>
      <c r="AO93" s="549" t="str">
        <f t="shared" si="36"/>
        <v/>
      </c>
      <c r="AQ93" s="549" t="str">
        <f t="shared" si="37"/>
        <v/>
      </c>
    </row>
    <row r="94" spans="5:43" x14ac:dyDescent="0.25">
      <c r="E94" s="549" t="str">
        <f t="shared" si="19"/>
        <v/>
      </c>
      <c r="G94" s="549" t="str">
        <f t="shared" si="19"/>
        <v/>
      </c>
      <c r="I94" s="549" t="str">
        <f t="shared" si="20"/>
        <v/>
      </c>
      <c r="K94" s="549" t="str">
        <f t="shared" si="21"/>
        <v/>
      </c>
      <c r="M94" s="549" t="str">
        <f t="shared" si="22"/>
        <v/>
      </c>
      <c r="O94" s="549" t="str">
        <f t="shared" si="23"/>
        <v/>
      </c>
      <c r="Q94" s="549" t="str">
        <f t="shared" si="24"/>
        <v/>
      </c>
      <c r="S94" s="549" t="str">
        <f t="shared" si="25"/>
        <v/>
      </c>
      <c r="U94" s="549" t="str">
        <f t="shared" si="26"/>
        <v/>
      </c>
      <c r="W94" s="549" t="str">
        <f t="shared" si="27"/>
        <v/>
      </c>
      <c r="Y94" s="549" t="str">
        <f t="shared" si="28"/>
        <v/>
      </c>
      <c r="AA94" s="549" t="str">
        <f t="shared" si="29"/>
        <v/>
      </c>
      <c r="AC94" s="549" t="str">
        <f t="shared" si="30"/>
        <v/>
      </c>
      <c r="AE94" s="549" t="str">
        <f t="shared" si="31"/>
        <v/>
      </c>
      <c r="AG94" s="549" t="str">
        <f t="shared" si="32"/>
        <v/>
      </c>
      <c r="AI94" s="549" t="str">
        <f t="shared" si="33"/>
        <v/>
      </c>
      <c r="AK94" s="549" t="str">
        <f t="shared" si="34"/>
        <v/>
      </c>
      <c r="AM94" s="549" t="str">
        <f t="shared" si="35"/>
        <v/>
      </c>
      <c r="AO94" s="549" t="str">
        <f t="shared" si="36"/>
        <v/>
      </c>
      <c r="AQ94" s="549" t="str">
        <f t="shared" si="37"/>
        <v/>
      </c>
    </row>
    <row r="95" spans="5:43" x14ac:dyDescent="0.25">
      <c r="E95" s="549" t="str">
        <f t="shared" si="19"/>
        <v/>
      </c>
      <c r="G95" s="549" t="str">
        <f t="shared" si="19"/>
        <v/>
      </c>
      <c r="I95" s="549" t="str">
        <f t="shared" si="20"/>
        <v/>
      </c>
      <c r="K95" s="549" t="str">
        <f t="shared" si="21"/>
        <v/>
      </c>
      <c r="M95" s="549" t="str">
        <f t="shared" si="22"/>
        <v/>
      </c>
      <c r="O95" s="549" t="str">
        <f t="shared" si="23"/>
        <v/>
      </c>
      <c r="Q95" s="549" t="str">
        <f t="shared" si="24"/>
        <v/>
      </c>
      <c r="S95" s="549" t="str">
        <f t="shared" si="25"/>
        <v/>
      </c>
      <c r="U95" s="549" t="str">
        <f t="shared" si="26"/>
        <v/>
      </c>
      <c r="W95" s="549" t="str">
        <f t="shared" si="27"/>
        <v/>
      </c>
      <c r="Y95" s="549" t="str">
        <f t="shared" si="28"/>
        <v/>
      </c>
      <c r="AA95" s="549" t="str">
        <f t="shared" si="29"/>
        <v/>
      </c>
      <c r="AC95" s="549" t="str">
        <f t="shared" si="30"/>
        <v/>
      </c>
      <c r="AE95" s="549" t="str">
        <f t="shared" si="31"/>
        <v/>
      </c>
      <c r="AG95" s="549" t="str">
        <f t="shared" si="32"/>
        <v/>
      </c>
      <c r="AI95" s="549" t="str">
        <f t="shared" si="33"/>
        <v/>
      </c>
      <c r="AK95" s="549" t="str">
        <f t="shared" si="34"/>
        <v/>
      </c>
      <c r="AM95" s="549" t="str">
        <f t="shared" si="35"/>
        <v/>
      </c>
      <c r="AO95" s="549" t="str">
        <f t="shared" si="36"/>
        <v/>
      </c>
      <c r="AQ95" s="549" t="str">
        <f t="shared" si="37"/>
        <v/>
      </c>
    </row>
    <row r="96" spans="5:43" x14ac:dyDescent="0.25">
      <c r="E96" s="549" t="str">
        <f t="shared" si="19"/>
        <v/>
      </c>
      <c r="G96" s="549" t="str">
        <f t="shared" si="19"/>
        <v/>
      </c>
      <c r="I96" s="549" t="str">
        <f t="shared" si="20"/>
        <v/>
      </c>
      <c r="K96" s="549" t="str">
        <f t="shared" si="21"/>
        <v/>
      </c>
      <c r="M96" s="549" t="str">
        <f t="shared" si="22"/>
        <v/>
      </c>
      <c r="O96" s="549" t="str">
        <f t="shared" si="23"/>
        <v/>
      </c>
      <c r="Q96" s="549" t="str">
        <f t="shared" si="24"/>
        <v/>
      </c>
      <c r="S96" s="549" t="str">
        <f t="shared" si="25"/>
        <v/>
      </c>
      <c r="U96" s="549" t="str">
        <f t="shared" si="26"/>
        <v/>
      </c>
      <c r="W96" s="549" t="str">
        <f t="shared" si="27"/>
        <v/>
      </c>
      <c r="Y96" s="549" t="str">
        <f t="shared" si="28"/>
        <v/>
      </c>
      <c r="AA96" s="549" t="str">
        <f t="shared" si="29"/>
        <v/>
      </c>
      <c r="AC96" s="549" t="str">
        <f t="shared" si="30"/>
        <v/>
      </c>
      <c r="AE96" s="549" t="str">
        <f t="shared" si="31"/>
        <v/>
      </c>
      <c r="AG96" s="549" t="str">
        <f t="shared" si="32"/>
        <v/>
      </c>
      <c r="AI96" s="549" t="str">
        <f t="shared" si="33"/>
        <v/>
      </c>
      <c r="AK96" s="549" t="str">
        <f t="shared" si="34"/>
        <v/>
      </c>
      <c r="AM96" s="549" t="str">
        <f t="shared" si="35"/>
        <v/>
      </c>
      <c r="AO96" s="549" t="str">
        <f t="shared" si="36"/>
        <v/>
      </c>
      <c r="AQ96" s="549" t="str">
        <f t="shared" si="37"/>
        <v/>
      </c>
    </row>
    <row r="97" spans="5:43" x14ac:dyDescent="0.25">
      <c r="E97" s="549" t="str">
        <f t="shared" si="19"/>
        <v/>
      </c>
      <c r="G97" s="549" t="str">
        <f t="shared" si="19"/>
        <v/>
      </c>
      <c r="I97" s="549" t="str">
        <f t="shared" si="20"/>
        <v/>
      </c>
      <c r="K97" s="549" t="str">
        <f t="shared" si="21"/>
        <v/>
      </c>
      <c r="M97" s="549" t="str">
        <f t="shared" si="22"/>
        <v/>
      </c>
      <c r="O97" s="549" t="str">
        <f t="shared" si="23"/>
        <v/>
      </c>
      <c r="Q97" s="549" t="str">
        <f t="shared" si="24"/>
        <v/>
      </c>
      <c r="S97" s="549" t="str">
        <f t="shared" si="25"/>
        <v/>
      </c>
      <c r="U97" s="549" t="str">
        <f t="shared" si="26"/>
        <v/>
      </c>
      <c r="W97" s="549" t="str">
        <f t="shared" si="27"/>
        <v/>
      </c>
      <c r="Y97" s="549" t="str">
        <f t="shared" si="28"/>
        <v/>
      </c>
      <c r="AA97" s="549" t="str">
        <f t="shared" si="29"/>
        <v/>
      </c>
      <c r="AC97" s="549" t="str">
        <f t="shared" si="30"/>
        <v/>
      </c>
      <c r="AE97" s="549" t="str">
        <f t="shared" si="31"/>
        <v/>
      </c>
      <c r="AG97" s="549" t="str">
        <f t="shared" si="32"/>
        <v/>
      </c>
      <c r="AI97" s="549" t="str">
        <f t="shared" si="33"/>
        <v/>
      </c>
      <c r="AK97" s="549" t="str">
        <f t="shared" si="34"/>
        <v/>
      </c>
      <c r="AM97" s="549" t="str">
        <f t="shared" si="35"/>
        <v/>
      </c>
      <c r="AO97" s="549" t="str">
        <f t="shared" si="36"/>
        <v/>
      </c>
      <c r="AQ97" s="549" t="str">
        <f t="shared" si="37"/>
        <v/>
      </c>
    </row>
    <row r="98" spans="5:43" x14ac:dyDescent="0.25">
      <c r="E98" s="549" t="str">
        <f t="shared" si="19"/>
        <v/>
      </c>
      <c r="G98" s="549" t="str">
        <f t="shared" si="19"/>
        <v/>
      </c>
      <c r="I98" s="549" t="str">
        <f t="shared" si="20"/>
        <v/>
      </c>
      <c r="K98" s="549" t="str">
        <f t="shared" si="21"/>
        <v/>
      </c>
      <c r="M98" s="549" t="str">
        <f t="shared" si="22"/>
        <v/>
      </c>
      <c r="O98" s="549" t="str">
        <f t="shared" si="23"/>
        <v/>
      </c>
      <c r="Q98" s="549" t="str">
        <f t="shared" si="24"/>
        <v/>
      </c>
      <c r="S98" s="549" t="str">
        <f t="shared" si="25"/>
        <v/>
      </c>
      <c r="U98" s="549" t="str">
        <f t="shared" si="26"/>
        <v/>
      </c>
      <c r="W98" s="549" t="str">
        <f t="shared" si="27"/>
        <v/>
      </c>
      <c r="Y98" s="549" t="str">
        <f t="shared" si="28"/>
        <v/>
      </c>
      <c r="AA98" s="549" t="str">
        <f t="shared" si="29"/>
        <v/>
      </c>
      <c r="AC98" s="549" t="str">
        <f t="shared" si="30"/>
        <v/>
      </c>
      <c r="AE98" s="549" t="str">
        <f t="shared" si="31"/>
        <v/>
      </c>
      <c r="AG98" s="549" t="str">
        <f t="shared" si="32"/>
        <v/>
      </c>
      <c r="AI98" s="549" t="str">
        <f t="shared" si="33"/>
        <v/>
      </c>
      <c r="AK98" s="549" t="str">
        <f t="shared" si="34"/>
        <v/>
      </c>
      <c r="AM98" s="549" t="str">
        <f t="shared" si="35"/>
        <v/>
      </c>
      <c r="AO98" s="549" t="str">
        <f t="shared" si="36"/>
        <v/>
      </c>
      <c r="AQ98" s="549" t="str">
        <f t="shared" si="37"/>
        <v/>
      </c>
    </row>
    <row r="99" spans="5:43" x14ac:dyDescent="0.25">
      <c r="E99" s="549" t="str">
        <f t="shared" si="19"/>
        <v/>
      </c>
      <c r="G99" s="549" t="str">
        <f t="shared" si="19"/>
        <v/>
      </c>
      <c r="I99" s="549" t="str">
        <f t="shared" si="20"/>
        <v/>
      </c>
      <c r="K99" s="549" t="str">
        <f t="shared" si="21"/>
        <v/>
      </c>
      <c r="M99" s="549" t="str">
        <f t="shared" si="22"/>
        <v/>
      </c>
      <c r="O99" s="549" t="str">
        <f t="shared" si="23"/>
        <v/>
      </c>
      <c r="Q99" s="549" t="str">
        <f t="shared" si="24"/>
        <v/>
      </c>
      <c r="S99" s="549" t="str">
        <f t="shared" si="25"/>
        <v/>
      </c>
      <c r="U99" s="549" t="str">
        <f t="shared" si="26"/>
        <v/>
      </c>
      <c r="W99" s="549" t="str">
        <f t="shared" si="27"/>
        <v/>
      </c>
      <c r="Y99" s="549" t="str">
        <f t="shared" si="28"/>
        <v/>
      </c>
      <c r="AA99" s="549" t="str">
        <f t="shared" si="29"/>
        <v/>
      </c>
      <c r="AC99" s="549" t="str">
        <f t="shared" si="30"/>
        <v/>
      </c>
      <c r="AE99" s="549" t="str">
        <f t="shared" si="31"/>
        <v/>
      </c>
      <c r="AG99" s="549" t="str">
        <f t="shared" si="32"/>
        <v/>
      </c>
      <c r="AI99" s="549" t="str">
        <f t="shared" si="33"/>
        <v/>
      </c>
      <c r="AK99" s="549" t="str">
        <f t="shared" si="34"/>
        <v/>
      </c>
      <c r="AM99" s="549" t="str">
        <f t="shared" si="35"/>
        <v/>
      </c>
      <c r="AO99" s="549" t="str">
        <f t="shared" si="36"/>
        <v/>
      </c>
      <c r="AQ99" s="549" t="str">
        <f t="shared" si="37"/>
        <v/>
      </c>
    </row>
    <row r="100" spans="5:43" x14ac:dyDescent="0.25">
      <c r="E100" s="549" t="str">
        <f t="shared" si="19"/>
        <v/>
      </c>
      <c r="G100" s="549" t="str">
        <f t="shared" si="19"/>
        <v/>
      </c>
      <c r="I100" s="549" t="str">
        <f t="shared" si="20"/>
        <v/>
      </c>
      <c r="K100" s="549" t="str">
        <f t="shared" si="21"/>
        <v/>
      </c>
      <c r="M100" s="549" t="str">
        <f t="shared" si="22"/>
        <v/>
      </c>
      <c r="O100" s="549" t="str">
        <f t="shared" si="23"/>
        <v/>
      </c>
      <c r="Q100" s="549" t="str">
        <f t="shared" si="24"/>
        <v/>
      </c>
      <c r="S100" s="549" t="str">
        <f t="shared" si="25"/>
        <v/>
      </c>
      <c r="U100" s="549" t="str">
        <f t="shared" si="26"/>
        <v/>
      </c>
      <c r="W100" s="549" t="str">
        <f t="shared" si="27"/>
        <v/>
      </c>
      <c r="Y100" s="549" t="str">
        <f t="shared" si="28"/>
        <v/>
      </c>
      <c r="AA100" s="549" t="str">
        <f t="shared" si="29"/>
        <v/>
      </c>
      <c r="AC100" s="549" t="str">
        <f t="shared" si="30"/>
        <v/>
      </c>
      <c r="AE100" s="549" t="str">
        <f t="shared" si="31"/>
        <v/>
      </c>
      <c r="AG100" s="549" t="str">
        <f t="shared" si="32"/>
        <v/>
      </c>
      <c r="AI100" s="549" t="str">
        <f t="shared" si="33"/>
        <v/>
      </c>
      <c r="AK100" s="549" t="str">
        <f t="shared" si="34"/>
        <v/>
      </c>
      <c r="AM100" s="549" t="str">
        <f t="shared" si="35"/>
        <v/>
      </c>
      <c r="AO100" s="549" t="str">
        <f t="shared" si="36"/>
        <v/>
      </c>
      <c r="AQ100" s="549" t="str">
        <f t="shared" si="37"/>
        <v/>
      </c>
    </row>
    <row r="101" spans="5:43" x14ac:dyDescent="0.25">
      <c r="E101" s="549" t="str">
        <f t="shared" si="19"/>
        <v/>
      </c>
      <c r="G101" s="549" t="str">
        <f t="shared" si="19"/>
        <v/>
      </c>
      <c r="I101" s="549" t="str">
        <f t="shared" si="20"/>
        <v/>
      </c>
      <c r="K101" s="549" t="str">
        <f t="shared" si="21"/>
        <v/>
      </c>
      <c r="M101" s="549" t="str">
        <f t="shared" si="22"/>
        <v/>
      </c>
      <c r="O101" s="549" t="str">
        <f t="shared" si="23"/>
        <v/>
      </c>
      <c r="Q101" s="549" t="str">
        <f t="shared" si="24"/>
        <v/>
      </c>
      <c r="S101" s="549" t="str">
        <f t="shared" si="25"/>
        <v/>
      </c>
      <c r="U101" s="549" t="str">
        <f t="shared" si="26"/>
        <v/>
      </c>
      <c r="W101" s="549" t="str">
        <f t="shared" si="27"/>
        <v/>
      </c>
      <c r="Y101" s="549" t="str">
        <f t="shared" si="28"/>
        <v/>
      </c>
      <c r="AA101" s="549" t="str">
        <f t="shared" si="29"/>
        <v/>
      </c>
      <c r="AC101" s="549" t="str">
        <f t="shared" si="30"/>
        <v/>
      </c>
      <c r="AE101" s="549" t="str">
        <f t="shared" si="31"/>
        <v/>
      </c>
      <c r="AG101" s="549" t="str">
        <f t="shared" si="32"/>
        <v/>
      </c>
      <c r="AI101" s="549" t="str">
        <f t="shared" si="33"/>
        <v/>
      </c>
      <c r="AK101" s="549" t="str">
        <f t="shared" si="34"/>
        <v/>
      </c>
      <c r="AM101" s="549" t="str">
        <f t="shared" si="35"/>
        <v/>
      </c>
      <c r="AO101" s="549" t="str">
        <f t="shared" si="36"/>
        <v/>
      </c>
      <c r="AQ101" s="549" t="str">
        <f t="shared" si="37"/>
        <v/>
      </c>
    </row>
    <row r="102" spans="5:43" x14ac:dyDescent="0.25">
      <c r="E102" s="549" t="str">
        <f t="shared" si="19"/>
        <v/>
      </c>
      <c r="G102" s="549" t="str">
        <f t="shared" si="19"/>
        <v/>
      </c>
      <c r="I102" s="549" t="str">
        <f t="shared" si="20"/>
        <v/>
      </c>
      <c r="K102" s="549" t="str">
        <f t="shared" si="21"/>
        <v/>
      </c>
      <c r="M102" s="549" t="str">
        <f t="shared" si="22"/>
        <v/>
      </c>
      <c r="O102" s="549" t="str">
        <f t="shared" si="23"/>
        <v/>
      </c>
      <c r="Q102" s="549" t="str">
        <f t="shared" si="24"/>
        <v/>
      </c>
      <c r="S102" s="549" t="str">
        <f t="shared" si="25"/>
        <v/>
      </c>
      <c r="U102" s="549" t="str">
        <f t="shared" si="26"/>
        <v/>
      </c>
      <c r="W102" s="549" t="str">
        <f t="shared" si="27"/>
        <v/>
      </c>
      <c r="Y102" s="549" t="str">
        <f t="shared" si="28"/>
        <v/>
      </c>
      <c r="AA102" s="549" t="str">
        <f t="shared" si="29"/>
        <v/>
      </c>
      <c r="AC102" s="549" t="str">
        <f t="shared" si="30"/>
        <v/>
      </c>
      <c r="AE102" s="549" t="str">
        <f t="shared" si="31"/>
        <v/>
      </c>
      <c r="AG102" s="549" t="str">
        <f t="shared" si="32"/>
        <v/>
      </c>
      <c r="AI102" s="549" t="str">
        <f t="shared" si="33"/>
        <v/>
      </c>
      <c r="AK102" s="549" t="str">
        <f t="shared" si="34"/>
        <v/>
      </c>
      <c r="AM102" s="549" t="str">
        <f t="shared" si="35"/>
        <v/>
      </c>
      <c r="AO102" s="549" t="str">
        <f t="shared" si="36"/>
        <v/>
      </c>
      <c r="AQ102" s="549" t="str">
        <f t="shared" si="37"/>
        <v/>
      </c>
    </row>
    <row r="103" spans="5:43" x14ac:dyDescent="0.25">
      <c r="E103" s="549" t="str">
        <f t="shared" si="19"/>
        <v/>
      </c>
      <c r="G103" s="549" t="str">
        <f t="shared" si="19"/>
        <v/>
      </c>
      <c r="I103" s="549" t="str">
        <f t="shared" si="20"/>
        <v/>
      </c>
      <c r="K103" s="549" t="str">
        <f t="shared" si="21"/>
        <v/>
      </c>
      <c r="M103" s="549" t="str">
        <f t="shared" si="22"/>
        <v/>
      </c>
      <c r="O103" s="549" t="str">
        <f t="shared" si="23"/>
        <v/>
      </c>
      <c r="Q103" s="549" t="str">
        <f t="shared" si="24"/>
        <v/>
      </c>
      <c r="S103" s="549" t="str">
        <f t="shared" si="25"/>
        <v/>
      </c>
      <c r="U103" s="549" t="str">
        <f t="shared" si="26"/>
        <v/>
      </c>
      <c r="W103" s="549" t="str">
        <f t="shared" si="27"/>
        <v/>
      </c>
      <c r="Y103" s="549" t="str">
        <f t="shared" si="28"/>
        <v/>
      </c>
      <c r="AA103" s="549" t="str">
        <f t="shared" si="29"/>
        <v/>
      </c>
      <c r="AC103" s="549" t="str">
        <f t="shared" si="30"/>
        <v/>
      </c>
      <c r="AE103" s="549" t="str">
        <f t="shared" si="31"/>
        <v/>
      </c>
      <c r="AG103" s="549" t="str">
        <f t="shared" si="32"/>
        <v/>
      </c>
      <c r="AI103" s="549" t="str">
        <f t="shared" si="33"/>
        <v/>
      </c>
      <c r="AK103" s="549" t="str">
        <f t="shared" si="34"/>
        <v/>
      </c>
      <c r="AM103" s="549" t="str">
        <f t="shared" si="35"/>
        <v/>
      </c>
      <c r="AO103" s="549" t="str">
        <f t="shared" si="36"/>
        <v/>
      </c>
      <c r="AQ103" s="549" t="str">
        <f t="shared" si="37"/>
        <v/>
      </c>
    </row>
    <row r="104" spans="5:43" x14ac:dyDescent="0.25">
      <c r="E104" s="549" t="str">
        <f t="shared" si="19"/>
        <v/>
      </c>
      <c r="G104" s="549" t="str">
        <f t="shared" si="19"/>
        <v/>
      </c>
      <c r="I104" s="549" t="str">
        <f t="shared" si="20"/>
        <v/>
      </c>
      <c r="K104" s="549" t="str">
        <f t="shared" si="21"/>
        <v/>
      </c>
      <c r="M104" s="549" t="str">
        <f t="shared" si="22"/>
        <v/>
      </c>
      <c r="O104" s="549" t="str">
        <f t="shared" si="23"/>
        <v/>
      </c>
      <c r="Q104" s="549" t="str">
        <f t="shared" si="24"/>
        <v/>
      </c>
      <c r="S104" s="549" t="str">
        <f t="shared" si="25"/>
        <v/>
      </c>
      <c r="U104" s="549" t="str">
        <f t="shared" si="26"/>
        <v/>
      </c>
      <c r="W104" s="549" t="str">
        <f t="shared" si="27"/>
        <v/>
      </c>
      <c r="Y104" s="549" t="str">
        <f t="shared" si="28"/>
        <v/>
      </c>
      <c r="AA104" s="549" t="str">
        <f t="shared" si="29"/>
        <v/>
      </c>
      <c r="AC104" s="549" t="str">
        <f t="shared" si="30"/>
        <v/>
      </c>
      <c r="AE104" s="549" t="str">
        <f t="shared" si="31"/>
        <v/>
      </c>
      <c r="AG104" s="549" t="str">
        <f t="shared" si="32"/>
        <v/>
      </c>
      <c r="AI104" s="549" t="str">
        <f t="shared" si="33"/>
        <v/>
      </c>
      <c r="AK104" s="549" t="str">
        <f t="shared" si="34"/>
        <v/>
      </c>
      <c r="AM104" s="549" t="str">
        <f t="shared" si="35"/>
        <v/>
      </c>
      <c r="AO104" s="549" t="str">
        <f t="shared" si="36"/>
        <v/>
      </c>
      <c r="AQ104" s="549" t="str">
        <f t="shared" si="37"/>
        <v/>
      </c>
    </row>
    <row r="105" spans="5:43" x14ac:dyDescent="0.25">
      <c r="E105" s="549" t="str">
        <f t="shared" si="19"/>
        <v/>
      </c>
      <c r="G105" s="549" t="str">
        <f t="shared" si="19"/>
        <v/>
      </c>
      <c r="I105" s="549" t="str">
        <f t="shared" si="20"/>
        <v/>
      </c>
      <c r="K105" s="549" t="str">
        <f t="shared" si="21"/>
        <v/>
      </c>
      <c r="M105" s="549" t="str">
        <f t="shared" si="22"/>
        <v/>
      </c>
      <c r="O105" s="549" t="str">
        <f t="shared" si="23"/>
        <v/>
      </c>
      <c r="Q105" s="549" t="str">
        <f t="shared" si="24"/>
        <v/>
      </c>
      <c r="S105" s="549" t="str">
        <f t="shared" si="25"/>
        <v/>
      </c>
      <c r="U105" s="549" t="str">
        <f t="shared" si="26"/>
        <v/>
      </c>
      <c r="W105" s="549" t="str">
        <f t="shared" si="27"/>
        <v/>
      </c>
      <c r="Y105" s="549" t="str">
        <f t="shared" si="28"/>
        <v/>
      </c>
      <c r="AA105" s="549" t="str">
        <f t="shared" si="29"/>
        <v/>
      </c>
      <c r="AC105" s="549" t="str">
        <f t="shared" si="30"/>
        <v/>
      </c>
      <c r="AE105" s="549" t="str">
        <f t="shared" si="31"/>
        <v/>
      </c>
      <c r="AG105" s="549" t="str">
        <f t="shared" si="32"/>
        <v/>
      </c>
      <c r="AI105" s="549" t="str">
        <f t="shared" si="33"/>
        <v/>
      </c>
      <c r="AK105" s="549" t="str">
        <f t="shared" si="34"/>
        <v/>
      </c>
      <c r="AM105" s="549" t="str">
        <f t="shared" si="35"/>
        <v/>
      </c>
      <c r="AO105" s="549" t="str">
        <f t="shared" si="36"/>
        <v/>
      </c>
      <c r="AQ105" s="549" t="str">
        <f t="shared" si="37"/>
        <v/>
      </c>
    </row>
    <row r="106" spans="5:43" x14ac:dyDescent="0.25">
      <c r="E106" s="549" t="str">
        <f t="shared" si="19"/>
        <v/>
      </c>
      <c r="G106" s="549" t="str">
        <f t="shared" si="19"/>
        <v/>
      </c>
      <c r="I106" s="549" t="str">
        <f t="shared" si="20"/>
        <v/>
      </c>
      <c r="K106" s="549" t="str">
        <f t="shared" si="21"/>
        <v/>
      </c>
      <c r="M106" s="549" t="str">
        <f t="shared" si="22"/>
        <v/>
      </c>
      <c r="O106" s="549" t="str">
        <f t="shared" si="23"/>
        <v/>
      </c>
      <c r="Q106" s="549" t="str">
        <f t="shared" si="24"/>
        <v/>
      </c>
      <c r="S106" s="549" t="str">
        <f t="shared" si="25"/>
        <v/>
      </c>
      <c r="U106" s="549" t="str">
        <f t="shared" si="26"/>
        <v/>
      </c>
      <c r="W106" s="549" t="str">
        <f t="shared" si="27"/>
        <v/>
      </c>
      <c r="Y106" s="549" t="str">
        <f t="shared" si="28"/>
        <v/>
      </c>
      <c r="AA106" s="549" t="str">
        <f t="shared" si="29"/>
        <v/>
      </c>
      <c r="AC106" s="549" t="str">
        <f t="shared" si="30"/>
        <v/>
      </c>
      <c r="AE106" s="549" t="str">
        <f t="shared" si="31"/>
        <v/>
      </c>
      <c r="AG106" s="549" t="str">
        <f t="shared" si="32"/>
        <v/>
      </c>
      <c r="AI106" s="549" t="str">
        <f t="shared" si="33"/>
        <v/>
      </c>
      <c r="AK106" s="549" t="str">
        <f t="shared" si="34"/>
        <v/>
      </c>
      <c r="AM106" s="549" t="str">
        <f t="shared" si="35"/>
        <v/>
      </c>
      <c r="AO106" s="549" t="str">
        <f t="shared" si="36"/>
        <v/>
      </c>
      <c r="AQ106" s="549" t="str">
        <f t="shared" si="37"/>
        <v/>
      </c>
    </row>
    <row r="107" spans="5:43" x14ac:dyDescent="0.25">
      <c r="E107" s="549" t="str">
        <f t="shared" si="19"/>
        <v/>
      </c>
      <c r="G107" s="549" t="str">
        <f t="shared" si="19"/>
        <v/>
      </c>
      <c r="I107" s="549" t="str">
        <f t="shared" si="20"/>
        <v/>
      </c>
      <c r="K107" s="549" t="str">
        <f t="shared" si="21"/>
        <v/>
      </c>
      <c r="M107" s="549" t="str">
        <f t="shared" si="22"/>
        <v/>
      </c>
      <c r="O107" s="549" t="str">
        <f t="shared" si="23"/>
        <v/>
      </c>
      <c r="Q107" s="549" t="str">
        <f t="shared" si="24"/>
        <v/>
      </c>
      <c r="S107" s="549" t="str">
        <f t="shared" si="25"/>
        <v/>
      </c>
      <c r="U107" s="549" t="str">
        <f t="shared" si="26"/>
        <v/>
      </c>
      <c r="W107" s="549" t="str">
        <f t="shared" si="27"/>
        <v/>
      </c>
      <c r="Y107" s="549" t="str">
        <f t="shared" si="28"/>
        <v/>
      </c>
      <c r="AA107" s="549" t="str">
        <f t="shared" si="29"/>
        <v/>
      </c>
      <c r="AC107" s="549" t="str">
        <f t="shared" si="30"/>
        <v/>
      </c>
      <c r="AE107" s="549" t="str">
        <f t="shared" si="31"/>
        <v/>
      </c>
      <c r="AG107" s="549" t="str">
        <f t="shared" si="32"/>
        <v/>
      </c>
      <c r="AI107" s="549" t="str">
        <f t="shared" si="33"/>
        <v/>
      </c>
      <c r="AK107" s="549" t="str">
        <f t="shared" si="34"/>
        <v/>
      </c>
      <c r="AM107" s="549" t="str">
        <f t="shared" si="35"/>
        <v/>
      </c>
      <c r="AO107" s="549" t="str">
        <f t="shared" si="36"/>
        <v/>
      </c>
      <c r="AQ107" s="549" t="str">
        <f t="shared" si="37"/>
        <v/>
      </c>
    </row>
    <row r="108" spans="5:43" x14ac:dyDescent="0.25">
      <c r="E108" s="549" t="str">
        <f t="shared" si="19"/>
        <v/>
      </c>
      <c r="G108" s="549" t="str">
        <f t="shared" si="19"/>
        <v/>
      </c>
      <c r="I108" s="549" t="str">
        <f t="shared" si="20"/>
        <v/>
      </c>
      <c r="K108" s="549" t="str">
        <f t="shared" si="21"/>
        <v/>
      </c>
      <c r="M108" s="549" t="str">
        <f t="shared" si="22"/>
        <v/>
      </c>
      <c r="O108" s="549" t="str">
        <f t="shared" si="23"/>
        <v/>
      </c>
      <c r="Q108" s="549" t="str">
        <f t="shared" si="24"/>
        <v/>
      </c>
      <c r="S108" s="549" t="str">
        <f t="shared" si="25"/>
        <v/>
      </c>
      <c r="U108" s="549" t="str">
        <f t="shared" si="26"/>
        <v/>
      </c>
      <c r="W108" s="549" t="str">
        <f t="shared" si="27"/>
        <v/>
      </c>
      <c r="Y108" s="549" t="str">
        <f t="shared" si="28"/>
        <v/>
      </c>
      <c r="AA108" s="549" t="str">
        <f t="shared" si="29"/>
        <v/>
      </c>
      <c r="AC108" s="549" t="str">
        <f t="shared" si="30"/>
        <v/>
      </c>
      <c r="AE108" s="549" t="str">
        <f t="shared" si="31"/>
        <v/>
      </c>
      <c r="AG108" s="549" t="str">
        <f t="shared" si="32"/>
        <v/>
      </c>
      <c r="AI108" s="549" t="str">
        <f t="shared" si="33"/>
        <v/>
      </c>
      <c r="AK108" s="549" t="str">
        <f t="shared" si="34"/>
        <v/>
      </c>
      <c r="AM108" s="549" t="str">
        <f t="shared" si="35"/>
        <v/>
      </c>
      <c r="AO108" s="549" t="str">
        <f t="shared" si="36"/>
        <v/>
      </c>
      <c r="AQ108" s="549" t="str">
        <f t="shared" si="37"/>
        <v/>
      </c>
    </row>
    <row r="109" spans="5:43" x14ac:dyDescent="0.25">
      <c r="E109" s="549" t="str">
        <f t="shared" si="19"/>
        <v/>
      </c>
      <c r="G109" s="549" t="str">
        <f t="shared" si="19"/>
        <v/>
      </c>
      <c r="I109" s="549" t="str">
        <f t="shared" si="20"/>
        <v/>
      </c>
      <c r="K109" s="549" t="str">
        <f t="shared" si="21"/>
        <v/>
      </c>
      <c r="M109" s="549" t="str">
        <f t="shared" si="22"/>
        <v/>
      </c>
      <c r="O109" s="549" t="str">
        <f t="shared" si="23"/>
        <v/>
      </c>
      <c r="Q109" s="549" t="str">
        <f t="shared" si="24"/>
        <v/>
      </c>
      <c r="S109" s="549" t="str">
        <f t="shared" si="25"/>
        <v/>
      </c>
      <c r="U109" s="549" t="str">
        <f t="shared" si="26"/>
        <v/>
      </c>
      <c r="W109" s="549" t="str">
        <f t="shared" si="27"/>
        <v/>
      </c>
      <c r="Y109" s="549" t="str">
        <f t="shared" si="28"/>
        <v/>
      </c>
      <c r="AA109" s="549" t="str">
        <f t="shared" si="29"/>
        <v/>
      </c>
      <c r="AC109" s="549" t="str">
        <f t="shared" si="30"/>
        <v/>
      </c>
      <c r="AE109" s="549" t="str">
        <f t="shared" si="31"/>
        <v/>
      </c>
      <c r="AG109" s="549" t="str">
        <f t="shared" si="32"/>
        <v/>
      </c>
      <c r="AI109" s="549" t="str">
        <f t="shared" si="33"/>
        <v/>
      </c>
      <c r="AK109" s="549" t="str">
        <f t="shared" si="34"/>
        <v/>
      </c>
      <c r="AM109" s="549" t="str">
        <f t="shared" si="35"/>
        <v/>
      </c>
      <c r="AO109" s="549" t="str">
        <f t="shared" si="36"/>
        <v/>
      </c>
      <c r="AQ109" s="549" t="str">
        <f t="shared" si="37"/>
        <v/>
      </c>
    </row>
    <row r="110" spans="5:43" x14ac:dyDescent="0.25">
      <c r="E110" s="549" t="str">
        <f t="shared" si="19"/>
        <v/>
      </c>
      <c r="G110" s="549" t="str">
        <f t="shared" si="19"/>
        <v/>
      </c>
      <c r="I110" s="549" t="str">
        <f t="shared" si="20"/>
        <v/>
      </c>
      <c r="K110" s="549" t="str">
        <f t="shared" si="21"/>
        <v/>
      </c>
      <c r="M110" s="549" t="str">
        <f t="shared" si="22"/>
        <v/>
      </c>
      <c r="O110" s="549" t="str">
        <f t="shared" si="23"/>
        <v/>
      </c>
      <c r="Q110" s="549" t="str">
        <f t="shared" si="24"/>
        <v/>
      </c>
      <c r="S110" s="549" t="str">
        <f t="shared" si="25"/>
        <v/>
      </c>
      <c r="U110" s="549" t="str">
        <f t="shared" si="26"/>
        <v/>
      </c>
      <c r="W110" s="549" t="str">
        <f t="shared" si="27"/>
        <v/>
      </c>
      <c r="Y110" s="549" t="str">
        <f t="shared" si="28"/>
        <v/>
      </c>
      <c r="AA110" s="549" t="str">
        <f t="shared" si="29"/>
        <v/>
      </c>
      <c r="AC110" s="549" t="str">
        <f t="shared" si="30"/>
        <v/>
      </c>
      <c r="AE110" s="549" t="str">
        <f t="shared" si="31"/>
        <v/>
      </c>
      <c r="AG110" s="549" t="str">
        <f t="shared" si="32"/>
        <v/>
      </c>
      <c r="AI110" s="549" t="str">
        <f t="shared" si="33"/>
        <v/>
      </c>
      <c r="AK110" s="549" t="str">
        <f t="shared" si="34"/>
        <v/>
      </c>
      <c r="AM110" s="549" t="str">
        <f t="shared" si="35"/>
        <v/>
      </c>
      <c r="AO110" s="549" t="str">
        <f t="shared" si="36"/>
        <v/>
      </c>
      <c r="AQ110" s="549" t="str">
        <f t="shared" si="37"/>
        <v/>
      </c>
    </row>
    <row r="111" spans="5:43" x14ac:dyDescent="0.25">
      <c r="E111" s="549" t="str">
        <f t="shared" si="19"/>
        <v/>
      </c>
      <c r="G111" s="549" t="str">
        <f t="shared" si="19"/>
        <v/>
      </c>
      <c r="I111" s="549" t="str">
        <f t="shared" si="20"/>
        <v/>
      </c>
      <c r="K111" s="549" t="str">
        <f t="shared" si="21"/>
        <v/>
      </c>
      <c r="M111" s="549" t="str">
        <f t="shared" si="22"/>
        <v/>
      </c>
      <c r="O111" s="549" t="str">
        <f t="shared" si="23"/>
        <v/>
      </c>
      <c r="Q111" s="549" t="str">
        <f t="shared" si="24"/>
        <v/>
      </c>
      <c r="S111" s="549" t="str">
        <f t="shared" si="25"/>
        <v/>
      </c>
      <c r="U111" s="549" t="str">
        <f t="shared" si="26"/>
        <v/>
      </c>
      <c r="W111" s="549" t="str">
        <f t="shared" si="27"/>
        <v/>
      </c>
      <c r="Y111" s="549" t="str">
        <f t="shared" si="28"/>
        <v/>
      </c>
      <c r="AA111" s="549" t="str">
        <f t="shared" si="29"/>
        <v/>
      </c>
      <c r="AC111" s="549" t="str">
        <f t="shared" si="30"/>
        <v/>
      </c>
      <c r="AE111" s="549" t="str">
        <f t="shared" si="31"/>
        <v/>
      </c>
      <c r="AG111" s="549" t="str">
        <f t="shared" si="32"/>
        <v/>
      </c>
      <c r="AI111" s="549" t="str">
        <f t="shared" si="33"/>
        <v/>
      </c>
      <c r="AK111" s="549" t="str">
        <f t="shared" si="34"/>
        <v/>
      </c>
      <c r="AM111" s="549" t="str">
        <f t="shared" si="35"/>
        <v/>
      </c>
      <c r="AO111" s="549" t="str">
        <f t="shared" si="36"/>
        <v/>
      </c>
      <c r="AQ111" s="549" t="str">
        <f t="shared" si="37"/>
        <v/>
      </c>
    </row>
    <row r="112" spans="5:43" x14ac:dyDescent="0.25">
      <c r="E112" s="549" t="str">
        <f t="shared" si="19"/>
        <v/>
      </c>
      <c r="G112" s="549" t="str">
        <f t="shared" si="19"/>
        <v/>
      </c>
      <c r="I112" s="549" t="str">
        <f t="shared" si="20"/>
        <v/>
      </c>
      <c r="K112" s="549" t="str">
        <f t="shared" si="21"/>
        <v/>
      </c>
      <c r="M112" s="549" t="str">
        <f t="shared" si="22"/>
        <v/>
      </c>
      <c r="O112" s="549" t="str">
        <f t="shared" si="23"/>
        <v/>
      </c>
      <c r="Q112" s="549" t="str">
        <f t="shared" si="24"/>
        <v/>
      </c>
      <c r="S112" s="549" t="str">
        <f t="shared" si="25"/>
        <v/>
      </c>
      <c r="U112" s="549" t="str">
        <f t="shared" si="26"/>
        <v/>
      </c>
      <c r="W112" s="549" t="str">
        <f t="shared" si="27"/>
        <v/>
      </c>
      <c r="Y112" s="549" t="str">
        <f t="shared" si="28"/>
        <v/>
      </c>
      <c r="AA112" s="549" t="str">
        <f t="shared" si="29"/>
        <v/>
      </c>
      <c r="AC112" s="549" t="str">
        <f t="shared" si="30"/>
        <v/>
      </c>
      <c r="AE112" s="549" t="str">
        <f t="shared" si="31"/>
        <v/>
      </c>
      <c r="AG112" s="549" t="str">
        <f t="shared" si="32"/>
        <v/>
      </c>
      <c r="AI112" s="549" t="str">
        <f t="shared" si="33"/>
        <v/>
      </c>
      <c r="AK112" s="549" t="str">
        <f t="shared" si="34"/>
        <v/>
      </c>
      <c r="AM112" s="549" t="str">
        <f t="shared" si="35"/>
        <v/>
      </c>
      <c r="AO112" s="549" t="str">
        <f t="shared" si="36"/>
        <v/>
      </c>
      <c r="AQ112" s="549" t="str">
        <f t="shared" si="37"/>
        <v/>
      </c>
    </row>
    <row r="113" spans="5:43" x14ac:dyDescent="0.25">
      <c r="E113" s="549" t="str">
        <f t="shared" si="19"/>
        <v/>
      </c>
      <c r="G113" s="549" t="str">
        <f t="shared" si="19"/>
        <v/>
      </c>
      <c r="I113" s="549" t="str">
        <f t="shared" si="20"/>
        <v/>
      </c>
      <c r="K113" s="549" t="str">
        <f t="shared" si="21"/>
        <v/>
      </c>
      <c r="M113" s="549" t="str">
        <f t="shared" si="22"/>
        <v/>
      </c>
      <c r="O113" s="549" t="str">
        <f t="shared" si="23"/>
        <v/>
      </c>
      <c r="Q113" s="549" t="str">
        <f t="shared" si="24"/>
        <v/>
      </c>
      <c r="S113" s="549" t="str">
        <f t="shared" si="25"/>
        <v/>
      </c>
      <c r="U113" s="549" t="str">
        <f t="shared" si="26"/>
        <v/>
      </c>
      <c r="W113" s="549" t="str">
        <f t="shared" si="27"/>
        <v/>
      </c>
      <c r="Y113" s="549" t="str">
        <f t="shared" si="28"/>
        <v/>
      </c>
      <c r="AA113" s="549" t="str">
        <f t="shared" si="29"/>
        <v/>
      </c>
      <c r="AC113" s="549" t="str">
        <f t="shared" si="30"/>
        <v/>
      </c>
      <c r="AE113" s="549" t="str">
        <f t="shared" si="31"/>
        <v/>
      </c>
      <c r="AG113" s="549" t="str">
        <f t="shared" si="32"/>
        <v/>
      </c>
      <c r="AI113" s="549" t="str">
        <f t="shared" si="33"/>
        <v/>
      </c>
      <c r="AK113" s="549" t="str">
        <f t="shared" si="34"/>
        <v/>
      </c>
      <c r="AM113" s="549" t="str">
        <f t="shared" si="35"/>
        <v/>
      </c>
      <c r="AO113" s="549" t="str">
        <f t="shared" si="36"/>
        <v/>
      </c>
      <c r="AQ113" s="549" t="str">
        <f t="shared" si="37"/>
        <v/>
      </c>
    </row>
    <row r="114" spans="5:43" x14ac:dyDescent="0.25">
      <c r="E114" s="549" t="str">
        <f t="shared" si="19"/>
        <v/>
      </c>
      <c r="G114" s="549" t="str">
        <f t="shared" si="19"/>
        <v/>
      </c>
      <c r="I114" s="549" t="str">
        <f t="shared" si="20"/>
        <v/>
      </c>
      <c r="K114" s="549" t="str">
        <f t="shared" si="21"/>
        <v/>
      </c>
      <c r="M114" s="549" t="str">
        <f t="shared" si="22"/>
        <v/>
      </c>
      <c r="O114" s="549" t="str">
        <f t="shared" si="23"/>
        <v/>
      </c>
      <c r="Q114" s="549" t="str">
        <f t="shared" si="24"/>
        <v/>
      </c>
      <c r="S114" s="549" t="str">
        <f t="shared" si="25"/>
        <v/>
      </c>
      <c r="U114" s="549" t="str">
        <f t="shared" si="26"/>
        <v/>
      </c>
      <c r="W114" s="549" t="str">
        <f t="shared" si="27"/>
        <v/>
      </c>
      <c r="Y114" s="549" t="str">
        <f t="shared" si="28"/>
        <v/>
      </c>
      <c r="AA114" s="549" t="str">
        <f t="shared" si="29"/>
        <v/>
      </c>
      <c r="AC114" s="549" t="str">
        <f t="shared" si="30"/>
        <v/>
      </c>
      <c r="AE114" s="549" t="str">
        <f t="shared" si="31"/>
        <v/>
      </c>
      <c r="AG114" s="549" t="str">
        <f t="shared" si="32"/>
        <v/>
      </c>
      <c r="AI114" s="549" t="str">
        <f t="shared" si="33"/>
        <v/>
      </c>
      <c r="AK114" s="549" t="str">
        <f t="shared" si="34"/>
        <v/>
      </c>
      <c r="AM114" s="549" t="str">
        <f t="shared" si="35"/>
        <v/>
      </c>
      <c r="AO114" s="549" t="str">
        <f t="shared" si="36"/>
        <v/>
      </c>
      <c r="AQ114" s="549" t="str">
        <f t="shared" si="37"/>
        <v/>
      </c>
    </row>
    <row r="115" spans="5:43" x14ac:dyDescent="0.25">
      <c r="E115" s="549" t="str">
        <f t="shared" si="19"/>
        <v/>
      </c>
      <c r="G115" s="549" t="str">
        <f t="shared" si="19"/>
        <v/>
      </c>
      <c r="I115" s="549" t="str">
        <f t="shared" si="20"/>
        <v/>
      </c>
      <c r="K115" s="549" t="str">
        <f t="shared" si="21"/>
        <v/>
      </c>
      <c r="M115" s="549" t="str">
        <f t="shared" si="22"/>
        <v/>
      </c>
      <c r="O115" s="549" t="str">
        <f t="shared" si="23"/>
        <v/>
      </c>
      <c r="Q115" s="549" t="str">
        <f t="shared" si="24"/>
        <v/>
      </c>
      <c r="S115" s="549" t="str">
        <f t="shared" si="25"/>
        <v/>
      </c>
      <c r="U115" s="549" t="str">
        <f t="shared" si="26"/>
        <v/>
      </c>
      <c r="W115" s="549" t="str">
        <f t="shared" si="27"/>
        <v/>
      </c>
      <c r="Y115" s="549" t="str">
        <f t="shared" si="28"/>
        <v/>
      </c>
      <c r="AA115" s="549" t="str">
        <f t="shared" si="29"/>
        <v/>
      </c>
      <c r="AC115" s="549" t="str">
        <f t="shared" si="30"/>
        <v/>
      </c>
      <c r="AE115" s="549" t="str">
        <f t="shared" si="31"/>
        <v/>
      </c>
      <c r="AG115" s="549" t="str">
        <f t="shared" si="32"/>
        <v/>
      </c>
      <c r="AI115" s="549" t="str">
        <f t="shared" si="33"/>
        <v/>
      </c>
      <c r="AK115" s="549" t="str">
        <f t="shared" si="34"/>
        <v/>
      </c>
      <c r="AM115" s="549" t="str">
        <f t="shared" si="35"/>
        <v/>
      </c>
      <c r="AO115" s="549" t="str">
        <f t="shared" si="36"/>
        <v/>
      </c>
      <c r="AQ115" s="549" t="str">
        <f t="shared" si="37"/>
        <v/>
      </c>
    </row>
    <row r="116" spans="5:43" x14ac:dyDescent="0.25">
      <c r="E116" s="549" t="str">
        <f t="shared" si="19"/>
        <v/>
      </c>
      <c r="G116" s="549" t="str">
        <f t="shared" si="19"/>
        <v/>
      </c>
      <c r="I116" s="549" t="str">
        <f t="shared" si="20"/>
        <v/>
      </c>
      <c r="K116" s="549" t="str">
        <f t="shared" si="21"/>
        <v/>
      </c>
      <c r="M116" s="549" t="str">
        <f t="shared" si="22"/>
        <v/>
      </c>
      <c r="O116" s="549" t="str">
        <f t="shared" si="23"/>
        <v/>
      </c>
      <c r="Q116" s="549" t="str">
        <f t="shared" si="24"/>
        <v/>
      </c>
      <c r="S116" s="549" t="str">
        <f t="shared" si="25"/>
        <v/>
      </c>
      <c r="U116" s="549" t="str">
        <f t="shared" si="26"/>
        <v/>
      </c>
      <c r="W116" s="549" t="str">
        <f t="shared" si="27"/>
        <v/>
      </c>
      <c r="Y116" s="549" t="str">
        <f t="shared" si="28"/>
        <v/>
      </c>
      <c r="AA116" s="549" t="str">
        <f t="shared" si="29"/>
        <v/>
      </c>
      <c r="AC116" s="549" t="str">
        <f t="shared" si="30"/>
        <v/>
      </c>
      <c r="AE116" s="549" t="str">
        <f t="shared" si="31"/>
        <v/>
      </c>
      <c r="AG116" s="549" t="str">
        <f t="shared" si="32"/>
        <v/>
      </c>
      <c r="AI116" s="549" t="str">
        <f t="shared" si="33"/>
        <v/>
      </c>
      <c r="AK116" s="549" t="str">
        <f t="shared" si="34"/>
        <v/>
      </c>
      <c r="AM116" s="549" t="str">
        <f t="shared" si="35"/>
        <v/>
      </c>
      <c r="AO116" s="549" t="str">
        <f t="shared" si="36"/>
        <v/>
      </c>
      <c r="AQ116" s="549" t="str">
        <f t="shared" si="37"/>
        <v/>
      </c>
    </row>
    <row r="117" spans="5:43" x14ac:dyDescent="0.25">
      <c r="E117" s="549" t="str">
        <f t="shared" si="19"/>
        <v/>
      </c>
      <c r="G117" s="549" t="str">
        <f t="shared" si="19"/>
        <v/>
      </c>
      <c r="I117" s="549" t="str">
        <f t="shared" si="20"/>
        <v/>
      </c>
      <c r="K117" s="549" t="str">
        <f t="shared" si="21"/>
        <v/>
      </c>
      <c r="M117" s="549" t="str">
        <f t="shared" si="22"/>
        <v/>
      </c>
      <c r="O117" s="549" t="str">
        <f t="shared" si="23"/>
        <v/>
      </c>
      <c r="Q117" s="549" t="str">
        <f t="shared" si="24"/>
        <v/>
      </c>
      <c r="S117" s="549" t="str">
        <f t="shared" si="25"/>
        <v/>
      </c>
      <c r="U117" s="549" t="str">
        <f t="shared" si="26"/>
        <v/>
      </c>
      <c r="W117" s="549" t="str">
        <f t="shared" si="27"/>
        <v/>
      </c>
      <c r="Y117" s="549" t="str">
        <f t="shared" si="28"/>
        <v/>
      </c>
      <c r="AA117" s="549" t="str">
        <f t="shared" si="29"/>
        <v/>
      </c>
      <c r="AC117" s="549" t="str">
        <f t="shared" si="30"/>
        <v/>
      </c>
      <c r="AE117" s="549" t="str">
        <f t="shared" si="31"/>
        <v/>
      </c>
      <c r="AG117" s="549" t="str">
        <f t="shared" si="32"/>
        <v/>
      </c>
      <c r="AI117" s="549" t="str">
        <f t="shared" si="33"/>
        <v/>
      </c>
      <c r="AK117" s="549" t="str">
        <f t="shared" si="34"/>
        <v/>
      </c>
      <c r="AM117" s="549" t="str">
        <f t="shared" si="35"/>
        <v/>
      </c>
      <c r="AO117" s="549" t="str">
        <f t="shared" si="36"/>
        <v/>
      </c>
      <c r="AQ117" s="549" t="str">
        <f t="shared" si="37"/>
        <v/>
      </c>
    </row>
    <row r="118" spans="5:43" x14ac:dyDescent="0.25">
      <c r="E118" s="549" t="str">
        <f t="shared" si="19"/>
        <v/>
      </c>
      <c r="G118" s="549" t="str">
        <f t="shared" si="19"/>
        <v/>
      </c>
      <c r="I118" s="549" t="str">
        <f t="shared" si="20"/>
        <v/>
      </c>
      <c r="K118" s="549" t="str">
        <f t="shared" si="21"/>
        <v/>
      </c>
      <c r="M118" s="549" t="str">
        <f t="shared" si="22"/>
        <v/>
      </c>
      <c r="O118" s="549" t="str">
        <f t="shared" si="23"/>
        <v/>
      </c>
      <c r="Q118" s="549" t="str">
        <f t="shared" si="24"/>
        <v/>
      </c>
      <c r="S118" s="549" t="str">
        <f t="shared" si="25"/>
        <v/>
      </c>
      <c r="U118" s="549" t="str">
        <f t="shared" si="26"/>
        <v/>
      </c>
      <c r="W118" s="549" t="str">
        <f t="shared" si="27"/>
        <v/>
      </c>
      <c r="Y118" s="549" t="str">
        <f t="shared" si="28"/>
        <v/>
      </c>
      <c r="AA118" s="549" t="str">
        <f t="shared" si="29"/>
        <v/>
      </c>
      <c r="AC118" s="549" t="str">
        <f t="shared" si="30"/>
        <v/>
      </c>
      <c r="AE118" s="549" t="str">
        <f t="shared" si="31"/>
        <v/>
      </c>
      <c r="AG118" s="549" t="str">
        <f t="shared" si="32"/>
        <v/>
      </c>
      <c r="AI118" s="549" t="str">
        <f t="shared" si="33"/>
        <v/>
      </c>
      <c r="AK118" s="549" t="str">
        <f t="shared" si="34"/>
        <v/>
      </c>
      <c r="AM118" s="549" t="str">
        <f t="shared" si="35"/>
        <v/>
      </c>
      <c r="AO118" s="549" t="str">
        <f t="shared" si="36"/>
        <v/>
      </c>
      <c r="AQ118" s="549" t="str">
        <f t="shared" si="37"/>
        <v/>
      </c>
    </row>
    <row r="119" spans="5:43" x14ac:dyDescent="0.25">
      <c r="E119" s="549" t="str">
        <f t="shared" si="19"/>
        <v/>
      </c>
      <c r="G119" s="549" t="str">
        <f t="shared" si="19"/>
        <v/>
      </c>
      <c r="I119" s="549" t="str">
        <f t="shared" si="20"/>
        <v/>
      </c>
      <c r="K119" s="549" t="str">
        <f t="shared" si="21"/>
        <v/>
      </c>
      <c r="M119" s="549" t="str">
        <f t="shared" si="22"/>
        <v/>
      </c>
      <c r="O119" s="549" t="str">
        <f t="shared" si="23"/>
        <v/>
      </c>
      <c r="Q119" s="549" t="str">
        <f t="shared" si="24"/>
        <v/>
      </c>
      <c r="S119" s="549" t="str">
        <f t="shared" si="25"/>
        <v/>
      </c>
      <c r="U119" s="549" t="str">
        <f t="shared" si="26"/>
        <v/>
      </c>
      <c r="W119" s="549" t="str">
        <f t="shared" si="27"/>
        <v/>
      </c>
      <c r="Y119" s="549" t="str">
        <f t="shared" si="28"/>
        <v/>
      </c>
      <c r="AA119" s="549" t="str">
        <f t="shared" si="29"/>
        <v/>
      </c>
      <c r="AC119" s="549" t="str">
        <f t="shared" si="30"/>
        <v/>
      </c>
      <c r="AE119" s="549" t="str">
        <f t="shared" si="31"/>
        <v/>
      </c>
      <c r="AG119" s="549" t="str">
        <f t="shared" si="32"/>
        <v/>
      </c>
      <c r="AI119" s="549" t="str">
        <f t="shared" si="33"/>
        <v/>
      </c>
      <c r="AK119" s="549" t="str">
        <f t="shared" si="34"/>
        <v/>
      </c>
      <c r="AM119" s="549" t="str">
        <f t="shared" si="35"/>
        <v/>
      </c>
      <c r="AO119" s="549" t="str">
        <f t="shared" si="36"/>
        <v/>
      </c>
      <c r="AQ119" s="549" t="str">
        <f t="shared" si="37"/>
        <v/>
      </c>
    </row>
    <row r="120" spans="5:43" x14ac:dyDescent="0.25">
      <c r="E120" s="549" t="str">
        <f t="shared" si="19"/>
        <v/>
      </c>
      <c r="G120" s="549" t="str">
        <f t="shared" si="19"/>
        <v/>
      </c>
      <c r="I120" s="549" t="str">
        <f t="shared" si="20"/>
        <v/>
      </c>
      <c r="K120" s="549" t="str">
        <f t="shared" si="21"/>
        <v/>
      </c>
      <c r="M120" s="549" t="str">
        <f t="shared" si="22"/>
        <v/>
      </c>
      <c r="O120" s="549" t="str">
        <f t="shared" si="23"/>
        <v/>
      </c>
      <c r="Q120" s="549" t="str">
        <f t="shared" si="24"/>
        <v/>
      </c>
      <c r="S120" s="549" t="str">
        <f t="shared" si="25"/>
        <v/>
      </c>
      <c r="U120" s="549" t="str">
        <f t="shared" si="26"/>
        <v/>
      </c>
      <c r="W120" s="549" t="str">
        <f t="shared" si="27"/>
        <v/>
      </c>
      <c r="Y120" s="549" t="str">
        <f t="shared" si="28"/>
        <v/>
      </c>
      <c r="AA120" s="549" t="str">
        <f t="shared" si="29"/>
        <v/>
      </c>
      <c r="AC120" s="549" t="str">
        <f t="shared" si="30"/>
        <v/>
      </c>
      <c r="AE120" s="549" t="str">
        <f t="shared" si="31"/>
        <v/>
      </c>
      <c r="AG120" s="549" t="str">
        <f t="shared" si="32"/>
        <v/>
      </c>
      <c r="AI120" s="549" t="str">
        <f t="shared" si="33"/>
        <v/>
      </c>
      <c r="AK120" s="549" t="str">
        <f t="shared" si="34"/>
        <v/>
      </c>
      <c r="AM120" s="549" t="str">
        <f t="shared" si="35"/>
        <v/>
      </c>
      <c r="AO120" s="549" t="str">
        <f t="shared" si="36"/>
        <v/>
      </c>
      <c r="AQ120" s="549" t="str">
        <f t="shared" si="37"/>
        <v/>
      </c>
    </row>
    <row r="121" spans="5:43" x14ac:dyDescent="0.25">
      <c r="E121" s="549" t="str">
        <f t="shared" si="19"/>
        <v/>
      </c>
      <c r="G121" s="549" t="str">
        <f t="shared" si="19"/>
        <v/>
      </c>
      <c r="I121" s="549" t="str">
        <f t="shared" si="20"/>
        <v/>
      </c>
      <c r="K121" s="549" t="str">
        <f t="shared" si="21"/>
        <v/>
      </c>
      <c r="M121" s="549" t="str">
        <f t="shared" si="22"/>
        <v/>
      </c>
      <c r="O121" s="549" t="str">
        <f t="shared" si="23"/>
        <v/>
      </c>
      <c r="Q121" s="549" t="str">
        <f t="shared" si="24"/>
        <v/>
      </c>
      <c r="S121" s="549" t="str">
        <f t="shared" si="25"/>
        <v/>
      </c>
      <c r="U121" s="549" t="str">
        <f t="shared" si="26"/>
        <v/>
      </c>
      <c r="W121" s="549" t="str">
        <f t="shared" si="27"/>
        <v/>
      </c>
      <c r="Y121" s="549" t="str">
        <f t="shared" si="28"/>
        <v/>
      </c>
      <c r="AA121" s="549" t="str">
        <f t="shared" si="29"/>
        <v/>
      </c>
      <c r="AC121" s="549" t="str">
        <f t="shared" si="30"/>
        <v/>
      </c>
      <c r="AE121" s="549" t="str">
        <f t="shared" si="31"/>
        <v/>
      </c>
      <c r="AG121" s="549" t="str">
        <f t="shared" si="32"/>
        <v/>
      </c>
      <c r="AI121" s="549" t="str">
        <f t="shared" si="33"/>
        <v/>
      </c>
      <c r="AK121" s="549" t="str">
        <f t="shared" si="34"/>
        <v/>
      </c>
      <c r="AM121" s="549" t="str">
        <f t="shared" si="35"/>
        <v/>
      </c>
      <c r="AO121" s="549" t="str">
        <f t="shared" si="36"/>
        <v/>
      </c>
      <c r="AQ121" s="549" t="str">
        <f t="shared" si="37"/>
        <v/>
      </c>
    </row>
    <row r="122" spans="5:43" x14ac:dyDescent="0.25">
      <c r="E122" s="549" t="str">
        <f t="shared" si="19"/>
        <v/>
      </c>
      <c r="G122" s="549" t="str">
        <f t="shared" si="19"/>
        <v/>
      </c>
      <c r="I122" s="549" t="str">
        <f t="shared" si="20"/>
        <v/>
      </c>
      <c r="K122" s="549" t="str">
        <f t="shared" si="21"/>
        <v/>
      </c>
      <c r="M122" s="549" t="str">
        <f t="shared" si="22"/>
        <v/>
      </c>
      <c r="O122" s="549" t="str">
        <f t="shared" si="23"/>
        <v/>
      </c>
      <c r="Q122" s="549" t="str">
        <f t="shared" si="24"/>
        <v/>
      </c>
      <c r="S122" s="549" t="str">
        <f t="shared" si="25"/>
        <v/>
      </c>
      <c r="U122" s="549" t="str">
        <f t="shared" si="26"/>
        <v/>
      </c>
      <c r="W122" s="549" t="str">
        <f t="shared" si="27"/>
        <v/>
      </c>
      <c r="Y122" s="549" t="str">
        <f t="shared" si="28"/>
        <v/>
      </c>
      <c r="AA122" s="549" t="str">
        <f t="shared" si="29"/>
        <v/>
      </c>
      <c r="AC122" s="549" t="str">
        <f t="shared" si="30"/>
        <v/>
      </c>
      <c r="AE122" s="549" t="str">
        <f t="shared" si="31"/>
        <v/>
      </c>
      <c r="AG122" s="549" t="str">
        <f t="shared" si="32"/>
        <v/>
      </c>
      <c r="AI122" s="549" t="str">
        <f t="shared" si="33"/>
        <v/>
      </c>
      <c r="AK122" s="549" t="str">
        <f t="shared" si="34"/>
        <v/>
      </c>
      <c r="AM122" s="549" t="str">
        <f t="shared" si="35"/>
        <v/>
      </c>
      <c r="AO122" s="549" t="str">
        <f t="shared" si="36"/>
        <v/>
      </c>
      <c r="AQ122" s="549" t="str">
        <f t="shared" si="37"/>
        <v/>
      </c>
    </row>
    <row r="123" spans="5:43" x14ac:dyDescent="0.25">
      <c r="E123" s="549" t="str">
        <f t="shared" si="19"/>
        <v/>
      </c>
      <c r="G123" s="549" t="str">
        <f t="shared" si="19"/>
        <v/>
      </c>
      <c r="I123" s="549" t="str">
        <f t="shared" si="20"/>
        <v/>
      </c>
      <c r="K123" s="549" t="str">
        <f t="shared" si="21"/>
        <v/>
      </c>
      <c r="M123" s="549" t="str">
        <f t="shared" si="22"/>
        <v/>
      </c>
      <c r="O123" s="549" t="str">
        <f t="shared" si="23"/>
        <v/>
      </c>
      <c r="Q123" s="549" t="str">
        <f t="shared" si="24"/>
        <v/>
      </c>
      <c r="S123" s="549" t="str">
        <f t="shared" si="25"/>
        <v/>
      </c>
      <c r="U123" s="549" t="str">
        <f t="shared" si="26"/>
        <v/>
      </c>
      <c r="W123" s="549" t="str">
        <f t="shared" si="27"/>
        <v/>
      </c>
      <c r="Y123" s="549" t="str">
        <f t="shared" si="28"/>
        <v/>
      </c>
      <c r="AA123" s="549" t="str">
        <f t="shared" si="29"/>
        <v/>
      </c>
      <c r="AC123" s="549" t="str">
        <f t="shared" si="30"/>
        <v/>
      </c>
      <c r="AE123" s="549" t="str">
        <f t="shared" si="31"/>
        <v/>
      </c>
      <c r="AG123" s="549" t="str">
        <f t="shared" si="32"/>
        <v/>
      </c>
      <c r="AI123" s="549" t="str">
        <f t="shared" si="33"/>
        <v/>
      </c>
      <c r="AK123" s="549" t="str">
        <f t="shared" si="34"/>
        <v/>
      </c>
      <c r="AM123" s="549" t="str">
        <f t="shared" si="35"/>
        <v/>
      </c>
      <c r="AO123" s="549" t="str">
        <f t="shared" si="36"/>
        <v/>
      </c>
      <c r="AQ123" s="549" t="str">
        <f t="shared" si="37"/>
        <v/>
      </c>
    </row>
    <row r="124" spans="5:43" x14ac:dyDescent="0.25">
      <c r="E124" s="549" t="str">
        <f t="shared" si="19"/>
        <v/>
      </c>
      <c r="G124" s="549" t="str">
        <f t="shared" si="19"/>
        <v/>
      </c>
      <c r="I124" s="549" t="str">
        <f t="shared" si="20"/>
        <v/>
      </c>
      <c r="K124" s="549" t="str">
        <f t="shared" si="21"/>
        <v/>
      </c>
      <c r="M124" s="549" t="str">
        <f t="shared" si="22"/>
        <v/>
      </c>
      <c r="O124" s="549" t="str">
        <f t="shared" si="23"/>
        <v/>
      </c>
      <c r="Q124" s="549" t="str">
        <f t="shared" si="24"/>
        <v/>
      </c>
      <c r="S124" s="549" t="str">
        <f t="shared" si="25"/>
        <v/>
      </c>
      <c r="U124" s="549" t="str">
        <f t="shared" si="26"/>
        <v/>
      </c>
      <c r="W124" s="549" t="str">
        <f t="shared" si="27"/>
        <v/>
      </c>
      <c r="Y124" s="549" t="str">
        <f t="shared" si="28"/>
        <v/>
      </c>
      <c r="AA124" s="549" t="str">
        <f t="shared" si="29"/>
        <v/>
      </c>
      <c r="AC124" s="549" t="str">
        <f t="shared" si="30"/>
        <v/>
      </c>
      <c r="AE124" s="549" t="str">
        <f t="shared" si="31"/>
        <v/>
      </c>
      <c r="AG124" s="549" t="str">
        <f t="shared" si="32"/>
        <v/>
      </c>
      <c r="AI124" s="549" t="str">
        <f t="shared" si="33"/>
        <v/>
      </c>
      <c r="AK124" s="549" t="str">
        <f t="shared" si="34"/>
        <v/>
      </c>
      <c r="AM124" s="549" t="str">
        <f t="shared" si="35"/>
        <v/>
      </c>
      <c r="AO124" s="549" t="str">
        <f t="shared" si="36"/>
        <v/>
      </c>
      <c r="AQ124" s="549" t="str">
        <f t="shared" si="37"/>
        <v/>
      </c>
    </row>
    <row r="125" spans="5:43" x14ac:dyDescent="0.25">
      <c r="E125" s="549" t="str">
        <f t="shared" si="19"/>
        <v/>
      </c>
      <c r="G125" s="549" t="str">
        <f t="shared" si="19"/>
        <v/>
      </c>
      <c r="I125" s="549" t="str">
        <f t="shared" si="20"/>
        <v/>
      </c>
      <c r="K125" s="549" t="str">
        <f t="shared" si="21"/>
        <v/>
      </c>
      <c r="M125" s="549" t="str">
        <f t="shared" si="22"/>
        <v/>
      </c>
      <c r="O125" s="549" t="str">
        <f t="shared" si="23"/>
        <v/>
      </c>
      <c r="Q125" s="549" t="str">
        <f t="shared" si="24"/>
        <v/>
      </c>
      <c r="S125" s="549" t="str">
        <f t="shared" si="25"/>
        <v/>
      </c>
      <c r="U125" s="549" t="str">
        <f t="shared" si="26"/>
        <v/>
      </c>
      <c r="W125" s="549" t="str">
        <f t="shared" si="27"/>
        <v/>
      </c>
      <c r="Y125" s="549" t="str">
        <f t="shared" si="28"/>
        <v/>
      </c>
      <c r="AA125" s="549" t="str">
        <f t="shared" si="29"/>
        <v/>
      </c>
      <c r="AC125" s="549" t="str">
        <f t="shared" si="30"/>
        <v/>
      </c>
      <c r="AE125" s="549" t="str">
        <f t="shared" si="31"/>
        <v/>
      </c>
      <c r="AG125" s="549" t="str">
        <f t="shared" si="32"/>
        <v/>
      </c>
      <c r="AI125" s="549" t="str">
        <f t="shared" si="33"/>
        <v/>
      </c>
      <c r="AK125" s="549" t="str">
        <f t="shared" si="34"/>
        <v/>
      </c>
      <c r="AM125" s="549" t="str">
        <f t="shared" si="35"/>
        <v/>
      </c>
      <c r="AO125" s="549" t="str">
        <f t="shared" si="36"/>
        <v/>
      </c>
      <c r="AQ125" s="549" t="str">
        <f t="shared" si="37"/>
        <v/>
      </c>
    </row>
    <row r="126" spans="5:43" x14ac:dyDescent="0.25">
      <c r="E126" s="549" t="str">
        <f t="shared" si="19"/>
        <v/>
      </c>
      <c r="G126" s="549" t="str">
        <f t="shared" si="19"/>
        <v/>
      </c>
      <c r="I126" s="549" t="str">
        <f t="shared" si="20"/>
        <v/>
      </c>
      <c r="K126" s="549" t="str">
        <f t="shared" si="21"/>
        <v/>
      </c>
      <c r="M126" s="549" t="str">
        <f t="shared" si="22"/>
        <v/>
      </c>
      <c r="O126" s="549" t="str">
        <f t="shared" si="23"/>
        <v/>
      </c>
      <c r="Q126" s="549" t="str">
        <f t="shared" si="24"/>
        <v/>
      </c>
      <c r="S126" s="549" t="str">
        <f t="shared" si="25"/>
        <v/>
      </c>
      <c r="U126" s="549" t="str">
        <f t="shared" si="26"/>
        <v/>
      </c>
      <c r="W126" s="549" t="str">
        <f t="shared" si="27"/>
        <v/>
      </c>
      <c r="Y126" s="549" t="str">
        <f t="shared" si="28"/>
        <v/>
      </c>
      <c r="AA126" s="549" t="str">
        <f t="shared" si="29"/>
        <v/>
      </c>
      <c r="AC126" s="549" t="str">
        <f t="shared" si="30"/>
        <v/>
      </c>
      <c r="AE126" s="549" t="str">
        <f t="shared" si="31"/>
        <v/>
      </c>
      <c r="AG126" s="549" t="str">
        <f t="shared" si="32"/>
        <v/>
      </c>
      <c r="AI126" s="549" t="str">
        <f t="shared" si="33"/>
        <v/>
      </c>
      <c r="AK126" s="549" t="str">
        <f t="shared" si="34"/>
        <v/>
      </c>
      <c r="AM126" s="549" t="str">
        <f t="shared" si="35"/>
        <v/>
      </c>
      <c r="AO126" s="549" t="str">
        <f t="shared" si="36"/>
        <v/>
      </c>
      <c r="AQ126" s="549" t="str">
        <f t="shared" si="37"/>
        <v/>
      </c>
    </row>
    <row r="127" spans="5:43" x14ac:dyDescent="0.25">
      <c r="E127" s="549" t="str">
        <f t="shared" si="19"/>
        <v/>
      </c>
      <c r="G127" s="549" t="str">
        <f t="shared" si="19"/>
        <v/>
      </c>
      <c r="I127" s="549" t="str">
        <f t="shared" si="20"/>
        <v/>
      </c>
      <c r="K127" s="549" t="str">
        <f t="shared" si="21"/>
        <v/>
      </c>
      <c r="M127" s="549" t="str">
        <f t="shared" si="22"/>
        <v/>
      </c>
      <c r="O127" s="549" t="str">
        <f t="shared" si="23"/>
        <v/>
      </c>
      <c r="Q127" s="549" t="str">
        <f t="shared" si="24"/>
        <v/>
      </c>
      <c r="S127" s="549" t="str">
        <f t="shared" si="25"/>
        <v/>
      </c>
      <c r="U127" s="549" t="str">
        <f t="shared" si="26"/>
        <v/>
      </c>
      <c r="W127" s="549" t="str">
        <f t="shared" si="27"/>
        <v/>
      </c>
      <c r="Y127" s="549" t="str">
        <f t="shared" si="28"/>
        <v/>
      </c>
      <c r="AA127" s="549" t="str">
        <f t="shared" si="29"/>
        <v/>
      </c>
      <c r="AC127" s="549" t="str">
        <f t="shared" si="30"/>
        <v/>
      </c>
      <c r="AE127" s="549" t="str">
        <f t="shared" si="31"/>
        <v/>
      </c>
      <c r="AG127" s="549" t="str">
        <f t="shared" si="32"/>
        <v/>
      </c>
      <c r="AI127" s="549" t="str">
        <f t="shared" si="33"/>
        <v/>
      </c>
      <c r="AK127" s="549" t="str">
        <f t="shared" si="34"/>
        <v/>
      </c>
      <c r="AM127" s="549" t="str">
        <f t="shared" si="35"/>
        <v/>
      </c>
      <c r="AO127" s="549" t="str">
        <f t="shared" si="36"/>
        <v/>
      </c>
      <c r="AQ127" s="549" t="str">
        <f t="shared" si="37"/>
        <v/>
      </c>
    </row>
    <row r="128" spans="5:43" x14ac:dyDescent="0.25">
      <c r="E128" s="549" t="str">
        <f t="shared" si="19"/>
        <v/>
      </c>
      <c r="G128" s="549" t="str">
        <f t="shared" si="19"/>
        <v/>
      </c>
      <c r="I128" s="549" t="str">
        <f t="shared" si="20"/>
        <v/>
      </c>
      <c r="K128" s="549" t="str">
        <f t="shared" si="21"/>
        <v/>
      </c>
      <c r="M128" s="549" t="str">
        <f t="shared" si="22"/>
        <v/>
      </c>
      <c r="O128" s="549" t="str">
        <f t="shared" si="23"/>
        <v/>
      </c>
      <c r="Q128" s="549" t="str">
        <f t="shared" si="24"/>
        <v/>
      </c>
      <c r="S128" s="549" t="str">
        <f t="shared" si="25"/>
        <v/>
      </c>
      <c r="U128" s="549" t="str">
        <f t="shared" si="26"/>
        <v/>
      </c>
      <c r="W128" s="549" t="str">
        <f t="shared" si="27"/>
        <v/>
      </c>
      <c r="Y128" s="549" t="str">
        <f t="shared" si="28"/>
        <v/>
      </c>
      <c r="AA128" s="549" t="str">
        <f t="shared" si="29"/>
        <v/>
      </c>
      <c r="AC128" s="549" t="str">
        <f t="shared" si="30"/>
        <v/>
      </c>
      <c r="AE128" s="549" t="str">
        <f t="shared" si="31"/>
        <v/>
      </c>
      <c r="AG128" s="549" t="str">
        <f t="shared" si="32"/>
        <v/>
      </c>
      <c r="AI128" s="549" t="str">
        <f t="shared" si="33"/>
        <v/>
      </c>
      <c r="AK128" s="549" t="str">
        <f t="shared" si="34"/>
        <v/>
      </c>
      <c r="AM128" s="549" t="str">
        <f t="shared" si="35"/>
        <v/>
      </c>
      <c r="AO128" s="549" t="str">
        <f t="shared" si="36"/>
        <v/>
      </c>
      <c r="AQ128" s="549" t="str">
        <f t="shared" si="37"/>
        <v/>
      </c>
    </row>
    <row r="129" spans="5:43" x14ac:dyDescent="0.25">
      <c r="E129" s="549" t="str">
        <f t="shared" si="19"/>
        <v/>
      </c>
      <c r="G129" s="549" t="str">
        <f t="shared" si="19"/>
        <v/>
      </c>
      <c r="I129" s="549" t="str">
        <f t="shared" si="20"/>
        <v/>
      </c>
      <c r="K129" s="549" t="str">
        <f t="shared" si="21"/>
        <v/>
      </c>
      <c r="M129" s="549" t="str">
        <f t="shared" si="22"/>
        <v/>
      </c>
      <c r="O129" s="549" t="str">
        <f t="shared" si="23"/>
        <v/>
      </c>
      <c r="Q129" s="549" t="str">
        <f t="shared" si="24"/>
        <v/>
      </c>
      <c r="S129" s="549" t="str">
        <f t="shared" si="25"/>
        <v/>
      </c>
      <c r="U129" s="549" t="str">
        <f t="shared" si="26"/>
        <v/>
      </c>
      <c r="W129" s="549" t="str">
        <f t="shared" si="27"/>
        <v/>
      </c>
      <c r="Y129" s="549" t="str">
        <f t="shared" si="28"/>
        <v/>
      </c>
      <c r="AA129" s="549" t="str">
        <f t="shared" si="29"/>
        <v/>
      </c>
      <c r="AC129" s="549" t="str">
        <f t="shared" si="30"/>
        <v/>
      </c>
      <c r="AE129" s="549" t="str">
        <f t="shared" si="31"/>
        <v/>
      </c>
      <c r="AG129" s="549" t="str">
        <f t="shared" si="32"/>
        <v/>
      </c>
      <c r="AI129" s="549" t="str">
        <f t="shared" si="33"/>
        <v/>
      </c>
      <c r="AK129" s="549" t="str">
        <f t="shared" si="34"/>
        <v/>
      </c>
      <c r="AM129" s="549" t="str">
        <f t="shared" si="35"/>
        <v/>
      </c>
      <c r="AO129" s="549" t="str">
        <f t="shared" si="36"/>
        <v/>
      </c>
      <c r="AQ129" s="549" t="str">
        <f t="shared" si="37"/>
        <v/>
      </c>
    </row>
    <row r="130" spans="5:43" x14ac:dyDescent="0.25">
      <c r="E130" s="549" t="str">
        <f t="shared" si="19"/>
        <v/>
      </c>
      <c r="G130" s="549" t="str">
        <f t="shared" si="19"/>
        <v/>
      </c>
      <c r="I130" s="549" t="str">
        <f t="shared" si="20"/>
        <v/>
      </c>
      <c r="K130" s="549" t="str">
        <f t="shared" si="21"/>
        <v/>
      </c>
      <c r="M130" s="549" t="str">
        <f t="shared" si="22"/>
        <v/>
      </c>
      <c r="O130" s="549" t="str">
        <f t="shared" si="23"/>
        <v/>
      </c>
      <c r="Q130" s="549" t="str">
        <f t="shared" si="24"/>
        <v/>
      </c>
      <c r="S130" s="549" t="str">
        <f t="shared" si="25"/>
        <v/>
      </c>
      <c r="U130" s="549" t="str">
        <f t="shared" si="26"/>
        <v/>
      </c>
      <c r="W130" s="549" t="str">
        <f t="shared" si="27"/>
        <v/>
      </c>
      <c r="Y130" s="549" t="str">
        <f t="shared" si="28"/>
        <v/>
      </c>
      <c r="AA130" s="549" t="str">
        <f t="shared" si="29"/>
        <v/>
      </c>
      <c r="AC130" s="549" t="str">
        <f t="shared" si="30"/>
        <v/>
      </c>
      <c r="AE130" s="549" t="str">
        <f t="shared" si="31"/>
        <v/>
      </c>
      <c r="AG130" s="549" t="str">
        <f t="shared" si="32"/>
        <v/>
      </c>
      <c r="AI130" s="549" t="str">
        <f t="shared" si="33"/>
        <v/>
      </c>
      <c r="AK130" s="549" t="str">
        <f t="shared" si="34"/>
        <v/>
      </c>
      <c r="AM130" s="549" t="str">
        <f t="shared" si="35"/>
        <v/>
      </c>
      <c r="AO130" s="549" t="str">
        <f t="shared" si="36"/>
        <v/>
      </c>
      <c r="AQ130" s="549" t="str">
        <f t="shared" si="37"/>
        <v/>
      </c>
    </row>
    <row r="131" spans="5:43" x14ac:dyDescent="0.25">
      <c r="E131" s="549" t="str">
        <f t="shared" si="19"/>
        <v/>
      </c>
      <c r="G131" s="549" t="str">
        <f t="shared" si="19"/>
        <v/>
      </c>
      <c r="I131" s="549" t="str">
        <f t="shared" si="20"/>
        <v/>
      </c>
      <c r="K131" s="549" t="str">
        <f t="shared" si="21"/>
        <v/>
      </c>
      <c r="M131" s="549" t="str">
        <f t="shared" si="22"/>
        <v/>
      </c>
      <c r="O131" s="549" t="str">
        <f t="shared" si="23"/>
        <v/>
      </c>
      <c r="Q131" s="549" t="str">
        <f t="shared" si="24"/>
        <v/>
      </c>
      <c r="S131" s="549" t="str">
        <f t="shared" si="25"/>
        <v/>
      </c>
      <c r="U131" s="549" t="str">
        <f t="shared" si="26"/>
        <v/>
      </c>
      <c r="W131" s="549" t="str">
        <f t="shared" si="27"/>
        <v/>
      </c>
      <c r="Y131" s="549" t="str">
        <f t="shared" si="28"/>
        <v/>
      </c>
      <c r="AA131" s="549" t="str">
        <f t="shared" si="29"/>
        <v/>
      </c>
      <c r="AC131" s="549" t="str">
        <f t="shared" si="30"/>
        <v/>
      </c>
      <c r="AE131" s="549" t="str">
        <f t="shared" si="31"/>
        <v/>
      </c>
      <c r="AG131" s="549" t="str">
        <f t="shared" si="32"/>
        <v/>
      </c>
      <c r="AI131" s="549" t="str">
        <f t="shared" si="33"/>
        <v/>
      </c>
      <c r="AK131" s="549" t="str">
        <f t="shared" si="34"/>
        <v/>
      </c>
      <c r="AM131" s="549" t="str">
        <f t="shared" si="35"/>
        <v/>
      </c>
      <c r="AO131" s="549" t="str">
        <f t="shared" si="36"/>
        <v/>
      </c>
      <c r="AQ131" s="549" t="str">
        <f t="shared" si="37"/>
        <v/>
      </c>
    </row>
    <row r="132" spans="5:43" x14ac:dyDescent="0.25">
      <c r="E132" s="549" t="str">
        <f t="shared" si="19"/>
        <v/>
      </c>
      <c r="G132" s="549" t="str">
        <f t="shared" si="19"/>
        <v/>
      </c>
      <c r="I132" s="549" t="str">
        <f t="shared" si="20"/>
        <v/>
      </c>
      <c r="K132" s="549" t="str">
        <f t="shared" si="21"/>
        <v/>
      </c>
      <c r="M132" s="549" t="str">
        <f t="shared" si="22"/>
        <v/>
      </c>
      <c r="O132" s="549" t="str">
        <f t="shared" si="23"/>
        <v/>
      </c>
      <c r="Q132" s="549" t="str">
        <f t="shared" si="24"/>
        <v/>
      </c>
      <c r="S132" s="549" t="str">
        <f t="shared" si="25"/>
        <v/>
      </c>
      <c r="U132" s="549" t="str">
        <f t="shared" si="26"/>
        <v/>
      </c>
      <c r="W132" s="549" t="str">
        <f t="shared" si="27"/>
        <v/>
      </c>
      <c r="Y132" s="549" t="str">
        <f t="shared" si="28"/>
        <v/>
      </c>
      <c r="AA132" s="549" t="str">
        <f t="shared" si="29"/>
        <v/>
      </c>
      <c r="AC132" s="549" t="str">
        <f t="shared" si="30"/>
        <v/>
      </c>
      <c r="AE132" s="549" t="str">
        <f t="shared" si="31"/>
        <v/>
      </c>
      <c r="AG132" s="549" t="str">
        <f t="shared" si="32"/>
        <v/>
      </c>
      <c r="AI132" s="549" t="str">
        <f t="shared" si="33"/>
        <v/>
      </c>
      <c r="AK132" s="549" t="str">
        <f t="shared" si="34"/>
        <v/>
      </c>
      <c r="AM132" s="549" t="str">
        <f t="shared" si="35"/>
        <v/>
      </c>
      <c r="AO132" s="549" t="str">
        <f t="shared" si="36"/>
        <v/>
      </c>
      <c r="AQ132" s="549" t="str">
        <f t="shared" si="37"/>
        <v/>
      </c>
    </row>
    <row r="133" spans="5:43" x14ac:dyDescent="0.25">
      <c r="E133" s="549" t="str">
        <f t="shared" si="19"/>
        <v/>
      </c>
      <c r="G133" s="549" t="str">
        <f t="shared" si="19"/>
        <v/>
      </c>
      <c r="I133" s="549" t="str">
        <f t="shared" si="20"/>
        <v/>
      </c>
      <c r="K133" s="549" t="str">
        <f t="shared" si="21"/>
        <v/>
      </c>
      <c r="M133" s="549" t="str">
        <f t="shared" si="22"/>
        <v/>
      </c>
      <c r="O133" s="549" t="str">
        <f t="shared" si="23"/>
        <v/>
      </c>
      <c r="Q133" s="549" t="str">
        <f t="shared" si="24"/>
        <v/>
      </c>
      <c r="S133" s="549" t="str">
        <f t="shared" si="25"/>
        <v/>
      </c>
      <c r="U133" s="549" t="str">
        <f t="shared" si="26"/>
        <v/>
      </c>
      <c r="W133" s="549" t="str">
        <f t="shared" si="27"/>
        <v/>
      </c>
      <c r="Y133" s="549" t="str">
        <f t="shared" si="28"/>
        <v/>
      </c>
      <c r="AA133" s="549" t="str">
        <f t="shared" si="29"/>
        <v/>
      </c>
      <c r="AC133" s="549" t="str">
        <f t="shared" si="30"/>
        <v/>
      </c>
      <c r="AE133" s="549" t="str">
        <f t="shared" si="31"/>
        <v/>
      </c>
      <c r="AG133" s="549" t="str">
        <f t="shared" si="32"/>
        <v/>
      </c>
      <c r="AI133" s="549" t="str">
        <f t="shared" si="33"/>
        <v/>
      </c>
      <c r="AK133" s="549" t="str">
        <f t="shared" si="34"/>
        <v/>
      </c>
      <c r="AM133" s="549" t="str">
        <f t="shared" si="35"/>
        <v/>
      </c>
      <c r="AO133" s="549" t="str">
        <f t="shared" si="36"/>
        <v/>
      </c>
      <c r="AQ133" s="549" t="str">
        <f t="shared" si="37"/>
        <v/>
      </c>
    </row>
    <row r="134" spans="5:43" x14ac:dyDescent="0.25">
      <c r="E134" s="549" t="str">
        <f t="shared" si="19"/>
        <v/>
      </c>
      <c r="G134" s="549" t="str">
        <f t="shared" si="19"/>
        <v/>
      </c>
      <c r="I134" s="549" t="str">
        <f t="shared" si="20"/>
        <v/>
      </c>
      <c r="K134" s="549" t="str">
        <f t="shared" si="21"/>
        <v/>
      </c>
      <c r="M134" s="549" t="str">
        <f t="shared" si="22"/>
        <v/>
      </c>
      <c r="O134" s="549" t="str">
        <f t="shared" si="23"/>
        <v/>
      </c>
      <c r="Q134" s="549" t="str">
        <f t="shared" si="24"/>
        <v/>
      </c>
      <c r="S134" s="549" t="str">
        <f t="shared" si="25"/>
        <v/>
      </c>
      <c r="U134" s="549" t="str">
        <f t="shared" si="26"/>
        <v/>
      </c>
      <c r="W134" s="549" t="str">
        <f t="shared" si="27"/>
        <v/>
      </c>
      <c r="Y134" s="549" t="str">
        <f t="shared" si="28"/>
        <v/>
      </c>
      <c r="AA134" s="549" t="str">
        <f t="shared" si="29"/>
        <v/>
      </c>
      <c r="AC134" s="549" t="str">
        <f t="shared" si="30"/>
        <v/>
      </c>
      <c r="AE134" s="549" t="str">
        <f t="shared" si="31"/>
        <v/>
      </c>
      <c r="AG134" s="549" t="str">
        <f t="shared" si="32"/>
        <v/>
      </c>
      <c r="AI134" s="549" t="str">
        <f t="shared" si="33"/>
        <v/>
      </c>
      <c r="AK134" s="549" t="str">
        <f t="shared" si="34"/>
        <v/>
      </c>
      <c r="AM134" s="549" t="str">
        <f t="shared" si="35"/>
        <v/>
      </c>
      <c r="AO134" s="549" t="str">
        <f t="shared" si="36"/>
        <v/>
      </c>
      <c r="AQ134" s="549" t="str">
        <f t="shared" si="37"/>
        <v/>
      </c>
    </row>
    <row r="135" spans="5:43" x14ac:dyDescent="0.25">
      <c r="E135" s="549" t="str">
        <f t="shared" si="19"/>
        <v/>
      </c>
      <c r="G135" s="549" t="str">
        <f t="shared" si="19"/>
        <v/>
      </c>
      <c r="I135" s="549" t="str">
        <f t="shared" si="20"/>
        <v/>
      </c>
      <c r="K135" s="549" t="str">
        <f t="shared" si="21"/>
        <v/>
      </c>
      <c r="M135" s="549" t="str">
        <f t="shared" si="22"/>
        <v/>
      </c>
      <c r="O135" s="549" t="str">
        <f t="shared" si="23"/>
        <v/>
      </c>
      <c r="Q135" s="549" t="str">
        <f t="shared" si="24"/>
        <v/>
      </c>
      <c r="S135" s="549" t="str">
        <f t="shared" si="25"/>
        <v/>
      </c>
      <c r="U135" s="549" t="str">
        <f t="shared" si="26"/>
        <v/>
      </c>
      <c r="W135" s="549" t="str">
        <f t="shared" si="27"/>
        <v/>
      </c>
      <c r="Y135" s="549" t="str">
        <f t="shared" si="28"/>
        <v/>
      </c>
      <c r="AA135" s="549" t="str">
        <f t="shared" si="29"/>
        <v/>
      </c>
      <c r="AC135" s="549" t="str">
        <f t="shared" si="30"/>
        <v/>
      </c>
      <c r="AE135" s="549" t="str">
        <f t="shared" si="31"/>
        <v/>
      </c>
      <c r="AG135" s="549" t="str">
        <f t="shared" si="32"/>
        <v/>
      </c>
      <c r="AI135" s="549" t="str">
        <f t="shared" si="33"/>
        <v/>
      </c>
      <c r="AK135" s="549" t="str">
        <f t="shared" si="34"/>
        <v/>
      </c>
      <c r="AM135" s="549" t="str">
        <f t="shared" si="35"/>
        <v/>
      </c>
      <c r="AO135" s="549" t="str">
        <f t="shared" si="36"/>
        <v/>
      </c>
      <c r="AQ135" s="549" t="str">
        <f t="shared" si="37"/>
        <v/>
      </c>
    </row>
    <row r="136" spans="5:43" x14ac:dyDescent="0.25">
      <c r="E136" s="549" t="str">
        <f t="shared" si="19"/>
        <v/>
      </c>
      <c r="G136" s="549" t="str">
        <f t="shared" si="19"/>
        <v/>
      </c>
      <c r="I136" s="549" t="str">
        <f t="shared" si="20"/>
        <v/>
      </c>
      <c r="K136" s="549" t="str">
        <f t="shared" si="21"/>
        <v/>
      </c>
      <c r="M136" s="549" t="str">
        <f t="shared" si="22"/>
        <v/>
      </c>
      <c r="O136" s="549" t="str">
        <f t="shared" si="23"/>
        <v/>
      </c>
      <c r="Q136" s="549" t="str">
        <f t="shared" si="24"/>
        <v/>
      </c>
      <c r="S136" s="549" t="str">
        <f t="shared" si="25"/>
        <v/>
      </c>
      <c r="U136" s="549" t="str">
        <f t="shared" si="26"/>
        <v/>
      </c>
      <c r="W136" s="549" t="str">
        <f t="shared" si="27"/>
        <v/>
      </c>
      <c r="Y136" s="549" t="str">
        <f t="shared" si="28"/>
        <v/>
      </c>
      <c r="AA136" s="549" t="str">
        <f t="shared" si="29"/>
        <v/>
      </c>
      <c r="AC136" s="549" t="str">
        <f t="shared" si="30"/>
        <v/>
      </c>
      <c r="AE136" s="549" t="str">
        <f t="shared" si="31"/>
        <v/>
      </c>
      <c r="AG136" s="549" t="str">
        <f t="shared" si="32"/>
        <v/>
      </c>
      <c r="AI136" s="549" t="str">
        <f t="shared" si="33"/>
        <v/>
      </c>
      <c r="AK136" s="549" t="str">
        <f t="shared" si="34"/>
        <v/>
      </c>
      <c r="AM136" s="549" t="str">
        <f t="shared" si="35"/>
        <v/>
      </c>
      <c r="AO136" s="549" t="str">
        <f t="shared" si="36"/>
        <v/>
      </c>
      <c r="AQ136" s="549" t="str">
        <f t="shared" si="37"/>
        <v/>
      </c>
    </row>
    <row r="137" spans="5:43" x14ac:dyDescent="0.25">
      <c r="E137" s="549" t="str">
        <f t="shared" si="19"/>
        <v/>
      </c>
      <c r="G137" s="549" t="str">
        <f t="shared" si="19"/>
        <v/>
      </c>
      <c r="I137" s="549" t="str">
        <f t="shared" si="20"/>
        <v/>
      </c>
      <c r="K137" s="549" t="str">
        <f t="shared" si="21"/>
        <v/>
      </c>
      <c r="M137" s="549" t="str">
        <f t="shared" si="22"/>
        <v/>
      </c>
      <c r="O137" s="549" t="str">
        <f t="shared" si="23"/>
        <v/>
      </c>
      <c r="Q137" s="549" t="str">
        <f t="shared" si="24"/>
        <v/>
      </c>
      <c r="S137" s="549" t="str">
        <f t="shared" si="25"/>
        <v/>
      </c>
      <c r="U137" s="549" t="str">
        <f t="shared" si="26"/>
        <v/>
      </c>
      <c r="W137" s="549" t="str">
        <f t="shared" si="27"/>
        <v/>
      </c>
      <c r="Y137" s="549" t="str">
        <f t="shared" si="28"/>
        <v/>
      </c>
      <c r="AA137" s="549" t="str">
        <f t="shared" si="29"/>
        <v/>
      </c>
      <c r="AC137" s="549" t="str">
        <f t="shared" si="30"/>
        <v/>
      </c>
      <c r="AE137" s="549" t="str">
        <f t="shared" si="31"/>
        <v/>
      </c>
      <c r="AG137" s="549" t="str">
        <f t="shared" si="32"/>
        <v/>
      </c>
      <c r="AI137" s="549" t="str">
        <f t="shared" si="33"/>
        <v/>
      </c>
      <c r="AK137" s="549" t="str">
        <f t="shared" si="34"/>
        <v/>
      </c>
      <c r="AM137" s="549" t="str">
        <f t="shared" si="35"/>
        <v/>
      </c>
      <c r="AO137" s="549" t="str">
        <f t="shared" si="36"/>
        <v/>
      </c>
      <c r="AQ137" s="549" t="str">
        <f t="shared" si="37"/>
        <v/>
      </c>
    </row>
    <row r="138" spans="5:43" x14ac:dyDescent="0.25">
      <c r="E138" s="549" t="str">
        <f t="shared" si="19"/>
        <v/>
      </c>
      <c r="G138" s="549" t="str">
        <f t="shared" si="19"/>
        <v/>
      </c>
      <c r="I138" s="549" t="str">
        <f t="shared" si="20"/>
        <v/>
      </c>
      <c r="K138" s="549" t="str">
        <f t="shared" si="21"/>
        <v/>
      </c>
      <c r="M138" s="549" t="str">
        <f t="shared" si="22"/>
        <v/>
      </c>
      <c r="O138" s="549" t="str">
        <f t="shared" si="23"/>
        <v/>
      </c>
      <c r="Q138" s="549" t="str">
        <f t="shared" si="24"/>
        <v/>
      </c>
      <c r="S138" s="549" t="str">
        <f t="shared" si="25"/>
        <v/>
      </c>
      <c r="U138" s="549" t="str">
        <f t="shared" si="26"/>
        <v/>
      </c>
      <c r="W138" s="549" t="str">
        <f t="shared" si="27"/>
        <v/>
      </c>
      <c r="Y138" s="549" t="str">
        <f t="shared" si="28"/>
        <v/>
      </c>
      <c r="AA138" s="549" t="str">
        <f t="shared" si="29"/>
        <v/>
      </c>
      <c r="AC138" s="549" t="str">
        <f t="shared" si="30"/>
        <v/>
      </c>
      <c r="AE138" s="549" t="str">
        <f t="shared" si="31"/>
        <v/>
      </c>
      <c r="AG138" s="549" t="str">
        <f t="shared" si="32"/>
        <v/>
      </c>
      <c r="AI138" s="549" t="str">
        <f t="shared" si="33"/>
        <v/>
      </c>
      <c r="AK138" s="549" t="str">
        <f t="shared" si="34"/>
        <v/>
      </c>
      <c r="AM138" s="549" t="str">
        <f t="shared" si="35"/>
        <v/>
      </c>
      <c r="AO138" s="549" t="str">
        <f t="shared" si="36"/>
        <v/>
      </c>
      <c r="AQ138" s="549" t="str">
        <f t="shared" si="37"/>
        <v/>
      </c>
    </row>
    <row r="139" spans="5:43" x14ac:dyDescent="0.25">
      <c r="E139" s="549" t="str">
        <f t="shared" si="19"/>
        <v/>
      </c>
      <c r="G139" s="549" t="str">
        <f t="shared" si="19"/>
        <v/>
      </c>
      <c r="I139" s="549" t="str">
        <f t="shared" si="20"/>
        <v/>
      </c>
      <c r="K139" s="549" t="str">
        <f t="shared" si="21"/>
        <v/>
      </c>
      <c r="M139" s="549" t="str">
        <f t="shared" si="22"/>
        <v/>
      </c>
      <c r="O139" s="549" t="str">
        <f t="shared" si="23"/>
        <v/>
      </c>
      <c r="Q139" s="549" t="str">
        <f t="shared" si="24"/>
        <v/>
      </c>
      <c r="S139" s="549" t="str">
        <f t="shared" si="25"/>
        <v/>
      </c>
      <c r="U139" s="549" t="str">
        <f t="shared" si="26"/>
        <v/>
      </c>
      <c r="W139" s="549" t="str">
        <f t="shared" si="27"/>
        <v/>
      </c>
      <c r="Y139" s="549" t="str">
        <f t="shared" si="28"/>
        <v/>
      </c>
      <c r="AA139" s="549" t="str">
        <f t="shared" si="29"/>
        <v/>
      </c>
      <c r="AC139" s="549" t="str">
        <f t="shared" si="30"/>
        <v/>
      </c>
      <c r="AE139" s="549" t="str">
        <f t="shared" si="31"/>
        <v/>
      </c>
      <c r="AG139" s="549" t="str">
        <f t="shared" si="32"/>
        <v/>
      </c>
      <c r="AI139" s="549" t="str">
        <f t="shared" si="33"/>
        <v/>
      </c>
      <c r="AK139" s="549" t="str">
        <f t="shared" si="34"/>
        <v/>
      </c>
      <c r="AM139" s="549" t="str">
        <f t="shared" si="35"/>
        <v/>
      </c>
      <c r="AO139" s="549" t="str">
        <f t="shared" si="36"/>
        <v/>
      </c>
      <c r="AQ139" s="549" t="str">
        <f t="shared" si="37"/>
        <v/>
      </c>
    </row>
    <row r="140" spans="5:43" x14ac:dyDescent="0.25">
      <c r="E140" s="549" t="str">
        <f t="shared" si="19"/>
        <v/>
      </c>
      <c r="G140" s="549" t="str">
        <f t="shared" si="19"/>
        <v/>
      </c>
      <c r="I140" s="549" t="str">
        <f t="shared" si="20"/>
        <v/>
      </c>
      <c r="K140" s="549" t="str">
        <f t="shared" si="21"/>
        <v/>
      </c>
      <c r="M140" s="549" t="str">
        <f t="shared" si="22"/>
        <v/>
      </c>
      <c r="O140" s="549" t="str">
        <f t="shared" si="23"/>
        <v/>
      </c>
      <c r="Q140" s="549" t="str">
        <f t="shared" si="24"/>
        <v/>
      </c>
      <c r="S140" s="549" t="str">
        <f t="shared" si="25"/>
        <v/>
      </c>
      <c r="U140" s="549" t="str">
        <f t="shared" si="26"/>
        <v/>
      </c>
      <c r="W140" s="549" t="str">
        <f t="shared" si="27"/>
        <v/>
      </c>
      <c r="Y140" s="549" t="str">
        <f t="shared" si="28"/>
        <v/>
      </c>
      <c r="AA140" s="549" t="str">
        <f t="shared" si="29"/>
        <v/>
      </c>
      <c r="AC140" s="549" t="str">
        <f t="shared" si="30"/>
        <v/>
      </c>
      <c r="AE140" s="549" t="str">
        <f t="shared" si="31"/>
        <v/>
      </c>
      <c r="AG140" s="549" t="str">
        <f t="shared" si="32"/>
        <v/>
      </c>
      <c r="AI140" s="549" t="str">
        <f t="shared" si="33"/>
        <v/>
      </c>
      <c r="AK140" s="549" t="str">
        <f t="shared" si="34"/>
        <v/>
      </c>
      <c r="AM140" s="549" t="str">
        <f t="shared" si="35"/>
        <v/>
      </c>
      <c r="AO140" s="549" t="str">
        <f t="shared" si="36"/>
        <v/>
      </c>
      <c r="AQ140" s="549" t="str">
        <f t="shared" si="37"/>
        <v/>
      </c>
    </row>
    <row r="141" spans="5:43" x14ac:dyDescent="0.25">
      <c r="E141" s="549" t="str">
        <f t="shared" ref="E141:G204" si="38">IF(OR($B141=0,D141=0),"",D141/$B141)</f>
        <v/>
      </c>
      <c r="G141" s="549" t="str">
        <f t="shared" si="38"/>
        <v/>
      </c>
      <c r="I141" s="549" t="str">
        <f t="shared" ref="I141:I204" si="39">IF(OR($B141=0,H141=0),"",H141/$B141)</f>
        <v/>
      </c>
      <c r="K141" s="549" t="str">
        <f t="shared" ref="K141:K204" si="40">IF(OR($B141=0,J141=0),"",J141/$B141)</f>
        <v/>
      </c>
      <c r="M141" s="549" t="str">
        <f t="shared" ref="M141:M204" si="41">IF(OR($B141=0,L141=0),"",L141/$B141)</f>
        <v/>
      </c>
      <c r="O141" s="549" t="str">
        <f t="shared" ref="O141:O204" si="42">IF(OR($B141=0,N141=0),"",N141/$B141)</f>
        <v/>
      </c>
      <c r="Q141" s="549" t="str">
        <f t="shared" ref="Q141:Q204" si="43">IF(OR($B141=0,P141=0),"",P141/$B141)</f>
        <v/>
      </c>
      <c r="S141" s="549" t="str">
        <f t="shared" ref="S141:S204" si="44">IF(OR($B141=0,R141=0),"",R141/$B141)</f>
        <v/>
      </c>
      <c r="U141" s="549" t="str">
        <f t="shared" ref="U141:U204" si="45">IF(OR($B141=0,T141=0),"",T141/$B141)</f>
        <v/>
      </c>
      <c r="W141" s="549" t="str">
        <f t="shared" ref="W141:W204" si="46">IF(OR($B141=0,V141=0),"",V141/$B141)</f>
        <v/>
      </c>
      <c r="Y141" s="549" t="str">
        <f t="shared" ref="Y141:Y204" si="47">IF(OR($B141=0,X141=0),"",X141/$B141)</f>
        <v/>
      </c>
      <c r="AA141" s="549" t="str">
        <f t="shared" ref="AA141:AA204" si="48">IF(OR($B141=0,Z141=0),"",Z141/$B141)</f>
        <v/>
      </c>
      <c r="AC141" s="549" t="str">
        <f t="shared" ref="AC141:AC204" si="49">IF(OR($B141=0,AB141=0),"",AB141/$B141)</f>
        <v/>
      </c>
      <c r="AE141" s="549" t="str">
        <f t="shared" ref="AE141:AE204" si="50">IF(OR($B141=0,AD141=0),"",AD141/$B141)</f>
        <v/>
      </c>
      <c r="AG141" s="549" t="str">
        <f t="shared" ref="AG141:AG204" si="51">IF(OR($B141=0,AF141=0),"",AF141/$B141)</f>
        <v/>
      </c>
      <c r="AI141" s="549" t="str">
        <f t="shared" ref="AI141:AI204" si="52">IF(OR($B141=0,AH141=0),"",AH141/$B141)</f>
        <v/>
      </c>
      <c r="AK141" s="549" t="str">
        <f t="shared" ref="AK141:AK204" si="53">IF(OR($B141=0,AJ141=0),"",AJ141/$B141)</f>
        <v/>
      </c>
      <c r="AM141" s="549" t="str">
        <f t="shared" ref="AM141:AM204" si="54">IF(OR($B141=0,AL141=0),"",AL141/$B141)</f>
        <v/>
      </c>
      <c r="AO141" s="549" t="str">
        <f t="shared" ref="AO141:AO204" si="55">IF(OR($B141=0,AN141=0),"",AN141/$B141)</f>
        <v/>
      </c>
      <c r="AQ141" s="549" t="str">
        <f t="shared" ref="AQ141:AQ204" si="56">IF(OR($B141=0,AP141=0),"",AP141/$B141)</f>
        <v/>
      </c>
    </row>
    <row r="142" spans="5:43" x14ac:dyDescent="0.25">
      <c r="E142" s="549" t="str">
        <f t="shared" si="38"/>
        <v/>
      </c>
      <c r="G142" s="549" t="str">
        <f t="shared" si="38"/>
        <v/>
      </c>
      <c r="I142" s="549" t="str">
        <f t="shared" si="39"/>
        <v/>
      </c>
      <c r="K142" s="549" t="str">
        <f t="shared" si="40"/>
        <v/>
      </c>
      <c r="M142" s="549" t="str">
        <f t="shared" si="41"/>
        <v/>
      </c>
      <c r="O142" s="549" t="str">
        <f t="shared" si="42"/>
        <v/>
      </c>
      <c r="Q142" s="549" t="str">
        <f t="shared" si="43"/>
        <v/>
      </c>
      <c r="S142" s="549" t="str">
        <f t="shared" si="44"/>
        <v/>
      </c>
      <c r="U142" s="549" t="str">
        <f t="shared" si="45"/>
        <v/>
      </c>
      <c r="W142" s="549" t="str">
        <f t="shared" si="46"/>
        <v/>
      </c>
      <c r="Y142" s="549" t="str">
        <f t="shared" si="47"/>
        <v/>
      </c>
      <c r="AA142" s="549" t="str">
        <f t="shared" si="48"/>
        <v/>
      </c>
      <c r="AC142" s="549" t="str">
        <f t="shared" si="49"/>
        <v/>
      </c>
      <c r="AE142" s="549" t="str">
        <f t="shared" si="50"/>
        <v/>
      </c>
      <c r="AG142" s="549" t="str">
        <f t="shared" si="51"/>
        <v/>
      </c>
      <c r="AI142" s="549" t="str">
        <f t="shared" si="52"/>
        <v/>
      </c>
      <c r="AK142" s="549" t="str">
        <f t="shared" si="53"/>
        <v/>
      </c>
      <c r="AM142" s="549" t="str">
        <f t="shared" si="54"/>
        <v/>
      </c>
      <c r="AO142" s="549" t="str">
        <f t="shared" si="55"/>
        <v/>
      </c>
      <c r="AQ142" s="549" t="str">
        <f t="shared" si="56"/>
        <v/>
      </c>
    </row>
    <row r="143" spans="5:43" x14ac:dyDescent="0.25">
      <c r="E143" s="549" t="str">
        <f t="shared" si="38"/>
        <v/>
      </c>
      <c r="G143" s="549" t="str">
        <f t="shared" si="38"/>
        <v/>
      </c>
      <c r="I143" s="549" t="str">
        <f t="shared" si="39"/>
        <v/>
      </c>
      <c r="K143" s="549" t="str">
        <f t="shared" si="40"/>
        <v/>
      </c>
      <c r="M143" s="549" t="str">
        <f t="shared" si="41"/>
        <v/>
      </c>
      <c r="O143" s="549" t="str">
        <f t="shared" si="42"/>
        <v/>
      </c>
      <c r="Q143" s="549" t="str">
        <f t="shared" si="43"/>
        <v/>
      </c>
      <c r="S143" s="549" t="str">
        <f t="shared" si="44"/>
        <v/>
      </c>
      <c r="U143" s="549" t="str">
        <f t="shared" si="45"/>
        <v/>
      </c>
      <c r="W143" s="549" t="str">
        <f t="shared" si="46"/>
        <v/>
      </c>
      <c r="Y143" s="549" t="str">
        <f t="shared" si="47"/>
        <v/>
      </c>
      <c r="AA143" s="549" t="str">
        <f t="shared" si="48"/>
        <v/>
      </c>
      <c r="AC143" s="549" t="str">
        <f t="shared" si="49"/>
        <v/>
      </c>
      <c r="AE143" s="549" t="str">
        <f t="shared" si="50"/>
        <v/>
      </c>
      <c r="AG143" s="549" t="str">
        <f t="shared" si="51"/>
        <v/>
      </c>
      <c r="AI143" s="549" t="str">
        <f t="shared" si="52"/>
        <v/>
      </c>
      <c r="AK143" s="549" t="str">
        <f t="shared" si="53"/>
        <v/>
      </c>
      <c r="AM143" s="549" t="str">
        <f t="shared" si="54"/>
        <v/>
      </c>
      <c r="AO143" s="549" t="str">
        <f t="shared" si="55"/>
        <v/>
      </c>
      <c r="AQ143" s="549" t="str">
        <f t="shared" si="56"/>
        <v/>
      </c>
    </row>
    <row r="144" spans="5:43" x14ac:dyDescent="0.25">
      <c r="E144" s="549" t="str">
        <f t="shared" si="38"/>
        <v/>
      </c>
      <c r="G144" s="549" t="str">
        <f t="shared" si="38"/>
        <v/>
      </c>
      <c r="I144" s="549" t="str">
        <f t="shared" si="39"/>
        <v/>
      </c>
      <c r="K144" s="549" t="str">
        <f t="shared" si="40"/>
        <v/>
      </c>
      <c r="M144" s="549" t="str">
        <f t="shared" si="41"/>
        <v/>
      </c>
      <c r="O144" s="549" t="str">
        <f t="shared" si="42"/>
        <v/>
      </c>
      <c r="Q144" s="549" t="str">
        <f t="shared" si="43"/>
        <v/>
      </c>
      <c r="S144" s="549" t="str">
        <f t="shared" si="44"/>
        <v/>
      </c>
      <c r="U144" s="549" t="str">
        <f t="shared" si="45"/>
        <v/>
      </c>
      <c r="W144" s="549" t="str">
        <f t="shared" si="46"/>
        <v/>
      </c>
      <c r="Y144" s="549" t="str">
        <f t="shared" si="47"/>
        <v/>
      </c>
      <c r="AA144" s="549" t="str">
        <f t="shared" si="48"/>
        <v/>
      </c>
      <c r="AC144" s="549" t="str">
        <f t="shared" si="49"/>
        <v/>
      </c>
      <c r="AE144" s="549" t="str">
        <f t="shared" si="50"/>
        <v/>
      </c>
      <c r="AG144" s="549" t="str">
        <f t="shared" si="51"/>
        <v/>
      </c>
      <c r="AI144" s="549" t="str">
        <f t="shared" si="52"/>
        <v/>
      </c>
      <c r="AK144" s="549" t="str">
        <f t="shared" si="53"/>
        <v/>
      </c>
      <c r="AM144" s="549" t="str">
        <f t="shared" si="54"/>
        <v/>
      </c>
      <c r="AO144" s="549" t="str">
        <f t="shared" si="55"/>
        <v/>
      </c>
      <c r="AQ144" s="549" t="str">
        <f t="shared" si="56"/>
        <v/>
      </c>
    </row>
    <row r="145" spans="5:43" x14ac:dyDescent="0.25">
      <c r="E145" s="549" t="str">
        <f t="shared" si="38"/>
        <v/>
      </c>
      <c r="G145" s="549" t="str">
        <f t="shared" si="38"/>
        <v/>
      </c>
      <c r="I145" s="549" t="str">
        <f t="shared" si="39"/>
        <v/>
      </c>
      <c r="K145" s="549" t="str">
        <f t="shared" si="40"/>
        <v/>
      </c>
      <c r="M145" s="549" t="str">
        <f t="shared" si="41"/>
        <v/>
      </c>
      <c r="O145" s="549" t="str">
        <f t="shared" si="42"/>
        <v/>
      </c>
      <c r="Q145" s="549" t="str">
        <f t="shared" si="43"/>
        <v/>
      </c>
      <c r="S145" s="549" t="str">
        <f t="shared" si="44"/>
        <v/>
      </c>
      <c r="U145" s="549" t="str">
        <f t="shared" si="45"/>
        <v/>
      </c>
      <c r="W145" s="549" t="str">
        <f t="shared" si="46"/>
        <v/>
      </c>
      <c r="Y145" s="549" t="str">
        <f t="shared" si="47"/>
        <v/>
      </c>
      <c r="AA145" s="549" t="str">
        <f t="shared" si="48"/>
        <v/>
      </c>
      <c r="AC145" s="549" t="str">
        <f t="shared" si="49"/>
        <v/>
      </c>
      <c r="AE145" s="549" t="str">
        <f t="shared" si="50"/>
        <v/>
      </c>
      <c r="AG145" s="549" t="str">
        <f t="shared" si="51"/>
        <v/>
      </c>
      <c r="AI145" s="549" t="str">
        <f t="shared" si="52"/>
        <v/>
      </c>
      <c r="AK145" s="549" t="str">
        <f t="shared" si="53"/>
        <v/>
      </c>
      <c r="AM145" s="549" t="str">
        <f t="shared" si="54"/>
        <v/>
      </c>
      <c r="AO145" s="549" t="str">
        <f t="shared" si="55"/>
        <v/>
      </c>
      <c r="AQ145" s="549" t="str">
        <f t="shared" si="56"/>
        <v/>
      </c>
    </row>
    <row r="146" spans="5:43" x14ac:dyDescent="0.25">
      <c r="E146" s="549" t="str">
        <f t="shared" si="38"/>
        <v/>
      </c>
      <c r="G146" s="549" t="str">
        <f t="shared" si="38"/>
        <v/>
      </c>
      <c r="I146" s="549" t="str">
        <f t="shared" si="39"/>
        <v/>
      </c>
      <c r="K146" s="549" t="str">
        <f t="shared" si="40"/>
        <v/>
      </c>
      <c r="M146" s="549" t="str">
        <f t="shared" si="41"/>
        <v/>
      </c>
      <c r="O146" s="549" t="str">
        <f t="shared" si="42"/>
        <v/>
      </c>
      <c r="Q146" s="549" t="str">
        <f t="shared" si="43"/>
        <v/>
      </c>
      <c r="S146" s="549" t="str">
        <f t="shared" si="44"/>
        <v/>
      </c>
      <c r="U146" s="549" t="str">
        <f t="shared" si="45"/>
        <v/>
      </c>
      <c r="W146" s="549" t="str">
        <f t="shared" si="46"/>
        <v/>
      </c>
      <c r="Y146" s="549" t="str">
        <f t="shared" si="47"/>
        <v/>
      </c>
      <c r="AA146" s="549" t="str">
        <f t="shared" si="48"/>
        <v/>
      </c>
      <c r="AC146" s="549" t="str">
        <f t="shared" si="49"/>
        <v/>
      </c>
      <c r="AE146" s="549" t="str">
        <f t="shared" si="50"/>
        <v/>
      </c>
      <c r="AG146" s="549" t="str">
        <f t="shared" si="51"/>
        <v/>
      </c>
      <c r="AI146" s="549" t="str">
        <f t="shared" si="52"/>
        <v/>
      </c>
      <c r="AK146" s="549" t="str">
        <f t="shared" si="53"/>
        <v/>
      </c>
      <c r="AM146" s="549" t="str">
        <f t="shared" si="54"/>
        <v/>
      </c>
      <c r="AO146" s="549" t="str">
        <f t="shared" si="55"/>
        <v/>
      </c>
      <c r="AQ146" s="549" t="str">
        <f t="shared" si="56"/>
        <v/>
      </c>
    </row>
    <row r="147" spans="5:43" x14ac:dyDescent="0.25">
      <c r="E147" s="549" t="str">
        <f t="shared" si="38"/>
        <v/>
      </c>
      <c r="G147" s="549" t="str">
        <f t="shared" si="38"/>
        <v/>
      </c>
      <c r="I147" s="549" t="str">
        <f t="shared" si="39"/>
        <v/>
      </c>
      <c r="K147" s="549" t="str">
        <f t="shared" si="40"/>
        <v/>
      </c>
      <c r="M147" s="549" t="str">
        <f t="shared" si="41"/>
        <v/>
      </c>
      <c r="O147" s="549" t="str">
        <f t="shared" si="42"/>
        <v/>
      </c>
      <c r="Q147" s="549" t="str">
        <f t="shared" si="43"/>
        <v/>
      </c>
      <c r="S147" s="549" t="str">
        <f t="shared" si="44"/>
        <v/>
      </c>
      <c r="U147" s="549" t="str">
        <f t="shared" si="45"/>
        <v/>
      </c>
      <c r="W147" s="549" t="str">
        <f t="shared" si="46"/>
        <v/>
      </c>
      <c r="Y147" s="549" t="str">
        <f t="shared" si="47"/>
        <v/>
      </c>
      <c r="AA147" s="549" t="str">
        <f t="shared" si="48"/>
        <v/>
      </c>
      <c r="AC147" s="549" t="str">
        <f t="shared" si="49"/>
        <v/>
      </c>
      <c r="AE147" s="549" t="str">
        <f t="shared" si="50"/>
        <v/>
      </c>
      <c r="AG147" s="549" t="str">
        <f t="shared" si="51"/>
        <v/>
      </c>
      <c r="AI147" s="549" t="str">
        <f t="shared" si="52"/>
        <v/>
      </c>
      <c r="AK147" s="549" t="str">
        <f t="shared" si="53"/>
        <v/>
      </c>
      <c r="AM147" s="549" t="str">
        <f t="shared" si="54"/>
        <v/>
      </c>
      <c r="AO147" s="549" t="str">
        <f t="shared" si="55"/>
        <v/>
      </c>
      <c r="AQ147" s="549" t="str">
        <f t="shared" si="56"/>
        <v/>
      </c>
    </row>
    <row r="148" spans="5:43" x14ac:dyDescent="0.25">
      <c r="E148" s="549" t="str">
        <f t="shared" si="38"/>
        <v/>
      </c>
      <c r="G148" s="549" t="str">
        <f t="shared" si="38"/>
        <v/>
      </c>
      <c r="I148" s="549" t="str">
        <f t="shared" si="39"/>
        <v/>
      </c>
      <c r="K148" s="549" t="str">
        <f t="shared" si="40"/>
        <v/>
      </c>
      <c r="M148" s="549" t="str">
        <f t="shared" si="41"/>
        <v/>
      </c>
      <c r="O148" s="549" t="str">
        <f t="shared" si="42"/>
        <v/>
      </c>
      <c r="Q148" s="549" t="str">
        <f t="shared" si="43"/>
        <v/>
      </c>
      <c r="S148" s="549" t="str">
        <f t="shared" si="44"/>
        <v/>
      </c>
      <c r="U148" s="549" t="str">
        <f t="shared" si="45"/>
        <v/>
      </c>
      <c r="W148" s="549" t="str">
        <f t="shared" si="46"/>
        <v/>
      </c>
      <c r="Y148" s="549" t="str">
        <f t="shared" si="47"/>
        <v/>
      </c>
      <c r="AA148" s="549" t="str">
        <f t="shared" si="48"/>
        <v/>
      </c>
      <c r="AC148" s="549" t="str">
        <f t="shared" si="49"/>
        <v/>
      </c>
      <c r="AE148" s="549" t="str">
        <f t="shared" si="50"/>
        <v/>
      </c>
      <c r="AG148" s="549" t="str">
        <f t="shared" si="51"/>
        <v/>
      </c>
      <c r="AI148" s="549" t="str">
        <f t="shared" si="52"/>
        <v/>
      </c>
      <c r="AK148" s="549" t="str">
        <f t="shared" si="53"/>
        <v/>
      </c>
      <c r="AM148" s="549" t="str">
        <f t="shared" si="54"/>
        <v/>
      </c>
      <c r="AO148" s="549" t="str">
        <f t="shared" si="55"/>
        <v/>
      </c>
      <c r="AQ148" s="549" t="str">
        <f t="shared" si="56"/>
        <v/>
      </c>
    </row>
    <row r="149" spans="5:43" x14ac:dyDescent="0.25">
      <c r="E149" s="549" t="str">
        <f t="shared" si="38"/>
        <v/>
      </c>
      <c r="G149" s="549" t="str">
        <f t="shared" si="38"/>
        <v/>
      </c>
      <c r="I149" s="549" t="str">
        <f t="shared" si="39"/>
        <v/>
      </c>
      <c r="K149" s="549" t="str">
        <f t="shared" si="40"/>
        <v/>
      </c>
      <c r="M149" s="549" t="str">
        <f t="shared" si="41"/>
        <v/>
      </c>
      <c r="O149" s="549" t="str">
        <f t="shared" si="42"/>
        <v/>
      </c>
      <c r="Q149" s="549" t="str">
        <f t="shared" si="43"/>
        <v/>
      </c>
      <c r="S149" s="549" t="str">
        <f t="shared" si="44"/>
        <v/>
      </c>
      <c r="U149" s="549" t="str">
        <f t="shared" si="45"/>
        <v/>
      </c>
      <c r="W149" s="549" t="str">
        <f t="shared" si="46"/>
        <v/>
      </c>
      <c r="Y149" s="549" t="str">
        <f t="shared" si="47"/>
        <v/>
      </c>
      <c r="AA149" s="549" t="str">
        <f t="shared" si="48"/>
        <v/>
      </c>
      <c r="AC149" s="549" t="str">
        <f t="shared" si="49"/>
        <v/>
      </c>
      <c r="AE149" s="549" t="str">
        <f t="shared" si="50"/>
        <v/>
      </c>
      <c r="AG149" s="549" t="str">
        <f t="shared" si="51"/>
        <v/>
      </c>
      <c r="AI149" s="549" t="str">
        <f t="shared" si="52"/>
        <v/>
      </c>
      <c r="AK149" s="549" t="str">
        <f t="shared" si="53"/>
        <v/>
      </c>
      <c r="AM149" s="549" t="str">
        <f t="shared" si="54"/>
        <v/>
      </c>
      <c r="AO149" s="549" t="str">
        <f t="shared" si="55"/>
        <v/>
      </c>
      <c r="AQ149" s="549" t="str">
        <f t="shared" si="56"/>
        <v/>
      </c>
    </row>
    <row r="150" spans="5:43" x14ac:dyDescent="0.25">
      <c r="E150" s="549" t="str">
        <f t="shared" si="38"/>
        <v/>
      </c>
      <c r="G150" s="549" t="str">
        <f t="shared" si="38"/>
        <v/>
      </c>
      <c r="I150" s="549" t="str">
        <f t="shared" si="39"/>
        <v/>
      </c>
      <c r="K150" s="549" t="str">
        <f t="shared" si="40"/>
        <v/>
      </c>
      <c r="M150" s="549" t="str">
        <f t="shared" si="41"/>
        <v/>
      </c>
      <c r="O150" s="549" t="str">
        <f t="shared" si="42"/>
        <v/>
      </c>
      <c r="Q150" s="549" t="str">
        <f t="shared" si="43"/>
        <v/>
      </c>
      <c r="S150" s="549" t="str">
        <f t="shared" si="44"/>
        <v/>
      </c>
      <c r="U150" s="549" t="str">
        <f t="shared" si="45"/>
        <v/>
      </c>
      <c r="W150" s="549" t="str">
        <f t="shared" si="46"/>
        <v/>
      </c>
      <c r="Y150" s="549" t="str">
        <f t="shared" si="47"/>
        <v/>
      </c>
      <c r="AA150" s="549" t="str">
        <f t="shared" si="48"/>
        <v/>
      </c>
      <c r="AC150" s="549" t="str">
        <f t="shared" si="49"/>
        <v/>
      </c>
      <c r="AE150" s="549" t="str">
        <f t="shared" si="50"/>
        <v/>
      </c>
      <c r="AG150" s="549" t="str">
        <f t="shared" si="51"/>
        <v/>
      </c>
      <c r="AI150" s="549" t="str">
        <f t="shared" si="52"/>
        <v/>
      </c>
      <c r="AK150" s="549" t="str">
        <f t="shared" si="53"/>
        <v/>
      </c>
      <c r="AM150" s="549" t="str">
        <f t="shared" si="54"/>
        <v/>
      </c>
      <c r="AO150" s="549" t="str">
        <f t="shared" si="55"/>
        <v/>
      </c>
      <c r="AQ150" s="549" t="str">
        <f t="shared" si="56"/>
        <v/>
      </c>
    </row>
    <row r="151" spans="5:43" x14ac:dyDescent="0.25">
      <c r="E151" s="549" t="str">
        <f t="shared" si="38"/>
        <v/>
      </c>
      <c r="G151" s="549" t="str">
        <f t="shared" si="38"/>
        <v/>
      </c>
      <c r="I151" s="549" t="str">
        <f t="shared" si="39"/>
        <v/>
      </c>
      <c r="K151" s="549" t="str">
        <f t="shared" si="40"/>
        <v/>
      </c>
      <c r="M151" s="549" t="str">
        <f t="shared" si="41"/>
        <v/>
      </c>
      <c r="O151" s="549" t="str">
        <f t="shared" si="42"/>
        <v/>
      </c>
      <c r="Q151" s="549" t="str">
        <f t="shared" si="43"/>
        <v/>
      </c>
      <c r="S151" s="549" t="str">
        <f t="shared" si="44"/>
        <v/>
      </c>
      <c r="U151" s="549" t="str">
        <f t="shared" si="45"/>
        <v/>
      </c>
      <c r="W151" s="549" t="str">
        <f t="shared" si="46"/>
        <v/>
      </c>
      <c r="Y151" s="549" t="str">
        <f t="shared" si="47"/>
        <v/>
      </c>
      <c r="AA151" s="549" t="str">
        <f t="shared" si="48"/>
        <v/>
      </c>
      <c r="AC151" s="549" t="str">
        <f t="shared" si="49"/>
        <v/>
      </c>
      <c r="AE151" s="549" t="str">
        <f t="shared" si="50"/>
        <v/>
      </c>
      <c r="AG151" s="549" t="str">
        <f t="shared" si="51"/>
        <v/>
      </c>
      <c r="AI151" s="549" t="str">
        <f t="shared" si="52"/>
        <v/>
      </c>
      <c r="AK151" s="549" t="str">
        <f t="shared" si="53"/>
        <v/>
      </c>
      <c r="AM151" s="549" t="str">
        <f t="shared" si="54"/>
        <v/>
      </c>
      <c r="AO151" s="549" t="str">
        <f t="shared" si="55"/>
        <v/>
      </c>
      <c r="AQ151" s="549" t="str">
        <f t="shared" si="56"/>
        <v/>
      </c>
    </row>
    <row r="152" spans="5:43" x14ac:dyDescent="0.25">
      <c r="E152" s="549" t="str">
        <f t="shared" si="38"/>
        <v/>
      </c>
      <c r="G152" s="549" t="str">
        <f t="shared" si="38"/>
        <v/>
      </c>
      <c r="I152" s="549" t="str">
        <f t="shared" si="39"/>
        <v/>
      </c>
      <c r="K152" s="549" t="str">
        <f t="shared" si="40"/>
        <v/>
      </c>
      <c r="M152" s="549" t="str">
        <f t="shared" si="41"/>
        <v/>
      </c>
      <c r="O152" s="549" t="str">
        <f t="shared" si="42"/>
        <v/>
      </c>
      <c r="Q152" s="549" t="str">
        <f t="shared" si="43"/>
        <v/>
      </c>
      <c r="S152" s="549" t="str">
        <f t="shared" si="44"/>
        <v/>
      </c>
      <c r="U152" s="549" t="str">
        <f t="shared" si="45"/>
        <v/>
      </c>
      <c r="W152" s="549" t="str">
        <f t="shared" si="46"/>
        <v/>
      </c>
      <c r="Y152" s="549" t="str">
        <f t="shared" si="47"/>
        <v/>
      </c>
      <c r="AA152" s="549" t="str">
        <f t="shared" si="48"/>
        <v/>
      </c>
      <c r="AC152" s="549" t="str">
        <f t="shared" si="49"/>
        <v/>
      </c>
      <c r="AE152" s="549" t="str">
        <f t="shared" si="50"/>
        <v/>
      </c>
      <c r="AG152" s="549" t="str">
        <f t="shared" si="51"/>
        <v/>
      </c>
      <c r="AI152" s="549" t="str">
        <f t="shared" si="52"/>
        <v/>
      </c>
      <c r="AK152" s="549" t="str">
        <f t="shared" si="53"/>
        <v/>
      </c>
      <c r="AM152" s="549" t="str">
        <f t="shared" si="54"/>
        <v/>
      </c>
      <c r="AO152" s="549" t="str">
        <f t="shared" si="55"/>
        <v/>
      </c>
      <c r="AQ152" s="549" t="str">
        <f t="shared" si="56"/>
        <v/>
      </c>
    </row>
    <row r="153" spans="5:43" x14ac:dyDescent="0.25">
      <c r="E153" s="549" t="str">
        <f t="shared" si="38"/>
        <v/>
      </c>
      <c r="G153" s="549" t="str">
        <f t="shared" si="38"/>
        <v/>
      </c>
      <c r="I153" s="549" t="str">
        <f t="shared" si="39"/>
        <v/>
      </c>
      <c r="K153" s="549" t="str">
        <f t="shared" si="40"/>
        <v/>
      </c>
      <c r="M153" s="549" t="str">
        <f t="shared" si="41"/>
        <v/>
      </c>
      <c r="O153" s="549" t="str">
        <f t="shared" si="42"/>
        <v/>
      </c>
      <c r="Q153" s="549" t="str">
        <f t="shared" si="43"/>
        <v/>
      </c>
      <c r="S153" s="549" t="str">
        <f t="shared" si="44"/>
        <v/>
      </c>
      <c r="U153" s="549" t="str">
        <f t="shared" si="45"/>
        <v/>
      </c>
      <c r="W153" s="549" t="str">
        <f t="shared" si="46"/>
        <v/>
      </c>
      <c r="Y153" s="549" t="str">
        <f t="shared" si="47"/>
        <v/>
      </c>
      <c r="AA153" s="549" t="str">
        <f t="shared" si="48"/>
        <v/>
      </c>
      <c r="AC153" s="549" t="str">
        <f t="shared" si="49"/>
        <v/>
      </c>
      <c r="AE153" s="549" t="str">
        <f t="shared" si="50"/>
        <v/>
      </c>
      <c r="AG153" s="549" t="str">
        <f t="shared" si="51"/>
        <v/>
      </c>
      <c r="AI153" s="549" t="str">
        <f t="shared" si="52"/>
        <v/>
      </c>
      <c r="AK153" s="549" t="str">
        <f t="shared" si="53"/>
        <v/>
      </c>
      <c r="AM153" s="549" t="str">
        <f t="shared" si="54"/>
        <v/>
      </c>
      <c r="AO153" s="549" t="str">
        <f t="shared" si="55"/>
        <v/>
      </c>
      <c r="AQ153" s="549" t="str">
        <f t="shared" si="56"/>
        <v/>
      </c>
    </row>
    <row r="154" spans="5:43" x14ac:dyDescent="0.25">
      <c r="E154" s="549" t="str">
        <f t="shared" si="38"/>
        <v/>
      </c>
      <c r="G154" s="549" t="str">
        <f t="shared" si="38"/>
        <v/>
      </c>
      <c r="I154" s="549" t="str">
        <f t="shared" si="39"/>
        <v/>
      </c>
      <c r="K154" s="549" t="str">
        <f t="shared" si="40"/>
        <v/>
      </c>
      <c r="M154" s="549" t="str">
        <f t="shared" si="41"/>
        <v/>
      </c>
      <c r="O154" s="549" t="str">
        <f t="shared" si="42"/>
        <v/>
      </c>
      <c r="Q154" s="549" t="str">
        <f t="shared" si="43"/>
        <v/>
      </c>
      <c r="S154" s="549" t="str">
        <f t="shared" si="44"/>
        <v/>
      </c>
      <c r="U154" s="549" t="str">
        <f t="shared" si="45"/>
        <v/>
      </c>
      <c r="W154" s="549" t="str">
        <f t="shared" si="46"/>
        <v/>
      </c>
      <c r="Y154" s="549" t="str">
        <f t="shared" si="47"/>
        <v/>
      </c>
      <c r="AA154" s="549" t="str">
        <f t="shared" si="48"/>
        <v/>
      </c>
      <c r="AC154" s="549" t="str">
        <f t="shared" si="49"/>
        <v/>
      </c>
      <c r="AE154" s="549" t="str">
        <f t="shared" si="50"/>
        <v/>
      </c>
      <c r="AG154" s="549" t="str">
        <f t="shared" si="51"/>
        <v/>
      </c>
      <c r="AI154" s="549" t="str">
        <f t="shared" si="52"/>
        <v/>
      </c>
      <c r="AK154" s="549" t="str">
        <f t="shared" si="53"/>
        <v/>
      </c>
      <c r="AM154" s="549" t="str">
        <f t="shared" si="54"/>
        <v/>
      </c>
      <c r="AO154" s="549" t="str">
        <f t="shared" si="55"/>
        <v/>
      </c>
      <c r="AQ154" s="549" t="str">
        <f t="shared" si="56"/>
        <v/>
      </c>
    </row>
    <row r="155" spans="5:43" x14ac:dyDescent="0.25">
      <c r="E155" s="549" t="str">
        <f t="shared" si="38"/>
        <v/>
      </c>
      <c r="G155" s="549" t="str">
        <f t="shared" si="38"/>
        <v/>
      </c>
      <c r="I155" s="549" t="str">
        <f t="shared" si="39"/>
        <v/>
      </c>
      <c r="K155" s="549" t="str">
        <f t="shared" si="40"/>
        <v/>
      </c>
      <c r="M155" s="549" t="str">
        <f t="shared" si="41"/>
        <v/>
      </c>
      <c r="O155" s="549" t="str">
        <f t="shared" si="42"/>
        <v/>
      </c>
      <c r="Q155" s="549" t="str">
        <f t="shared" si="43"/>
        <v/>
      </c>
      <c r="S155" s="549" t="str">
        <f t="shared" si="44"/>
        <v/>
      </c>
      <c r="U155" s="549" t="str">
        <f t="shared" si="45"/>
        <v/>
      </c>
      <c r="W155" s="549" t="str">
        <f t="shared" si="46"/>
        <v/>
      </c>
      <c r="Y155" s="549" t="str">
        <f t="shared" si="47"/>
        <v/>
      </c>
      <c r="AA155" s="549" t="str">
        <f t="shared" si="48"/>
        <v/>
      </c>
      <c r="AC155" s="549" t="str">
        <f t="shared" si="49"/>
        <v/>
      </c>
      <c r="AE155" s="549" t="str">
        <f t="shared" si="50"/>
        <v/>
      </c>
      <c r="AG155" s="549" t="str">
        <f t="shared" si="51"/>
        <v/>
      </c>
      <c r="AI155" s="549" t="str">
        <f t="shared" si="52"/>
        <v/>
      </c>
      <c r="AK155" s="549" t="str">
        <f t="shared" si="53"/>
        <v/>
      </c>
      <c r="AM155" s="549" t="str">
        <f t="shared" si="54"/>
        <v/>
      </c>
      <c r="AO155" s="549" t="str">
        <f t="shared" si="55"/>
        <v/>
      </c>
      <c r="AQ155" s="549" t="str">
        <f t="shared" si="56"/>
        <v/>
      </c>
    </row>
    <row r="156" spans="5:43" x14ac:dyDescent="0.25">
      <c r="E156" s="549" t="str">
        <f t="shared" si="38"/>
        <v/>
      </c>
      <c r="G156" s="549" t="str">
        <f t="shared" si="38"/>
        <v/>
      </c>
      <c r="I156" s="549" t="str">
        <f t="shared" si="39"/>
        <v/>
      </c>
      <c r="K156" s="549" t="str">
        <f t="shared" si="40"/>
        <v/>
      </c>
      <c r="M156" s="549" t="str">
        <f t="shared" si="41"/>
        <v/>
      </c>
      <c r="O156" s="549" t="str">
        <f t="shared" si="42"/>
        <v/>
      </c>
      <c r="Q156" s="549" t="str">
        <f t="shared" si="43"/>
        <v/>
      </c>
      <c r="S156" s="549" t="str">
        <f t="shared" si="44"/>
        <v/>
      </c>
      <c r="U156" s="549" t="str">
        <f t="shared" si="45"/>
        <v/>
      </c>
      <c r="W156" s="549" t="str">
        <f t="shared" si="46"/>
        <v/>
      </c>
      <c r="Y156" s="549" t="str">
        <f t="shared" si="47"/>
        <v/>
      </c>
      <c r="AA156" s="549" t="str">
        <f t="shared" si="48"/>
        <v/>
      </c>
      <c r="AC156" s="549" t="str">
        <f t="shared" si="49"/>
        <v/>
      </c>
      <c r="AE156" s="549" t="str">
        <f t="shared" si="50"/>
        <v/>
      </c>
      <c r="AG156" s="549" t="str">
        <f t="shared" si="51"/>
        <v/>
      </c>
      <c r="AI156" s="549" t="str">
        <f t="shared" si="52"/>
        <v/>
      </c>
      <c r="AK156" s="549" t="str">
        <f t="shared" si="53"/>
        <v/>
      </c>
      <c r="AM156" s="549" t="str">
        <f t="shared" si="54"/>
        <v/>
      </c>
      <c r="AO156" s="549" t="str">
        <f t="shared" si="55"/>
        <v/>
      </c>
      <c r="AQ156" s="549" t="str">
        <f t="shared" si="56"/>
        <v/>
      </c>
    </row>
    <row r="157" spans="5:43" x14ac:dyDescent="0.25">
      <c r="E157" s="549" t="str">
        <f t="shared" si="38"/>
        <v/>
      </c>
      <c r="G157" s="549" t="str">
        <f t="shared" si="38"/>
        <v/>
      </c>
      <c r="I157" s="549" t="str">
        <f t="shared" si="39"/>
        <v/>
      </c>
      <c r="K157" s="549" t="str">
        <f t="shared" si="40"/>
        <v/>
      </c>
      <c r="M157" s="549" t="str">
        <f t="shared" si="41"/>
        <v/>
      </c>
      <c r="O157" s="549" t="str">
        <f t="shared" si="42"/>
        <v/>
      </c>
      <c r="Q157" s="549" t="str">
        <f t="shared" si="43"/>
        <v/>
      </c>
      <c r="S157" s="549" t="str">
        <f t="shared" si="44"/>
        <v/>
      </c>
      <c r="U157" s="549" t="str">
        <f t="shared" si="45"/>
        <v/>
      </c>
      <c r="W157" s="549" t="str">
        <f t="shared" si="46"/>
        <v/>
      </c>
      <c r="Y157" s="549" t="str">
        <f t="shared" si="47"/>
        <v/>
      </c>
      <c r="AA157" s="549" t="str">
        <f t="shared" si="48"/>
        <v/>
      </c>
      <c r="AC157" s="549" t="str">
        <f t="shared" si="49"/>
        <v/>
      </c>
      <c r="AE157" s="549" t="str">
        <f t="shared" si="50"/>
        <v/>
      </c>
      <c r="AG157" s="549" t="str">
        <f t="shared" si="51"/>
        <v/>
      </c>
      <c r="AI157" s="549" t="str">
        <f t="shared" si="52"/>
        <v/>
      </c>
      <c r="AK157" s="549" t="str">
        <f t="shared" si="53"/>
        <v/>
      </c>
      <c r="AM157" s="549" t="str">
        <f t="shared" si="54"/>
        <v/>
      </c>
      <c r="AO157" s="549" t="str">
        <f t="shared" si="55"/>
        <v/>
      </c>
      <c r="AQ157" s="549" t="str">
        <f t="shared" si="56"/>
        <v/>
      </c>
    </row>
    <row r="158" spans="5:43" x14ac:dyDescent="0.25">
      <c r="E158" s="549" t="str">
        <f t="shared" si="38"/>
        <v/>
      </c>
      <c r="G158" s="549" t="str">
        <f t="shared" si="38"/>
        <v/>
      </c>
      <c r="I158" s="549" t="str">
        <f t="shared" si="39"/>
        <v/>
      </c>
      <c r="K158" s="549" t="str">
        <f t="shared" si="40"/>
        <v/>
      </c>
      <c r="M158" s="549" t="str">
        <f t="shared" si="41"/>
        <v/>
      </c>
      <c r="O158" s="549" t="str">
        <f t="shared" si="42"/>
        <v/>
      </c>
      <c r="Q158" s="549" t="str">
        <f t="shared" si="43"/>
        <v/>
      </c>
      <c r="S158" s="549" t="str">
        <f t="shared" si="44"/>
        <v/>
      </c>
      <c r="U158" s="549" t="str">
        <f t="shared" si="45"/>
        <v/>
      </c>
      <c r="W158" s="549" t="str">
        <f t="shared" si="46"/>
        <v/>
      </c>
      <c r="Y158" s="549" t="str">
        <f t="shared" si="47"/>
        <v/>
      </c>
      <c r="AA158" s="549" t="str">
        <f t="shared" si="48"/>
        <v/>
      </c>
      <c r="AC158" s="549" t="str">
        <f t="shared" si="49"/>
        <v/>
      </c>
      <c r="AE158" s="549" t="str">
        <f t="shared" si="50"/>
        <v/>
      </c>
      <c r="AG158" s="549" t="str">
        <f t="shared" si="51"/>
        <v/>
      </c>
      <c r="AI158" s="549" t="str">
        <f t="shared" si="52"/>
        <v/>
      </c>
      <c r="AK158" s="549" t="str">
        <f t="shared" si="53"/>
        <v/>
      </c>
      <c r="AM158" s="549" t="str">
        <f t="shared" si="54"/>
        <v/>
      </c>
      <c r="AO158" s="549" t="str">
        <f t="shared" si="55"/>
        <v/>
      </c>
      <c r="AQ158" s="549" t="str">
        <f t="shared" si="56"/>
        <v/>
      </c>
    </row>
    <row r="159" spans="5:43" x14ac:dyDescent="0.25">
      <c r="E159" s="549" t="str">
        <f t="shared" si="38"/>
        <v/>
      </c>
      <c r="G159" s="549" t="str">
        <f t="shared" si="38"/>
        <v/>
      </c>
      <c r="I159" s="549" t="str">
        <f t="shared" si="39"/>
        <v/>
      </c>
      <c r="K159" s="549" t="str">
        <f t="shared" si="40"/>
        <v/>
      </c>
      <c r="M159" s="549" t="str">
        <f t="shared" si="41"/>
        <v/>
      </c>
      <c r="O159" s="549" t="str">
        <f t="shared" si="42"/>
        <v/>
      </c>
      <c r="Q159" s="549" t="str">
        <f t="shared" si="43"/>
        <v/>
      </c>
      <c r="S159" s="549" t="str">
        <f t="shared" si="44"/>
        <v/>
      </c>
      <c r="U159" s="549" t="str">
        <f t="shared" si="45"/>
        <v/>
      </c>
      <c r="W159" s="549" t="str">
        <f t="shared" si="46"/>
        <v/>
      </c>
      <c r="Y159" s="549" t="str">
        <f t="shared" si="47"/>
        <v/>
      </c>
      <c r="AA159" s="549" t="str">
        <f t="shared" si="48"/>
        <v/>
      </c>
      <c r="AC159" s="549" t="str">
        <f t="shared" si="49"/>
        <v/>
      </c>
      <c r="AE159" s="549" t="str">
        <f t="shared" si="50"/>
        <v/>
      </c>
      <c r="AG159" s="549" t="str">
        <f t="shared" si="51"/>
        <v/>
      </c>
      <c r="AI159" s="549" t="str">
        <f t="shared" si="52"/>
        <v/>
      </c>
      <c r="AK159" s="549" t="str">
        <f t="shared" si="53"/>
        <v/>
      </c>
      <c r="AM159" s="549" t="str">
        <f t="shared" si="54"/>
        <v/>
      </c>
      <c r="AO159" s="549" t="str">
        <f t="shared" si="55"/>
        <v/>
      </c>
      <c r="AQ159" s="549" t="str">
        <f t="shared" si="56"/>
        <v/>
      </c>
    </row>
    <row r="160" spans="5:43" x14ac:dyDescent="0.25">
      <c r="E160" s="549" t="str">
        <f t="shared" si="38"/>
        <v/>
      </c>
      <c r="G160" s="549" t="str">
        <f t="shared" si="38"/>
        <v/>
      </c>
      <c r="I160" s="549" t="str">
        <f t="shared" si="39"/>
        <v/>
      </c>
      <c r="K160" s="549" t="str">
        <f t="shared" si="40"/>
        <v/>
      </c>
      <c r="M160" s="549" t="str">
        <f t="shared" si="41"/>
        <v/>
      </c>
      <c r="O160" s="549" t="str">
        <f t="shared" si="42"/>
        <v/>
      </c>
      <c r="Q160" s="549" t="str">
        <f t="shared" si="43"/>
        <v/>
      </c>
      <c r="S160" s="549" t="str">
        <f t="shared" si="44"/>
        <v/>
      </c>
      <c r="U160" s="549" t="str">
        <f t="shared" si="45"/>
        <v/>
      </c>
      <c r="W160" s="549" t="str">
        <f t="shared" si="46"/>
        <v/>
      </c>
      <c r="Y160" s="549" t="str">
        <f t="shared" si="47"/>
        <v/>
      </c>
      <c r="AA160" s="549" t="str">
        <f t="shared" si="48"/>
        <v/>
      </c>
      <c r="AC160" s="549" t="str">
        <f t="shared" si="49"/>
        <v/>
      </c>
      <c r="AE160" s="549" t="str">
        <f t="shared" si="50"/>
        <v/>
      </c>
      <c r="AG160" s="549" t="str">
        <f t="shared" si="51"/>
        <v/>
      </c>
      <c r="AI160" s="549" t="str">
        <f t="shared" si="52"/>
        <v/>
      </c>
      <c r="AK160" s="549" t="str">
        <f t="shared" si="53"/>
        <v/>
      </c>
      <c r="AM160" s="549" t="str">
        <f t="shared" si="54"/>
        <v/>
      </c>
      <c r="AO160" s="549" t="str">
        <f t="shared" si="55"/>
        <v/>
      </c>
      <c r="AQ160" s="549" t="str">
        <f t="shared" si="56"/>
        <v/>
      </c>
    </row>
    <row r="161" spans="5:43" x14ac:dyDescent="0.25">
      <c r="E161" s="549" t="str">
        <f t="shared" si="38"/>
        <v/>
      </c>
      <c r="G161" s="549" t="str">
        <f t="shared" si="38"/>
        <v/>
      </c>
      <c r="I161" s="549" t="str">
        <f t="shared" si="39"/>
        <v/>
      </c>
      <c r="K161" s="549" t="str">
        <f t="shared" si="40"/>
        <v/>
      </c>
      <c r="M161" s="549" t="str">
        <f t="shared" si="41"/>
        <v/>
      </c>
      <c r="O161" s="549" t="str">
        <f t="shared" si="42"/>
        <v/>
      </c>
      <c r="Q161" s="549" t="str">
        <f t="shared" si="43"/>
        <v/>
      </c>
      <c r="S161" s="549" t="str">
        <f t="shared" si="44"/>
        <v/>
      </c>
      <c r="U161" s="549" t="str">
        <f t="shared" si="45"/>
        <v/>
      </c>
      <c r="W161" s="549" t="str">
        <f t="shared" si="46"/>
        <v/>
      </c>
      <c r="Y161" s="549" t="str">
        <f t="shared" si="47"/>
        <v/>
      </c>
      <c r="AA161" s="549" t="str">
        <f t="shared" si="48"/>
        <v/>
      </c>
      <c r="AC161" s="549" t="str">
        <f t="shared" si="49"/>
        <v/>
      </c>
      <c r="AE161" s="549" t="str">
        <f t="shared" si="50"/>
        <v/>
      </c>
      <c r="AG161" s="549" t="str">
        <f t="shared" si="51"/>
        <v/>
      </c>
      <c r="AI161" s="549" t="str">
        <f t="shared" si="52"/>
        <v/>
      </c>
      <c r="AK161" s="549" t="str">
        <f t="shared" si="53"/>
        <v/>
      </c>
      <c r="AM161" s="549" t="str">
        <f t="shared" si="54"/>
        <v/>
      </c>
      <c r="AO161" s="549" t="str">
        <f t="shared" si="55"/>
        <v/>
      </c>
      <c r="AQ161" s="549" t="str">
        <f t="shared" si="56"/>
        <v/>
      </c>
    </row>
    <row r="162" spans="5:43" x14ac:dyDescent="0.25">
      <c r="E162" s="549" t="str">
        <f t="shared" si="38"/>
        <v/>
      </c>
      <c r="G162" s="549" t="str">
        <f t="shared" si="38"/>
        <v/>
      </c>
      <c r="I162" s="549" t="str">
        <f t="shared" si="39"/>
        <v/>
      </c>
      <c r="K162" s="549" t="str">
        <f t="shared" si="40"/>
        <v/>
      </c>
      <c r="M162" s="549" t="str">
        <f t="shared" si="41"/>
        <v/>
      </c>
      <c r="O162" s="549" t="str">
        <f t="shared" si="42"/>
        <v/>
      </c>
      <c r="Q162" s="549" t="str">
        <f t="shared" si="43"/>
        <v/>
      </c>
      <c r="S162" s="549" t="str">
        <f t="shared" si="44"/>
        <v/>
      </c>
      <c r="U162" s="549" t="str">
        <f t="shared" si="45"/>
        <v/>
      </c>
      <c r="W162" s="549" t="str">
        <f t="shared" si="46"/>
        <v/>
      </c>
      <c r="Y162" s="549" t="str">
        <f t="shared" si="47"/>
        <v/>
      </c>
      <c r="AA162" s="549" t="str">
        <f t="shared" si="48"/>
        <v/>
      </c>
      <c r="AC162" s="549" t="str">
        <f t="shared" si="49"/>
        <v/>
      </c>
      <c r="AE162" s="549" t="str">
        <f t="shared" si="50"/>
        <v/>
      </c>
      <c r="AG162" s="549" t="str">
        <f t="shared" si="51"/>
        <v/>
      </c>
      <c r="AI162" s="549" t="str">
        <f t="shared" si="52"/>
        <v/>
      </c>
      <c r="AK162" s="549" t="str">
        <f t="shared" si="53"/>
        <v/>
      </c>
      <c r="AM162" s="549" t="str">
        <f t="shared" si="54"/>
        <v/>
      </c>
      <c r="AO162" s="549" t="str">
        <f t="shared" si="55"/>
        <v/>
      </c>
      <c r="AQ162" s="549" t="str">
        <f t="shared" si="56"/>
        <v/>
      </c>
    </row>
    <row r="163" spans="5:43" x14ac:dyDescent="0.25">
      <c r="E163" s="549" t="str">
        <f t="shared" si="38"/>
        <v/>
      </c>
      <c r="G163" s="549" t="str">
        <f t="shared" si="38"/>
        <v/>
      </c>
      <c r="I163" s="549" t="str">
        <f t="shared" si="39"/>
        <v/>
      </c>
      <c r="K163" s="549" t="str">
        <f t="shared" si="40"/>
        <v/>
      </c>
      <c r="M163" s="549" t="str">
        <f t="shared" si="41"/>
        <v/>
      </c>
      <c r="O163" s="549" t="str">
        <f t="shared" si="42"/>
        <v/>
      </c>
      <c r="Q163" s="549" t="str">
        <f t="shared" si="43"/>
        <v/>
      </c>
      <c r="S163" s="549" t="str">
        <f t="shared" si="44"/>
        <v/>
      </c>
      <c r="U163" s="549" t="str">
        <f t="shared" si="45"/>
        <v/>
      </c>
      <c r="W163" s="549" t="str">
        <f t="shared" si="46"/>
        <v/>
      </c>
      <c r="Y163" s="549" t="str">
        <f t="shared" si="47"/>
        <v/>
      </c>
      <c r="AA163" s="549" t="str">
        <f t="shared" si="48"/>
        <v/>
      </c>
      <c r="AC163" s="549" t="str">
        <f t="shared" si="49"/>
        <v/>
      </c>
      <c r="AE163" s="549" t="str">
        <f t="shared" si="50"/>
        <v/>
      </c>
      <c r="AG163" s="549" t="str">
        <f t="shared" si="51"/>
        <v/>
      </c>
      <c r="AI163" s="549" t="str">
        <f t="shared" si="52"/>
        <v/>
      </c>
      <c r="AK163" s="549" t="str">
        <f t="shared" si="53"/>
        <v/>
      </c>
      <c r="AM163" s="549" t="str">
        <f t="shared" si="54"/>
        <v/>
      </c>
      <c r="AO163" s="549" t="str">
        <f t="shared" si="55"/>
        <v/>
      </c>
      <c r="AQ163" s="549" t="str">
        <f t="shared" si="56"/>
        <v/>
      </c>
    </row>
    <row r="164" spans="5:43" x14ac:dyDescent="0.25">
      <c r="E164" s="549" t="str">
        <f t="shared" si="38"/>
        <v/>
      </c>
      <c r="G164" s="549" t="str">
        <f t="shared" si="38"/>
        <v/>
      </c>
      <c r="I164" s="549" t="str">
        <f t="shared" si="39"/>
        <v/>
      </c>
      <c r="K164" s="549" t="str">
        <f t="shared" si="40"/>
        <v/>
      </c>
      <c r="M164" s="549" t="str">
        <f t="shared" si="41"/>
        <v/>
      </c>
      <c r="O164" s="549" t="str">
        <f t="shared" si="42"/>
        <v/>
      </c>
      <c r="Q164" s="549" t="str">
        <f t="shared" si="43"/>
        <v/>
      </c>
      <c r="S164" s="549" t="str">
        <f t="shared" si="44"/>
        <v/>
      </c>
      <c r="U164" s="549" t="str">
        <f t="shared" si="45"/>
        <v/>
      </c>
      <c r="W164" s="549" t="str">
        <f t="shared" si="46"/>
        <v/>
      </c>
      <c r="Y164" s="549" t="str">
        <f t="shared" si="47"/>
        <v/>
      </c>
      <c r="AA164" s="549" t="str">
        <f t="shared" si="48"/>
        <v/>
      </c>
      <c r="AC164" s="549" t="str">
        <f t="shared" si="49"/>
        <v/>
      </c>
      <c r="AE164" s="549" t="str">
        <f t="shared" si="50"/>
        <v/>
      </c>
      <c r="AG164" s="549" t="str">
        <f t="shared" si="51"/>
        <v/>
      </c>
      <c r="AI164" s="549" t="str">
        <f t="shared" si="52"/>
        <v/>
      </c>
      <c r="AK164" s="549" t="str">
        <f t="shared" si="53"/>
        <v/>
      </c>
      <c r="AM164" s="549" t="str">
        <f t="shared" si="54"/>
        <v/>
      </c>
      <c r="AO164" s="549" t="str">
        <f t="shared" si="55"/>
        <v/>
      </c>
      <c r="AQ164" s="549" t="str">
        <f t="shared" si="56"/>
        <v/>
      </c>
    </row>
    <row r="165" spans="5:43" x14ac:dyDescent="0.25">
      <c r="E165" s="549" t="str">
        <f t="shared" si="38"/>
        <v/>
      </c>
      <c r="G165" s="549" t="str">
        <f t="shared" si="38"/>
        <v/>
      </c>
      <c r="I165" s="549" t="str">
        <f t="shared" si="39"/>
        <v/>
      </c>
      <c r="K165" s="549" t="str">
        <f t="shared" si="40"/>
        <v/>
      </c>
      <c r="M165" s="549" t="str">
        <f t="shared" si="41"/>
        <v/>
      </c>
      <c r="O165" s="549" t="str">
        <f t="shared" si="42"/>
        <v/>
      </c>
      <c r="Q165" s="549" t="str">
        <f t="shared" si="43"/>
        <v/>
      </c>
      <c r="S165" s="549" t="str">
        <f t="shared" si="44"/>
        <v/>
      </c>
      <c r="U165" s="549" t="str">
        <f t="shared" si="45"/>
        <v/>
      </c>
      <c r="W165" s="549" t="str">
        <f t="shared" si="46"/>
        <v/>
      </c>
      <c r="Y165" s="549" t="str">
        <f t="shared" si="47"/>
        <v/>
      </c>
      <c r="AA165" s="549" t="str">
        <f t="shared" si="48"/>
        <v/>
      </c>
      <c r="AC165" s="549" t="str">
        <f t="shared" si="49"/>
        <v/>
      </c>
      <c r="AE165" s="549" t="str">
        <f t="shared" si="50"/>
        <v/>
      </c>
      <c r="AG165" s="549" t="str">
        <f t="shared" si="51"/>
        <v/>
      </c>
      <c r="AI165" s="549" t="str">
        <f t="shared" si="52"/>
        <v/>
      </c>
      <c r="AK165" s="549" t="str">
        <f t="shared" si="53"/>
        <v/>
      </c>
      <c r="AM165" s="549" t="str">
        <f t="shared" si="54"/>
        <v/>
      </c>
      <c r="AO165" s="549" t="str">
        <f t="shared" si="55"/>
        <v/>
      </c>
      <c r="AQ165" s="549" t="str">
        <f t="shared" si="56"/>
        <v/>
      </c>
    </row>
    <row r="166" spans="5:43" x14ac:dyDescent="0.25">
      <c r="E166" s="549" t="str">
        <f t="shared" si="38"/>
        <v/>
      </c>
      <c r="G166" s="549" t="str">
        <f t="shared" si="38"/>
        <v/>
      </c>
      <c r="I166" s="549" t="str">
        <f t="shared" si="39"/>
        <v/>
      </c>
      <c r="K166" s="549" t="str">
        <f t="shared" si="40"/>
        <v/>
      </c>
      <c r="M166" s="549" t="str">
        <f t="shared" si="41"/>
        <v/>
      </c>
      <c r="O166" s="549" t="str">
        <f t="shared" si="42"/>
        <v/>
      </c>
      <c r="Q166" s="549" t="str">
        <f t="shared" si="43"/>
        <v/>
      </c>
      <c r="S166" s="549" t="str">
        <f t="shared" si="44"/>
        <v/>
      </c>
      <c r="U166" s="549" t="str">
        <f t="shared" si="45"/>
        <v/>
      </c>
      <c r="W166" s="549" t="str">
        <f t="shared" si="46"/>
        <v/>
      </c>
      <c r="Y166" s="549" t="str">
        <f t="shared" si="47"/>
        <v/>
      </c>
      <c r="AA166" s="549" t="str">
        <f t="shared" si="48"/>
        <v/>
      </c>
      <c r="AC166" s="549" t="str">
        <f t="shared" si="49"/>
        <v/>
      </c>
      <c r="AE166" s="549" t="str">
        <f t="shared" si="50"/>
        <v/>
      </c>
      <c r="AG166" s="549" t="str">
        <f t="shared" si="51"/>
        <v/>
      </c>
      <c r="AI166" s="549" t="str">
        <f t="shared" si="52"/>
        <v/>
      </c>
      <c r="AK166" s="549" t="str">
        <f t="shared" si="53"/>
        <v/>
      </c>
      <c r="AM166" s="549" t="str">
        <f t="shared" si="54"/>
        <v/>
      </c>
      <c r="AO166" s="549" t="str">
        <f t="shared" si="55"/>
        <v/>
      </c>
      <c r="AQ166" s="549" t="str">
        <f t="shared" si="56"/>
        <v/>
      </c>
    </row>
    <row r="167" spans="5:43" x14ac:dyDescent="0.25">
      <c r="E167" s="549" t="str">
        <f t="shared" si="38"/>
        <v/>
      </c>
      <c r="G167" s="549" t="str">
        <f t="shared" si="38"/>
        <v/>
      </c>
      <c r="I167" s="549" t="str">
        <f t="shared" si="39"/>
        <v/>
      </c>
      <c r="K167" s="549" t="str">
        <f t="shared" si="40"/>
        <v/>
      </c>
      <c r="M167" s="549" t="str">
        <f t="shared" si="41"/>
        <v/>
      </c>
      <c r="O167" s="549" t="str">
        <f t="shared" si="42"/>
        <v/>
      </c>
      <c r="Q167" s="549" t="str">
        <f t="shared" si="43"/>
        <v/>
      </c>
      <c r="S167" s="549" t="str">
        <f t="shared" si="44"/>
        <v/>
      </c>
      <c r="U167" s="549" t="str">
        <f t="shared" si="45"/>
        <v/>
      </c>
      <c r="W167" s="549" t="str">
        <f t="shared" si="46"/>
        <v/>
      </c>
      <c r="Y167" s="549" t="str">
        <f t="shared" si="47"/>
        <v/>
      </c>
      <c r="AA167" s="549" t="str">
        <f t="shared" si="48"/>
        <v/>
      </c>
      <c r="AC167" s="549" t="str">
        <f t="shared" si="49"/>
        <v/>
      </c>
      <c r="AE167" s="549" t="str">
        <f t="shared" si="50"/>
        <v/>
      </c>
      <c r="AG167" s="549" t="str">
        <f t="shared" si="51"/>
        <v/>
      </c>
      <c r="AI167" s="549" t="str">
        <f t="shared" si="52"/>
        <v/>
      </c>
      <c r="AK167" s="549" t="str">
        <f t="shared" si="53"/>
        <v/>
      </c>
      <c r="AM167" s="549" t="str">
        <f t="shared" si="54"/>
        <v/>
      </c>
      <c r="AO167" s="549" t="str">
        <f t="shared" si="55"/>
        <v/>
      </c>
      <c r="AQ167" s="549" t="str">
        <f t="shared" si="56"/>
        <v/>
      </c>
    </row>
    <row r="168" spans="5:43" x14ac:dyDescent="0.25">
      <c r="E168" s="549" t="str">
        <f t="shared" si="38"/>
        <v/>
      </c>
      <c r="G168" s="549" t="str">
        <f t="shared" si="38"/>
        <v/>
      </c>
      <c r="I168" s="549" t="str">
        <f t="shared" si="39"/>
        <v/>
      </c>
      <c r="K168" s="549" t="str">
        <f t="shared" si="40"/>
        <v/>
      </c>
      <c r="M168" s="549" t="str">
        <f t="shared" si="41"/>
        <v/>
      </c>
      <c r="O168" s="549" t="str">
        <f t="shared" si="42"/>
        <v/>
      </c>
      <c r="Q168" s="549" t="str">
        <f t="shared" si="43"/>
        <v/>
      </c>
      <c r="S168" s="549" t="str">
        <f t="shared" si="44"/>
        <v/>
      </c>
      <c r="U168" s="549" t="str">
        <f t="shared" si="45"/>
        <v/>
      </c>
      <c r="W168" s="549" t="str">
        <f t="shared" si="46"/>
        <v/>
      </c>
      <c r="Y168" s="549" t="str">
        <f t="shared" si="47"/>
        <v/>
      </c>
      <c r="AA168" s="549" t="str">
        <f t="shared" si="48"/>
        <v/>
      </c>
      <c r="AC168" s="549" t="str">
        <f t="shared" si="49"/>
        <v/>
      </c>
      <c r="AE168" s="549" t="str">
        <f t="shared" si="50"/>
        <v/>
      </c>
      <c r="AG168" s="549" t="str">
        <f t="shared" si="51"/>
        <v/>
      </c>
      <c r="AI168" s="549" t="str">
        <f t="shared" si="52"/>
        <v/>
      </c>
      <c r="AK168" s="549" t="str">
        <f t="shared" si="53"/>
        <v/>
      </c>
      <c r="AM168" s="549" t="str">
        <f t="shared" si="54"/>
        <v/>
      </c>
      <c r="AO168" s="549" t="str">
        <f t="shared" si="55"/>
        <v/>
      </c>
      <c r="AQ168" s="549" t="str">
        <f t="shared" si="56"/>
        <v/>
      </c>
    </row>
    <row r="169" spans="5:43" x14ac:dyDescent="0.25">
      <c r="E169" s="549" t="str">
        <f t="shared" si="38"/>
        <v/>
      </c>
      <c r="G169" s="549" t="str">
        <f t="shared" si="38"/>
        <v/>
      </c>
      <c r="I169" s="549" t="str">
        <f t="shared" si="39"/>
        <v/>
      </c>
      <c r="K169" s="549" t="str">
        <f t="shared" si="40"/>
        <v/>
      </c>
      <c r="M169" s="549" t="str">
        <f t="shared" si="41"/>
        <v/>
      </c>
      <c r="O169" s="549" t="str">
        <f t="shared" si="42"/>
        <v/>
      </c>
      <c r="Q169" s="549" t="str">
        <f t="shared" si="43"/>
        <v/>
      </c>
      <c r="S169" s="549" t="str">
        <f t="shared" si="44"/>
        <v/>
      </c>
      <c r="U169" s="549" t="str">
        <f t="shared" si="45"/>
        <v/>
      </c>
      <c r="W169" s="549" t="str">
        <f t="shared" si="46"/>
        <v/>
      </c>
      <c r="Y169" s="549" t="str">
        <f t="shared" si="47"/>
        <v/>
      </c>
      <c r="AA169" s="549" t="str">
        <f t="shared" si="48"/>
        <v/>
      </c>
      <c r="AC169" s="549" t="str">
        <f t="shared" si="49"/>
        <v/>
      </c>
      <c r="AE169" s="549" t="str">
        <f t="shared" si="50"/>
        <v/>
      </c>
      <c r="AG169" s="549" t="str">
        <f t="shared" si="51"/>
        <v/>
      </c>
      <c r="AI169" s="549" t="str">
        <f t="shared" si="52"/>
        <v/>
      </c>
      <c r="AK169" s="549" t="str">
        <f t="shared" si="53"/>
        <v/>
      </c>
      <c r="AM169" s="549" t="str">
        <f t="shared" si="54"/>
        <v/>
      </c>
      <c r="AO169" s="549" t="str">
        <f t="shared" si="55"/>
        <v/>
      </c>
      <c r="AQ169" s="549" t="str">
        <f t="shared" si="56"/>
        <v/>
      </c>
    </row>
    <row r="170" spans="5:43" x14ac:dyDescent="0.25">
      <c r="E170" s="549" t="str">
        <f t="shared" si="38"/>
        <v/>
      </c>
      <c r="G170" s="549" t="str">
        <f t="shared" si="38"/>
        <v/>
      </c>
      <c r="I170" s="549" t="str">
        <f t="shared" si="39"/>
        <v/>
      </c>
      <c r="K170" s="549" t="str">
        <f t="shared" si="40"/>
        <v/>
      </c>
      <c r="M170" s="549" t="str">
        <f t="shared" si="41"/>
        <v/>
      </c>
      <c r="O170" s="549" t="str">
        <f t="shared" si="42"/>
        <v/>
      </c>
      <c r="Q170" s="549" t="str">
        <f t="shared" si="43"/>
        <v/>
      </c>
      <c r="S170" s="549" t="str">
        <f t="shared" si="44"/>
        <v/>
      </c>
      <c r="U170" s="549" t="str">
        <f t="shared" si="45"/>
        <v/>
      </c>
      <c r="W170" s="549" t="str">
        <f t="shared" si="46"/>
        <v/>
      </c>
      <c r="Y170" s="549" t="str">
        <f t="shared" si="47"/>
        <v/>
      </c>
      <c r="AA170" s="549" t="str">
        <f t="shared" si="48"/>
        <v/>
      </c>
      <c r="AC170" s="549" t="str">
        <f t="shared" si="49"/>
        <v/>
      </c>
      <c r="AE170" s="549" t="str">
        <f t="shared" si="50"/>
        <v/>
      </c>
      <c r="AG170" s="549" t="str">
        <f t="shared" si="51"/>
        <v/>
      </c>
      <c r="AI170" s="549" t="str">
        <f t="shared" si="52"/>
        <v/>
      </c>
      <c r="AK170" s="549" t="str">
        <f t="shared" si="53"/>
        <v/>
      </c>
      <c r="AM170" s="549" t="str">
        <f t="shared" si="54"/>
        <v/>
      </c>
      <c r="AO170" s="549" t="str">
        <f t="shared" si="55"/>
        <v/>
      </c>
      <c r="AQ170" s="549" t="str">
        <f t="shared" si="56"/>
        <v/>
      </c>
    </row>
    <row r="171" spans="5:43" x14ac:dyDescent="0.25">
      <c r="E171" s="549" t="str">
        <f t="shared" si="38"/>
        <v/>
      </c>
      <c r="G171" s="549" t="str">
        <f t="shared" si="38"/>
        <v/>
      </c>
      <c r="I171" s="549" t="str">
        <f t="shared" si="39"/>
        <v/>
      </c>
      <c r="K171" s="549" t="str">
        <f t="shared" si="40"/>
        <v/>
      </c>
      <c r="M171" s="549" t="str">
        <f t="shared" si="41"/>
        <v/>
      </c>
      <c r="O171" s="549" t="str">
        <f t="shared" si="42"/>
        <v/>
      </c>
      <c r="Q171" s="549" t="str">
        <f t="shared" si="43"/>
        <v/>
      </c>
      <c r="S171" s="549" t="str">
        <f t="shared" si="44"/>
        <v/>
      </c>
      <c r="U171" s="549" t="str">
        <f t="shared" si="45"/>
        <v/>
      </c>
      <c r="W171" s="549" t="str">
        <f t="shared" si="46"/>
        <v/>
      </c>
      <c r="Y171" s="549" t="str">
        <f t="shared" si="47"/>
        <v/>
      </c>
      <c r="AA171" s="549" t="str">
        <f t="shared" si="48"/>
        <v/>
      </c>
      <c r="AC171" s="549" t="str">
        <f t="shared" si="49"/>
        <v/>
      </c>
      <c r="AE171" s="549" t="str">
        <f t="shared" si="50"/>
        <v/>
      </c>
      <c r="AG171" s="549" t="str">
        <f t="shared" si="51"/>
        <v/>
      </c>
      <c r="AI171" s="549" t="str">
        <f t="shared" si="52"/>
        <v/>
      </c>
      <c r="AK171" s="549" t="str">
        <f t="shared" si="53"/>
        <v/>
      </c>
      <c r="AM171" s="549" t="str">
        <f t="shared" si="54"/>
        <v/>
      </c>
      <c r="AO171" s="549" t="str">
        <f t="shared" si="55"/>
        <v/>
      </c>
      <c r="AQ171" s="549" t="str">
        <f t="shared" si="56"/>
        <v/>
      </c>
    </row>
    <row r="172" spans="5:43" x14ac:dyDescent="0.25">
      <c r="E172" s="549" t="str">
        <f t="shared" si="38"/>
        <v/>
      </c>
      <c r="G172" s="549" t="str">
        <f t="shared" si="38"/>
        <v/>
      </c>
      <c r="I172" s="549" t="str">
        <f t="shared" si="39"/>
        <v/>
      </c>
      <c r="K172" s="549" t="str">
        <f t="shared" si="40"/>
        <v/>
      </c>
      <c r="M172" s="549" t="str">
        <f t="shared" si="41"/>
        <v/>
      </c>
      <c r="O172" s="549" t="str">
        <f t="shared" si="42"/>
        <v/>
      </c>
      <c r="Q172" s="549" t="str">
        <f t="shared" si="43"/>
        <v/>
      </c>
      <c r="S172" s="549" t="str">
        <f t="shared" si="44"/>
        <v/>
      </c>
      <c r="U172" s="549" t="str">
        <f t="shared" si="45"/>
        <v/>
      </c>
      <c r="W172" s="549" t="str">
        <f t="shared" si="46"/>
        <v/>
      </c>
      <c r="Y172" s="549" t="str">
        <f t="shared" si="47"/>
        <v/>
      </c>
      <c r="AA172" s="549" t="str">
        <f t="shared" si="48"/>
        <v/>
      </c>
      <c r="AC172" s="549" t="str">
        <f t="shared" si="49"/>
        <v/>
      </c>
      <c r="AE172" s="549" t="str">
        <f t="shared" si="50"/>
        <v/>
      </c>
      <c r="AG172" s="549" t="str">
        <f t="shared" si="51"/>
        <v/>
      </c>
      <c r="AI172" s="549" t="str">
        <f t="shared" si="52"/>
        <v/>
      </c>
      <c r="AK172" s="549" t="str">
        <f t="shared" si="53"/>
        <v/>
      </c>
      <c r="AM172" s="549" t="str">
        <f t="shared" si="54"/>
        <v/>
      </c>
      <c r="AO172" s="549" t="str">
        <f t="shared" si="55"/>
        <v/>
      </c>
      <c r="AQ172" s="549" t="str">
        <f t="shared" si="56"/>
        <v/>
      </c>
    </row>
    <row r="173" spans="5:43" x14ac:dyDescent="0.25">
      <c r="E173" s="549" t="str">
        <f t="shared" si="38"/>
        <v/>
      </c>
      <c r="G173" s="549" t="str">
        <f t="shared" si="38"/>
        <v/>
      </c>
      <c r="I173" s="549" t="str">
        <f t="shared" si="39"/>
        <v/>
      </c>
      <c r="K173" s="549" t="str">
        <f t="shared" si="40"/>
        <v/>
      </c>
      <c r="M173" s="549" t="str">
        <f t="shared" si="41"/>
        <v/>
      </c>
      <c r="O173" s="549" t="str">
        <f t="shared" si="42"/>
        <v/>
      </c>
      <c r="Q173" s="549" t="str">
        <f t="shared" si="43"/>
        <v/>
      </c>
      <c r="S173" s="549" t="str">
        <f t="shared" si="44"/>
        <v/>
      </c>
      <c r="U173" s="549" t="str">
        <f t="shared" si="45"/>
        <v/>
      </c>
      <c r="W173" s="549" t="str">
        <f t="shared" si="46"/>
        <v/>
      </c>
      <c r="Y173" s="549" t="str">
        <f t="shared" si="47"/>
        <v/>
      </c>
      <c r="AA173" s="549" t="str">
        <f t="shared" si="48"/>
        <v/>
      </c>
      <c r="AC173" s="549" t="str">
        <f t="shared" si="49"/>
        <v/>
      </c>
      <c r="AE173" s="549" t="str">
        <f t="shared" si="50"/>
        <v/>
      </c>
      <c r="AG173" s="549" t="str">
        <f t="shared" si="51"/>
        <v/>
      </c>
      <c r="AI173" s="549" t="str">
        <f t="shared" si="52"/>
        <v/>
      </c>
      <c r="AK173" s="549" t="str">
        <f t="shared" si="53"/>
        <v/>
      </c>
      <c r="AM173" s="549" t="str">
        <f t="shared" si="54"/>
        <v/>
      </c>
      <c r="AO173" s="549" t="str">
        <f t="shared" si="55"/>
        <v/>
      </c>
      <c r="AQ173" s="549" t="str">
        <f t="shared" si="56"/>
        <v/>
      </c>
    </row>
    <row r="174" spans="5:43" x14ac:dyDescent="0.25">
      <c r="E174" s="549" t="str">
        <f t="shared" si="38"/>
        <v/>
      </c>
      <c r="G174" s="549" t="str">
        <f t="shared" si="38"/>
        <v/>
      </c>
      <c r="I174" s="549" t="str">
        <f t="shared" si="39"/>
        <v/>
      </c>
      <c r="K174" s="549" t="str">
        <f t="shared" si="40"/>
        <v/>
      </c>
      <c r="M174" s="549" t="str">
        <f t="shared" si="41"/>
        <v/>
      </c>
      <c r="O174" s="549" t="str">
        <f t="shared" si="42"/>
        <v/>
      </c>
      <c r="Q174" s="549" t="str">
        <f t="shared" si="43"/>
        <v/>
      </c>
      <c r="S174" s="549" t="str">
        <f t="shared" si="44"/>
        <v/>
      </c>
      <c r="U174" s="549" t="str">
        <f t="shared" si="45"/>
        <v/>
      </c>
      <c r="W174" s="549" t="str">
        <f t="shared" si="46"/>
        <v/>
      </c>
      <c r="Y174" s="549" t="str">
        <f t="shared" si="47"/>
        <v/>
      </c>
      <c r="AA174" s="549" t="str">
        <f t="shared" si="48"/>
        <v/>
      </c>
      <c r="AC174" s="549" t="str">
        <f t="shared" si="49"/>
        <v/>
      </c>
      <c r="AE174" s="549" t="str">
        <f t="shared" si="50"/>
        <v/>
      </c>
      <c r="AG174" s="549" t="str">
        <f t="shared" si="51"/>
        <v/>
      </c>
      <c r="AI174" s="549" t="str">
        <f t="shared" si="52"/>
        <v/>
      </c>
      <c r="AK174" s="549" t="str">
        <f t="shared" si="53"/>
        <v/>
      </c>
      <c r="AM174" s="549" t="str">
        <f t="shared" si="54"/>
        <v/>
      </c>
      <c r="AO174" s="549" t="str">
        <f t="shared" si="55"/>
        <v/>
      </c>
      <c r="AQ174" s="549" t="str">
        <f t="shared" si="56"/>
        <v/>
      </c>
    </row>
    <row r="175" spans="5:43" x14ac:dyDescent="0.25">
      <c r="E175" s="549" t="str">
        <f t="shared" si="38"/>
        <v/>
      </c>
      <c r="G175" s="549" t="str">
        <f t="shared" si="38"/>
        <v/>
      </c>
      <c r="I175" s="549" t="str">
        <f t="shared" si="39"/>
        <v/>
      </c>
      <c r="K175" s="549" t="str">
        <f t="shared" si="40"/>
        <v/>
      </c>
      <c r="M175" s="549" t="str">
        <f t="shared" si="41"/>
        <v/>
      </c>
      <c r="O175" s="549" t="str">
        <f t="shared" si="42"/>
        <v/>
      </c>
      <c r="Q175" s="549" t="str">
        <f t="shared" si="43"/>
        <v/>
      </c>
      <c r="S175" s="549" t="str">
        <f t="shared" si="44"/>
        <v/>
      </c>
      <c r="U175" s="549" t="str">
        <f t="shared" si="45"/>
        <v/>
      </c>
      <c r="W175" s="549" t="str">
        <f t="shared" si="46"/>
        <v/>
      </c>
      <c r="Y175" s="549" t="str">
        <f t="shared" si="47"/>
        <v/>
      </c>
      <c r="AA175" s="549" t="str">
        <f t="shared" si="48"/>
        <v/>
      </c>
      <c r="AC175" s="549" t="str">
        <f t="shared" si="49"/>
        <v/>
      </c>
      <c r="AE175" s="549" t="str">
        <f t="shared" si="50"/>
        <v/>
      </c>
      <c r="AG175" s="549" t="str">
        <f t="shared" si="51"/>
        <v/>
      </c>
      <c r="AI175" s="549" t="str">
        <f t="shared" si="52"/>
        <v/>
      </c>
      <c r="AK175" s="549" t="str">
        <f t="shared" si="53"/>
        <v/>
      </c>
      <c r="AM175" s="549" t="str">
        <f t="shared" si="54"/>
        <v/>
      </c>
      <c r="AO175" s="549" t="str">
        <f t="shared" si="55"/>
        <v/>
      </c>
      <c r="AQ175" s="549" t="str">
        <f t="shared" si="56"/>
        <v/>
      </c>
    </row>
    <row r="176" spans="5:43" x14ac:dyDescent="0.25">
      <c r="E176" s="549" t="str">
        <f t="shared" si="38"/>
        <v/>
      </c>
      <c r="G176" s="549" t="str">
        <f t="shared" si="38"/>
        <v/>
      </c>
      <c r="I176" s="549" t="str">
        <f t="shared" si="39"/>
        <v/>
      </c>
      <c r="K176" s="549" t="str">
        <f t="shared" si="40"/>
        <v/>
      </c>
      <c r="M176" s="549" t="str">
        <f t="shared" si="41"/>
        <v/>
      </c>
      <c r="O176" s="549" t="str">
        <f t="shared" si="42"/>
        <v/>
      </c>
      <c r="Q176" s="549" t="str">
        <f t="shared" si="43"/>
        <v/>
      </c>
      <c r="S176" s="549" t="str">
        <f t="shared" si="44"/>
        <v/>
      </c>
      <c r="U176" s="549" t="str">
        <f t="shared" si="45"/>
        <v/>
      </c>
      <c r="W176" s="549" t="str">
        <f t="shared" si="46"/>
        <v/>
      </c>
      <c r="Y176" s="549" t="str">
        <f t="shared" si="47"/>
        <v/>
      </c>
      <c r="AA176" s="549" t="str">
        <f t="shared" si="48"/>
        <v/>
      </c>
      <c r="AC176" s="549" t="str">
        <f t="shared" si="49"/>
        <v/>
      </c>
      <c r="AE176" s="549" t="str">
        <f t="shared" si="50"/>
        <v/>
      </c>
      <c r="AG176" s="549" t="str">
        <f t="shared" si="51"/>
        <v/>
      </c>
      <c r="AI176" s="549" t="str">
        <f t="shared" si="52"/>
        <v/>
      </c>
      <c r="AK176" s="549" t="str">
        <f t="shared" si="53"/>
        <v/>
      </c>
      <c r="AM176" s="549" t="str">
        <f t="shared" si="54"/>
        <v/>
      </c>
      <c r="AO176" s="549" t="str">
        <f t="shared" si="55"/>
        <v/>
      </c>
      <c r="AQ176" s="549" t="str">
        <f t="shared" si="56"/>
        <v/>
      </c>
    </row>
    <row r="177" spans="5:43" x14ac:dyDescent="0.25">
      <c r="E177" s="549" t="str">
        <f t="shared" si="38"/>
        <v/>
      </c>
      <c r="G177" s="549" t="str">
        <f t="shared" si="38"/>
        <v/>
      </c>
      <c r="I177" s="549" t="str">
        <f t="shared" si="39"/>
        <v/>
      </c>
      <c r="K177" s="549" t="str">
        <f t="shared" si="40"/>
        <v/>
      </c>
      <c r="M177" s="549" t="str">
        <f t="shared" si="41"/>
        <v/>
      </c>
      <c r="O177" s="549" t="str">
        <f t="shared" si="42"/>
        <v/>
      </c>
      <c r="Q177" s="549" t="str">
        <f t="shared" si="43"/>
        <v/>
      </c>
      <c r="S177" s="549" t="str">
        <f t="shared" si="44"/>
        <v/>
      </c>
      <c r="U177" s="549" t="str">
        <f t="shared" si="45"/>
        <v/>
      </c>
      <c r="W177" s="549" t="str">
        <f t="shared" si="46"/>
        <v/>
      </c>
      <c r="Y177" s="549" t="str">
        <f t="shared" si="47"/>
        <v/>
      </c>
      <c r="AA177" s="549" t="str">
        <f t="shared" si="48"/>
        <v/>
      </c>
      <c r="AC177" s="549" t="str">
        <f t="shared" si="49"/>
        <v/>
      </c>
      <c r="AE177" s="549" t="str">
        <f t="shared" si="50"/>
        <v/>
      </c>
      <c r="AG177" s="549" t="str">
        <f t="shared" si="51"/>
        <v/>
      </c>
      <c r="AI177" s="549" t="str">
        <f t="shared" si="52"/>
        <v/>
      </c>
      <c r="AK177" s="549" t="str">
        <f t="shared" si="53"/>
        <v/>
      </c>
      <c r="AM177" s="549" t="str">
        <f t="shared" si="54"/>
        <v/>
      </c>
      <c r="AO177" s="549" t="str">
        <f t="shared" si="55"/>
        <v/>
      </c>
      <c r="AQ177" s="549" t="str">
        <f t="shared" si="56"/>
        <v/>
      </c>
    </row>
    <row r="178" spans="5:43" x14ac:dyDescent="0.25">
      <c r="E178" s="549" t="str">
        <f t="shared" si="38"/>
        <v/>
      </c>
      <c r="G178" s="549" t="str">
        <f t="shared" si="38"/>
        <v/>
      </c>
      <c r="I178" s="549" t="str">
        <f t="shared" si="39"/>
        <v/>
      </c>
      <c r="K178" s="549" t="str">
        <f t="shared" si="40"/>
        <v/>
      </c>
      <c r="M178" s="549" t="str">
        <f t="shared" si="41"/>
        <v/>
      </c>
      <c r="O178" s="549" t="str">
        <f t="shared" si="42"/>
        <v/>
      </c>
      <c r="Q178" s="549" t="str">
        <f t="shared" si="43"/>
        <v/>
      </c>
      <c r="S178" s="549" t="str">
        <f t="shared" si="44"/>
        <v/>
      </c>
      <c r="U178" s="549" t="str">
        <f t="shared" si="45"/>
        <v/>
      </c>
      <c r="W178" s="549" t="str">
        <f t="shared" si="46"/>
        <v/>
      </c>
      <c r="Y178" s="549" t="str">
        <f t="shared" si="47"/>
        <v/>
      </c>
      <c r="AA178" s="549" t="str">
        <f t="shared" si="48"/>
        <v/>
      </c>
      <c r="AC178" s="549" t="str">
        <f t="shared" si="49"/>
        <v/>
      </c>
      <c r="AE178" s="549" t="str">
        <f t="shared" si="50"/>
        <v/>
      </c>
      <c r="AG178" s="549" t="str">
        <f t="shared" si="51"/>
        <v/>
      </c>
      <c r="AI178" s="549" t="str">
        <f t="shared" si="52"/>
        <v/>
      </c>
      <c r="AK178" s="549" t="str">
        <f t="shared" si="53"/>
        <v/>
      </c>
      <c r="AM178" s="549" t="str">
        <f t="shared" si="54"/>
        <v/>
      </c>
      <c r="AO178" s="549" t="str">
        <f t="shared" si="55"/>
        <v/>
      </c>
      <c r="AQ178" s="549" t="str">
        <f t="shared" si="56"/>
        <v/>
      </c>
    </row>
    <row r="179" spans="5:43" x14ac:dyDescent="0.25">
      <c r="E179" s="549" t="str">
        <f t="shared" si="38"/>
        <v/>
      </c>
      <c r="G179" s="549" t="str">
        <f t="shared" si="38"/>
        <v/>
      </c>
      <c r="I179" s="549" t="str">
        <f t="shared" si="39"/>
        <v/>
      </c>
      <c r="K179" s="549" t="str">
        <f t="shared" si="40"/>
        <v/>
      </c>
      <c r="M179" s="549" t="str">
        <f t="shared" si="41"/>
        <v/>
      </c>
      <c r="O179" s="549" t="str">
        <f t="shared" si="42"/>
        <v/>
      </c>
      <c r="Q179" s="549" t="str">
        <f t="shared" si="43"/>
        <v/>
      </c>
      <c r="S179" s="549" t="str">
        <f t="shared" si="44"/>
        <v/>
      </c>
      <c r="U179" s="549" t="str">
        <f t="shared" si="45"/>
        <v/>
      </c>
      <c r="W179" s="549" t="str">
        <f t="shared" si="46"/>
        <v/>
      </c>
      <c r="Y179" s="549" t="str">
        <f t="shared" si="47"/>
        <v/>
      </c>
      <c r="AA179" s="549" t="str">
        <f t="shared" si="48"/>
        <v/>
      </c>
      <c r="AC179" s="549" t="str">
        <f t="shared" si="49"/>
        <v/>
      </c>
      <c r="AE179" s="549" t="str">
        <f t="shared" si="50"/>
        <v/>
      </c>
      <c r="AG179" s="549" t="str">
        <f t="shared" si="51"/>
        <v/>
      </c>
      <c r="AI179" s="549" t="str">
        <f t="shared" si="52"/>
        <v/>
      </c>
      <c r="AK179" s="549" t="str">
        <f t="shared" si="53"/>
        <v/>
      </c>
      <c r="AM179" s="549" t="str">
        <f t="shared" si="54"/>
        <v/>
      </c>
      <c r="AO179" s="549" t="str">
        <f t="shared" si="55"/>
        <v/>
      </c>
      <c r="AQ179" s="549" t="str">
        <f t="shared" si="56"/>
        <v/>
      </c>
    </row>
    <row r="180" spans="5:43" x14ac:dyDescent="0.25">
      <c r="E180" s="549" t="str">
        <f t="shared" si="38"/>
        <v/>
      </c>
      <c r="G180" s="549" t="str">
        <f t="shared" si="38"/>
        <v/>
      </c>
      <c r="I180" s="549" t="str">
        <f t="shared" si="39"/>
        <v/>
      </c>
      <c r="K180" s="549" t="str">
        <f t="shared" si="40"/>
        <v/>
      </c>
      <c r="M180" s="549" t="str">
        <f t="shared" si="41"/>
        <v/>
      </c>
      <c r="O180" s="549" t="str">
        <f t="shared" si="42"/>
        <v/>
      </c>
      <c r="Q180" s="549" t="str">
        <f t="shared" si="43"/>
        <v/>
      </c>
      <c r="S180" s="549" t="str">
        <f t="shared" si="44"/>
        <v/>
      </c>
      <c r="U180" s="549" t="str">
        <f t="shared" si="45"/>
        <v/>
      </c>
      <c r="W180" s="549" t="str">
        <f t="shared" si="46"/>
        <v/>
      </c>
      <c r="Y180" s="549" t="str">
        <f t="shared" si="47"/>
        <v/>
      </c>
      <c r="AA180" s="549" t="str">
        <f t="shared" si="48"/>
        <v/>
      </c>
      <c r="AC180" s="549" t="str">
        <f t="shared" si="49"/>
        <v/>
      </c>
      <c r="AE180" s="549" t="str">
        <f t="shared" si="50"/>
        <v/>
      </c>
      <c r="AG180" s="549" t="str">
        <f t="shared" si="51"/>
        <v/>
      </c>
      <c r="AI180" s="549" t="str">
        <f t="shared" si="52"/>
        <v/>
      </c>
      <c r="AK180" s="549" t="str">
        <f t="shared" si="53"/>
        <v/>
      </c>
      <c r="AM180" s="549" t="str">
        <f t="shared" si="54"/>
        <v/>
      </c>
      <c r="AO180" s="549" t="str">
        <f t="shared" si="55"/>
        <v/>
      </c>
      <c r="AQ180" s="549" t="str">
        <f t="shared" si="56"/>
        <v/>
      </c>
    </row>
    <row r="181" spans="5:43" x14ac:dyDescent="0.25">
      <c r="E181" s="549" t="str">
        <f t="shared" si="38"/>
        <v/>
      </c>
      <c r="G181" s="549" t="str">
        <f t="shared" si="38"/>
        <v/>
      </c>
      <c r="I181" s="549" t="str">
        <f t="shared" si="39"/>
        <v/>
      </c>
      <c r="K181" s="549" t="str">
        <f t="shared" si="40"/>
        <v/>
      </c>
      <c r="M181" s="549" t="str">
        <f t="shared" si="41"/>
        <v/>
      </c>
      <c r="O181" s="549" t="str">
        <f t="shared" si="42"/>
        <v/>
      </c>
      <c r="Q181" s="549" t="str">
        <f t="shared" si="43"/>
        <v/>
      </c>
      <c r="S181" s="549" t="str">
        <f t="shared" si="44"/>
        <v/>
      </c>
      <c r="U181" s="549" t="str">
        <f t="shared" si="45"/>
        <v/>
      </c>
      <c r="W181" s="549" t="str">
        <f t="shared" si="46"/>
        <v/>
      </c>
      <c r="Y181" s="549" t="str">
        <f t="shared" si="47"/>
        <v/>
      </c>
      <c r="AA181" s="549" t="str">
        <f t="shared" si="48"/>
        <v/>
      </c>
      <c r="AC181" s="549" t="str">
        <f t="shared" si="49"/>
        <v/>
      </c>
      <c r="AE181" s="549" t="str">
        <f t="shared" si="50"/>
        <v/>
      </c>
      <c r="AG181" s="549" t="str">
        <f t="shared" si="51"/>
        <v/>
      </c>
      <c r="AI181" s="549" t="str">
        <f t="shared" si="52"/>
        <v/>
      </c>
      <c r="AK181" s="549" t="str">
        <f t="shared" si="53"/>
        <v/>
      </c>
      <c r="AM181" s="549" t="str">
        <f t="shared" si="54"/>
        <v/>
      </c>
      <c r="AO181" s="549" t="str">
        <f t="shared" si="55"/>
        <v/>
      </c>
      <c r="AQ181" s="549" t="str">
        <f t="shared" si="56"/>
        <v/>
      </c>
    </row>
    <row r="182" spans="5:43" x14ac:dyDescent="0.25">
      <c r="E182" s="549" t="str">
        <f t="shared" si="38"/>
        <v/>
      </c>
      <c r="G182" s="549" t="str">
        <f t="shared" si="38"/>
        <v/>
      </c>
      <c r="I182" s="549" t="str">
        <f t="shared" si="39"/>
        <v/>
      </c>
      <c r="K182" s="549" t="str">
        <f t="shared" si="40"/>
        <v/>
      </c>
      <c r="M182" s="549" t="str">
        <f t="shared" si="41"/>
        <v/>
      </c>
      <c r="O182" s="549" t="str">
        <f t="shared" si="42"/>
        <v/>
      </c>
      <c r="Q182" s="549" t="str">
        <f t="shared" si="43"/>
        <v/>
      </c>
      <c r="S182" s="549" t="str">
        <f t="shared" si="44"/>
        <v/>
      </c>
      <c r="U182" s="549" t="str">
        <f t="shared" si="45"/>
        <v/>
      </c>
      <c r="W182" s="549" t="str">
        <f t="shared" si="46"/>
        <v/>
      </c>
      <c r="Y182" s="549" t="str">
        <f t="shared" si="47"/>
        <v/>
      </c>
      <c r="AA182" s="549" t="str">
        <f t="shared" si="48"/>
        <v/>
      </c>
      <c r="AC182" s="549" t="str">
        <f t="shared" si="49"/>
        <v/>
      </c>
      <c r="AE182" s="549" t="str">
        <f t="shared" si="50"/>
        <v/>
      </c>
      <c r="AG182" s="549" t="str">
        <f t="shared" si="51"/>
        <v/>
      </c>
      <c r="AI182" s="549" t="str">
        <f t="shared" si="52"/>
        <v/>
      </c>
      <c r="AK182" s="549" t="str">
        <f t="shared" si="53"/>
        <v/>
      </c>
      <c r="AM182" s="549" t="str">
        <f t="shared" si="54"/>
        <v/>
      </c>
      <c r="AO182" s="549" t="str">
        <f t="shared" si="55"/>
        <v/>
      </c>
      <c r="AQ182" s="549" t="str">
        <f t="shared" si="56"/>
        <v/>
      </c>
    </row>
    <row r="183" spans="5:43" x14ac:dyDescent="0.25">
      <c r="E183" s="549" t="str">
        <f t="shared" si="38"/>
        <v/>
      </c>
      <c r="G183" s="549" t="str">
        <f t="shared" si="38"/>
        <v/>
      </c>
      <c r="I183" s="549" t="str">
        <f t="shared" si="39"/>
        <v/>
      </c>
      <c r="K183" s="549" t="str">
        <f t="shared" si="40"/>
        <v/>
      </c>
      <c r="M183" s="549" t="str">
        <f t="shared" si="41"/>
        <v/>
      </c>
      <c r="O183" s="549" t="str">
        <f t="shared" si="42"/>
        <v/>
      </c>
      <c r="Q183" s="549" t="str">
        <f t="shared" si="43"/>
        <v/>
      </c>
      <c r="S183" s="549" t="str">
        <f t="shared" si="44"/>
        <v/>
      </c>
      <c r="U183" s="549" t="str">
        <f t="shared" si="45"/>
        <v/>
      </c>
      <c r="W183" s="549" t="str">
        <f t="shared" si="46"/>
        <v/>
      </c>
      <c r="Y183" s="549" t="str">
        <f t="shared" si="47"/>
        <v/>
      </c>
      <c r="AA183" s="549" t="str">
        <f t="shared" si="48"/>
        <v/>
      </c>
      <c r="AC183" s="549" t="str">
        <f t="shared" si="49"/>
        <v/>
      </c>
      <c r="AE183" s="549" t="str">
        <f t="shared" si="50"/>
        <v/>
      </c>
      <c r="AG183" s="549" t="str">
        <f t="shared" si="51"/>
        <v/>
      </c>
      <c r="AI183" s="549" t="str">
        <f t="shared" si="52"/>
        <v/>
      </c>
      <c r="AK183" s="549" t="str">
        <f t="shared" si="53"/>
        <v/>
      </c>
      <c r="AM183" s="549" t="str">
        <f t="shared" si="54"/>
        <v/>
      </c>
      <c r="AO183" s="549" t="str">
        <f t="shared" si="55"/>
        <v/>
      </c>
      <c r="AQ183" s="549" t="str">
        <f t="shared" si="56"/>
        <v/>
      </c>
    </row>
    <row r="184" spans="5:43" x14ac:dyDescent="0.25">
      <c r="E184" s="549" t="str">
        <f t="shared" si="38"/>
        <v/>
      </c>
      <c r="G184" s="549" t="str">
        <f t="shared" si="38"/>
        <v/>
      </c>
      <c r="I184" s="549" t="str">
        <f t="shared" si="39"/>
        <v/>
      </c>
      <c r="K184" s="549" t="str">
        <f t="shared" si="40"/>
        <v/>
      </c>
      <c r="M184" s="549" t="str">
        <f t="shared" si="41"/>
        <v/>
      </c>
      <c r="O184" s="549" t="str">
        <f t="shared" si="42"/>
        <v/>
      </c>
      <c r="Q184" s="549" t="str">
        <f t="shared" si="43"/>
        <v/>
      </c>
      <c r="S184" s="549" t="str">
        <f t="shared" si="44"/>
        <v/>
      </c>
      <c r="U184" s="549" t="str">
        <f t="shared" si="45"/>
        <v/>
      </c>
      <c r="W184" s="549" t="str">
        <f t="shared" si="46"/>
        <v/>
      </c>
      <c r="Y184" s="549" t="str">
        <f t="shared" si="47"/>
        <v/>
      </c>
      <c r="AA184" s="549" t="str">
        <f t="shared" si="48"/>
        <v/>
      </c>
      <c r="AC184" s="549" t="str">
        <f t="shared" si="49"/>
        <v/>
      </c>
      <c r="AE184" s="549" t="str">
        <f t="shared" si="50"/>
        <v/>
      </c>
      <c r="AG184" s="549" t="str">
        <f t="shared" si="51"/>
        <v/>
      </c>
      <c r="AI184" s="549" t="str">
        <f t="shared" si="52"/>
        <v/>
      </c>
      <c r="AK184" s="549" t="str">
        <f t="shared" si="53"/>
        <v/>
      </c>
      <c r="AM184" s="549" t="str">
        <f t="shared" si="54"/>
        <v/>
      </c>
      <c r="AO184" s="549" t="str">
        <f t="shared" si="55"/>
        <v/>
      </c>
      <c r="AQ184" s="549" t="str">
        <f t="shared" si="56"/>
        <v/>
      </c>
    </row>
    <row r="185" spans="5:43" x14ac:dyDescent="0.25">
      <c r="E185" s="549" t="str">
        <f t="shared" si="38"/>
        <v/>
      </c>
      <c r="G185" s="549" t="str">
        <f t="shared" si="38"/>
        <v/>
      </c>
      <c r="I185" s="549" t="str">
        <f t="shared" si="39"/>
        <v/>
      </c>
      <c r="K185" s="549" t="str">
        <f t="shared" si="40"/>
        <v/>
      </c>
      <c r="M185" s="549" t="str">
        <f t="shared" si="41"/>
        <v/>
      </c>
      <c r="O185" s="549" t="str">
        <f t="shared" si="42"/>
        <v/>
      </c>
      <c r="Q185" s="549" t="str">
        <f t="shared" si="43"/>
        <v/>
      </c>
      <c r="S185" s="549" t="str">
        <f t="shared" si="44"/>
        <v/>
      </c>
      <c r="U185" s="549" t="str">
        <f t="shared" si="45"/>
        <v/>
      </c>
      <c r="W185" s="549" t="str">
        <f t="shared" si="46"/>
        <v/>
      </c>
      <c r="Y185" s="549" t="str">
        <f t="shared" si="47"/>
        <v/>
      </c>
      <c r="AA185" s="549" t="str">
        <f t="shared" si="48"/>
        <v/>
      </c>
      <c r="AC185" s="549" t="str">
        <f t="shared" si="49"/>
        <v/>
      </c>
      <c r="AE185" s="549" t="str">
        <f t="shared" si="50"/>
        <v/>
      </c>
      <c r="AG185" s="549" t="str">
        <f t="shared" si="51"/>
        <v/>
      </c>
      <c r="AI185" s="549" t="str">
        <f t="shared" si="52"/>
        <v/>
      </c>
      <c r="AK185" s="549" t="str">
        <f t="shared" si="53"/>
        <v/>
      </c>
      <c r="AM185" s="549" t="str">
        <f t="shared" si="54"/>
        <v/>
      </c>
      <c r="AO185" s="549" t="str">
        <f t="shared" si="55"/>
        <v/>
      </c>
      <c r="AQ185" s="549" t="str">
        <f t="shared" si="56"/>
        <v/>
      </c>
    </row>
    <row r="186" spans="5:43" x14ac:dyDescent="0.25">
      <c r="E186" s="549" t="str">
        <f t="shared" si="38"/>
        <v/>
      </c>
      <c r="G186" s="549" t="str">
        <f t="shared" si="38"/>
        <v/>
      </c>
      <c r="I186" s="549" t="str">
        <f t="shared" si="39"/>
        <v/>
      </c>
      <c r="K186" s="549" t="str">
        <f t="shared" si="40"/>
        <v/>
      </c>
      <c r="M186" s="549" t="str">
        <f t="shared" si="41"/>
        <v/>
      </c>
      <c r="O186" s="549" t="str">
        <f t="shared" si="42"/>
        <v/>
      </c>
      <c r="Q186" s="549" t="str">
        <f t="shared" si="43"/>
        <v/>
      </c>
      <c r="S186" s="549" t="str">
        <f t="shared" si="44"/>
        <v/>
      </c>
      <c r="U186" s="549" t="str">
        <f t="shared" si="45"/>
        <v/>
      </c>
      <c r="W186" s="549" t="str">
        <f t="shared" si="46"/>
        <v/>
      </c>
      <c r="Y186" s="549" t="str">
        <f t="shared" si="47"/>
        <v/>
      </c>
      <c r="AA186" s="549" t="str">
        <f t="shared" si="48"/>
        <v/>
      </c>
      <c r="AC186" s="549" t="str">
        <f t="shared" si="49"/>
        <v/>
      </c>
      <c r="AE186" s="549" t="str">
        <f t="shared" si="50"/>
        <v/>
      </c>
      <c r="AG186" s="549" t="str">
        <f t="shared" si="51"/>
        <v/>
      </c>
      <c r="AI186" s="549" t="str">
        <f t="shared" si="52"/>
        <v/>
      </c>
      <c r="AK186" s="549" t="str">
        <f t="shared" si="53"/>
        <v/>
      </c>
      <c r="AM186" s="549" t="str">
        <f t="shared" si="54"/>
        <v/>
      </c>
      <c r="AO186" s="549" t="str">
        <f t="shared" si="55"/>
        <v/>
      </c>
      <c r="AQ186" s="549" t="str">
        <f t="shared" si="56"/>
        <v/>
      </c>
    </row>
    <row r="187" spans="5:43" x14ac:dyDescent="0.25">
      <c r="E187" s="549" t="str">
        <f t="shared" si="38"/>
        <v/>
      </c>
      <c r="G187" s="549" t="str">
        <f t="shared" si="38"/>
        <v/>
      </c>
      <c r="I187" s="549" t="str">
        <f t="shared" si="39"/>
        <v/>
      </c>
      <c r="K187" s="549" t="str">
        <f t="shared" si="40"/>
        <v/>
      </c>
      <c r="M187" s="549" t="str">
        <f t="shared" si="41"/>
        <v/>
      </c>
      <c r="O187" s="549" t="str">
        <f t="shared" si="42"/>
        <v/>
      </c>
      <c r="Q187" s="549" t="str">
        <f t="shared" si="43"/>
        <v/>
      </c>
      <c r="S187" s="549" t="str">
        <f t="shared" si="44"/>
        <v/>
      </c>
      <c r="U187" s="549" t="str">
        <f t="shared" si="45"/>
        <v/>
      </c>
      <c r="W187" s="549" t="str">
        <f t="shared" si="46"/>
        <v/>
      </c>
      <c r="Y187" s="549" t="str">
        <f t="shared" si="47"/>
        <v/>
      </c>
      <c r="AA187" s="549" t="str">
        <f t="shared" si="48"/>
        <v/>
      </c>
      <c r="AC187" s="549" t="str">
        <f t="shared" si="49"/>
        <v/>
      </c>
      <c r="AE187" s="549" t="str">
        <f t="shared" si="50"/>
        <v/>
      </c>
      <c r="AG187" s="549" t="str">
        <f t="shared" si="51"/>
        <v/>
      </c>
      <c r="AI187" s="549" t="str">
        <f t="shared" si="52"/>
        <v/>
      </c>
      <c r="AK187" s="549" t="str">
        <f t="shared" si="53"/>
        <v/>
      </c>
      <c r="AM187" s="549" t="str">
        <f t="shared" si="54"/>
        <v/>
      </c>
      <c r="AO187" s="549" t="str">
        <f t="shared" si="55"/>
        <v/>
      </c>
      <c r="AQ187" s="549" t="str">
        <f t="shared" si="56"/>
        <v/>
      </c>
    </row>
    <row r="188" spans="5:43" x14ac:dyDescent="0.25">
      <c r="E188" s="549" t="str">
        <f t="shared" si="38"/>
        <v/>
      </c>
      <c r="G188" s="549" t="str">
        <f t="shared" si="38"/>
        <v/>
      </c>
      <c r="I188" s="549" t="str">
        <f t="shared" si="39"/>
        <v/>
      </c>
      <c r="K188" s="549" t="str">
        <f t="shared" si="40"/>
        <v/>
      </c>
      <c r="M188" s="549" t="str">
        <f t="shared" si="41"/>
        <v/>
      </c>
      <c r="O188" s="549" t="str">
        <f t="shared" si="42"/>
        <v/>
      </c>
      <c r="Q188" s="549" t="str">
        <f t="shared" si="43"/>
        <v/>
      </c>
      <c r="S188" s="549" t="str">
        <f t="shared" si="44"/>
        <v/>
      </c>
      <c r="U188" s="549" t="str">
        <f t="shared" si="45"/>
        <v/>
      </c>
      <c r="W188" s="549" t="str">
        <f t="shared" si="46"/>
        <v/>
      </c>
      <c r="Y188" s="549" t="str">
        <f t="shared" si="47"/>
        <v/>
      </c>
      <c r="AA188" s="549" t="str">
        <f t="shared" si="48"/>
        <v/>
      </c>
      <c r="AC188" s="549" t="str">
        <f t="shared" si="49"/>
        <v/>
      </c>
      <c r="AE188" s="549" t="str">
        <f t="shared" si="50"/>
        <v/>
      </c>
      <c r="AG188" s="549" t="str">
        <f t="shared" si="51"/>
        <v/>
      </c>
      <c r="AI188" s="549" t="str">
        <f t="shared" si="52"/>
        <v/>
      </c>
      <c r="AK188" s="549" t="str">
        <f t="shared" si="53"/>
        <v/>
      </c>
      <c r="AM188" s="549" t="str">
        <f t="shared" si="54"/>
        <v/>
      </c>
      <c r="AO188" s="549" t="str">
        <f t="shared" si="55"/>
        <v/>
      </c>
      <c r="AQ188" s="549" t="str">
        <f t="shared" si="56"/>
        <v/>
      </c>
    </row>
    <row r="189" spans="5:43" x14ac:dyDescent="0.25">
      <c r="E189" s="549" t="str">
        <f t="shared" si="38"/>
        <v/>
      </c>
      <c r="G189" s="549" t="str">
        <f t="shared" si="38"/>
        <v/>
      </c>
      <c r="I189" s="549" t="str">
        <f t="shared" si="39"/>
        <v/>
      </c>
      <c r="K189" s="549" t="str">
        <f t="shared" si="40"/>
        <v/>
      </c>
      <c r="M189" s="549" t="str">
        <f t="shared" si="41"/>
        <v/>
      </c>
      <c r="O189" s="549" t="str">
        <f t="shared" si="42"/>
        <v/>
      </c>
      <c r="Q189" s="549" t="str">
        <f t="shared" si="43"/>
        <v/>
      </c>
      <c r="S189" s="549" t="str">
        <f t="shared" si="44"/>
        <v/>
      </c>
      <c r="U189" s="549" t="str">
        <f t="shared" si="45"/>
        <v/>
      </c>
      <c r="W189" s="549" t="str">
        <f t="shared" si="46"/>
        <v/>
      </c>
      <c r="Y189" s="549" t="str">
        <f t="shared" si="47"/>
        <v/>
      </c>
      <c r="AA189" s="549" t="str">
        <f t="shared" si="48"/>
        <v/>
      </c>
      <c r="AC189" s="549" t="str">
        <f t="shared" si="49"/>
        <v/>
      </c>
      <c r="AE189" s="549" t="str">
        <f t="shared" si="50"/>
        <v/>
      </c>
      <c r="AG189" s="549" t="str">
        <f t="shared" si="51"/>
        <v/>
      </c>
      <c r="AI189" s="549" t="str">
        <f t="shared" si="52"/>
        <v/>
      </c>
      <c r="AK189" s="549" t="str">
        <f t="shared" si="53"/>
        <v/>
      </c>
      <c r="AM189" s="549" t="str">
        <f t="shared" si="54"/>
        <v/>
      </c>
      <c r="AO189" s="549" t="str">
        <f t="shared" si="55"/>
        <v/>
      </c>
      <c r="AQ189" s="549" t="str">
        <f t="shared" si="56"/>
        <v/>
      </c>
    </row>
    <row r="190" spans="5:43" x14ac:dyDescent="0.25">
      <c r="E190" s="549" t="str">
        <f t="shared" si="38"/>
        <v/>
      </c>
      <c r="G190" s="549" t="str">
        <f t="shared" si="38"/>
        <v/>
      </c>
      <c r="I190" s="549" t="str">
        <f t="shared" si="39"/>
        <v/>
      </c>
      <c r="K190" s="549" t="str">
        <f t="shared" si="40"/>
        <v/>
      </c>
      <c r="M190" s="549" t="str">
        <f t="shared" si="41"/>
        <v/>
      </c>
      <c r="O190" s="549" t="str">
        <f t="shared" si="42"/>
        <v/>
      </c>
      <c r="Q190" s="549" t="str">
        <f t="shared" si="43"/>
        <v/>
      </c>
      <c r="S190" s="549" t="str">
        <f t="shared" si="44"/>
        <v/>
      </c>
      <c r="U190" s="549" t="str">
        <f t="shared" si="45"/>
        <v/>
      </c>
      <c r="W190" s="549" t="str">
        <f t="shared" si="46"/>
        <v/>
      </c>
      <c r="Y190" s="549" t="str">
        <f t="shared" si="47"/>
        <v/>
      </c>
      <c r="AA190" s="549" t="str">
        <f t="shared" si="48"/>
        <v/>
      </c>
      <c r="AC190" s="549" t="str">
        <f t="shared" si="49"/>
        <v/>
      </c>
      <c r="AE190" s="549" t="str">
        <f t="shared" si="50"/>
        <v/>
      </c>
      <c r="AG190" s="549" t="str">
        <f t="shared" si="51"/>
        <v/>
      </c>
      <c r="AI190" s="549" t="str">
        <f t="shared" si="52"/>
        <v/>
      </c>
      <c r="AK190" s="549" t="str">
        <f t="shared" si="53"/>
        <v/>
      </c>
      <c r="AM190" s="549" t="str">
        <f t="shared" si="54"/>
        <v/>
      </c>
      <c r="AO190" s="549" t="str">
        <f t="shared" si="55"/>
        <v/>
      </c>
      <c r="AQ190" s="549" t="str">
        <f t="shared" si="56"/>
        <v/>
      </c>
    </row>
    <row r="191" spans="5:43" x14ac:dyDescent="0.25">
      <c r="E191" s="549" t="str">
        <f t="shared" si="38"/>
        <v/>
      </c>
      <c r="G191" s="549" t="str">
        <f t="shared" si="38"/>
        <v/>
      </c>
      <c r="I191" s="549" t="str">
        <f t="shared" si="39"/>
        <v/>
      </c>
      <c r="K191" s="549" t="str">
        <f t="shared" si="40"/>
        <v/>
      </c>
      <c r="M191" s="549" t="str">
        <f t="shared" si="41"/>
        <v/>
      </c>
      <c r="O191" s="549" t="str">
        <f t="shared" si="42"/>
        <v/>
      </c>
      <c r="Q191" s="549" t="str">
        <f t="shared" si="43"/>
        <v/>
      </c>
      <c r="S191" s="549" t="str">
        <f t="shared" si="44"/>
        <v/>
      </c>
      <c r="U191" s="549" t="str">
        <f t="shared" si="45"/>
        <v/>
      </c>
      <c r="W191" s="549" t="str">
        <f t="shared" si="46"/>
        <v/>
      </c>
      <c r="Y191" s="549" t="str">
        <f t="shared" si="47"/>
        <v/>
      </c>
      <c r="AA191" s="549" t="str">
        <f t="shared" si="48"/>
        <v/>
      </c>
      <c r="AC191" s="549" t="str">
        <f t="shared" si="49"/>
        <v/>
      </c>
      <c r="AE191" s="549" t="str">
        <f t="shared" si="50"/>
        <v/>
      </c>
      <c r="AG191" s="549" t="str">
        <f t="shared" si="51"/>
        <v/>
      </c>
      <c r="AI191" s="549" t="str">
        <f t="shared" si="52"/>
        <v/>
      </c>
      <c r="AK191" s="549" t="str">
        <f t="shared" si="53"/>
        <v/>
      </c>
      <c r="AM191" s="549" t="str">
        <f t="shared" si="54"/>
        <v/>
      </c>
      <c r="AO191" s="549" t="str">
        <f t="shared" si="55"/>
        <v/>
      </c>
      <c r="AQ191" s="549" t="str">
        <f t="shared" si="56"/>
        <v/>
      </c>
    </row>
    <row r="192" spans="5:43" x14ac:dyDescent="0.25">
      <c r="E192" s="549" t="str">
        <f t="shared" si="38"/>
        <v/>
      </c>
      <c r="G192" s="549" t="str">
        <f t="shared" si="38"/>
        <v/>
      </c>
      <c r="I192" s="549" t="str">
        <f t="shared" si="39"/>
        <v/>
      </c>
      <c r="K192" s="549" t="str">
        <f t="shared" si="40"/>
        <v/>
      </c>
      <c r="M192" s="549" t="str">
        <f t="shared" si="41"/>
        <v/>
      </c>
      <c r="O192" s="549" t="str">
        <f t="shared" si="42"/>
        <v/>
      </c>
      <c r="Q192" s="549" t="str">
        <f t="shared" si="43"/>
        <v/>
      </c>
      <c r="S192" s="549" t="str">
        <f t="shared" si="44"/>
        <v/>
      </c>
      <c r="U192" s="549" t="str">
        <f t="shared" si="45"/>
        <v/>
      </c>
      <c r="W192" s="549" t="str">
        <f t="shared" si="46"/>
        <v/>
      </c>
      <c r="Y192" s="549" t="str">
        <f t="shared" si="47"/>
        <v/>
      </c>
      <c r="AA192" s="549" t="str">
        <f t="shared" si="48"/>
        <v/>
      </c>
      <c r="AC192" s="549" t="str">
        <f t="shared" si="49"/>
        <v/>
      </c>
      <c r="AE192" s="549" t="str">
        <f t="shared" si="50"/>
        <v/>
      </c>
      <c r="AG192" s="549" t="str">
        <f t="shared" si="51"/>
        <v/>
      </c>
      <c r="AI192" s="549" t="str">
        <f t="shared" si="52"/>
        <v/>
      </c>
      <c r="AK192" s="549" t="str">
        <f t="shared" si="53"/>
        <v/>
      </c>
      <c r="AM192" s="549" t="str">
        <f t="shared" si="54"/>
        <v/>
      </c>
      <c r="AO192" s="549" t="str">
        <f t="shared" si="55"/>
        <v/>
      </c>
      <c r="AQ192" s="549" t="str">
        <f t="shared" si="56"/>
        <v/>
      </c>
    </row>
    <row r="193" spans="5:43" x14ac:dyDescent="0.25">
      <c r="E193" s="549" t="str">
        <f t="shared" si="38"/>
        <v/>
      </c>
      <c r="G193" s="549" t="str">
        <f t="shared" si="38"/>
        <v/>
      </c>
      <c r="I193" s="549" t="str">
        <f t="shared" si="39"/>
        <v/>
      </c>
      <c r="K193" s="549" t="str">
        <f t="shared" si="40"/>
        <v/>
      </c>
      <c r="M193" s="549" t="str">
        <f t="shared" si="41"/>
        <v/>
      </c>
      <c r="O193" s="549" t="str">
        <f t="shared" si="42"/>
        <v/>
      </c>
      <c r="Q193" s="549" t="str">
        <f t="shared" si="43"/>
        <v/>
      </c>
      <c r="S193" s="549" t="str">
        <f t="shared" si="44"/>
        <v/>
      </c>
      <c r="U193" s="549" t="str">
        <f t="shared" si="45"/>
        <v/>
      </c>
      <c r="W193" s="549" t="str">
        <f t="shared" si="46"/>
        <v/>
      </c>
      <c r="Y193" s="549" t="str">
        <f t="shared" si="47"/>
        <v/>
      </c>
      <c r="AA193" s="549" t="str">
        <f t="shared" si="48"/>
        <v/>
      </c>
      <c r="AC193" s="549" t="str">
        <f t="shared" si="49"/>
        <v/>
      </c>
      <c r="AE193" s="549" t="str">
        <f t="shared" si="50"/>
        <v/>
      </c>
      <c r="AG193" s="549" t="str">
        <f t="shared" si="51"/>
        <v/>
      </c>
      <c r="AI193" s="549" t="str">
        <f t="shared" si="52"/>
        <v/>
      </c>
      <c r="AK193" s="549" t="str">
        <f t="shared" si="53"/>
        <v/>
      </c>
      <c r="AM193" s="549" t="str">
        <f t="shared" si="54"/>
        <v/>
      </c>
      <c r="AO193" s="549" t="str">
        <f t="shared" si="55"/>
        <v/>
      </c>
      <c r="AQ193" s="549" t="str">
        <f t="shared" si="56"/>
        <v/>
      </c>
    </row>
    <row r="194" spans="5:43" x14ac:dyDescent="0.25">
      <c r="E194" s="549" t="str">
        <f t="shared" si="38"/>
        <v/>
      </c>
      <c r="G194" s="549" t="str">
        <f t="shared" si="38"/>
        <v/>
      </c>
      <c r="I194" s="549" t="str">
        <f t="shared" si="39"/>
        <v/>
      </c>
      <c r="K194" s="549" t="str">
        <f t="shared" si="40"/>
        <v/>
      </c>
      <c r="M194" s="549" t="str">
        <f t="shared" si="41"/>
        <v/>
      </c>
      <c r="O194" s="549" t="str">
        <f t="shared" si="42"/>
        <v/>
      </c>
      <c r="Q194" s="549" t="str">
        <f t="shared" si="43"/>
        <v/>
      </c>
      <c r="S194" s="549" t="str">
        <f t="shared" si="44"/>
        <v/>
      </c>
      <c r="U194" s="549" t="str">
        <f t="shared" si="45"/>
        <v/>
      </c>
      <c r="W194" s="549" t="str">
        <f t="shared" si="46"/>
        <v/>
      </c>
      <c r="Y194" s="549" t="str">
        <f t="shared" si="47"/>
        <v/>
      </c>
      <c r="AA194" s="549" t="str">
        <f t="shared" si="48"/>
        <v/>
      </c>
      <c r="AC194" s="549" t="str">
        <f t="shared" si="49"/>
        <v/>
      </c>
      <c r="AE194" s="549" t="str">
        <f t="shared" si="50"/>
        <v/>
      </c>
      <c r="AG194" s="549" t="str">
        <f t="shared" si="51"/>
        <v/>
      </c>
      <c r="AI194" s="549" t="str">
        <f t="shared" si="52"/>
        <v/>
      </c>
      <c r="AK194" s="549" t="str">
        <f t="shared" si="53"/>
        <v/>
      </c>
      <c r="AM194" s="549" t="str">
        <f t="shared" si="54"/>
        <v/>
      </c>
      <c r="AO194" s="549" t="str">
        <f t="shared" si="55"/>
        <v/>
      </c>
      <c r="AQ194" s="549" t="str">
        <f t="shared" si="56"/>
        <v/>
      </c>
    </row>
    <row r="195" spans="5:43" x14ac:dyDescent="0.25">
      <c r="E195" s="549" t="str">
        <f t="shared" si="38"/>
        <v/>
      </c>
      <c r="G195" s="549" t="str">
        <f t="shared" si="38"/>
        <v/>
      </c>
      <c r="I195" s="549" t="str">
        <f t="shared" si="39"/>
        <v/>
      </c>
      <c r="K195" s="549" t="str">
        <f t="shared" si="40"/>
        <v/>
      </c>
      <c r="M195" s="549" t="str">
        <f t="shared" si="41"/>
        <v/>
      </c>
      <c r="O195" s="549" t="str">
        <f t="shared" si="42"/>
        <v/>
      </c>
      <c r="Q195" s="549" t="str">
        <f t="shared" si="43"/>
        <v/>
      </c>
      <c r="S195" s="549" t="str">
        <f t="shared" si="44"/>
        <v/>
      </c>
      <c r="U195" s="549" t="str">
        <f t="shared" si="45"/>
        <v/>
      </c>
      <c r="W195" s="549" t="str">
        <f t="shared" si="46"/>
        <v/>
      </c>
      <c r="Y195" s="549" t="str">
        <f t="shared" si="47"/>
        <v/>
      </c>
      <c r="AA195" s="549" t="str">
        <f t="shared" si="48"/>
        <v/>
      </c>
      <c r="AC195" s="549" t="str">
        <f t="shared" si="49"/>
        <v/>
      </c>
      <c r="AE195" s="549" t="str">
        <f t="shared" si="50"/>
        <v/>
      </c>
      <c r="AG195" s="549" t="str">
        <f t="shared" si="51"/>
        <v/>
      </c>
      <c r="AI195" s="549" t="str">
        <f t="shared" si="52"/>
        <v/>
      </c>
      <c r="AK195" s="549" t="str">
        <f t="shared" si="53"/>
        <v/>
      </c>
      <c r="AM195" s="549" t="str">
        <f t="shared" si="54"/>
        <v/>
      </c>
      <c r="AO195" s="549" t="str">
        <f t="shared" si="55"/>
        <v/>
      </c>
      <c r="AQ195" s="549" t="str">
        <f t="shared" si="56"/>
        <v/>
      </c>
    </row>
    <row r="196" spans="5:43" x14ac:dyDescent="0.25">
      <c r="E196" s="549" t="str">
        <f t="shared" si="38"/>
        <v/>
      </c>
      <c r="G196" s="549" t="str">
        <f t="shared" si="38"/>
        <v/>
      </c>
      <c r="I196" s="549" t="str">
        <f t="shared" si="39"/>
        <v/>
      </c>
      <c r="K196" s="549" t="str">
        <f t="shared" si="40"/>
        <v/>
      </c>
      <c r="M196" s="549" t="str">
        <f t="shared" si="41"/>
        <v/>
      </c>
      <c r="O196" s="549" t="str">
        <f t="shared" si="42"/>
        <v/>
      </c>
      <c r="Q196" s="549" t="str">
        <f t="shared" si="43"/>
        <v/>
      </c>
      <c r="S196" s="549" t="str">
        <f t="shared" si="44"/>
        <v/>
      </c>
      <c r="U196" s="549" t="str">
        <f t="shared" si="45"/>
        <v/>
      </c>
      <c r="W196" s="549" t="str">
        <f t="shared" si="46"/>
        <v/>
      </c>
      <c r="Y196" s="549" t="str">
        <f t="shared" si="47"/>
        <v/>
      </c>
      <c r="AA196" s="549" t="str">
        <f t="shared" si="48"/>
        <v/>
      </c>
      <c r="AC196" s="549" t="str">
        <f t="shared" si="49"/>
        <v/>
      </c>
      <c r="AE196" s="549" t="str">
        <f t="shared" si="50"/>
        <v/>
      </c>
      <c r="AG196" s="549" t="str">
        <f t="shared" si="51"/>
        <v/>
      </c>
      <c r="AI196" s="549" t="str">
        <f t="shared" si="52"/>
        <v/>
      </c>
      <c r="AK196" s="549" t="str">
        <f t="shared" si="53"/>
        <v/>
      </c>
      <c r="AM196" s="549" t="str">
        <f t="shared" si="54"/>
        <v/>
      </c>
      <c r="AO196" s="549" t="str">
        <f t="shared" si="55"/>
        <v/>
      </c>
      <c r="AQ196" s="549" t="str">
        <f t="shared" si="56"/>
        <v/>
      </c>
    </row>
    <row r="197" spans="5:43" x14ac:dyDescent="0.25">
      <c r="E197" s="549" t="str">
        <f t="shared" si="38"/>
        <v/>
      </c>
      <c r="G197" s="549" t="str">
        <f t="shared" si="38"/>
        <v/>
      </c>
      <c r="I197" s="549" t="str">
        <f t="shared" si="39"/>
        <v/>
      </c>
      <c r="K197" s="549" t="str">
        <f t="shared" si="40"/>
        <v/>
      </c>
      <c r="M197" s="549" t="str">
        <f t="shared" si="41"/>
        <v/>
      </c>
      <c r="O197" s="549" t="str">
        <f t="shared" si="42"/>
        <v/>
      </c>
      <c r="Q197" s="549" t="str">
        <f t="shared" si="43"/>
        <v/>
      </c>
      <c r="S197" s="549" t="str">
        <f t="shared" si="44"/>
        <v/>
      </c>
      <c r="U197" s="549" t="str">
        <f t="shared" si="45"/>
        <v/>
      </c>
      <c r="W197" s="549" t="str">
        <f t="shared" si="46"/>
        <v/>
      </c>
      <c r="Y197" s="549" t="str">
        <f t="shared" si="47"/>
        <v/>
      </c>
      <c r="AA197" s="549" t="str">
        <f t="shared" si="48"/>
        <v/>
      </c>
      <c r="AC197" s="549" t="str">
        <f t="shared" si="49"/>
        <v/>
      </c>
      <c r="AE197" s="549" t="str">
        <f t="shared" si="50"/>
        <v/>
      </c>
      <c r="AG197" s="549" t="str">
        <f t="shared" si="51"/>
        <v/>
      </c>
      <c r="AI197" s="549" t="str">
        <f t="shared" si="52"/>
        <v/>
      </c>
      <c r="AK197" s="549" t="str">
        <f t="shared" si="53"/>
        <v/>
      </c>
      <c r="AM197" s="549" t="str">
        <f t="shared" si="54"/>
        <v/>
      </c>
      <c r="AO197" s="549" t="str">
        <f t="shared" si="55"/>
        <v/>
      </c>
      <c r="AQ197" s="549" t="str">
        <f t="shared" si="56"/>
        <v/>
      </c>
    </row>
    <row r="198" spans="5:43" x14ac:dyDescent="0.25">
      <c r="E198" s="549" t="str">
        <f t="shared" si="38"/>
        <v/>
      </c>
      <c r="G198" s="549" t="str">
        <f t="shared" si="38"/>
        <v/>
      </c>
      <c r="I198" s="549" t="str">
        <f t="shared" si="39"/>
        <v/>
      </c>
      <c r="K198" s="549" t="str">
        <f t="shared" si="40"/>
        <v/>
      </c>
      <c r="M198" s="549" t="str">
        <f t="shared" si="41"/>
        <v/>
      </c>
      <c r="O198" s="549" t="str">
        <f t="shared" si="42"/>
        <v/>
      </c>
      <c r="Q198" s="549" t="str">
        <f t="shared" si="43"/>
        <v/>
      </c>
      <c r="S198" s="549" t="str">
        <f t="shared" si="44"/>
        <v/>
      </c>
      <c r="U198" s="549" t="str">
        <f t="shared" si="45"/>
        <v/>
      </c>
      <c r="W198" s="549" t="str">
        <f t="shared" si="46"/>
        <v/>
      </c>
      <c r="Y198" s="549" t="str">
        <f t="shared" si="47"/>
        <v/>
      </c>
      <c r="AA198" s="549" t="str">
        <f t="shared" si="48"/>
        <v/>
      </c>
      <c r="AC198" s="549" t="str">
        <f t="shared" si="49"/>
        <v/>
      </c>
      <c r="AE198" s="549" t="str">
        <f t="shared" si="50"/>
        <v/>
      </c>
      <c r="AG198" s="549" t="str">
        <f t="shared" si="51"/>
        <v/>
      </c>
      <c r="AI198" s="549" t="str">
        <f t="shared" si="52"/>
        <v/>
      </c>
      <c r="AK198" s="549" t="str">
        <f t="shared" si="53"/>
        <v/>
      </c>
      <c r="AM198" s="549" t="str">
        <f t="shared" si="54"/>
        <v/>
      </c>
      <c r="AO198" s="549" t="str">
        <f t="shared" si="55"/>
        <v/>
      </c>
      <c r="AQ198" s="549" t="str">
        <f t="shared" si="56"/>
        <v/>
      </c>
    </row>
    <row r="199" spans="5:43" x14ac:dyDescent="0.25">
      <c r="E199" s="549" t="str">
        <f t="shared" si="38"/>
        <v/>
      </c>
      <c r="G199" s="549" t="str">
        <f t="shared" si="38"/>
        <v/>
      </c>
      <c r="I199" s="549" t="str">
        <f t="shared" si="39"/>
        <v/>
      </c>
      <c r="K199" s="549" t="str">
        <f t="shared" si="40"/>
        <v/>
      </c>
      <c r="M199" s="549" t="str">
        <f t="shared" si="41"/>
        <v/>
      </c>
      <c r="O199" s="549" t="str">
        <f t="shared" si="42"/>
        <v/>
      </c>
      <c r="Q199" s="549" t="str">
        <f t="shared" si="43"/>
        <v/>
      </c>
      <c r="S199" s="549" t="str">
        <f t="shared" si="44"/>
        <v/>
      </c>
      <c r="U199" s="549" t="str">
        <f t="shared" si="45"/>
        <v/>
      </c>
      <c r="W199" s="549" t="str">
        <f t="shared" si="46"/>
        <v/>
      </c>
      <c r="Y199" s="549" t="str">
        <f t="shared" si="47"/>
        <v/>
      </c>
      <c r="AA199" s="549" t="str">
        <f t="shared" si="48"/>
        <v/>
      </c>
      <c r="AC199" s="549" t="str">
        <f t="shared" si="49"/>
        <v/>
      </c>
      <c r="AE199" s="549" t="str">
        <f t="shared" si="50"/>
        <v/>
      </c>
      <c r="AG199" s="549" t="str">
        <f t="shared" si="51"/>
        <v/>
      </c>
      <c r="AI199" s="549" t="str">
        <f t="shared" si="52"/>
        <v/>
      </c>
      <c r="AK199" s="549" t="str">
        <f t="shared" si="53"/>
        <v/>
      </c>
      <c r="AM199" s="549" t="str">
        <f t="shared" si="54"/>
        <v/>
      </c>
      <c r="AO199" s="549" t="str">
        <f t="shared" si="55"/>
        <v/>
      </c>
      <c r="AQ199" s="549" t="str">
        <f t="shared" si="56"/>
        <v/>
      </c>
    </row>
    <row r="200" spans="5:43" x14ac:dyDescent="0.25">
      <c r="E200" s="549" t="str">
        <f t="shared" si="38"/>
        <v/>
      </c>
      <c r="G200" s="549" t="str">
        <f t="shared" si="38"/>
        <v/>
      </c>
      <c r="I200" s="549" t="str">
        <f t="shared" si="39"/>
        <v/>
      </c>
      <c r="K200" s="549" t="str">
        <f t="shared" si="40"/>
        <v/>
      </c>
      <c r="M200" s="549" t="str">
        <f t="shared" si="41"/>
        <v/>
      </c>
      <c r="O200" s="549" t="str">
        <f t="shared" si="42"/>
        <v/>
      </c>
      <c r="Q200" s="549" t="str">
        <f t="shared" si="43"/>
        <v/>
      </c>
      <c r="S200" s="549" t="str">
        <f t="shared" si="44"/>
        <v/>
      </c>
      <c r="U200" s="549" t="str">
        <f t="shared" si="45"/>
        <v/>
      </c>
      <c r="W200" s="549" t="str">
        <f t="shared" si="46"/>
        <v/>
      </c>
      <c r="Y200" s="549" t="str">
        <f t="shared" si="47"/>
        <v/>
      </c>
      <c r="AA200" s="549" t="str">
        <f t="shared" si="48"/>
        <v/>
      </c>
      <c r="AC200" s="549" t="str">
        <f t="shared" si="49"/>
        <v/>
      </c>
      <c r="AE200" s="549" t="str">
        <f t="shared" si="50"/>
        <v/>
      </c>
      <c r="AG200" s="549" t="str">
        <f t="shared" si="51"/>
        <v/>
      </c>
      <c r="AI200" s="549" t="str">
        <f t="shared" si="52"/>
        <v/>
      </c>
      <c r="AK200" s="549" t="str">
        <f t="shared" si="53"/>
        <v/>
      </c>
      <c r="AM200" s="549" t="str">
        <f t="shared" si="54"/>
        <v/>
      </c>
      <c r="AO200" s="549" t="str">
        <f t="shared" si="55"/>
        <v/>
      </c>
      <c r="AQ200" s="549" t="str">
        <f t="shared" si="56"/>
        <v/>
      </c>
    </row>
    <row r="201" spans="5:43" x14ac:dyDescent="0.25">
      <c r="E201" s="549" t="str">
        <f t="shared" si="38"/>
        <v/>
      </c>
      <c r="G201" s="549" t="str">
        <f t="shared" si="38"/>
        <v/>
      </c>
      <c r="I201" s="549" t="str">
        <f t="shared" si="39"/>
        <v/>
      </c>
      <c r="K201" s="549" t="str">
        <f t="shared" si="40"/>
        <v/>
      </c>
      <c r="M201" s="549" t="str">
        <f t="shared" si="41"/>
        <v/>
      </c>
      <c r="O201" s="549" t="str">
        <f t="shared" si="42"/>
        <v/>
      </c>
      <c r="Q201" s="549" t="str">
        <f t="shared" si="43"/>
        <v/>
      </c>
      <c r="S201" s="549" t="str">
        <f t="shared" si="44"/>
        <v/>
      </c>
      <c r="U201" s="549" t="str">
        <f t="shared" si="45"/>
        <v/>
      </c>
      <c r="W201" s="549" t="str">
        <f t="shared" si="46"/>
        <v/>
      </c>
      <c r="Y201" s="549" t="str">
        <f t="shared" si="47"/>
        <v/>
      </c>
      <c r="AA201" s="549" t="str">
        <f t="shared" si="48"/>
        <v/>
      </c>
      <c r="AC201" s="549" t="str">
        <f t="shared" si="49"/>
        <v/>
      </c>
      <c r="AE201" s="549" t="str">
        <f t="shared" si="50"/>
        <v/>
      </c>
      <c r="AG201" s="549" t="str">
        <f t="shared" si="51"/>
        <v/>
      </c>
      <c r="AI201" s="549" t="str">
        <f t="shared" si="52"/>
        <v/>
      </c>
      <c r="AK201" s="549" t="str">
        <f t="shared" si="53"/>
        <v/>
      </c>
      <c r="AM201" s="549" t="str">
        <f t="shared" si="54"/>
        <v/>
      </c>
      <c r="AO201" s="549" t="str">
        <f t="shared" si="55"/>
        <v/>
      </c>
      <c r="AQ201" s="549" t="str">
        <f t="shared" si="56"/>
        <v/>
      </c>
    </row>
    <row r="202" spans="5:43" x14ac:dyDescent="0.25">
      <c r="E202" s="549" t="str">
        <f t="shared" si="38"/>
        <v/>
      </c>
      <c r="G202" s="549" t="str">
        <f t="shared" si="38"/>
        <v/>
      </c>
      <c r="I202" s="549" t="str">
        <f t="shared" si="39"/>
        <v/>
      </c>
      <c r="K202" s="549" t="str">
        <f t="shared" si="40"/>
        <v/>
      </c>
      <c r="M202" s="549" t="str">
        <f t="shared" si="41"/>
        <v/>
      </c>
      <c r="O202" s="549" t="str">
        <f t="shared" si="42"/>
        <v/>
      </c>
      <c r="Q202" s="549" t="str">
        <f t="shared" si="43"/>
        <v/>
      </c>
      <c r="S202" s="549" t="str">
        <f t="shared" si="44"/>
        <v/>
      </c>
      <c r="U202" s="549" t="str">
        <f t="shared" si="45"/>
        <v/>
      </c>
      <c r="W202" s="549" t="str">
        <f t="shared" si="46"/>
        <v/>
      </c>
      <c r="Y202" s="549" t="str">
        <f t="shared" si="47"/>
        <v/>
      </c>
      <c r="AA202" s="549" t="str">
        <f t="shared" si="48"/>
        <v/>
      </c>
      <c r="AC202" s="549" t="str">
        <f t="shared" si="49"/>
        <v/>
      </c>
      <c r="AE202" s="549" t="str">
        <f t="shared" si="50"/>
        <v/>
      </c>
      <c r="AG202" s="549" t="str">
        <f t="shared" si="51"/>
        <v/>
      </c>
      <c r="AI202" s="549" t="str">
        <f t="shared" si="52"/>
        <v/>
      </c>
      <c r="AK202" s="549" t="str">
        <f t="shared" si="53"/>
        <v/>
      </c>
      <c r="AM202" s="549" t="str">
        <f t="shared" si="54"/>
        <v/>
      </c>
      <c r="AO202" s="549" t="str">
        <f t="shared" si="55"/>
        <v/>
      </c>
      <c r="AQ202" s="549" t="str">
        <f t="shared" si="56"/>
        <v/>
      </c>
    </row>
    <row r="203" spans="5:43" x14ac:dyDescent="0.25">
      <c r="E203" s="549" t="str">
        <f t="shared" si="38"/>
        <v/>
      </c>
      <c r="G203" s="549" t="str">
        <f t="shared" si="38"/>
        <v/>
      </c>
      <c r="I203" s="549" t="str">
        <f t="shared" si="39"/>
        <v/>
      </c>
      <c r="K203" s="549" t="str">
        <f t="shared" si="40"/>
        <v/>
      </c>
      <c r="M203" s="549" t="str">
        <f t="shared" si="41"/>
        <v/>
      </c>
      <c r="O203" s="549" t="str">
        <f t="shared" si="42"/>
        <v/>
      </c>
      <c r="Q203" s="549" t="str">
        <f t="shared" si="43"/>
        <v/>
      </c>
      <c r="S203" s="549" t="str">
        <f t="shared" si="44"/>
        <v/>
      </c>
      <c r="U203" s="549" t="str">
        <f t="shared" si="45"/>
        <v/>
      </c>
      <c r="W203" s="549" t="str">
        <f t="shared" si="46"/>
        <v/>
      </c>
      <c r="Y203" s="549" t="str">
        <f t="shared" si="47"/>
        <v/>
      </c>
      <c r="AA203" s="549" t="str">
        <f t="shared" si="48"/>
        <v/>
      </c>
      <c r="AC203" s="549" t="str">
        <f t="shared" si="49"/>
        <v/>
      </c>
      <c r="AE203" s="549" t="str">
        <f t="shared" si="50"/>
        <v/>
      </c>
      <c r="AG203" s="549" t="str">
        <f t="shared" si="51"/>
        <v/>
      </c>
      <c r="AI203" s="549" t="str">
        <f t="shared" si="52"/>
        <v/>
      </c>
      <c r="AK203" s="549" t="str">
        <f t="shared" si="53"/>
        <v/>
      </c>
      <c r="AM203" s="549" t="str">
        <f t="shared" si="54"/>
        <v/>
      </c>
      <c r="AO203" s="549" t="str">
        <f t="shared" si="55"/>
        <v/>
      </c>
      <c r="AQ203" s="549" t="str">
        <f t="shared" si="56"/>
        <v/>
      </c>
    </row>
    <row r="204" spans="5:43" x14ac:dyDescent="0.25">
      <c r="E204" s="549" t="str">
        <f t="shared" si="38"/>
        <v/>
      </c>
      <c r="G204" s="549" t="str">
        <f t="shared" si="38"/>
        <v/>
      </c>
      <c r="I204" s="549" t="str">
        <f t="shared" si="39"/>
        <v/>
      </c>
      <c r="K204" s="549" t="str">
        <f t="shared" si="40"/>
        <v/>
      </c>
      <c r="M204" s="549" t="str">
        <f t="shared" si="41"/>
        <v/>
      </c>
      <c r="O204" s="549" t="str">
        <f t="shared" si="42"/>
        <v/>
      </c>
      <c r="Q204" s="549" t="str">
        <f t="shared" si="43"/>
        <v/>
      </c>
      <c r="S204" s="549" t="str">
        <f t="shared" si="44"/>
        <v/>
      </c>
      <c r="U204" s="549" t="str">
        <f t="shared" si="45"/>
        <v/>
      </c>
      <c r="W204" s="549" t="str">
        <f t="shared" si="46"/>
        <v/>
      </c>
      <c r="Y204" s="549" t="str">
        <f t="shared" si="47"/>
        <v/>
      </c>
      <c r="AA204" s="549" t="str">
        <f t="shared" si="48"/>
        <v/>
      </c>
      <c r="AC204" s="549" t="str">
        <f t="shared" si="49"/>
        <v/>
      </c>
      <c r="AE204" s="549" t="str">
        <f t="shared" si="50"/>
        <v/>
      </c>
      <c r="AG204" s="549" t="str">
        <f t="shared" si="51"/>
        <v/>
      </c>
      <c r="AI204" s="549" t="str">
        <f t="shared" si="52"/>
        <v/>
      </c>
      <c r="AK204" s="549" t="str">
        <f t="shared" si="53"/>
        <v/>
      </c>
      <c r="AM204" s="549" t="str">
        <f t="shared" si="54"/>
        <v/>
      </c>
      <c r="AO204" s="549" t="str">
        <f t="shared" si="55"/>
        <v/>
      </c>
      <c r="AQ204" s="549" t="str">
        <f t="shared" si="56"/>
        <v/>
      </c>
    </row>
    <row r="205" spans="5:43" x14ac:dyDescent="0.25">
      <c r="E205" s="549" t="str">
        <f t="shared" ref="E205:G268" si="57">IF(OR($B205=0,D205=0),"",D205/$B205)</f>
        <v/>
      </c>
      <c r="G205" s="549" t="str">
        <f t="shared" si="57"/>
        <v/>
      </c>
      <c r="I205" s="549" t="str">
        <f t="shared" ref="I205:I268" si="58">IF(OR($B205=0,H205=0),"",H205/$B205)</f>
        <v/>
      </c>
      <c r="K205" s="549" t="str">
        <f t="shared" ref="K205:K268" si="59">IF(OR($B205=0,J205=0),"",J205/$B205)</f>
        <v/>
      </c>
      <c r="M205" s="549" t="str">
        <f t="shared" ref="M205:M268" si="60">IF(OR($B205=0,L205=0),"",L205/$B205)</f>
        <v/>
      </c>
      <c r="O205" s="549" t="str">
        <f t="shared" ref="O205:O268" si="61">IF(OR($B205=0,N205=0),"",N205/$B205)</f>
        <v/>
      </c>
      <c r="Q205" s="549" t="str">
        <f t="shared" ref="Q205:Q268" si="62">IF(OR($B205=0,P205=0),"",P205/$B205)</f>
        <v/>
      </c>
      <c r="S205" s="549" t="str">
        <f t="shared" ref="S205:S268" si="63">IF(OR($B205=0,R205=0),"",R205/$B205)</f>
        <v/>
      </c>
      <c r="U205" s="549" t="str">
        <f t="shared" ref="U205:U268" si="64">IF(OR($B205=0,T205=0),"",T205/$B205)</f>
        <v/>
      </c>
      <c r="W205" s="549" t="str">
        <f t="shared" ref="W205:W268" si="65">IF(OR($B205=0,V205=0),"",V205/$B205)</f>
        <v/>
      </c>
      <c r="Y205" s="549" t="str">
        <f t="shared" ref="Y205:Y268" si="66">IF(OR($B205=0,X205=0),"",X205/$B205)</f>
        <v/>
      </c>
      <c r="AA205" s="549" t="str">
        <f t="shared" ref="AA205:AA268" si="67">IF(OR($B205=0,Z205=0),"",Z205/$B205)</f>
        <v/>
      </c>
      <c r="AC205" s="549" t="str">
        <f t="shared" ref="AC205:AC268" si="68">IF(OR($B205=0,AB205=0),"",AB205/$B205)</f>
        <v/>
      </c>
      <c r="AE205" s="549" t="str">
        <f t="shared" ref="AE205:AE268" si="69">IF(OR($B205=0,AD205=0),"",AD205/$B205)</f>
        <v/>
      </c>
      <c r="AG205" s="549" t="str">
        <f t="shared" ref="AG205:AG268" si="70">IF(OR($B205=0,AF205=0),"",AF205/$B205)</f>
        <v/>
      </c>
      <c r="AI205" s="549" t="str">
        <f t="shared" ref="AI205:AI268" si="71">IF(OR($B205=0,AH205=0),"",AH205/$B205)</f>
        <v/>
      </c>
      <c r="AK205" s="549" t="str">
        <f t="shared" ref="AK205:AK268" si="72">IF(OR($B205=0,AJ205=0),"",AJ205/$B205)</f>
        <v/>
      </c>
      <c r="AM205" s="549" t="str">
        <f t="shared" ref="AM205:AM268" si="73">IF(OR($B205=0,AL205=0),"",AL205/$B205)</f>
        <v/>
      </c>
      <c r="AO205" s="549" t="str">
        <f t="shared" ref="AO205:AO268" si="74">IF(OR($B205=0,AN205=0),"",AN205/$B205)</f>
        <v/>
      </c>
      <c r="AQ205" s="549" t="str">
        <f t="shared" ref="AQ205:AQ268" si="75">IF(OR($B205=0,AP205=0),"",AP205/$B205)</f>
        <v/>
      </c>
    </row>
    <row r="206" spans="5:43" x14ac:dyDescent="0.25">
      <c r="E206" s="549" t="str">
        <f t="shared" si="57"/>
        <v/>
      </c>
      <c r="G206" s="549" t="str">
        <f t="shared" si="57"/>
        <v/>
      </c>
      <c r="I206" s="549" t="str">
        <f t="shared" si="58"/>
        <v/>
      </c>
      <c r="K206" s="549" t="str">
        <f t="shared" si="59"/>
        <v/>
      </c>
      <c r="M206" s="549" t="str">
        <f t="shared" si="60"/>
        <v/>
      </c>
      <c r="O206" s="549" t="str">
        <f t="shared" si="61"/>
        <v/>
      </c>
      <c r="Q206" s="549" t="str">
        <f t="shared" si="62"/>
        <v/>
      </c>
      <c r="S206" s="549" t="str">
        <f t="shared" si="63"/>
        <v/>
      </c>
      <c r="U206" s="549" t="str">
        <f t="shared" si="64"/>
        <v/>
      </c>
      <c r="W206" s="549" t="str">
        <f t="shared" si="65"/>
        <v/>
      </c>
      <c r="Y206" s="549" t="str">
        <f t="shared" si="66"/>
        <v/>
      </c>
      <c r="AA206" s="549" t="str">
        <f t="shared" si="67"/>
        <v/>
      </c>
      <c r="AC206" s="549" t="str">
        <f t="shared" si="68"/>
        <v/>
      </c>
      <c r="AE206" s="549" t="str">
        <f t="shared" si="69"/>
        <v/>
      </c>
      <c r="AG206" s="549" t="str">
        <f t="shared" si="70"/>
        <v/>
      </c>
      <c r="AI206" s="549" t="str">
        <f t="shared" si="71"/>
        <v/>
      </c>
      <c r="AK206" s="549" t="str">
        <f t="shared" si="72"/>
        <v/>
      </c>
      <c r="AM206" s="549" t="str">
        <f t="shared" si="73"/>
        <v/>
      </c>
      <c r="AO206" s="549" t="str">
        <f t="shared" si="74"/>
        <v/>
      </c>
      <c r="AQ206" s="549" t="str">
        <f t="shared" si="75"/>
        <v/>
      </c>
    </row>
    <row r="207" spans="5:43" x14ac:dyDescent="0.25">
      <c r="E207" s="549" t="str">
        <f t="shared" si="57"/>
        <v/>
      </c>
      <c r="G207" s="549" t="str">
        <f t="shared" si="57"/>
        <v/>
      </c>
      <c r="I207" s="549" t="str">
        <f t="shared" si="58"/>
        <v/>
      </c>
      <c r="K207" s="549" t="str">
        <f t="shared" si="59"/>
        <v/>
      </c>
      <c r="M207" s="549" t="str">
        <f t="shared" si="60"/>
        <v/>
      </c>
      <c r="O207" s="549" t="str">
        <f t="shared" si="61"/>
        <v/>
      </c>
      <c r="Q207" s="549" t="str">
        <f t="shared" si="62"/>
        <v/>
      </c>
      <c r="S207" s="549" t="str">
        <f t="shared" si="63"/>
        <v/>
      </c>
      <c r="U207" s="549" t="str">
        <f t="shared" si="64"/>
        <v/>
      </c>
      <c r="W207" s="549" t="str">
        <f t="shared" si="65"/>
        <v/>
      </c>
      <c r="Y207" s="549" t="str">
        <f t="shared" si="66"/>
        <v/>
      </c>
      <c r="AA207" s="549" t="str">
        <f t="shared" si="67"/>
        <v/>
      </c>
      <c r="AC207" s="549" t="str">
        <f t="shared" si="68"/>
        <v/>
      </c>
      <c r="AE207" s="549" t="str">
        <f t="shared" si="69"/>
        <v/>
      </c>
      <c r="AG207" s="549" t="str">
        <f t="shared" si="70"/>
        <v/>
      </c>
      <c r="AI207" s="549" t="str">
        <f t="shared" si="71"/>
        <v/>
      </c>
      <c r="AK207" s="549" t="str">
        <f t="shared" si="72"/>
        <v/>
      </c>
      <c r="AM207" s="549" t="str">
        <f t="shared" si="73"/>
        <v/>
      </c>
      <c r="AO207" s="549" t="str">
        <f t="shared" si="74"/>
        <v/>
      </c>
      <c r="AQ207" s="549" t="str">
        <f t="shared" si="75"/>
        <v/>
      </c>
    </row>
    <row r="208" spans="5:43" x14ac:dyDescent="0.25">
      <c r="E208" s="549" t="str">
        <f t="shared" si="57"/>
        <v/>
      </c>
      <c r="G208" s="549" t="str">
        <f t="shared" si="57"/>
        <v/>
      </c>
      <c r="I208" s="549" t="str">
        <f t="shared" si="58"/>
        <v/>
      </c>
      <c r="K208" s="549" t="str">
        <f t="shared" si="59"/>
        <v/>
      </c>
      <c r="M208" s="549" t="str">
        <f t="shared" si="60"/>
        <v/>
      </c>
      <c r="O208" s="549" t="str">
        <f t="shared" si="61"/>
        <v/>
      </c>
      <c r="Q208" s="549" t="str">
        <f t="shared" si="62"/>
        <v/>
      </c>
      <c r="S208" s="549" t="str">
        <f t="shared" si="63"/>
        <v/>
      </c>
      <c r="U208" s="549" t="str">
        <f t="shared" si="64"/>
        <v/>
      </c>
      <c r="W208" s="549" t="str">
        <f t="shared" si="65"/>
        <v/>
      </c>
      <c r="Y208" s="549" t="str">
        <f t="shared" si="66"/>
        <v/>
      </c>
      <c r="AA208" s="549" t="str">
        <f t="shared" si="67"/>
        <v/>
      </c>
      <c r="AC208" s="549" t="str">
        <f t="shared" si="68"/>
        <v/>
      </c>
      <c r="AE208" s="549" t="str">
        <f t="shared" si="69"/>
        <v/>
      </c>
      <c r="AG208" s="549" t="str">
        <f t="shared" si="70"/>
        <v/>
      </c>
      <c r="AI208" s="549" t="str">
        <f t="shared" si="71"/>
        <v/>
      </c>
      <c r="AK208" s="549" t="str">
        <f t="shared" si="72"/>
        <v/>
      </c>
      <c r="AM208" s="549" t="str">
        <f t="shared" si="73"/>
        <v/>
      </c>
      <c r="AO208" s="549" t="str">
        <f t="shared" si="74"/>
        <v/>
      </c>
      <c r="AQ208" s="549" t="str">
        <f t="shared" si="75"/>
        <v/>
      </c>
    </row>
    <row r="209" spans="5:43" x14ac:dyDescent="0.25">
      <c r="E209" s="549" t="str">
        <f t="shared" si="57"/>
        <v/>
      </c>
      <c r="G209" s="549" t="str">
        <f t="shared" si="57"/>
        <v/>
      </c>
      <c r="I209" s="549" t="str">
        <f t="shared" si="58"/>
        <v/>
      </c>
      <c r="K209" s="549" t="str">
        <f t="shared" si="59"/>
        <v/>
      </c>
      <c r="M209" s="549" t="str">
        <f t="shared" si="60"/>
        <v/>
      </c>
      <c r="O209" s="549" t="str">
        <f t="shared" si="61"/>
        <v/>
      </c>
      <c r="Q209" s="549" t="str">
        <f t="shared" si="62"/>
        <v/>
      </c>
      <c r="S209" s="549" t="str">
        <f t="shared" si="63"/>
        <v/>
      </c>
      <c r="U209" s="549" t="str">
        <f t="shared" si="64"/>
        <v/>
      </c>
      <c r="W209" s="549" t="str">
        <f t="shared" si="65"/>
        <v/>
      </c>
      <c r="Y209" s="549" t="str">
        <f t="shared" si="66"/>
        <v/>
      </c>
      <c r="AA209" s="549" t="str">
        <f t="shared" si="67"/>
        <v/>
      </c>
      <c r="AC209" s="549" t="str">
        <f t="shared" si="68"/>
        <v/>
      </c>
      <c r="AE209" s="549" t="str">
        <f t="shared" si="69"/>
        <v/>
      </c>
      <c r="AG209" s="549" t="str">
        <f t="shared" si="70"/>
        <v/>
      </c>
      <c r="AI209" s="549" t="str">
        <f t="shared" si="71"/>
        <v/>
      </c>
      <c r="AK209" s="549" t="str">
        <f t="shared" si="72"/>
        <v/>
      </c>
      <c r="AM209" s="549" t="str">
        <f t="shared" si="73"/>
        <v/>
      </c>
      <c r="AO209" s="549" t="str">
        <f t="shared" si="74"/>
        <v/>
      </c>
      <c r="AQ209" s="549" t="str">
        <f t="shared" si="75"/>
        <v/>
      </c>
    </row>
    <row r="210" spans="5:43" x14ac:dyDescent="0.25">
      <c r="E210" s="549" t="str">
        <f t="shared" si="57"/>
        <v/>
      </c>
      <c r="G210" s="549" t="str">
        <f t="shared" si="57"/>
        <v/>
      </c>
      <c r="I210" s="549" t="str">
        <f t="shared" si="58"/>
        <v/>
      </c>
      <c r="K210" s="549" t="str">
        <f t="shared" si="59"/>
        <v/>
      </c>
      <c r="M210" s="549" t="str">
        <f t="shared" si="60"/>
        <v/>
      </c>
      <c r="O210" s="549" t="str">
        <f t="shared" si="61"/>
        <v/>
      </c>
      <c r="Q210" s="549" t="str">
        <f t="shared" si="62"/>
        <v/>
      </c>
      <c r="S210" s="549" t="str">
        <f t="shared" si="63"/>
        <v/>
      </c>
      <c r="U210" s="549" t="str">
        <f t="shared" si="64"/>
        <v/>
      </c>
      <c r="W210" s="549" t="str">
        <f t="shared" si="65"/>
        <v/>
      </c>
      <c r="Y210" s="549" t="str">
        <f t="shared" si="66"/>
        <v/>
      </c>
      <c r="AA210" s="549" t="str">
        <f t="shared" si="67"/>
        <v/>
      </c>
      <c r="AC210" s="549" t="str">
        <f t="shared" si="68"/>
        <v/>
      </c>
      <c r="AE210" s="549" t="str">
        <f t="shared" si="69"/>
        <v/>
      </c>
      <c r="AG210" s="549" t="str">
        <f t="shared" si="70"/>
        <v/>
      </c>
      <c r="AI210" s="549" t="str">
        <f t="shared" si="71"/>
        <v/>
      </c>
      <c r="AK210" s="549" t="str">
        <f t="shared" si="72"/>
        <v/>
      </c>
      <c r="AM210" s="549" t="str">
        <f t="shared" si="73"/>
        <v/>
      </c>
      <c r="AO210" s="549" t="str">
        <f t="shared" si="74"/>
        <v/>
      </c>
      <c r="AQ210" s="549" t="str">
        <f t="shared" si="75"/>
        <v/>
      </c>
    </row>
    <row r="211" spans="5:43" x14ac:dyDescent="0.25">
      <c r="E211" s="549" t="str">
        <f t="shared" si="57"/>
        <v/>
      </c>
      <c r="G211" s="549" t="str">
        <f t="shared" si="57"/>
        <v/>
      </c>
      <c r="I211" s="549" t="str">
        <f t="shared" si="58"/>
        <v/>
      </c>
      <c r="K211" s="549" t="str">
        <f t="shared" si="59"/>
        <v/>
      </c>
      <c r="M211" s="549" t="str">
        <f t="shared" si="60"/>
        <v/>
      </c>
      <c r="O211" s="549" t="str">
        <f t="shared" si="61"/>
        <v/>
      </c>
      <c r="Q211" s="549" t="str">
        <f t="shared" si="62"/>
        <v/>
      </c>
      <c r="S211" s="549" t="str">
        <f t="shared" si="63"/>
        <v/>
      </c>
      <c r="U211" s="549" t="str">
        <f t="shared" si="64"/>
        <v/>
      </c>
      <c r="W211" s="549" t="str">
        <f t="shared" si="65"/>
        <v/>
      </c>
      <c r="Y211" s="549" t="str">
        <f t="shared" si="66"/>
        <v/>
      </c>
      <c r="AA211" s="549" t="str">
        <f t="shared" si="67"/>
        <v/>
      </c>
      <c r="AC211" s="549" t="str">
        <f t="shared" si="68"/>
        <v/>
      </c>
      <c r="AE211" s="549" t="str">
        <f t="shared" si="69"/>
        <v/>
      </c>
      <c r="AG211" s="549" t="str">
        <f t="shared" si="70"/>
        <v/>
      </c>
      <c r="AI211" s="549" t="str">
        <f t="shared" si="71"/>
        <v/>
      </c>
      <c r="AK211" s="549" t="str">
        <f t="shared" si="72"/>
        <v/>
      </c>
      <c r="AM211" s="549" t="str">
        <f t="shared" si="73"/>
        <v/>
      </c>
      <c r="AO211" s="549" t="str">
        <f t="shared" si="74"/>
        <v/>
      </c>
      <c r="AQ211" s="549" t="str">
        <f t="shared" si="75"/>
        <v/>
      </c>
    </row>
    <row r="212" spans="5:43" x14ac:dyDescent="0.25">
      <c r="E212" s="549" t="str">
        <f t="shared" si="57"/>
        <v/>
      </c>
      <c r="G212" s="549" t="str">
        <f t="shared" si="57"/>
        <v/>
      </c>
      <c r="I212" s="549" t="str">
        <f t="shared" si="58"/>
        <v/>
      </c>
      <c r="K212" s="549" t="str">
        <f t="shared" si="59"/>
        <v/>
      </c>
      <c r="M212" s="549" t="str">
        <f t="shared" si="60"/>
        <v/>
      </c>
      <c r="O212" s="549" t="str">
        <f t="shared" si="61"/>
        <v/>
      </c>
      <c r="Q212" s="549" t="str">
        <f t="shared" si="62"/>
        <v/>
      </c>
      <c r="S212" s="549" t="str">
        <f t="shared" si="63"/>
        <v/>
      </c>
      <c r="U212" s="549" t="str">
        <f t="shared" si="64"/>
        <v/>
      </c>
      <c r="W212" s="549" t="str">
        <f t="shared" si="65"/>
        <v/>
      </c>
      <c r="Y212" s="549" t="str">
        <f t="shared" si="66"/>
        <v/>
      </c>
      <c r="AA212" s="549" t="str">
        <f t="shared" si="67"/>
        <v/>
      </c>
      <c r="AC212" s="549" t="str">
        <f t="shared" si="68"/>
        <v/>
      </c>
      <c r="AE212" s="549" t="str">
        <f t="shared" si="69"/>
        <v/>
      </c>
      <c r="AG212" s="549" t="str">
        <f t="shared" si="70"/>
        <v/>
      </c>
      <c r="AI212" s="549" t="str">
        <f t="shared" si="71"/>
        <v/>
      </c>
      <c r="AK212" s="549" t="str">
        <f t="shared" si="72"/>
        <v/>
      </c>
      <c r="AM212" s="549" t="str">
        <f t="shared" si="73"/>
        <v/>
      </c>
      <c r="AO212" s="549" t="str">
        <f t="shared" si="74"/>
        <v/>
      </c>
      <c r="AQ212" s="549" t="str">
        <f t="shared" si="75"/>
        <v/>
      </c>
    </row>
    <row r="213" spans="5:43" x14ac:dyDescent="0.25">
      <c r="E213" s="549" t="str">
        <f t="shared" si="57"/>
        <v/>
      </c>
      <c r="G213" s="549" t="str">
        <f t="shared" si="57"/>
        <v/>
      </c>
      <c r="I213" s="549" t="str">
        <f t="shared" si="58"/>
        <v/>
      </c>
      <c r="K213" s="549" t="str">
        <f t="shared" si="59"/>
        <v/>
      </c>
      <c r="M213" s="549" t="str">
        <f t="shared" si="60"/>
        <v/>
      </c>
      <c r="O213" s="549" t="str">
        <f t="shared" si="61"/>
        <v/>
      </c>
      <c r="Q213" s="549" t="str">
        <f t="shared" si="62"/>
        <v/>
      </c>
      <c r="S213" s="549" t="str">
        <f t="shared" si="63"/>
        <v/>
      </c>
      <c r="U213" s="549" t="str">
        <f t="shared" si="64"/>
        <v/>
      </c>
      <c r="W213" s="549" t="str">
        <f t="shared" si="65"/>
        <v/>
      </c>
      <c r="Y213" s="549" t="str">
        <f t="shared" si="66"/>
        <v/>
      </c>
      <c r="AA213" s="549" t="str">
        <f t="shared" si="67"/>
        <v/>
      </c>
      <c r="AC213" s="549" t="str">
        <f t="shared" si="68"/>
        <v/>
      </c>
      <c r="AE213" s="549" t="str">
        <f t="shared" si="69"/>
        <v/>
      </c>
      <c r="AG213" s="549" t="str">
        <f t="shared" si="70"/>
        <v/>
      </c>
      <c r="AI213" s="549" t="str">
        <f t="shared" si="71"/>
        <v/>
      </c>
      <c r="AK213" s="549" t="str">
        <f t="shared" si="72"/>
        <v/>
      </c>
      <c r="AM213" s="549" t="str">
        <f t="shared" si="73"/>
        <v/>
      </c>
      <c r="AO213" s="549" t="str">
        <f t="shared" si="74"/>
        <v/>
      </c>
      <c r="AQ213" s="549" t="str">
        <f t="shared" si="75"/>
        <v/>
      </c>
    </row>
    <row r="214" spans="5:43" x14ac:dyDescent="0.25">
      <c r="E214" s="549" t="str">
        <f t="shared" si="57"/>
        <v/>
      </c>
      <c r="G214" s="549" t="str">
        <f t="shared" si="57"/>
        <v/>
      </c>
      <c r="I214" s="549" t="str">
        <f t="shared" si="58"/>
        <v/>
      </c>
      <c r="K214" s="549" t="str">
        <f t="shared" si="59"/>
        <v/>
      </c>
      <c r="M214" s="549" t="str">
        <f t="shared" si="60"/>
        <v/>
      </c>
      <c r="O214" s="549" t="str">
        <f t="shared" si="61"/>
        <v/>
      </c>
      <c r="Q214" s="549" t="str">
        <f t="shared" si="62"/>
        <v/>
      </c>
      <c r="S214" s="549" t="str">
        <f t="shared" si="63"/>
        <v/>
      </c>
      <c r="U214" s="549" t="str">
        <f t="shared" si="64"/>
        <v/>
      </c>
      <c r="W214" s="549" t="str">
        <f t="shared" si="65"/>
        <v/>
      </c>
      <c r="Y214" s="549" t="str">
        <f t="shared" si="66"/>
        <v/>
      </c>
      <c r="AA214" s="549" t="str">
        <f t="shared" si="67"/>
        <v/>
      </c>
      <c r="AC214" s="549" t="str">
        <f t="shared" si="68"/>
        <v/>
      </c>
      <c r="AE214" s="549" t="str">
        <f t="shared" si="69"/>
        <v/>
      </c>
      <c r="AG214" s="549" t="str">
        <f t="shared" si="70"/>
        <v/>
      </c>
      <c r="AI214" s="549" t="str">
        <f t="shared" si="71"/>
        <v/>
      </c>
      <c r="AK214" s="549" t="str">
        <f t="shared" si="72"/>
        <v/>
      </c>
      <c r="AM214" s="549" t="str">
        <f t="shared" si="73"/>
        <v/>
      </c>
      <c r="AO214" s="549" t="str">
        <f t="shared" si="74"/>
        <v/>
      </c>
      <c r="AQ214" s="549" t="str">
        <f t="shared" si="75"/>
        <v/>
      </c>
    </row>
    <row r="215" spans="5:43" x14ac:dyDescent="0.25">
      <c r="E215" s="549" t="str">
        <f t="shared" si="57"/>
        <v/>
      </c>
      <c r="G215" s="549" t="str">
        <f t="shared" si="57"/>
        <v/>
      </c>
      <c r="I215" s="549" t="str">
        <f t="shared" si="58"/>
        <v/>
      </c>
      <c r="K215" s="549" t="str">
        <f t="shared" si="59"/>
        <v/>
      </c>
      <c r="M215" s="549" t="str">
        <f t="shared" si="60"/>
        <v/>
      </c>
      <c r="O215" s="549" t="str">
        <f t="shared" si="61"/>
        <v/>
      </c>
      <c r="Q215" s="549" t="str">
        <f t="shared" si="62"/>
        <v/>
      </c>
      <c r="S215" s="549" t="str">
        <f t="shared" si="63"/>
        <v/>
      </c>
      <c r="U215" s="549" t="str">
        <f t="shared" si="64"/>
        <v/>
      </c>
      <c r="W215" s="549" t="str">
        <f t="shared" si="65"/>
        <v/>
      </c>
      <c r="Y215" s="549" t="str">
        <f t="shared" si="66"/>
        <v/>
      </c>
      <c r="AA215" s="549" t="str">
        <f t="shared" si="67"/>
        <v/>
      </c>
      <c r="AC215" s="549" t="str">
        <f t="shared" si="68"/>
        <v/>
      </c>
      <c r="AE215" s="549" t="str">
        <f t="shared" si="69"/>
        <v/>
      </c>
      <c r="AG215" s="549" t="str">
        <f t="shared" si="70"/>
        <v/>
      </c>
      <c r="AI215" s="549" t="str">
        <f t="shared" si="71"/>
        <v/>
      </c>
      <c r="AK215" s="549" t="str">
        <f t="shared" si="72"/>
        <v/>
      </c>
      <c r="AM215" s="549" t="str">
        <f t="shared" si="73"/>
        <v/>
      </c>
      <c r="AO215" s="549" t="str">
        <f t="shared" si="74"/>
        <v/>
      </c>
      <c r="AQ215" s="549" t="str">
        <f t="shared" si="75"/>
        <v/>
      </c>
    </row>
    <row r="216" spans="5:43" x14ac:dyDescent="0.25">
      <c r="E216" s="549" t="str">
        <f t="shared" si="57"/>
        <v/>
      </c>
      <c r="G216" s="549" t="str">
        <f t="shared" si="57"/>
        <v/>
      </c>
      <c r="I216" s="549" t="str">
        <f t="shared" si="58"/>
        <v/>
      </c>
      <c r="K216" s="549" t="str">
        <f t="shared" si="59"/>
        <v/>
      </c>
      <c r="M216" s="549" t="str">
        <f t="shared" si="60"/>
        <v/>
      </c>
      <c r="O216" s="549" t="str">
        <f t="shared" si="61"/>
        <v/>
      </c>
      <c r="Q216" s="549" t="str">
        <f t="shared" si="62"/>
        <v/>
      </c>
      <c r="S216" s="549" t="str">
        <f t="shared" si="63"/>
        <v/>
      </c>
      <c r="U216" s="549" t="str">
        <f t="shared" si="64"/>
        <v/>
      </c>
      <c r="W216" s="549" t="str">
        <f t="shared" si="65"/>
        <v/>
      </c>
      <c r="Y216" s="549" t="str">
        <f t="shared" si="66"/>
        <v/>
      </c>
      <c r="AA216" s="549" t="str">
        <f t="shared" si="67"/>
        <v/>
      </c>
      <c r="AC216" s="549" t="str">
        <f t="shared" si="68"/>
        <v/>
      </c>
      <c r="AE216" s="549" t="str">
        <f t="shared" si="69"/>
        <v/>
      </c>
      <c r="AG216" s="549" t="str">
        <f t="shared" si="70"/>
        <v/>
      </c>
      <c r="AI216" s="549" t="str">
        <f t="shared" si="71"/>
        <v/>
      </c>
      <c r="AK216" s="549" t="str">
        <f t="shared" si="72"/>
        <v/>
      </c>
      <c r="AM216" s="549" t="str">
        <f t="shared" si="73"/>
        <v/>
      </c>
      <c r="AO216" s="549" t="str">
        <f t="shared" si="74"/>
        <v/>
      </c>
      <c r="AQ216" s="549" t="str">
        <f t="shared" si="75"/>
        <v/>
      </c>
    </row>
    <row r="217" spans="5:43" x14ac:dyDescent="0.25">
      <c r="E217" s="549" t="str">
        <f t="shared" si="57"/>
        <v/>
      </c>
      <c r="G217" s="549" t="str">
        <f t="shared" si="57"/>
        <v/>
      </c>
      <c r="I217" s="549" t="str">
        <f t="shared" si="58"/>
        <v/>
      </c>
      <c r="K217" s="549" t="str">
        <f t="shared" si="59"/>
        <v/>
      </c>
      <c r="M217" s="549" t="str">
        <f t="shared" si="60"/>
        <v/>
      </c>
      <c r="O217" s="549" t="str">
        <f t="shared" si="61"/>
        <v/>
      </c>
      <c r="Q217" s="549" t="str">
        <f t="shared" si="62"/>
        <v/>
      </c>
      <c r="S217" s="549" t="str">
        <f t="shared" si="63"/>
        <v/>
      </c>
      <c r="U217" s="549" t="str">
        <f t="shared" si="64"/>
        <v/>
      </c>
      <c r="W217" s="549" t="str">
        <f t="shared" si="65"/>
        <v/>
      </c>
      <c r="Y217" s="549" t="str">
        <f t="shared" si="66"/>
        <v/>
      </c>
      <c r="AA217" s="549" t="str">
        <f t="shared" si="67"/>
        <v/>
      </c>
      <c r="AC217" s="549" t="str">
        <f t="shared" si="68"/>
        <v/>
      </c>
      <c r="AE217" s="549" t="str">
        <f t="shared" si="69"/>
        <v/>
      </c>
      <c r="AG217" s="549" t="str">
        <f t="shared" si="70"/>
        <v/>
      </c>
      <c r="AI217" s="549" t="str">
        <f t="shared" si="71"/>
        <v/>
      </c>
      <c r="AK217" s="549" t="str">
        <f t="shared" si="72"/>
        <v/>
      </c>
      <c r="AM217" s="549" t="str">
        <f t="shared" si="73"/>
        <v/>
      </c>
      <c r="AO217" s="549" t="str">
        <f t="shared" si="74"/>
        <v/>
      </c>
      <c r="AQ217" s="549" t="str">
        <f t="shared" si="75"/>
        <v/>
      </c>
    </row>
    <row r="218" spans="5:43" x14ac:dyDescent="0.25">
      <c r="E218" s="549" t="str">
        <f t="shared" si="57"/>
        <v/>
      </c>
      <c r="G218" s="549" t="str">
        <f t="shared" si="57"/>
        <v/>
      </c>
      <c r="I218" s="549" t="str">
        <f t="shared" si="58"/>
        <v/>
      </c>
      <c r="K218" s="549" t="str">
        <f t="shared" si="59"/>
        <v/>
      </c>
      <c r="M218" s="549" t="str">
        <f t="shared" si="60"/>
        <v/>
      </c>
      <c r="O218" s="549" t="str">
        <f t="shared" si="61"/>
        <v/>
      </c>
      <c r="Q218" s="549" t="str">
        <f t="shared" si="62"/>
        <v/>
      </c>
      <c r="S218" s="549" t="str">
        <f t="shared" si="63"/>
        <v/>
      </c>
      <c r="U218" s="549" t="str">
        <f t="shared" si="64"/>
        <v/>
      </c>
      <c r="W218" s="549" t="str">
        <f t="shared" si="65"/>
        <v/>
      </c>
      <c r="Y218" s="549" t="str">
        <f t="shared" si="66"/>
        <v/>
      </c>
      <c r="AA218" s="549" t="str">
        <f t="shared" si="67"/>
        <v/>
      </c>
      <c r="AC218" s="549" t="str">
        <f t="shared" si="68"/>
        <v/>
      </c>
      <c r="AE218" s="549" t="str">
        <f t="shared" si="69"/>
        <v/>
      </c>
      <c r="AG218" s="549" t="str">
        <f t="shared" si="70"/>
        <v/>
      </c>
      <c r="AI218" s="549" t="str">
        <f t="shared" si="71"/>
        <v/>
      </c>
      <c r="AK218" s="549" t="str">
        <f t="shared" si="72"/>
        <v/>
      </c>
      <c r="AM218" s="549" t="str">
        <f t="shared" si="73"/>
        <v/>
      </c>
      <c r="AO218" s="549" t="str">
        <f t="shared" si="74"/>
        <v/>
      </c>
      <c r="AQ218" s="549" t="str">
        <f t="shared" si="75"/>
        <v/>
      </c>
    </row>
    <row r="219" spans="5:43" x14ac:dyDescent="0.25">
      <c r="E219" s="549" t="str">
        <f t="shared" si="57"/>
        <v/>
      </c>
      <c r="G219" s="549" t="str">
        <f t="shared" si="57"/>
        <v/>
      </c>
      <c r="I219" s="549" t="str">
        <f t="shared" si="58"/>
        <v/>
      </c>
      <c r="K219" s="549" t="str">
        <f t="shared" si="59"/>
        <v/>
      </c>
      <c r="M219" s="549" t="str">
        <f t="shared" si="60"/>
        <v/>
      </c>
      <c r="O219" s="549" t="str">
        <f t="shared" si="61"/>
        <v/>
      </c>
      <c r="Q219" s="549" t="str">
        <f t="shared" si="62"/>
        <v/>
      </c>
      <c r="S219" s="549" t="str">
        <f t="shared" si="63"/>
        <v/>
      </c>
      <c r="U219" s="549" t="str">
        <f t="shared" si="64"/>
        <v/>
      </c>
      <c r="W219" s="549" t="str">
        <f t="shared" si="65"/>
        <v/>
      </c>
      <c r="Y219" s="549" t="str">
        <f t="shared" si="66"/>
        <v/>
      </c>
      <c r="AA219" s="549" t="str">
        <f t="shared" si="67"/>
        <v/>
      </c>
      <c r="AC219" s="549" t="str">
        <f t="shared" si="68"/>
        <v/>
      </c>
      <c r="AE219" s="549" t="str">
        <f t="shared" si="69"/>
        <v/>
      </c>
      <c r="AG219" s="549" t="str">
        <f t="shared" si="70"/>
        <v/>
      </c>
      <c r="AI219" s="549" t="str">
        <f t="shared" si="71"/>
        <v/>
      </c>
      <c r="AK219" s="549" t="str">
        <f t="shared" si="72"/>
        <v/>
      </c>
      <c r="AM219" s="549" t="str">
        <f t="shared" si="73"/>
        <v/>
      </c>
      <c r="AO219" s="549" t="str">
        <f t="shared" si="74"/>
        <v/>
      </c>
      <c r="AQ219" s="549" t="str">
        <f t="shared" si="75"/>
        <v/>
      </c>
    </row>
    <row r="220" spans="5:43" x14ac:dyDescent="0.25">
      <c r="E220" s="549" t="str">
        <f t="shared" si="57"/>
        <v/>
      </c>
      <c r="G220" s="549" t="str">
        <f t="shared" si="57"/>
        <v/>
      </c>
      <c r="I220" s="549" t="str">
        <f t="shared" si="58"/>
        <v/>
      </c>
      <c r="K220" s="549" t="str">
        <f t="shared" si="59"/>
        <v/>
      </c>
      <c r="M220" s="549" t="str">
        <f t="shared" si="60"/>
        <v/>
      </c>
      <c r="O220" s="549" t="str">
        <f t="shared" si="61"/>
        <v/>
      </c>
      <c r="Q220" s="549" t="str">
        <f t="shared" si="62"/>
        <v/>
      </c>
      <c r="S220" s="549" t="str">
        <f t="shared" si="63"/>
        <v/>
      </c>
      <c r="U220" s="549" t="str">
        <f t="shared" si="64"/>
        <v/>
      </c>
      <c r="W220" s="549" t="str">
        <f t="shared" si="65"/>
        <v/>
      </c>
      <c r="Y220" s="549" t="str">
        <f t="shared" si="66"/>
        <v/>
      </c>
      <c r="AA220" s="549" t="str">
        <f t="shared" si="67"/>
        <v/>
      </c>
      <c r="AC220" s="549" t="str">
        <f t="shared" si="68"/>
        <v/>
      </c>
      <c r="AE220" s="549" t="str">
        <f t="shared" si="69"/>
        <v/>
      </c>
      <c r="AG220" s="549" t="str">
        <f t="shared" si="70"/>
        <v/>
      </c>
      <c r="AI220" s="549" t="str">
        <f t="shared" si="71"/>
        <v/>
      </c>
      <c r="AK220" s="549" t="str">
        <f t="shared" si="72"/>
        <v/>
      </c>
      <c r="AM220" s="549" t="str">
        <f t="shared" si="73"/>
        <v/>
      </c>
      <c r="AO220" s="549" t="str">
        <f t="shared" si="74"/>
        <v/>
      </c>
      <c r="AQ220" s="549" t="str">
        <f t="shared" si="75"/>
        <v/>
      </c>
    </row>
    <row r="221" spans="5:43" x14ac:dyDescent="0.25">
      <c r="E221" s="549" t="str">
        <f t="shared" si="57"/>
        <v/>
      </c>
      <c r="G221" s="549" t="str">
        <f t="shared" si="57"/>
        <v/>
      </c>
      <c r="I221" s="549" t="str">
        <f t="shared" si="58"/>
        <v/>
      </c>
      <c r="K221" s="549" t="str">
        <f t="shared" si="59"/>
        <v/>
      </c>
      <c r="M221" s="549" t="str">
        <f t="shared" si="60"/>
        <v/>
      </c>
      <c r="O221" s="549" t="str">
        <f t="shared" si="61"/>
        <v/>
      </c>
      <c r="Q221" s="549" t="str">
        <f t="shared" si="62"/>
        <v/>
      </c>
      <c r="S221" s="549" t="str">
        <f t="shared" si="63"/>
        <v/>
      </c>
      <c r="U221" s="549" t="str">
        <f t="shared" si="64"/>
        <v/>
      </c>
      <c r="W221" s="549" t="str">
        <f t="shared" si="65"/>
        <v/>
      </c>
      <c r="Y221" s="549" t="str">
        <f t="shared" si="66"/>
        <v/>
      </c>
      <c r="AA221" s="549" t="str">
        <f t="shared" si="67"/>
        <v/>
      </c>
      <c r="AC221" s="549" t="str">
        <f t="shared" si="68"/>
        <v/>
      </c>
      <c r="AE221" s="549" t="str">
        <f t="shared" si="69"/>
        <v/>
      </c>
      <c r="AG221" s="549" t="str">
        <f t="shared" si="70"/>
        <v/>
      </c>
      <c r="AI221" s="549" t="str">
        <f t="shared" si="71"/>
        <v/>
      </c>
      <c r="AK221" s="549" t="str">
        <f t="shared" si="72"/>
        <v/>
      </c>
      <c r="AM221" s="549" t="str">
        <f t="shared" si="73"/>
        <v/>
      </c>
      <c r="AO221" s="549" t="str">
        <f t="shared" si="74"/>
        <v/>
      </c>
      <c r="AQ221" s="549" t="str">
        <f t="shared" si="75"/>
        <v/>
      </c>
    </row>
    <row r="222" spans="5:43" x14ac:dyDescent="0.25">
      <c r="E222" s="549" t="str">
        <f t="shared" si="57"/>
        <v/>
      </c>
      <c r="G222" s="549" t="str">
        <f t="shared" si="57"/>
        <v/>
      </c>
      <c r="I222" s="549" t="str">
        <f t="shared" si="58"/>
        <v/>
      </c>
      <c r="K222" s="549" t="str">
        <f t="shared" si="59"/>
        <v/>
      </c>
      <c r="M222" s="549" t="str">
        <f t="shared" si="60"/>
        <v/>
      </c>
      <c r="O222" s="549" t="str">
        <f t="shared" si="61"/>
        <v/>
      </c>
      <c r="Q222" s="549" t="str">
        <f t="shared" si="62"/>
        <v/>
      </c>
      <c r="S222" s="549" t="str">
        <f t="shared" si="63"/>
        <v/>
      </c>
      <c r="U222" s="549" t="str">
        <f t="shared" si="64"/>
        <v/>
      </c>
      <c r="W222" s="549" t="str">
        <f t="shared" si="65"/>
        <v/>
      </c>
      <c r="Y222" s="549" t="str">
        <f t="shared" si="66"/>
        <v/>
      </c>
      <c r="AA222" s="549" t="str">
        <f t="shared" si="67"/>
        <v/>
      </c>
      <c r="AC222" s="549" t="str">
        <f t="shared" si="68"/>
        <v/>
      </c>
      <c r="AE222" s="549" t="str">
        <f t="shared" si="69"/>
        <v/>
      </c>
      <c r="AG222" s="549" t="str">
        <f t="shared" si="70"/>
        <v/>
      </c>
      <c r="AI222" s="549" t="str">
        <f t="shared" si="71"/>
        <v/>
      </c>
      <c r="AK222" s="549" t="str">
        <f t="shared" si="72"/>
        <v/>
      </c>
      <c r="AM222" s="549" t="str">
        <f t="shared" si="73"/>
        <v/>
      </c>
      <c r="AO222" s="549" t="str">
        <f t="shared" si="74"/>
        <v/>
      </c>
      <c r="AQ222" s="549" t="str">
        <f t="shared" si="75"/>
        <v/>
      </c>
    </row>
    <row r="223" spans="5:43" x14ac:dyDescent="0.25">
      <c r="E223" s="549" t="str">
        <f t="shared" si="57"/>
        <v/>
      </c>
      <c r="G223" s="549" t="str">
        <f t="shared" si="57"/>
        <v/>
      </c>
      <c r="I223" s="549" t="str">
        <f t="shared" si="58"/>
        <v/>
      </c>
      <c r="K223" s="549" t="str">
        <f t="shared" si="59"/>
        <v/>
      </c>
      <c r="M223" s="549" t="str">
        <f t="shared" si="60"/>
        <v/>
      </c>
      <c r="O223" s="549" t="str">
        <f t="shared" si="61"/>
        <v/>
      </c>
      <c r="Q223" s="549" t="str">
        <f t="shared" si="62"/>
        <v/>
      </c>
      <c r="S223" s="549" t="str">
        <f t="shared" si="63"/>
        <v/>
      </c>
      <c r="U223" s="549" t="str">
        <f t="shared" si="64"/>
        <v/>
      </c>
      <c r="W223" s="549" t="str">
        <f t="shared" si="65"/>
        <v/>
      </c>
      <c r="Y223" s="549" t="str">
        <f t="shared" si="66"/>
        <v/>
      </c>
      <c r="AA223" s="549" t="str">
        <f t="shared" si="67"/>
        <v/>
      </c>
      <c r="AC223" s="549" t="str">
        <f t="shared" si="68"/>
        <v/>
      </c>
      <c r="AE223" s="549" t="str">
        <f t="shared" si="69"/>
        <v/>
      </c>
      <c r="AG223" s="549" t="str">
        <f t="shared" si="70"/>
        <v/>
      </c>
      <c r="AI223" s="549" t="str">
        <f t="shared" si="71"/>
        <v/>
      </c>
      <c r="AK223" s="549" t="str">
        <f t="shared" si="72"/>
        <v/>
      </c>
      <c r="AM223" s="549" t="str">
        <f t="shared" si="73"/>
        <v/>
      </c>
      <c r="AO223" s="549" t="str">
        <f t="shared" si="74"/>
        <v/>
      </c>
      <c r="AQ223" s="549" t="str">
        <f t="shared" si="75"/>
        <v/>
      </c>
    </row>
    <row r="224" spans="5:43" x14ac:dyDescent="0.25">
      <c r="E224" s="549" t="str">
        <f t="shared" si="57"/>
        <v/>
      </c>
      <c r="G224" s="549" t="str">
        <f t="shared" si="57"/>
        <v/>
      </c>
      <c r="I224" s="549" t="str">
        <f t="shared" si="58"/>
        <v/>
      </c>
      <c r="K224" s="549" t="str">
        <f t="shared" si="59"/>
        <v/>
      </c>
      <c r="M224" s="549" t="str">
        <f t="shared" si="60"/>
        <v/>
      </c>
      <c r="O224" s="549" t="str">
        <f t="shared" si="61"/>
        <v/>
      </c>
      <c r="Q224" s="549" t="str">
        <f t="shared" si="62"/>
        <v/>
      </c>
      <c r="S224" s="549" t="str">
        <f t="shared" si="63"/>
        <v/>
      </c>
      <c r="U224" s="549" t="str">
        <f t="shared" si="64"/>
        <v/>
      </c>
      <c r="W224" s="549" t="str">
        <f t="shared" si="65"/>
        <v/>
      </c>
      <c r="Y224" s="549" t="str">
        <f t="shared" si="66"/>
        <v/>
      </c>
      <c r="AA224" s="549" t="str">
        <f t="shared" si="67"/>
        <v/>
      </c>
      <c r="AC224" s="549" t="str">
        <f t="shared" si="68"/>
        <v/>
      </c>
      <c r="AE224" s="549" t="str">
        <f t="shared" si="69"/>
        <v/>
      </c>
      <c r="AG224" s="549" t="str">
        <f t="shared" si="70"/>
        <v/>
      </c>
      <c r="AI224" s="549" t="str">
        <f t="shared" si="71"/>
        <v/>
      </c>
      <c r="AK224" s="549" t="str">
        <f t="shared" si="72"/>
        <v/>
      </c>
      <c r="AM224" s="549" t="str">
        <f t="shared" si="73"/>
        <v/>
      </c>
      <c r="AO224" s="549" t="str">
        <f t="shared" si="74"/>
        <v/>
      </c>
      <c r="AQ224" s="549" t="str">
        <f t="shared" si="75"/>
        <v/>
      </c>
    </row>
    <row r="225" spans="5:43" x14ac:dyDescent="0.25">
      <c r="E225" s="549" t="str">
        <f t="shared" si="57"/>
        <v/>
      </c>
      <c r="G225" s="549" t="str">
        <f t="shared" si="57"/>
        <v/>
      </c>
      <c r="I225" s="549" t="str">
        <f t="shared" si="58"/>
        <v/>
      </c>
      <c r="K225" s="549" t="str">
        <f t="shared" si="59"/>
        <v/>
      </c>
      <c r="M225" s="549" t="str">
        <f t="shared" si="60"/>
        <v/>
      </c>
      <c r="O225" s="549" t="str">
        <f t="shared" si="61"/>
        <v/>
      </c>
      <c r="Q225" s="549" t="str">
        <f t="shared" si="62"/>
        <v/>
      </c>
      <c r="S225" s="549" t="str">
        <f t="shared" si="63"/>
        <v/>
      </c>
      <c r="U225" s="549" t="str">
        <f t="shared" si="64"/>
        <v/>
      </c>
      <c r="W225" s="549" t="str">
        <f t="shared" si="65"/>
        <v/>
      </c>
      <c r="Y225" s="549" t="str">
        <f t="shared" si="66"/>
        <v/>
      </c>
      <c r="AA225" s="549" t="str">
        <f t="shared" si="67"/>
        <v/>
      </c>
      <c r="AC225" s="549" t="str">
        <f t="shared" si="68"/>
        <v/>
      </c>
      <c r="AE225" s="549" t="str">
        <f t="shared" si="69"/>
        <v/>
      </c>
      <c r="AG225" s="549" t="str">
        <f t="shared" si="70"/>
        <v/>
      </c>
      <c r="AI225" s="549" t="str">
        <f t="shared" si="71"/>
        <v/>
      </c>
      <c r="AK225" s="549" t="str">
        <f t="shared" si="72"/>
        <v/>
      </c>
      <c r="AM225" s="549" t="str">
        <f t="shared" si="73"/>
        <v/>
      </c>
      <c r="AO225" s="549" t="str">
        <f t="shared" si="74"/>
        <v/>
      </c>
      <c r="AQ225" s="549" t="str">
        <f t="shared" si="75"/>
        <v/>
      </c>
    </row>
    <row r="226" spans="5:43" x14ac:dyDescent="0.25">
      <c r="E226" s="549" t="str">
        <f t="shared" si="57"/>
        <v/>
      </c>
      <c r="G226" s="549" t="str">
        <f t="shared" si="57"/>
        <v/>
      </c>
      <c r="I226" s="549" t="str">
        <f t="shared" si="58"/>
        <v/>
      </c>
      <c r="K226" s="549" t="str">
        <f t="shared" si="59"/>
        <v/>
      </c>
      <c r="M226" s="549" t="str">
        <f t="shared" si="60"/>
        <v/>
      </c>
      <c r="O226" s="549" t="str">
        <f t="shared" si="61"/>
        <v/>
      </c>
      <c r="Q226" s="549" t="str">
        <f t="shared" si="62"/>
        <v/>
      </c>
      <c r="S226" s="549" t="str">
        <f t="shared" si="63"/>
        <v/>
      </c>
      <c r="U226" s="549" t="str">
        <f t="shared" si="64"/>
        <v/>
      </c>
      <c r="W226" s="549" t="str">
        <f t="shared" si="65"/>
        <v/>
      </c>
      <c r="Y226" s="549" t="str">
        <f t="shared" si="66"/>
        <v/>
      </c>
      <c r="AA226" s="549" t="str">
        <f t="shared" si="67"/>
        <v/>
      </c>
      <c r="AC226" s="549" t="str">
        <f t="shared" si="68"/>
        <v/>
      </c>
      <c r="AE226" s="549" t="str">
        <f t="shared" si="69"/>
        <v/>
      </c>
      <c r="AG226" s="549" t="str">
        <f t="shared" si="70"/>
        <v/>
      </c>
      <c r="AI226" s="549" t="str">
        <f t="shared" si="71"/>
        <v/>
      </c>
      <c r="AK226" s="549" t="str">
        <f t="shared" si="72"/>
        <v/>
      </c>
      <c r="AM226" s="549" t="str">
        <f t="shared" si="73"/>
        <v/>
      </c>
      <c r="AO226" s="549" t="str">
        <f t="shared" si="74"/>
        <v/>
      </c>
      <c r="AQ226" s="549" t="str">
        <f t="shared" si="75"/>
        <v/>
      </c>
    </row>
    <row r="227" spans="5:43" x14ac:dyDescent="0.25">
      <c r="E227" s="549" t="str">
        <f t="shared" si="57"/>
        <v/>
      </c>
      <c r="G227" s="549" t="str">
        <f t="shared" si="57"/>
        <v/>
      </c>
      <c r="I227" s="549" t="str">
        <f t="shared" si="58"/>
        <v/>
      </c>
      <c r="K227" s="549" t="str">
        <f t="shared" si="59"/>
        <v/>
      </c>
      <c r="M227" s="549" t="str">
        <f t="shared" si="60"/>
        <v/>
      </c>
      <c r="O227" s="549" t="str">
        <f t="shared" si="61"/>
        <v/>
      </c>
      <c r="Q227" s="549" t="str">
        <f t="shared" si="62"/>
        <v/>
      </c>
      <c r="S227" s="549" t="str">
        <f t="shared" si="63"/>
        <v/>
      </c>
      <c r="U227" s="549" t="str">
        <f t="shared" si="64"/>
        <v/>
      </c>
      <c r="W227" s="549" t="str">
        <f t="shared" si="65"/>
        <v/>
      </c>
      <c r="Y227" s="549" t="str">
        <f t="shared" si="66"/>
        <v/>
      </c>
      <c r="AA227" s="549" t="str">
        <f t="shared" si="67"/>
        <v/>
      </c>
      <c r="AC227" s="549" t="str">
        <f t="shared" si="68"/>
        <v/>
      </c>
      <c r="AE227" s="549" t="str">
        <f t="shared" si="69"/>
        <v/>
      </c>
      <c r="AG227" s="549" t="str">
        <f t="shared" si="70"/>
        <v/>
      </c>
      <c r="AI227" s="549" t="str">
        <f t="shared" si="71"/>
        <v/>
      </c>
      <c r="AK227" s="549" t="str">
        <f t="shared" si="72"/>
        <v/>
      </c>
      <c r="AM227" s="549" t="str">
        <f t="shared" si="73"/>
        <v/>
      </c>
      <c r="AO227" s="549" t="str">
        <f t="shared" si="74"/>
        <v/>
      </c>
      <c r="AQ227" s="549" t="str">
        <f t="shared" si="75"/>
        <v/>
      </c>
    </row>
    <row r="228" spans="5:43" x14ac:dyDescent="0.25">
      <c r="E228" s="549" t="str">
        <f t="shared" si="57"/>
        <v/>
      </c>
      <c r="G228" s="549" t="str">
        <f t="shared" si="57"/>
        <v/>
      </c>
      <c r="I228" s="549" t="str">
        <f t="shared" si="58"/>
        <v/>
      </c>
      <c r="K228" s="549" t="str">
        <f t="shared" si="59"/>
        <v/>
      </c>
      <c r="M228" s="549" t="str">
        <f t="shared" si="60"/>
        <v/>
      </c>
      <c r="O228" s="549" t="str">
        <f t="shared" si="61"/>
        <v/>
      </c>
      <c r="Q228" s="549" t="str">
        <f t="shared" si="62"/>
        <v/>
      </c>
      <c r="S228" s="549" t="str">
        <f t="shared" si="63"/>
        <v/>
      </c>
      <c r="U228" s="549" t="str">
        <f t="shared" si="64"/>
        <v/>
      </c>
      <c r="W228" s="549" t="str">
        <f t="shared" si="65"/>
        <v/>
      </c>
      <c r="Y228" s="549" t="str">
        <f t="shared" si="66"/>
        <v/>
      </c>
      <c r="AA228" s="549" t="str">
        <f t="shared" si="67"/>
        <v/>
      </c>
      <c r="AC228" s="549" t="str">
        <f t="shared" si="68"/>
        <v/>
      </c>
      <c r="AE228" s="549" t="str">
        <f t="shared" si="69"/>
        <v/>
      </c>
      <c r="AG228" s="549" t="str">
        <f t="shared" si="70"/>
        <v/>
      </c>
      <c r="AI228" s="549" t="str">
        <f t="shared" si="71"/>
        <v/>
      </c>
      <c r="AK228" s="549" t="str">
        <f t="shared" si="72"/>
        <v/>
      </c>
      <c r="AM228" s="549" t="str">
        <f t="shared" si="73"/>
        <v/>
      </c>
      <c r="AO228" s="549" t="str">
        <f t="shared" si="74"/>
        <v/>
      </c>
      <c r="AQ228" s="549" t="str">
        <f t="shared" si="75"/>
        <v/>
      </c>
    </row>
    <row r="229" spans="5:43" x14ac:dyDescent="0.25">
      <c r="E229" s="549" t="str">
        <f t="shared" si="57"/>
        <v/>
      </c>
      <c r="G229" s="549" t="str">
        <f t="shared" si="57"/>
        <v/>
      </c>
      <c r="I229" s="549" t="str">
        <f t="shared" si="58"/>
        <v/>
      </c>
      <c r="K229" s="549" t="str">
        <f t="shared" si="59"/>
        <v/>
      </c>
      <c r="M229" s="549" t="str">
        <f t="shared" si="60"/>
        <v/>
      </c>
      <c r="O229" s="549" t="str">
        <f t="shared" si="61"/>
        <v/>
      </c>
      <c r="Q229" s="549" t="str">
        <f t="shared" si="62"/>
        <v/>
      </c>
      <c r="S229" s="549" t="str">
        <f t="shared" si="63"/>
        <v/>
      </c>
      <c r="U229" s="549" t="str">
        <f t="shared" si="64"/>
        <v/>
      </c>
      <c r="W229" s="549" t="str">
        <f t="shared" si="65"/>
        <v/>
      </c>
      <c r="Y229" s="549" t="str">
        <f t="shared" si="66"/>
        <v/>
      </c>
      <c r="AA229" s="549" t="str">
        <f t="shared" si="67"/>
        <v/>
      </c>
      <c r="AC229" s="549" t="str">
        <f t="shared" si="68"/>
        <v/>
      </c>
      <c r="AE229" s="549" t="str">
        <f t="shared" si="69"/>
        <v/>
      </c>
      <c r="AG229" s="549" t="str">
        <f t="shared" si="70"/>
        <v/>
      </c>
      <c r="AI229" s="549" t="str">
        <f t="shared" si="71"/>
        <v/>
      </c>
      <c r="AK229" s="549" t="str">
        <f t="shared" si="72"/>
        <v/>
      </c>
      <c r="AM229" s="549" t="str">
        <f t="shared" si="73"/>
        <v/>
      </c>
      <c r="AO229" s="549" t="str">
        <f t="shared" si="74"/>
        <v/>
      </c>
      <c r="AQ229" s="549" t="str">
        <f t="shared" si="75"/>
        <v/>
      </c>
    </row>
    <row r="230" spans="5:43" x14ac:dyDescent="0.25">
      <c r="E230" s="549" t="str">
        <f t="shared" si="57"/>
        <v/>
      </c>
      <c r="G230" s="549" t="str">
        <f t="shared" si="57"/>
        <v/>
      </c>
      <c r="I230" s="549" t="str">
        <f t="shared" si="58"/>
        <v/>
      </c>
      <c r="K230" s="549" t="str">
        <f t="shared" si="59"/>
        <v/>
      </c>
      <c r="M230" s="549" t="str">
        <f t="shared" si="60"/>
        <v/>
      </c>
      <c r="O230" s="549" t="str">
        <f t="shared" si="61"/>
        <v/>
      </c>
      <c r="Q230" s="549" t="str">
        <f t="shared" si="62"/>
        <v/>
      </c>
      <c r="S230" s="549" t="str">
        <f t="shared" si="63"/>
        <v/>
      </c>
      <c r="U230" s="549" t="str">
        <f t="shared" si="64"/>
        <v/>
      </c>
      <c r="W230" s="549" t="str">
        <f t="shared" si="65"/>
        <v/>
      </c>
      <c r="Y230" s="549" t="str">
        <f t="shared" si="66"/>
        <v/>
      </c>
      <c r="AA230" s="549" t="str">
        <f t="shared" si="67"/>
        <v/>
      </c>
      <c r="AC230" s="549" t="str">
        <f t="shared" si="68"/>
        <v/>
      </c>
      <c r="AE230" s="549" t="str">
        <f t="shared" si="69"/>
        <v/>
      </c>
      <c r="AG230" s="549" t="str">
        <f t="shared" si="70"/>
        <v/>
      </c>
      <c r="AI230" s="549" t="str">
        <f t="shared" si="71"/>
        <v/>
      </c>
      <c r="AK230" s="549" t="str">
        <f t="shared" si="72"/>
        <v/>
      </c>
      <c r="AM230" s="549" t="str">
        <f t="shared" si="73"/>
        <v/>
      </c>
      <c r="AO230" s="549" t="str">
        <f t="shared" si="74"/>
        <v/>
      </c>
      <c r="AQ230" s="549" t="str">
        <f t="shared" si="75"/>
        <v/>
      </c>
    </row>
    <row r="231" spans="5:43" x14ac:dyDescent="0.25">
      <c r="E231" s="549" t="str">
        <f t="shared" si="57"/>
        <v/>
      </c>
      <c r="G231" s="549" t="str">
        <f t="shared" si="57"/>
        <v/>
      </c>
      <c r="I231" s="549" t="str">
        <f t="shared" si="58"/>
        <v/>
      </c>
      <c r="K231" s="549" t="str">
        <f t="shared" si="59"/>
        <v/>
      </c>
      <c r="M231" s="549" t="str">
        <f t="shared" si="60"/>
        <v/>
      </c>
      <c r="O231" s="549" t="str">
        <f t="shared" si="61"/>
        <v/>
      </c>
      <c r="Q231" s="549" t="str">
        <f t="shared" si="62"/>
        <v/>
      </c>
      <c r="S231" s="549" t="str">
        <f t="shared" si="63"/>
        <v/>
      </c>
      <c r="U231" s="549" t="str">
        <f t="shared" si="64"/>
        <v/>
      </c>
      <c r="W231" s="549" t="str">
        <f t="shared" si="65"/>
        <v/>
      </c>
      <c r="Y231" s="549" t="str">
        <f t="shared" si="66"/>
        <v/>
      </c>
      <c r="AA231" s="549" t="str">
        <f t="shared" si="67"/>
        <v/>
      </c>
      <c r="AC231" s="549" t="str">
        <f t="shared" si="68"/>
        <v/>
      </c>
      <c r="AE231" s="549" t="str">
        <f t="shared" si="69"/>
        <v/>
      </c>
      <c r="AG231" s="549" t="str">
        <f t="shared" si="70"/>
        <v/>
      </c>
      <c r="AI231" s="549" t="str">
        <f t="shared" si="71"/>
        <v/>
      </c>
      <c r="AK231" s="549" t="str">
        <f t="shared" si="72"/>
        <v/>
      </c>
      <c r="AM231" s="549" t="str">
        <f t="shared" si="73"/>
        <v/>
      </c>
      <c r="AO231" s="549" t="str">
        <f t="shared" si="74"/>
        <v/>
      </c>
      <c r="AQ231" s="549" t="str">
        <f t="shared" si="75"/>
        <v/>
      </c>
    </row>
    <row r="232" spans="5:43" x14ac:dyDescent="0.25">
      <c r="E232" s="549" t="str">
        <f t="shared" si="57"/>
        <v/>
      </c>
      <c r="G232" s="549" t="str">
        <f t="shared" si="57"/>
        <v/>
      </c>
      <c r="I232" s="549" t="str">
        <f t="shared" si="58"/>
        <v/>
      </c>
      <c r="K232" s="549" t="str">
        <f t="shared" si="59"/>
        <v/>
      </c>
      <c r="M232" s="549" t="str">
        <f t="shared" si="60"/>
        <v/>
      </c>
      <c r="O232" s="549" t="str">
        <f t="shared" si="61"/>
        <v/>
      </c>
      <c r="Q232" s="549" t="str">
        <f t="shared" si="62"/>
        <v/>
      </c>
      <c r="S232" s="549" t="str">
        <f t="shared" si="63"/>
        <v/>
      </c>
      <c r="U232" s="549" t="str">
        <f t="shared" si="64"/>
        <v/>
      </c>
      <c r="W232" s="549" t="str">
        <f t="shared" si="65"/>
        <v/>
      </c>
      <c r="Y232" s="549" t="str">
        <f t="shared" si="66"/>
        <v/>
      </c>
      <c r="AA232" s="549" t="str">
        <f t="shared" si="67"/>
        <v/>
      </c>
      <c r="AC232" s="549" t="str">
        <f t="shared" si="68"/>
        <v/>
      </c>
      <c r="AE232" s="549" t="str">
        <f t="shared" si="69"/>
        <v/>
      </c>
      <c r="AG232" s="549" t="str">
        <f t="shared" si="70"/>
        <v/>
      </c>
      <c r="AI232" s="549" t="str">
        <f t="shared" si="71"/>
        <v/>
      </c>
      <c r="AK232" s="549" t="str">
        <f t="shared" si="72"/>
        <v/>
      </c>
      <c r="AM232" s="549" t="str">
        <f t="shared" si="73"/>
        <v/>
      </c>
      <c r="AO232" s="549" t="str">
        <f t="shared" si="74"/>
        <v/>
      </c>
      <c r="AQ232" s="549" t="str">
        <f t="shared" si="75"/>
        <v/>
      </c>
    </row>
    <row r="233" spans="5:43" x14ac:dyDescent="0.25">
      <c r="E233" s="549" t="str">
        <f t="shared" si="57"/>
        <v/>
      </c>
      <c r="G233" s="549" t="str">
        <f t="shared" si="57"/>
        <v/>
      </c>
      <c r="I233" s="549" t="str">
        <f t="shared" si="58"/>
        <v/>
      </c>
      <c r="K233" s="549" t="str">
        <f t="shared" si="59"/>
        <v/>
      </c>
      <c r="M233" s="549" t="str">
        <f t="shared" si="60"/>
        <v/>
      </c>
      <c r="O233" s="549" t="str">
        <f t="shared" si="61"/>
        <v/>
      </c>
      <c r="Q233" s="549" t="str">
        <f t="shared" si="62"/>
        <v/>
      </c>
      <c r="S233" s="549" t="str">
        <f t="shared" si="63"/>
        <v/>
      </c>
      <c r="U233" s="549" t="str">
        <f t="shared" si="64"/>
        <v/>
      </c>
      <c r="W233" s="549" t="str">
        <f t="shared" si="65"/>
        <v/>
      </c>
      <c r="Y233" s="549" t="str">
        <f t="shared" si="66"/>
        <v/>
      </c>
      <c r="AA233" s="549" t="str">
        <f t="shared" si="67"/>
        <v/>
      </c>
      <c r="AC233" s="549" t="str">
        <f t="shared" si="68"/>
        <v/>
      </c>
      <c r="AE233" s="549" t="str">
        <f t="shared" si="69"/>
        <v/>
      </c>
      <c r="AG233" s="549" t="str">
        <f t="shared" si="70"/>
        <v/>
      </c>
      <c r="AI233" s="549" t="str">
        <f t="shared" si="71"/>
        <v/>
      </c>
      <c r="AK233" s="549" t="str">
        <f t="shared" si="72"/>
        <v/>
      </c>
      <c r="AM233" s="549" t="str">
        <f t="shared" si="73"/>
        <v/>
      </c>
      <c r="AO233" s="549" t="str">
        <f t="shared" si="74"/>
        <v/>
      </c>
      <c r="AQ233" s="549" t="str">
        <f t="shared" si="75"/>
        <v/>
      </c>
    </row>
    <row r="234" spans="5:43" x14ac:dyDescent="0.25">
      <c r="E234" s="549" t="str">
        <f t="shared" si="57"/>
        <v/>
      </c>
      <c r="G234" s="549" t="str">
        <f t="shared" si="57"/>
        <v/>
      </c>
      <c r="I234" s="549" t="str">
        <f t="shared" si="58"/>
        <v/>
      </c>
      <c r="K234" s="549" t="str">
        <f t="shared" si="59"/>
        <v/>
      </c>
      <c r="M234" s="549" t="str">
        <f t="shared" si="60"/>
        <v/>
      </c>
      <c r="O234" s="549" t="str">
        <f t="shared" si="61"/>
        <v/>
      </c>
      <c r="Q234" s="549" t="str">
        <f t="shared" si="62"/>
        <v/>
      </c>
      <c r="S234" s="549" t="str">
        <f t="shared" si="63"/>
        <v/>
      </c>
      <c r="U234" s="549" t="str">
        <f t="shared" si="64"/>
        <v/>
      </c>
      <c r="W234" s="549" t="str">
        <f t="shared" si="65"/>
        <v/>
      </c>
      <c r="Y234" s="549" t="str">
        <f t="shared" si="66"/>
        <v/>
      </c>
      <c r="AA234" s="549" t="str">
        <f t="shared" si="67"/>
        <v/>
      </c>
      <c r="AC234" s="549" t="str">
        <f t="shared" si="68"/>
        <v/>
      </c>
      <c r="AE234" s="549" t="str">
        <f t="shared" si="69"/>
        <v/>
      </c>
      <c r="AG234" s="549" t="str">
        <f t="shared" si="70"/>
        <v/>
      </c>
      <c r="AI234" s="549" t="str">
        <f t="shared" si="71"/>
        <v/>
      </c>
      <c r="AK234" s="549" t="str">
        <f t="shared" si="72"/>
        <v/>
      </c>
      <c r="AM234" s="549" t="str">
        <f t="shared" si="73"/>
        <v/>
      </c>
      <c r="AO234" s="549" t="str">
        <f t="shared" si="74"/>
        <v/>
      </c>
      <c r="AQ234" s="549" t="str">
        <f t="shared" si="75"/>
        <v/>
      </c>
    </row>
    <row r="235" spans="5:43" x14ac:dyDescent="0.25">
      <c r="E235" s="549" t="str">
        <f t="shared" si="57"/>
        <v/>
      </c>
      <c r="G235" s="549" t="str">
        <f t="shared" si="57"/>
        <v/>
      </c>
      <c r="I235" s="549" t="str">
        <f t="shared" si="58"/>
        <v/>
      </c>
      <c r="K235" s="549" t="str">
        <f t="shared" si="59"/>
        <v/>
      </c>
      <c r="M235" s="549" t="str">
        <f t="shared" si="60"/>
        <v/>
      </c>
      <c r="O235" s="549" t="str">
        <f t="shared" si="61"/>
        <v/>
      </c>
      <c r="Q235" s="549" t="str">
        <f t="shared" si="62"/>
        <v/>
      </c>
      <c r="S235" s="549" t="str">
        <f t="shared" si="63"/>
        <v/>
      </c>
      <c r="U235" s="549" t="str">
        <f t="shared" si="64"/>
        <v/>
      </c>
      <c r="W235" s="549" t="str">
        <f t="shared" si="65"/>
        <v/>
      </c>
      <c r="Y235" s="549" t="str">
        <f t="shared" si="66"/>
        <v/>
      </c>
      <c r="AA235" s="549" t="str">
        <f t="shared" si="67"/>
        <v/>
      </c>
      <c r="AC235" s="549" t="str">
        <f t="shared" si="68"/>
        <v/>
      </c>
      <c r="AE235" s="549" t="str">
        <f t="shared" si="69"/>
        <v/>
      </c>
      <c r="AG235" s="549" t="str">
        <f t="shared" si="70"/>
        <v/>
      </c>
      <c r="AI235" s="549" t="str">
        <f t="shared" si="71"/>
        <v/>
      </c>
      <c r="AK235" s="549" t="str">
        <f t="shared" si="72"/>
        <v/>
      </c>
      <c r="AM235" s="549" t="str">
        <f t="shared" si="73"/>
        <v/>
      </c>
      <c r="AO235" s="549" t="str">
        <f t="shared" si="74"/>
        <v/>
      </c>
      <c r="AQ235" s="549" t="str">
        <f t="shared" si="75"/>
        <v/>
      </c>
    </row>
    <row r="236" spans="5:43" x14ac:dyDescent="0.25">
      <c r="E236" s="549" t="str">
        <f t="shared" si="57"/>
        <v/>
      </c>
      <c r="G236" s="549" t="str">
        <f t="shared" si="57"/>
        <v/>
      </c>
      <c r="I236" s="549" t="str">
        <f t="shared" si="58"/>
        <v/>
      </c>
      <c r="K236" s="549" t="str">
        <f t="shared" si="59"/>
        <v/>
      </c>
      <c r="M236" s="549" t="str">
        <f t="shared" si="60"/>
        <v/>
      </c>
      <c r="O236" s="549" t="str">
        <f t="shared" si="61"/>
        <v/>
      </c>
      <c r="Q236" s="549" t="str">
        <f t="shared" si="62"/>
        <v/>
      </c>
      <c r="S236" s="549" t="str">
        <f t="shared" si="63"/>
        <v/>
      </c>
      <c r="U236" s="549" t="str">
        <f t="shared" si="64"/>
        <v/>
      </c>
      <c r="W236" s="549" t="str">
        <f t="shared" si="65"/>
        <v/>
      </c>
      <c r="Y236" s="549" t="str">
        <f t="shared" si="66"/>
        <v/>
      </c>
      <c r="AA236" s="549" t="str">
        <f t="shared" si="67"/>
        <v/>
      </c>
      <c r="AC236" s="549" t="str">
        <f t="shared" si="68"/>
        <v/>
      </c>
      <c r="AE236" s="549" t="str">
        <f t="shared" si="69"/>
        <v/>
      </c>
      <c r="AG236" s="549" t="str">
        <f t="shared" si="70"/>
        <v/>
      </c>
      <c r="AI236" s="549" t="str">
        <f t="shared" si="71"/>
        <v/>
      </c>
      <c r="AK236" s="549" t="str">
        <f t="shared" si="72"/>
        <v/>
      </c>
      <c r="AM236" s="549" t="str">
        <f t="shared" si="73"/>
        <v/>
      </c>
      <c r="AO236" s="549" t="str">
        <f t="shared" si="74"/>
        <v/>
      </c>
      <c r="AQ236" s="549" t="str">
        <f t="shared" si="75"/>
        <v/>
      </c>
    </row>
    <row r="237" spans="5:43" x14ac:dyDescent="0.25">
      <c r="E237" s="549" t="str">
        <f t="shared" si="57"/>
        <v/>
      </c>
      <c r="G237" s="549" t="str">
        <f t="shared" si="57"/>
        <v/>
      </c>
      <c r="I237" s="549" t="str">
        <f t="shared" si="58"/>
        <v/>
      </c>
      <c r="K237" s="549" t="str">
        <f t="shared" si="59"/>
        <v/>
      </c>
      <c r="M237" s="549" t="str">
        <f t="shared" si="60"/>
        <v/>
      </c>
      <c r="O237" s="549" t="str">
        <f t="shared" si="61"/>
        <v/>
      </c>
      <c r="Q237" s="549" t="str">
        <f t="shared" si="62"/>
        <v/>
      </c>
      <c r="S237" s="549" t="str">
        <f t="shared" si="63"/>
        <v/>
      </c>
      <c r="U237" s="549" t="str">
        <f t="shared" si="64"/>
        <v/>
      </c>
      <c r="W237" s="549" t="str">
        <f t="shared" si="65"/>
        <v/>
      </c>
      <c r="Y237" s="549" t="str">
        <f t="shared" si="66"/>
        <v/>
      </c>
      <c r="AA237" s="549" t="str">
        <f t="shared" si="67"/>
        <v/>
      </c>
      <c r="AC237" s="549" t="str">
        <f t="shared" si="68"/>
        <v/>
      </c>
      <c r="AE237" s="549" t="str">
        <f t="shared" si="69"/>
        <v/>
      </c>
      <c r="AG237" s="549" t="str">
        <f t="shared" si="70"/>
        <v/>
      </c>
      <c r="AI237" s="549" t="str">
        <f t="shared" si="71"/>
        <v/>
      </c>
      <c r="AK237" s="549" t="str">
        <f t="shared" si="72"/>
        <v/>
      </c>
      <c r="AM237" s="549" t="str">
        <f t="shared" si="73"/>
        <v/>
      </c>
      <c r="AO237" s="549" t="str">
        <f t="shared" si="74"/>
        <v/>
      </c>
      <c r="AQ237" s="549" t="str">
        <f t="shared" si="75"/>
        <v/>
      </c>
    </row>
    <row r="238" spans="5:43" x14ac:dyDescent="0.25">
      <c r="E238" s="549" t="str">
        <f t="shared" si="57"/>
        <v/>
      </c>
      <c r="G238" s="549" t="str">
        <f t="shared" si="57"/>
        <v/>
      </c>
      <c r="I238" s="549" t="str">
        <f t="shared" si="58"/>
        <v/>
      </c>
      <c r="K238" s="549" t="str">
        <f t="shared" si="59"/>
        <v/>
      </c>
      <c r="M238" s="549" t="str">
        <f t="shared" si="60"/>
        <v/>
      </c>
      <c r="O238" s="549" t="str">
        <f t="shared" si="61"/>
        <v/>
      </c>
      <c r="Q238" s="549" t="str">
        <f t="shared" si="62"/>
        <v/>
      </c>
      <c r="S238" s="549" t="str">
        <f t="shared" si="63"/>
        <v/>
      </c>
      <c r="U238" s="549" t="str">
        <f t="shared" si="64"/>
        <v/>
      </c>
      <c r="W238" s="549" t="str">
        <f t="shared" si="65"/>
        <v/>
      </c>
      <c r="Y238" s="549" t="str">
        <f t="shared" si="66"/>
        <v/>
      </c>
      <c r="AA238" s="549" t="str">
        <f t="shared" si="67"/>
        <v/>
      </c>
      <c r="AC238" s="549" t="str">
        <f t="shared" si="68"/>
        <v/>
      </c>
      <c r="AE238" s="549" t="str">
        <f t="shared" si="69"/>
        <v/>
      </c>
      <c r="AG238" s="549" t="str">
        <f t="shared" si="70"/>
        <v/>
      </c>
      <c r="AI238" s="549" t="str">
        <f t="shared" si="71"/>
        <v/>
      </c>
      <c r="AK238" s="549" t="str">
        <f t="shared" si="72"/>
        <v/>
      </c>
      <c r="AM238" s="549" t="str">
        <f t="shared" si="73"/>
        <v/>
      </c>
      <c r="AO238" s="549" t="str">
        <f t="shared" si="74"/>
        <v/>
      </c>
      <c r="AQ238" s="549" t="str">
        <f t="shared" si="75"/>
        <v/>
      </c>
    </row>
    <row r="239" spans="5:43" x14ac:dyDescent="0.25">
      <c r="E239" s="549" t="str">
        <f t="shared" si="57"/>
        <v/>
      </c>
      <c r="G239" s="549" t="str">
        <f t="shared" si="57"/>
        <v/>
      </c>
      <c r="I239" s="549" t="str">
        <f t="shared" si="58"/>
        <v/>
      </c>
      <c r="K239" s="549" t="str">
        <f t="shared" si="59"/>
        <v/>
      </c>
      <c r="M239" s="549" t="str">
        <f t="shared" si="60"/>
        <v/>
      </c>
      <c r="O239" s="549" t="str">
        <f t="shared" si="61"/>
        <v/>
      </c>
      <c r="Q239" s="549" t="str">
        <f t="shared" si="62"/>
        <v/>
      </c>
      <c r="S239" s="549" t="str">
        <f t="shared" si="63"/>
        <v/>
      </c>
      <c r="U239" s="549" t="str">
        <f t="shared" si="64"/>
        <v/>
      </c>
      <c r="W239" s="549" t="str">
        <f t="shared" si="65"/>
        <v/>
      </c>
      <c r="Y239" s="549" t="str">
        <f t="shared" si="66"/>
        <v/>
      </c>
      <c r="AA239" s="549" t="str">
        <f t="shared" si="67"/>
        <v/>
      </c>
      <c r="AC239" s="549" t="str">
        <f t="shared" si="68"/>
        <v/>
      </c>
      <c r="AE239" s="549" t="str">
        <f t="shared" si="69"/>
        <v/>
      </c>
      <c r="AG239" s="549" t="str">
        <f t="shared" si="70"/>
        <v/>
      </c>
      <c r="AI239" s="549" t="str">
        <f t="shared" si="71"/>
        <v/>
      </c>
      <c r="AK239" s="549" t="str">
        <f t="shared" si="72"/>
        <v/>
      </c>
      <c r="AM239" s="549" t="str">
        <f t="shared" si="73"/>
        <v/>
      </c>
      <c r="AO239" s="549" t="str">
        <f t="shared" si="74"/>
        <v/>
      </c>
      <c r="AQ239" s="549" t="str">
        <f t="shared" si="75"/>
        <v/>
      </c>
    </row>
    <row r="240" spans="5:43" x14ac:dyDescent="0.25">
      <c r="E240" s="549" t="str">
        <f t="shared" si="57"/>
        <v/>
      </c>
      <c r="G240" s="549" t="str">
        <f t="shared" si="57"/>
        <v/>
      </c>
      <c r="I240" s="549" t="str">
        <f t="shared" si="58"/>
        <v/>
      </c>
      <c r="K240" s="549" t="str">
        <f t="shared" si="59"/>
        <v/>
      </c>
      <c r="M240" s="549" t="str">
        <f t="shared" si="60"/>
        <v/>
      </c>
      <c r="O240" s="549" t="str">
        <f t="shared" si="61"/>
        <v/>
      </c>
      <c r="Q240" s="549" t="str">
        <f t="shared" si="62"/>
        <v/>
      </c>
      <c r="S240" s="549" t="str">
        <f t="shared" si="63"/>
        <v/>
      </c>
      <c r="U240" s="549" t="str">
        <f t="shared" si="64"/>
        <v/>
      </c>
      <c r="W240" s="549" t="str">
        <f t="shared" si="65"/>
        <v/>
      </c>
      <c r="Y240" s="549" t="str">
        <f t="shared" si="66"/>
        <v/>
      </c>
      <c r="AA240" s="549" t="str">
        <f t="shared" si="67"/>
        <v/>
      </c>
      <c r="AC240" s="549" t="str">
        <f t="shared" si="68"/>
        <v/>
      </c>
      <c r="AE240" s="549" t="str">
        <f t="shared" si="69"/>
        <v/>
      </c>
      <c r="AG240" s="549" t="str">
        <f t="shared" si="70"/>
        <v/>
      </c>
      <c r="AI240" s="549" t="str">
        <f t="shared" si="71"/>
        <v/>
      </c>
      <c r="AK240" s="549" t="str">
        <f t="shared" si="72"/>
        <v/>
      </c>
      <c r="AM240" s="549" t="str">
        <f t="shared" si="73"/>
        <v/>
      </c>
      <c r="AO240" s="549" t="str">
        <f t="shared" si="74"/>
        <v/>
      </c>
      <c r="AQ240" s="549" t="str">
        <f t="shared" si="75"/>
        <v/>
      </c>
    </row>
    <row r="241" spans="5:43" x14ac:dyDescent="0.25">
      <c r="E241" s="549" t="str">
        <f t="shared" si="57"/>
        <v/>
      </c>
      <c r="G241" s="549" t="str">
        <f t="shared" si="57"/>
        <v/>
      </c>
      <c r="I241" s="549" t="str">
        <f t="shared" si="58"/>
        <v/>
      </c>
      <c r="K241" s="549" t="str">
        <f t="shared" si="59"/>
        <v/>
      </c>
      <c r="M241" s="549" t="str">
        <f t="shared" si="60"/>
        <v/>
      </c>
      <c r="O241" s="549" t="str">
        <f t="shared" si="61"/>
        <v/>
      </c>
      <c r="Q241" s="549" t="str">
        <f t="shared" si="62"/>
        <v/>
      </c>
      <c r="S241" s="549" t="str">
        <f t="shared" si="63"/>
        <v/>
      </c>
      <c r="U241" s="549" t="str">
        <f t="shared" si="64"/>
        <v/>
      </c>
      <c r="W241" s="549" t="str">
        <f t="shared" si="65"/>
        <v/>
      </c>
      <c r="Y241" s="549" t="str">
        <f t="shared" si="66"/>
        <v/>
      </c>
      <c r="AA241" s="549" t="str">
        <f t="shared" si="67"/>
        <v/>
      </c>
      <c r="AC241" s="549" t="str">
        <f t="shared" si="68"/>
        <v/>
      </c>
      <c r="AE241" s="549" t="str">
        <f t="shared" si="69"/>
        <v/>
      </c>
      <c r="AG241" s="549" t="str">
        <f t="shared" si="70"/>
        <v/>
      </c>
      <c r="AI241" s="549" t="str">
        <f t="shared" si="71"/>
        <v/>
      </c>
      <c r="AK241" s="549" t="str">
        <f t="shared" si="72"/>
        <v/>
      </c>
      <c r="AM241" s="549" t="str">
        <f t="shared" si="73"/>
        <v/>
      </c>
      <c r="AO241" s="549" t="str">
        <f t="shared" si="74"/>
        <v/>
      </c>
      <c r="AQ241" s="549" t="str">
        <f t="shared" si="75"/>
        <v/>
      </c>
    </row>
    <row r="242" spans="5:43" x14ac:dyDescent="0.25">
      <c r="E242" s="549" t="str">
        <f t="shared" si="57"/>
        <v/>
      </c>
      <c r="G242" s="549" t="str">
        <f t="shared" si="57"/>
        <v/>
      </c>
      <c r="I242" s="549" t="str">
        <f t="shared" si="58"/>
        <v/>
      </c>
      <c r="K242" s="549" t="str">
        <f t="shared" si="59"/>
        <v/>
      </c>
      <c r="M242" s="549" t="str">
        <f t="shared" si="60"/>
        <v/>
      </c>
      <c r="O242" s="549" t="str">
        <f t="shared" si="61"/>
        <v/>
      </c>
      <c r="Q242" s="549" t="str">
        <f t="shared" si="62"/>
        <v/>
      </c>
      <c r="S242" s="549" t="str">
        <f t="shared" si="63"/>
        <v/>
      </c>
      <c r="U242" s="549" t="str">
        <f t="shared" si="64"/>
        <v/>
      </c>
      <c r="W242" s="549" t="str">
        <f t="shared" si="65"/>
        <v/>
      </c>
      <c r="Y242" s="549" t="str">
        <f t="shared" si="66"/>
        <v/>
      </c>
      <c r="AA242" s="549" t="str">
        <f t="shared" si="67"/>
        <v/>
      </c>
      <c r="AC242" s="549" t="str">
        <f t="shared" si="68"/>
        <v/>
      </c>
      <c r="AE242" s="549" t="str">
        <f t="shared" si="69"/>
        <v/>
      </c>
      <c r="AG242" s="549" t="str">
        <f t="shared" si="70"/>
        <v/>
      </c>
      <c r="AI242" s="549" t="str">
        <f t="shared" si="71"/>
        <v/>
      </c>
      <c r="AK242" s="549" t="str">
        <f t="shared" si="72"/>
        <v/>
      </c>
      <c r="AM242" s="549" t="str">
        <f t="shared" si="73"/>
        <v/>
      </c>
      <c r="AO242" s="549" t="str">
        <f t="shared" si="74"/>
        <v/>
      </c>
      <c r="AQ242" s="549" t="str">
        <f t="shared" si="75"/>
        <v/>
      </c>
    </row>
    <row r="243" spans="5:43" x14ac:dyDescent="0.25">
      <c r="E243" s="549" t="str">
        <f t="shared" si="57"/>
        <v/>
      </c>
      <c r="G243" s="549" t="str">
        <f t="shared" si="57"/>
        <v/>
      </c>
      <c r="I243" s="549" t="str">
        <f t="shared" si="58"/>
        <v/>
      </c>
      <c r="K243" s="549" t="str">
        <f t="shared" si="59"/>
        <v/>
      </c>
      <c r="M243" s="549" t="str">
        <f t="shared" si="60"/>
        <v/>
      </c>
      <c r="O243" s="549" t="str">
        <f t="shared" si="61"/>
        <v/>
      </c>
      <c r="Q243" s="549" t="str">
        <f t="shared" si="62"/>
        <v/>
      </c>
      <c r="S243" s="549" t="str">
        <f t="shared" si="63"/>
        <v/>
      </c>
      <c r="U243" s="549" t="str">
        <f t="shared" si="64"/>
        <v/>
      </c>
      <c r="W243" s="549" t="str">
        <f t="shared" si="65"/>
        <v/>
      </c>
      <c r="Y243" s="549" t="str">
        <f t="shared" si="66"/>
        <v/>
      </c>
      <c r="AA243" s="549" t="str">
        <f t="shared" si="67"/>
        <v/>
      </c>
      <c r="AC243" s="549" t="str">
        <f t="shared" si="68"/>
        <v/>
      </c>
      <c r="AE243" s="549" t="str">
        <f t="shared" si="69"/>
        <v/>
      </c>
      <c r="AG243" s="549" t="str">
        <f t="shared" si="70"/>
        <v/>
      </c>
      <c r="AI243" s="549" t="str">
        <f t="shared" si="71"/>
        <v/>
      </c>
      <c r="AK243" s="549" t="str">
        <f t="shared" si="72"/>
        <v/>
      </c>
      <c r="AM243" s="549" t="str">
        <f t="shared" si="73"/>
        <v/>
      </c>
      <c r="AO243" s="549" t="str">
        <f t="shared" si="74"/>
        <v/>
      </c>
      <c r="AQ243" s="549" t="str">
        <f t="shared" si="75"/>
        <v/>
      </c>
    </row>
    <row r="244" spans="5:43" x14ac:dyDescent="0.25">
      <c r="E244" s="549" t="str">
        <f t="shared" si="57"/>
        <v/>
      </c>
      <c r="G244" s="549" t="str">
        <f t="shared" si="57"/>
        <v/>
      </c>
      <c r="I244" s="549" t="str">
        <f t="shared" si="58"/>
        <v/>
      </c>
      <c r="K244" s="549" t="str">
        <f t="shared" si="59"/>
        <v/>
      </c>
      <c r="M244" s="549" t="str">
        <f t="shared" si="60"/>
        <v/>
      </c>
      <c r="O244" s="549" t="str">
        <f t="shared" si="61"/>
        <v/>
      </c>
      <c r="Q244" s="549" t="str">
        <f t="shared" si="62"/>
        <v/>
      </c>
      <c r="S244" s="549" t="str">
        <f t="shared" si="63"/>
        <v/>
      </c>
      <c r="U244" s="549" t="str">
        <f t="shared" si="64"/>
        <v/>
      </c>
      <c r="W244" s="549" t="str">
        <f t="shared" si="65"/>
        <v/>
      </c>
      <c r="Y244" s="549" t="str">
        <f t="shared" si="66"/>
        <v/>
      </c>
      <c r="AA244" s="549" t="str">
        <f t="shared" si="67"/>
        <v/>
      </c>
      <c r="AC244" s="549" t="str">
        <f t="shared" si="68"/>
        <v/>
      </c>
      <c r="AE244" s="549" t="str">
        <f t="shared" si="69"/>
        <v/>
      </c>
      <c r="AG244" s="549" t="str">
        <f t="shared" si="70"/>
        <v/>
      </c>
      <c r="AI244" s="549" t="str">
        <f t="shared" si="71"/>
        <v/>
      </c>
      <c r="AK244" s="549" t="str">
        <f t="shared" si="72"/>
        <v/>
      </c>
      <c r="AM244" s="549" t="str">
        <f t="shared" si="73"/>
        <v/>
      </c>
      <c r="AO244" s="549" t="str">
        <f t="shared" si="74"/>
        <v/>
      </c>
      <c r="AQ244" s="549" t="str">
        <f t="shared" si="75"/>
        <v/>
      </c>
    </row>
    <row r="245" spans="5:43" x14ac:dyDescent="0.25">
      <c r="E245" s="549" t="str">
        <f t="shared" si="57"/>
        <v/>
      </c>
      <c r="G245" s="549" t="str">
        <f t="shared" si="57"/>
        <v/>
      </c>
      <c r="I245" s="549" t="str">
        <f t="shared" si="58"/>
        <v/>
      </c>
      <c r="K245" s="549" t="str">
        <f t="shared" si="59"/>
        <v/>
      </c>
      <c r="M245" s="549" t="str">
        <f t="shared" si="60"/>
        <v/>
      </c>
      <c r="O245" s="549" t="str">
        <f t="shared" si="61"/>
        <v/>
      </c>
      <c r="Q245" s="549" t="str">
        <f t="shared" si="62"/>
        <v/>
      </c>
      <c r="S245" s="549" t="str">
        <f t="shared" si="63"/>
        <v/>
      </c>
      <c r="U245" s="549" t="str">
        <f t="shared" si="64"/>
        <v/>
      </c>
      <c r="W245" s="549" t="str">
        <f t="shared" si="65"/>
        <v/>
      </c>
      <c r="Y245" s="549" t="str">
        <f t="shared" si="66"/>
        <v/>
      </c>
      <c r="AA245" s="549" t="str">
        <f t="shared" si="67"/>
        <v/>
      </c>
      <c r="AC245" s="549" t="str">
        <f t="shared" si="68"/>
        <v/>
      </c>
      <c r="AE245" s="549" t="str">
        <f t="shared" si="69"/>
        <v/>
      </c>
      <c r="AG245" s="549" t="str">
        <f t="shared" si="70"/>
        <v/>
      </c>
      <c r="AI245" s="549" t="str">
        <f t="shared" si="71"/>
        <v/>
      </c>
      <c r="AK245" s="549" t="str">
        <f t="shared" si="72"/>
        <v/>
      </c>
      <c r="AM245" s="549" t="str">
        <f t="shared" si="73"/>
        <v/>
      </c>
      <c r="AO245" s="549" t="str">
        <f t="shared" si="74"/>
        <v/>
      </c>
      <c r="AQ245" s="549" t="str">
        <f t="shared" si="75"/>
        <v/>
      </c>
    </row>
    <row r="246" spans="5:43" x14ac:dyDescent="0.25">
      <c r="E246" s="549" t="str">
        <f t="shared" si="57"/>
        <v/>
      </c>
      <c r="G246" s="549" t="str">
        <f t="shared" si="57"/>
        <v/>
      </c>
      <c r="I246" s="549" t="str">
        <f t="shared" si="58"/>
        <v/>
      </c>
      <c r="K246" s="549" t="str">
        <f t="shared" si="59"/>
        <v/>
      </c>
      <c r="M246" s="549" t="str">
        <f t="shared" si="60"/>
        <v/>
      </c>
      <c r="O246" s="549" t="str">
        <f t="shared" si="61"/>
        <v/>
      </c>
      <c r="Q246" s="549" t="str">
        <f t="shared" si="62"/>
        <v/>
      </c>
      <c r="S246" s="549" t="str">
        <f t="shared" si="63"/>
        <v/>
      </c>
      <c r="U246" s="549" t="str">
        <f t="shared" si="64"/>
        <v/>
      </c>
      <c r="W246" s="549" t="str">
        <f t="shared" si="65"/>
        <v/>
      </c>
      <c r="Y246" s="549" t="str">
        <f t="shared" si="66"/>
        <v/>
      </c>
      <c r="AA246" s="549" t="str">
        <f t="shared" si="67"/>
        <v/>
      </c>
      <c r="AC246" s="549" t="str">
        <f t="shared" si="68"/>
        <v/>
      </c>
      <c r="AE246" s="549" t="str">
        <f t="shared" si="69"/>
        <v/>
      </c>
      <c r="AG246" s="549" t="str">
        <f t="shared" si="70"/>
        <v/>
      </c>
      <c r="AI246" s="549" t="str">
        <f t="shared" si="71"/>
        <v/>
      </c>
      <c r="AK246" s="549" t="str">
        <f t="shared" si="72"/>
        <v/>
      </c>
      <c r="AM246" s="549" t="str">
        <f t="shared" si="73"/>
        <v/>
      </c>
      <c r="AO246" s="549" t="str">
        <f t="shared" si="74"/>
        <v/>
      </c>
      <c r="AQ246" s="549" t="str">
        <f t="shared" si="75"/>
        <v/>
      </c>
    </row>
    <row r="247" spans="5:43" x14ac:dyDescent="0.25">
      <c r="E247" s="549" t="str">
        <f t="shared" si="57"/>
        <v/>
      </c>
      <c r="G247" s="549" t="str">
        <f t="shared" si="57"/>
        <v/>
      </c>
      <c r="I247" s="549" t="str">
        <f t="shared" si="58"/>
        <v/>
      </c>
      <c r="K247" s="549" t="str">
        <f t="shared" si="59"/>
        <v/>
      </c>
      <c r="M247" s="549" t="str">
        <f t="shared" si="60"/>
        <v/>
      </c>
      <c r="O247" s="549" t="str">
        <f t="shared" si="61"/>
        <v/>
      </c>
      <c r="Q247" s="549" t="str">
        <f t="shared" si="62"/>
        <v/>
      </c>
      <c r="S247" s="549" t="str">
        <f t="shared" si="63"/>
        <v/>
      </c>
      <c r="U247" s="549" t="str">
        <f t="shared" si="64"/>
        <v/>
      </c>
      <c r="W247" s="549" t="str">
        <f t="shared" si="65"/>
        <v/>
      </c>
      <c r="Y247" s="549" t="str">
        <f t="shared" si="66"/>
        <v/>
      </c>
      <c r="AA247" s="549" t="str">
        <f t="shared" si="67"/>
        <v/>
      </c>
      <c r="AC247" s="549" t="str">
        <f t="shared" si="68"/>
        <v/>
      </c>
      <c r="AE247" s="549" t="str">
        <f t="shared" si="69"/>
        <v/>
      </c>
      <c r="AG247" s="549" t="str">
        <f t="shared" si="70"/>
        <v/>
      </c>
      <c r="AI247" s="549" t="str">
        <f t="shared" si="71"/>
        <v/>
      </c>
      <c r="AK247" s="549" t="str">
        <f t="shared" si="72"/>
        <v/>
      </c>
      <c r="AM247" s="549" t="str">
        <f t="shared" si="73"/>
        <v/>
      </c>
      <c r="AO247" s="549" t="str">
        <f t="shared" si="74"/>
        <v/>
      </c>
      <c r="AQ247" s="549" t="str">
        <f t="shared" si="75"/>
        <v/>
      </c>
    </row>
    <row r="248" spans="5:43" x14ac:dyDescent="0.25">
      <c r="E248" s="549" t="str">
        <f t="shared" si="57"/>
        <v/>
      </c>
      <c r="G248" s="549" t="str">
        <f t="shared" si="57"/>
        <v/>
      </c>
      <c r="I248" s="549" t="str">
        <f t="shared" si="58"/>
        <v/>
      </c>
      <c r="K248" s="549" t="str">
        <f t="shared" si="59"/>
        <v/>
      </c>
      <c r="M248" s="549" t="str">
        <f t="shared" si="60"/>
        <v/>
      </c>
      <c r="O248" s="549" t="str">
        <f t="shared" si="61"/>
        <v/>
      </c>
      <c r="Q248" s="549" t="str">
        <f t="shared" si="62"/>
        <v/>
      </c>
      <c r="S248" s="549" t="str">
        <f t="shared" si="63"/>
        <v/>
      </c>
      <c r="U248" s="549" t="str">
        <f t="shared" si="64"/>
        <v/>
      </c>
      <c r="W248" s="549" t="str">
        <f t="shared" si="65"/>
        <v/>
      </c>
      <c r="Y248" s="549" t="str">
        <f t="shared" si="66"/>
        <v/>
      </c>
      <c r="AA248" s="549" t="str">
        <f t="shared" si="67"/>
        <v/>
      </c>
      <c r="AC248" s="549" t="str">
        <f t="shared" si="68"/>
        <v/>
      </c>
      <c r="AE248" s="549" t="str">
        <f t="shared" si="69"/>
        <v/>
      </c>
      <c r="AG248" s="549" t="str">
        <f t="shared" si="70"/>
        <v/>
      </c>
      <c r="AI248" s="549" t="str">
        <f t="shared" si="71"/>
        <v/>
      </c>
      <c r="AK248" s="549" t="str">
        <f t="shared" si="72"/>
        <v/>
      </c>
      <c r="AM248" s="549" t="str">
        <f t="shared" si="73"/>
        <v/>
      </c>
      <c r="AO248" s="549" t="str">
        <f t="shared" si="74"/>
        <v/>
      </c>
      <c r="AQ248" s="549" t="str">
        <f t="shared" si="75"/>
        <v/>
      </c>
    </row>
    <row r="249" spans="5:43" x14ac:dyDescent="0.25">
      <c r="E249" s="549" t="str">
        <f t="shared" si="57"/>
        <v/>
      </c>
      <c r="G249" s="549" t="str">
        <f t="shared" si="57"/>
        <v/>
      </c>
      <c r="I249" s="549" t="str">
        <f t="shared" si="58"/>
        <v/>
      </c>
      <c r="K249" s="549" t="str">
        <f t="shared" si="59"/>
        <v/>
      </c>
      <c r="M249" s="549" t="str">
        <f t="shared" si="60"/>
        <v/>
      </c>
      <c r="O249" s="549" t="str">
        <f t="shared" si="61"/>
        <v/>
      </c>
      <c r="Q249" s="549" t="str">
        <f t="shared" si="62"/>
        <v/>
      </c>
      <c r="S249" s="549" t="str">
        <f t="shared" si="63"/>
        <v/>
      </c>
      <c r="U249" s="549" t="str">
        <f t="shared" si="64"/>
        <v/>
      </c>
      <c r="W249" s="549" t="str">
        <f t="shared" si="65"/>
        <v/>
      </c>
      <c r="Y249" s="549" t="str">
        <f t="shared" si="66"/>
        <v/>
      </c>
      <c r="AA249" s="549" t="str">
        <f t="shared" si="67"/>
        <v/>
      </c>
      <c r="AC249" s="549" t="str">
        <f t="shared" si="68"/>
        <v/>
      </c>
      <c r="AE249" s="549" t="str">
        <f t="shared" si="69"/>
        <v/>
      </c>
      <c r="AG249" s="549" t="str">
        <f t="shared" si="70"/>
        <v/>
      </c>
      <c r="AI249" s="549" t="str">
        <f t="shared" si="71"/>
        <v/>
      </c>
      <c r="AK249" s="549" t="str">
        <f t="shared" si="72"/>
        <v/>
      </c>
      <c r="AM249" s="549" t="str">
        <f t="shared" si="73"/>
        <v/>
      </c>
      <c r="AO249" s="549" t="str">
        <f t="shared" si="74"/>
        <v/>
      </c>
      <c r="AQ249" s="549" t="str">
        <f t="shared" si="75"/>
        <v/>
      </c>
    </row>
    <row r="250" spans="5:43" x14ac:dyDescent="0.25">
      <c r="E250" s="549" t="str">
        <f t="shared" si="57"/>
        <v/>
      </c>
      <c r="G250" s="549" t="str">
        <f t="shared" si="57"/>
        <v/>
      </c>
      <c r="I250" s="549" t="str">
        <f t="shared" si="58"/>
        <v/>
      </c>
      <c r="K250" s="549" t="str">
        <f t="shared" si="59"/>
        <v/>
      </c>
      <c r="M250" s="549" t="str">
        <f t="shared" si="60"/>
        <v/>
      </c>
      <c r="O250" s="549" t="str">
        <f t="shared" si="61"/>
        <v/>
      </c>
      <c r="Q250" s="549" t="str">
        <f t="shared" si="62"/>
        <v/>
      </c>
      <c r="S250" s="549" t="str">
        <f t="shared" si="63"/>
        <v/>
      </c>
      <c r="U250" s="549" t="str">
        <f t="shared" si="64"/>
        <v/>
      </c>
      <c r="W250" s="549" t="str">
        <f t="shared" si="65"/>
        <v/>
      </c>
      <c r="Y250" s="549" t="str">
        <f t="shared" si="66"/>
        <v/>
      </c>
      <c r="AA250" s="549" t="str">
        <f t="shared" si="67"/>
        <v/>
      </c>
      <c r="AC250" s="549" t="str">
        <f t="shared" si="68"/>
        <v/>
      </c>
      <c r="AE250" s="549" t="str">
        <f t="shared" si="69"/>
        <v/>
      </c>
      <c r="AG250" s="549" t="str">
        <f t="shared" si="70"/>
        <v/>
      </c>
      <c r="AI250" s="549" t="str">
        <f t="shared" si="71"/>
        <v/>
      </c>
      <c r="AK250" s="549" t="str">
        <f t="shared" si="72"/>
        <v/>
      </c>
      <c r="AM250" s="549" t="str">
        <f t="shared" si="73"/>
        <v/>
      </c>
      <c r="AO250" s="549" t="str">
        <f t="shared" si="74"/>
        <v/>
      </c>
      <c r="AQ250" s="549" t="str">
        <f t="shared" si="75"/>
        <v/>
      </c>
    </row>
    <row r="251" spans="5:43" x14ac:dyDescent="0.25">
      <c r="E251" s="549" t="str">
        <f t="shared" si="57"/>
        <v/>
      </c>
      <c r="G251" s="549" t="str">
        <f t="shared" si="57"/>
        <v/>
      </c>
      <c r="I251" s="549" t="str">
        <f t="shared" si="58"/>
        <v/>
      </c>
      <c r="K251" s="549" t="str">
        <f t="shared" si="59"/>
        <v/>
      </c>
      <c r="M251" s="549" t="str">
        <f t="shared" si="60"/>
        <v/>
      </c>
      <c r="O251" s="549" t="str">
        <f t="shared" si="61"/>
        <v/>
      </c>
      <c r="Q251" s="549" t="str">
        <f t="shared" si="62"/>
        <v/>
      </c>
      <c r="S251" s="549" t="str">
        <f t="shared" si="63"/>
        <v/>
      </c>
      <c r="U251" s="549" t="str">
        <f t="shared" si="64"/>
        <v/>
      </c>
      <c r="W251" s="549" t="str">
        <f t="shared" si="65"/>
        <v/>
      </c>
      <c r="Y251" s="549" t="str">
        <f t="shared" si="66"/>
        <v/>
      </c>
      <c r="AA251" s="549" t="str">
        <f t="shared" si="67"/>
        <v/>
      </c>
      <c r="AC251" s="549" t="str">
        <f t="shared" si="68"/>
        <v/>
      </c>
      <c r="AE251" s="549" t="str">
        <f t="shared" si="69"/>
        <v/>
      </c>
      <c r="AG251" s="549" t="str">
        <f t="shared" si="70"/>
        <v/>
      </c>
      <c r="AI251" s="549" t="str">
        <f t="shared" si="71"/>
        <v/>
      </c>
      <c r="AK251" s="549" t="str">
        <f t="shared" si="72"/>
        <v/>
      </c>
      <c r="AM251" s="549" t="str">
        <f t="shared" si="73"/>
        <v/>
      </c>
      <c r="AO251" s="549" t="str">
        <f t="shared" si="74"/>
        <v/>
      </c>
      <c r="AQ251" s="549" t="str">
        <f t="shared" si="75"/>
        <v/>
      </c>
    </row>
    <row r="252" spans="5:43" x14ac:dyDescent="0.25">
      <c r="E252" s="549" t="str">
        <f t="shared" si="57"/>
        <v/>
      </c>
      <c r="G252" s="549" t="str">
        <f t="shared" si="57"/>
        <v/>
      </c>
      <c r="I252" s="549" t="str">
        <f t="shared" si="58"/>
        <v/>
      </c>
      <c r="K252" s="549" t="str">
        <f t="shared" si="59"/>
        <v/>
      </c>
      <c r="M252" s="549" t="str">
        <f t="shared" si="60"/>
        <v/>
      </c>
      <c r="O252" s="549" t="str">
        <f t="shared" si="61"/>
        <v/>
      </c>
      <c r="Q252" s="549" t="str">
        <f t="shared" si="62"/>
        <v/>
      </c>
      <c r="S252" s="549" t="str">
        <f t="shared" si="63"/>
        <v/>
      </c>
      <c r="U252" s="549" t="str">
        <f t="shared" si="64"/>
        <v/>
      </c>
      <c r="W252" s="549" t="str">
        <f t="shared" si="65"/>
        <v/>
      </c>
      <c r="Y252" s="549" t="str">
        <f t="shared" si="66"/>
        <v/>
      </c>
      <c r="AA252" s="549" t="str">
        <f t="shared" si="67"/>
        <v/>
      </c>
      <c r="AC252" s="549" t="str">
        <f t="shared" si="68"/>
        <v/>
      </c>
      <c r="AE252" s="549" t="str">
        <f t="shared" si="69"/>
        <v/>
      </c>
      <c r="AG252" s="549" t="str">
        <f t="shared" si="70"/>
        <v/>
      </c>
      <c r="AI252" s="549" t="str">
        <f t="shared" si="71"/>
        <v/>
      </c>
      <c r="AK252" s="549" t="str">
        <f t="shared" si="72"/>
        <v/>
      </c>
      <c r="AM252" s="549" t="str">
        <f t="shared" si="73"/>
        <v/>
      </c>
      <c r="AO252" s="549" t="str">
        <f t="shared" si="74"/>
        <v/>
      </c>
      <c r="AQ252" s="549" t="str">
        <f t="shared" si="75"/>
        <v/>
      </c>
    </row>
    <row r="253" spans="5:43" x14ac:dyDescent="0.25">
      <c r="E253" s="549" t="str">
        <f t="shared" si="57"/>
        <v/>
      </c>
      <c r="G253" s="549" t="str">
        <f t="shared" si="57"/>
        <v/>
      </c>
      <c r="I253" s="549" t="str">
        <f t="shared" si="58"/>
        <v/>
      </c>
      <c r="K253" s="549" t="str">
        <f t="shared" si="59"/>
        <v/>
      </c>
      <c r="M253" s="549" t="str">
        <f t="shared" si="60"/>
        <v/>
      </c>
      <c r="O253" s="549" t="str">
        <f t="shared" si="61"/>
        <v/>
      </c>
      <c r="Q253" s="549" t="str">
        <f t="shared" si="62"/>
        <v/>
      </c>
      <c r="S253" s="549" t="str">
        <f t="shared" si="63"/>
        <v/>
      </c>
      <c r="U253" s="549" t="str">
        <f t="shared" si="64"/>
        <v/>
      </c>
      <c r="W253" s="549" t="str">
        <f t="shared" si="65"/>
        <v/>
      </c>
      <c r="Y253" s="549" t="str">
        <f t="shared" si="66"/>
        <v/>
      </c>
      <c r="AA253" s="549" t="str">
        <f t="shared" si="67"/>
        <v/>
      </c>
      <c r="AC253" s="549" t="str">
        <f t="shared" si="68"/>
        <v/>
      </c>
      <c r="AE253" s="549" t="str">
        <f t="shared" si="69"/>
        <v/>
      </c>
      <c r="AG253" s="549" t="str">
        <f t="shared" si="70"/>
        <v/>
      </c>
      <c r="AI253" s="549" t="str">
        <f t="shared" si="71"/>
        <v/>
      </c>
      <c r="AK253" s="549" t="str">
        <f t="shared" si="72"/>
        <v/>
      </c>
      <c r="AM253" s="549" t="str">
        <f t="shared" si="73"/>
        <v/>
      </c>
      <c r="AO253" s="549" t="str">
        <f t="shared" si="74"/>
        <v/>
      </c>
      <c r="AQ253" s="549" t="str">
        <f t="shared" si="75"/>
        <v/>
      </c>
    </row>
    <row r="254" spans="5:43" x14ac:dyDescent="0.25">
      <c r="E254" s="549" t="str">
        <f t="shared" si="57"/>
        <v/>
      </c>
      <c r="G254" s="549" t="str">
        <f t="shared" si="57"/>
        <v/>
      </c>
      <c r="I254" s="549" t="str">
        <f t="shared" si="58"/>
        <v/>
      </c>
      <c r="K254" s="549" t="str">
        <f t="shared" si="59"/>
        <v/>
      </c>
      <c r="M254" s="549" t="str">
        <f t="shared" si="60"/>
        <v/>
      </c>
      <c r="O254" s="549" t="str">
        <f t="shared" si="61"/>
        <v/>
      </c>
      <c r="Q254" s="549" t="str">
        <f t="shared" si="62"/>
        <v/>
      </c>
      <c r="S254" s="549" t="str">
        <f t="shared" si="63"/>
        <v/>
      </c>
      <c r="U254" s="549" t="str">
        <f t="shared" si="64"/>
        <v/>
      </c>
      <c r="W254" s="549" t="str">
        <f t="shared" si="65"/>
        <v/>
      </c>
      <c r="Y254" s="549" t="str">
        <f t="shared" si="66"/>
        <v/>
      </c>
      <c r="AA254" s="549" t="str">
        <f t="shared" si="67"/>
        <v/>
      </c>
      <c r="AC254" s="549" t="str">
        <f t="shared" si="68"/>
        <v/>
      </c>
      <c r="AE254" s="549" t="str">
        <f t="shared" si="69"/>
        <v/>
      </c>
      <c r="AG254" s="549" t="str">
        <f t="shared" si="70"/>
        <v/>
      </c>
      <c r="AI254" s="549" t="str">
        <f t="shared" si="71"/>
        <v/>
      </c>
      <c r="AK254" s="549" t="str">
        <f t="shared" si="72"/>
        <v/>
      </c>
      <c r="AM254" s="549" t="str">
        <f t="shared" si="73"/>
        <v/>
      </c>
      <c r="AO254" s="549" t="str">
        <f t="shared" si="74"/>
        <v/>
      </c>
      <c r="AQ254" s="549" t="str">
        <f t="shared" si="75"/>
        <v/>
      </c>
    </row>
    <row r="255" spans="5:43" x14ac:dyDescent="0.25">
      <c r="E255" s="549" t="str">
        <f t="shared" si="57"/>
        <v/>
      </c>
      <c r="G255" s="549" t="str">
        <f t="shared" si="57"/>
        <v/>
      </c>
      <c r="I255" s="549" t="str">
        <f t="shared" si="58"/>
        <v/>
      </c>
      <c r="K255" s="549" t="str">
        <f t="shared" si="59"/>
        <v/>
      </c>
      <c r="M255" s="549" t="str">
        <f t="shared" si="60"/>
        <v/>
      </c>
      <c r="O255" s="549" t="str">
        <f t="shared" si="61"/>
        <v/>
      </c>
      <c r="Q255" s="549" t="str">
        <f t="shared" si="62"/>
        <v/>
      </c>
      <c r="S255" s="549" t="str">
        <f t="shared" si="63"/>
        <v/>
      </c>
      <c r="U255" s="549" t="str">
        <f t="shared" si="64"/>
        <v/>
      </c>
      <c r="W255" s="549" t="str">
        <f t="shared" si="65"/>
        <v/>
      </c>
      <c r="Y255" s="549" t="str">
        <f t="shared" si="66"/>
        <v/>
      </c>
      <c r="AA255" s="549" t="str">
        <f t="shared" si="67"/>
        <v/>
      </c>
      <c r="AC255" s="549" t="str">
        <f t="shared" si="68"/>
        <v/>
      </c>
      <c r="AE255" s="549" t="str">
        <f t="shared" si="69"/>
        <v/>
      </c>
      <c r="AG255" s="549" t="str">
        <f t="shared" si="70"/>
        <v/>
      </c>
      <c r="AI255" s="549" t="str">
        <f t="shared" si="71"/>
        <v/>
      </c>
      <c r="AK255" s="549" t="str">
        <f t="shared" si="72"/>
        <v/>
      </c>
      <c r="AM255" s="549" t="str">
        <f t="shared" si="73"/>
        <v/>
      </c>
      <c r="AO255" s="549" t="str">
        <f t="shared" si="74"/>
        <v/>
      </c>
      <c r="AQ255" s="549" t="str">
        <f t="shared" si="75"/>
        <v/>
      </c>
    </row>
    <row r="256" spans="5:43" x14ac:dyDescent="0.25">
      <c r="E256" s="549" t="str">
        <f t="shared" si="57"/>
        <v/>
      </c>
      <c r="G256" s="549" t="str">
        <f t="shared" si="57"/>
        <v/>
      </c>
      <c r="I256" s="549" t="str">
        <f t="shared" si="58"/>
        <v/>
      </c>
      <c r="K256" s="549" t="str">
        <f t="shared" si="59"/>
        <v/>
      </c>
      <c r="M256" s="549" t="str">
        <f t="shared" si="60"/>
        <v/>
      </c>
      <c r="O256" s="549" t="str">
        <f t="shared" si="61"/>
        <v/>
      </c>
      <c r="Q256" s="549" t="str">
        <f t="shared" si="62"/>
        <v/>
      </c>
      <c r="S256" s="549" t="str">
        <f t="shared" si="63"/>
        <v/>
      </c>
      <c r="U256" s="549" t="str">
        <f t="shared" si="64"/>
        <v/>
      </c>
      <c r="W256" s="549" t="str">
        <f t="shared" si="65"/>
        <v/>
      </c>
      <c r="Y256" s="549" t="str">
        <f t="shared" si="66"/>
        <v/>
      </c>
      <c r="AA256" s="549" t="str">
        <f t="shared" si="67"/>
        <v/>
      </c>
      <c r="AC256" s="549" t="str">
        <f t="shared" si="68"/>
        <v/>
      </c>
      <c r="AE256" s="549" t="str">
        <f t="shared" si="69"/>
        <v/>
      </c>
      <c r="AG256" s="549" t="str">
        <f t="shared" si="70"/>
        <v/>
      </c>
      <c r="AI256" s="549" t="str">
        <f t="shared" si="71"/>
        <v/>
      </c>
      <c r="AK256" s="549" t="str">
        <f t="shared" si="72"/>
        <v/>
      </c>
      <c r="AM256" s="549" t="str">
        <f t="shared" si="73"/>
        <v/>
      </c>
      <c r="AO256" s="549" t="str">
        <f t="shared" si="74"/>
        <v/>
      </c>
      <c r="AQ256" s="549" t="str">
        <f t="shared" si="75"/>
        <v/>
      </c>
    </row>
    <row r="257" spans="5:43" x14ac:dyDescent="0.25">
      <c r="E257" s="549" t="str">
        <f t="shared" si="57"/>
        <v/>
      </c>
      <c r="G257" s="549" t="str">
        <f t="shared" si="57"/>
        <v/>
      </c>
      <c r="I257" s="549" t="str">
        <f t="shared" si="58"/>
        <v/>
      </c>
      <c r="K257" s="549" t="str">
        <f t="shared" si="59"/>
        <v/>
      </c>
      <c r="M257" s="549" t="str">
        <f t="shared" si="60"/>
        <v/>
      </c>
      <c r="O257" s="549" t="str">
        <f t="shared" si="61"/>
        <v/>
      </c>
      <c r="Q257" s="549" t="str">
        <f t="shared" si="62"/>
        <v/>
      </c>
      <c r="S257" s="549" t="str">
        <f t="shared" si="63"/>
        <v/>
      </c>
      <c r="U257" s="549" t="str">
        <f t="shared" si="64"/>
        <v/>
      </c>
      <c r="W257" s="549" t="str">
        <f t="shared" si="65"/>
        <v/>
      </c>
      <c r="Y257" s="549" t="str">
        <f t="shared" si="66"/>
        <v/>
      </c>
      <c r="AA257" s="549" t="str">
        <f t="shared" si="67"/>
        <v/>
      </c>
      <c r="AC257" s="549" t="str">
        <f t="shared" si="68"/>
        <v/>
      </c>
      <c r="AE257" s="549" t="str">
        <f t="shared" si="69"/>
        <v/>
      </c>
      <c r="AG257" s="549" t="str">
        <f t="shared" si="70"/>
        <v/>
      </c>
      <c r="AI257" s="549" t="str">
        <f t="shared" si="71"/>
        <v/>
      </c>
      <c r="AK257" s="549" t="str">
        <f t="shared" si="72"/>
        <v/>
      </c>
      <c r="AM257" s="549" t="str">
        <f t="shared" si="73"/>
        <v/>
      </c>
      <c r="AO257" s="549" t="str">
        <f t="shared" si="74"/>
        <v/>
      </c>
      <c r="AQ257" s="549" t="str">
        <f t="shared" si="75"/>
        <v/>
      </c>
    </row>
    <row r="258" spans="5:43" x14ac:dyDescent="0.25">
      <c r="E258" s="549" t="str">
        <f t="shared" si="57"/>
        <v/>
      </c>
      <c r="G258" s="549" t="str">
        <f t="shared" si="57"/>
        <v/>
      </c>
      <c r="I258" s="549" t="str">
        <f t="shared" si="58"/>
        <v/>
      </c>
      <c r="K258" s="549" t="str">
        <f t="shared" si="59"/>
        <v/>
      </c>
      <c r="M258" s="549" t="str">
        <f t="shared" si="60"/>
        <v/>
      </c>
      <c r="O258" s="549" t="str">
        <f t="shared" si="61"/>
        <v/>
      </c>
      <c r="Q258" s="549" t="str">
        <f t="shared" si="62"/>
        <v/>
      </c>
      <c r="S258" s="549" t="str">
        <f t="shared" si="63"/>
        <v/>
      </c>
      <c r="U258" s="549" t="str">
        <f t="shared" si="64"/>
        <v/>
      </c>
      <c r="W258" s="549" t="str">
        <f t="shared" si="65"/>
        <v/>
      </c>
      <c r="Y258" s="549" t="str">
        <f t="shared" si="66"/>
        <v/>
      </c>
      <c r="AA258" s="549" t="str">
        <f t="shared" si="67"/>
        <v/>
      </c>
      <c r="AC258" s="549" t="str">
        <f t="shared" si="68"/>
        <v/>
      </c>
      <c r="AE258" s="549" t="str">
        <f t="shared" si="69"/>
        <v/>
      </c>
      <c r="AG258" s="549" t="str">
        <f t="shared" si="70"/>
        <v/>
      </c>
      <c r="AI258" s="549" t="str">
        <f t="shared" si="71"/>
        <v/>
      </c>
      <c r="AK258" s="549" t="str">
        <f t="shared" si="72"/>
        <v/>
      </c>
      <c r="AM258" s="549" t="str">
        <f t="shared" si="73"/>
        <v/>
      </c>
      <c r="AO258" s="549" t="str">
        <f t="shared" si="74"/>
        <v/>
      </c>
      <c r="AQ258" s="549" t="str">
        <f t="shared" si="75"/>
        <v/>
      </c>
    </row>
    <row r="259" spans="5:43" x14ac:dyDescent="0.25">
      <c r="E259" s="549" t="str">
        <f t="shared" si="57"/>
        <v/>
      </c>
      <c r="G259" s="549" t="str">
        <f t="shared" si="57"/>
        <v/>
      </c>
      <c r="I259" s="549" t="str">
        <f t="shared" si="58"/>
        <v/>
      </c>
      <c r="K259" s="549" t="str">
        <f t="shared" si="59"/>
        <v/>
      </c>
      <c r="M259" s="549" t="str">
        <f t="shared" si="60"/>
        <v/>
      </c>
      <c r="O259" s="549" t="str">
        <f t="shared" si="61"/>
        <v/>
      </c>
      <c r="Q259" s="549" t="str">
        <f t="shared" si="62"/>
        <v/>
      </c>
      <c r="S259" s="549" t="str">
        <f t="shared" si="63"/>
        <v/>
      </c>
      <c r="U259" s="549" t="str">
        <f t="shared" si="64"/>
        <v/>
      </c>
      <c r="W259" s="549" t="str">
        <f t="shared" si="65"/>
        <v/>
      </c>
      <c r="Y259" s="549" t="str">
        <f t="shared" si="66"/>
        <v/>
      </c>
      <c r="AA259" s="549" t="str">
        <f t="shared" si="67"/>
        <v/>
      </c>
      <c r="AC259" s="549" t="str">
        <f t="shared" si="68"/>
        <v/>
      </c>
      <c r="AE259" s="549" t="str">
        <f t="shared" si="69"/>
        <v/>
      </c>
      <c r="AG259" s="549" t="str">
        <f t="shared" si="70"/>
        <v/>
      </c>
      <c r="AI259" s="549" t="str">
        <f t="shared" si="71"/>
        <v/>
      </c>
      <c r="AK259" s="549" t="str">
        <f t="shared" si="72"/>
        <v/>
      </c>
      <c r="AM259" s="549" t="str">
        <f t="shared" si="73"/>
        <v/>
      </c>
      <c r="AO259" s="549" t="str">
        <f t="shared" si="74"/>
        <v/>
      </c>
      <c r="AQ259" s="549" t="str">
        <f t="shared" si="75"/>
        <v/>
      </c>
    </row>
    <row r="260" spans="5:43" x14ac:dyDescent="0.25">
      <c r="E260" s="549" t="str">
        <f t="shared" si="57"/>
        <v/>
      </c>
      <c r="G260" s="549" t="str">
        <f t="shared" si="57"/>
        <v/>
      </c>
      <c r="I260" s="549" t="str">
        <f t="shared" si="58"/>
        <v/>
      </c>
      <c r="K260" s="549" t="str">
        <f t="shared" si="59"/>
        <v/>
      </c>
      <c r="M260" s="549" t="str">
        <f t="shared" si="60"/>
        <v/>
      </c>
      <c r="O260" s="549" t="str">
        <f t="shared" si="61"/>
        <v/>
      </c>
      <c r="Q260" s="549" t="str">
        <f t="shared" si="62"/>
        <v/>
      </c>
      <c r="S260" s="549" t="str">
        <f t="shared" si="63"/>
        <v/>
      </c>
      <c r="U260" s="549" t="str">
        <f t="shared" si="64"/>
        <v/>
      </c>
      <c r="W260" s="549" t="str">
        <f t="shared" si="65"/>
        <v/>
      </c>
      <c r="Y260" s="549" t="str">
        <f t="shared" si="66"/>
        <v/>
      </c>
      <c r="AA260" s="549" t="str">
        <f t="shared" si="67"/>
        <v/>
      </c>
      <c r="AC260" s="549" t="str">
        <f t="shared" si="68"/>
        <v/>
      </c>
      <c r="AE260" s="549" t="str">
        <f t="shared" si="69"/>
        <v/>
      </c>
      <c r="AG260" s="549" t="str">
        <f t="shared" si="70"/>
        <v/>
      </c>
      <c r="AI260" s="549" t="str">
        <f t="shared" si="71"/>
        <v/>
      </c>
      <c r="AK260" s="549" t="str">
        <f t="shared" si="72"/>
        <v/>
      </c>
      <c r="AM260" s="549" t="str">
        <f t="shared" si="73"/>
        <v/>
      </c>
      <c r="AO260" s="549" t="str">
        <f t="shared" si="74"/>
        <v/>
      </c>
      <c r="AQ260" s="549" t="str">
        <f t="shared" si="75"/>
        <v/>
      </c>
    </row>
    <row r="261" spans="5:43" x14ac:dyDescent="0.25">
      <c r="E261" s="549" t="str">
        <f t="shared" si="57"/>
        <v/>
      </c>
      <c r="G261" s="549" t="str">
        <f t="shared" si="57"/>
        <v/>
      </c>
      <c r="I261" s="549" t="str">
        <f t="shared" si="58"/>
        <v/>
      </c>
      <c r="K261" s="549" t="str">
        <f t="shared" si="59"/>
        <v/>
      </c>
      <c r="M261" s="549" t="str">
        <f t="shared" si="60"/>
        <v/>
      </c>
      <c r="O261" s="549" t="str">
        <f t="shared" si="61"/>
        <v/>
      </c>
      <c r="Q261" s="549" t="str">
        <f t="shared" si="62"/>
        <v/>
      </c>
      <c r="S261" s="549" t="str">
        <f t="shared" si="63"/>
        <v/>
      </c>
      <c r="U261" s="549" t="str">
        <f t="shared" si="64"/>
        <v/>
      </c>
      <c r="W261" s="549" t="str">
        <f t="shared" si="65"/>
        <v/>
      </c>
      <c r="Y261" s="549" t="str">
        <f t="shared" si="66"/>
        <v/>
      </c>
      <c r="AA261" s="549" t="str">
        <f t="shared" si="67"/>
        <v/>
      </c>
      <c r="AC261" s="549" t="str">
        <f t="shared" si="68"/>
        <v/>
      </c>
      <c r="AE261" s="549" t="str">
        <f t="shared" si="69"/>
        <v/>
      </c>
      <c r="AG261" s="549" t="str">
        <f t="shared" si="70"/>
        <v/>
      </c>
      <c r="AI261" s="549" t="str">
        <f t="shared" si="71"/>
        <v/>
      </c>
      <c r="AK261" s="549" t="str">
        <f t="shared" si="72"/>
        <v/>
      </c>
      <c r="AM261" s="549" t="str">
        <f t="shared" si="73"/>
        <v/>
      </c>
      <c r="AO261" s="549" t="str">
        <f t="shared" si="74"/>
        <v/>
      </c>
      <c r="AQ261" s="549" t="str">
        <f t="shared" si="75"/>
        <v/>
      </c>
    </row>
    <row r="262" spans="5:43" x14ac:dyDescent="0.25">
      <c r="E262" s="549" t="str">
        <f t="shared" si="57"/>
        <v/>
      </c>
      <c r="G262" s="549" t="str">
        <f t="shared" si="57"/>
        <v/>
      </c>
      <c r="I262" s="549" t="str">
        <f t="shared" si="58"/>
        <v/>
      </c>
      <c r="K262" s="549" t="str">
        <f t="shared" si="59"/>
        <v/>
      </c>
      <c r="M262" s="549" t="str">
        <f t="shared" si="60"/>
        <v/>
      </c>
      <c r="O262" s="549" t="str">
        <f t="shared" si="61"/>
        <v/>
      </c>
      <c r="Q262" s="549" t="str">
        <f t="shared" si="62"/>
        <v/>
      </c>
      <c r="S262" s="549" t="str">
        <f t="shared" si="63"/>
        <v/>
      </c>
      <c r="U262" s="549" t="str">
        <f t="shared" si="64"/>
        <v/>
      </c>
      <c r="W262" s="549" t="str">
        <f t="shared" si="65"/>
        <v/>
      </c>
      <c r="Y262" s="549" t="str">
        <f t="shared" si="66"/>
        <v/>
      </c>
      <c r="AA262" s="549" t="str">
        <f t="shared" si="67"/>
        <v/>
      </c>
      <c r="AC262" s="549" t="str">
        <f t="shared" si="68"/>
        <v/>
      </c>
      <c r="AE262" s="549" t="str">
        <f t="shared" si="69"/>
        <v/>
      </c>
      <c r="AG262" s="549" t="str">
        <f t="shared" si="70"/>
        <v/>
      </c>
      <c r="AI262" s="549" t="str">
        <f t="shared" si="71"/>
        <v/>
      </c>
      <c r="AK262" s="549" t="str">
        <f t="shared" si="72"/>
        <v/>
      </c>
      <c r="AM262" s="549" t="str">
        <f t="shared" si="73"/>
        <v/>
      </c>
      <c r="AO262" s="549" t="str">
        <f t="shared" si="74"/>
        <v/>
      </c>
      <c r="AQ262" s="549" t="str">
        <f t="shared" si="75"/>
        <v/>
      </c>
    </row>
    <row r="263" spans="5:43" x14ac:dyDescent="0.25">
      <c r="E263" s="549" t="str">
        <f t="shared" si="57"/>
        <v/>
      </c>
      <c r="G263" s="549" t="str">
        <f t="shared" si="57"/>
        <v/>
      </c>
      <c r="I263" s="549" t="str">
        <f t="shared" si="58"/>
        <v/>
      </c>
      <c r="K263" s="549" t="str">
        <f t="shared" si="59"/>
        <v/>
      </c>
      <c r="M263" s="549" t="str">
        <f t="shared" si="60"/>
        <v/>
      </c>
      <c r="O263" s="549" t="str">
        <f t="shared" si="61"/>
        <v/>
      </c>
      <c r="Q263" s="549" t="str">
        <f t="shared" si="62"/>
        <v/>
      </c>
      <c r="S263" s="549" t="str">
        <f t="shared" si="63"/>
        <v/>
      </c>
      <c r="U263" s="549" t="str">
        <f t="shared" si="64"/>
        <v/>
      </c>
      <c r="W263" s="549" t="str">
        <f t="shared" si="65"/>
        <v/>
      </c>
      <c r="Y263" s="549" t="str">
        <f t="shared" si="66"/>
        <v/>
      </c>
      <c r="AA263" s="549" t="str">
        <f t="shared" si="67"/>
        <v/>
      </c>
      <c r="AC263" s="549" t="str">
        <f t="shared" si="68"/>
        <v/>
      </c>
      <c r="AE263" s="549" t="str">
        <f t="shared" si="69"/>
        <v/>
      </c>
      <c r="AG263" s="549" t="str">
        <f t="shared" si="70"/>
        <v/>
      </c>
      <c r="AI263" s="549" t="str">
        <f t="shared" si="71"/>
        <v/>
      </c>
      <c r="AK263" s="549" t="str">
        <f t="shared" si="72"/>
        <v/>
      </c>
      <c r="AM263" s="549" t="str">
        <f t="shared" si="73"/>
        <v/>
      </c>
      <c r="AO263" s="549" t="str">
        <f t="shared" si="74"/>
        <v/>
      </c>
      <c r="AQ263" s="549" t="str">
        <f t="shared" si="75"/>
        <v/>
      </c>
    </row>
    <row r="264" spans="5:43" x14ac:dyDescent="0.25">
      <c r="E264" s="549" t="str">
        <f t="shared" si="57"/>
        <v/>
      </c>
      <c r="G264" s="549" t="str">
        <f t="shared" si="57"/>
        <v/>
      </c>
      <c r="I264" s="549" t="str">
        <f t="shared" si="58"/>
        <v/>
      </c>
      <c r="K264" s="549" t="str">
        <f t="shared" si="59"/>
        <v/>
      </c>
      <c r="M264" s="549" t="str">
        <f t="shared" si="60"/>
        <v/>
      </c>
      <c r="O264" s="549" t="str">
        <f t="shared" si="61"/>
        <v/>
      </c>
      <c r="Q264" s="549" t="str">
        <f t="shared" si="62"/>
        <v/>
      </c>
      <c r="S264" s="549" t="str">
        <f t="shared" si="63"/>
        <v/>
      </c>
      <c r="U264" s="549" t="str">
        <f t="shared" si="64"/>
        <v/>
      </c>
      <c r="W264" s="549" t="str">
        <f t="shared" si="65"/>
        <v/>
      </c>
      <c r="Y264" s="549" t="str">
        <f t="shared" si="66"/>
        <v/>
      </c>
      <c r="AA264" s="549" t="str">
        <f t="shared" si="67"/>
        <v/>
      </c>
      <c r="AC264" s="549" t="str">
        <f t="shared" si="68"/>
        <v/>
      </c>
      <c r="AE264" s="549" t="str">
        <f t="shared" si="69"/>
        <v/>
      </c>
      <c r="AG264" s="549" t="str">
        <f t="shared" si="70"/>
        <v/>
      </c>
      <c r="AI264" s="549" t="str">
        <f t="shared" si="71"/>
        <v/>
      </c>
      <c r="AK264" s="549" t="str">
        <f t="shared" si="72"/>
        <v/>
      </c>
      <c r="AM264" s="549" t="str">
        <f t="shared" si="73"/>
        <v/>
      </c>
      <c r="AO264" s="549" t="str">
        <f t="shared" si="74"/>
        <v/>
      </c>
      <c r="AQ264" s="549" t="str">
        <f t="shared" si="75"/>
        <v/>
      </c>
    </row>
    <row r="265" spans="5:43" x14ac:dyDescent="0.25">
      <c r="E265" s="549" t="str">
        <f t="shared" si="57"/>
        <v/>
      </c>
      <c r="G265" s="549" t="str">
        <f t="shared" si="57"/>
        <v/>
      </c>
      <c r="I265" s="549" t="str">
        <f t="shared" si="58"/>
        <v/>
      </c>
      <c r="K265" s="549" t="str">
        <f t="shared" si="59"/>
        <v/>
      </c>
      <c r="M265" s="549" t="str">
        <f t="shared" si="60"/>
        <v/>
      </c>
      <c r="O265" s="549" t="str">
        <f t="shared" si="61"/>
        <v/>
      </c>
      <c r="Q265" s="549" t="str">
        <f t="shared" si="62"/>
        <v/>
      </c>
      <c r="S265" s="549" t="str">
        <f t="shared" si="63"/>
        <v/>
      </c>
      <c r="U265" s="549" t="str">
        <f t="shared" si="64"/>
        <v/>
      </c>
      <c r="W265" s="549" t="str">
        <f t="shared" si="65"/>
        <v/>
      </c>
      <c r="Y265" s="549" t="str">
        <f t="shared" si="66"/>
        <v/>
      </c>
      <c r="AA265" s="549" t="str">
        <f t="shared" si="67"/>
        <v/>
      </c>
      <c r="AC265" s="549" t="str">
        <f t="shared" si="68"/>
        <v/>
      </c>
      <c r="AE265" s="549" t="str">
        <f t="shared" si="69"/>
        <v/>
      </c>
      <c r="AG265" s="549" t="str">
        <f t="shared" si="70"/>
        <v/>
      </c>
      <c r="AI265" s="549" t="str">
        <f t="shared" si="71"/>
        <v/>
      </c>
      <c r="AK265" s="549" t="str">
        <f t="shared" si="72"/>
        <v/>
      </c>
      <c r="AM265" s="549" t="str">
        <f t="shared" si="73"/>
        <v/>
      </c>
      <c r="AO265" s="549" t="str">
        <f t="shared" si="74"/>
        <v/>
      </c>
      <c r="AQ265" s="549" t="str">
        <f t="shared" si="75"/>
        <v/>
      </c>
    </row>
    <row r="266" spans="5:43" x14ac:dyDescent="0.25">
      <c r="E266" s="549" t="str">
        <f t="shared" si="57"/>
        <v/>
      </c>
      <c r="G266" s="549" t="str">
        <f t="shared" si="57"/>
        <v/>
      </c>
      <c r="I266" s="549" t="str">
        <f t="shared" si="58"/>
        <v/>
      </c>
      <c r="K266" s="549" t="str">
        <f t="shared" si="59"/>
        <v/>
      </c>
      <c r="M266" s="549" t="str">
        <f t="shared" si="60"/>
        <v/>
      </c>
      <c r="O266" s="549" t="str">
        <f t="shared" si="61"/>
        <v/>
      </c>
      <c r="Q266" s="549" t="str">
        <f t="shared" si="62"/>
        <v/>
      </c>
      <c r="S266" s="549" t="str">
        <f t="shared" si="63"/>
        <v/>
      </c>
      <c r="U266" s="549" t="str">
        <f t="shared" si="64"/>
        <v/>
      </c>
      <c r="W266" s="549" t="str">
        <f t="shared" si="65"/>
        <v/>
      </c>
      <c r="Y266" s="549" t="str">
        <f t="shared" si="66"/>
        <v/>
      </c>
      <c r="AA266" s="549" t="str">
        <f t="shared" si="67"/>
        <v/>
      </c>
      <c r="AC266" s="549" t="str">
        <f t="shared" si="68"/>
        <v/>
      </c>
      <c r="AE266" s="549" t="str">
        <f t="shared" si="69"/>
        <v/>
      </c>
      <c r="AG266" s="549" t="str">
        <f t="shared" si="70"/>
        <v/>
      </c>
      <c r="AI266" s="549" t="str">
        <f t="shared" si="71"/>
        <v/>
      </c>
      <c r="AK266" s="549" t="str">
        <f t="shared" si="72"/>
        <v/>
      </c>
      <c r="AM266" s="549" t="str">
        <f t="shared" si="73"/>
        <v/>
      </c>
      <c r="AO266" s="549" t="str">
        <f t="shared" si="74"/>
        <v/>
      </c>
      <c r="AQ266" s="549" t="str">
        <f t="shared" si="75"/>
        <v/>
      </c>
    </row>
    <row r="267" spans="5:43" x14ac:dyDescent="0.25">
      <c r="E267" s="549" t="str">
        <f t="shared" si="57"/>
        <v/>
      </c>
      <c r="G267" s="549" t="str">
        <f t="shared" si="57"/>
        <v/>
      </c>
      <c r="I267" s="549" t="str">
        <f t="shared" si="58"/>
        <v/>
      </c>
      <c r="K267" s="549" t="str">
        <f t="shared" si="59"/>
        <v/>
      </c>
      <c r="M267" s="549" t="str">
        <f t="shared" si="60"/>
        <v/>
      </c>
      <c r="O267" s="549" t="str">
        <f t="shared" si="61"/>
        <v/>
      </c>
      <c r="Q267" s="549" t="str">
        <f t="shared" si="62"/>
        <v/>
      </c>
      <c r="S267" s="549" t="str">
        <f t="shared" si="63"/>
        <v/>
      </c>
      <c r="U267" s="549" t="str">
        <f t="shared" si="64"/>
        <v/>
      </c>
      <c r="W267" s="549" t="str">
        <f t="shared" si="65"/>
        <v/>
      </c>
      <c r="Y267" s="549" t="str">
        <f t="shared" si="66"/>
        <v/>
      </c>
      <c r="AA267" s="549" t="str">
        <f t="shared" si="67"/>
        <v/>
      </c>
      <c r="AC267" s="549" t="str">
        <f t="shared" si="68"/>
        <v/>
      </c>
      <c r="AE267" s="549" t="str">
        <f t="shared" si="69"/>
        <v/>
      </c>
      <c r="AG267" s="549" t="str">
        <f t="shared" si="70"/>
        <v/>
      </c>
      <c r="AI267" s="549" t="str">
        <f t="shared" si="71"/>
        <v/>
      </c>
      <c r="AK267" s="549" t="str">
        <f t="shared" si="72"/>
        <v/>
      </c>
      <c r="AM267" s="549" t="str">
        <f t="shared" si="73"/>
        <v/>
      </c>
      <c r="AO267" s="549" t="str">
        <f t="shared" si="74"/>
        <v/>
      </c>
      <c r="AQ267" s="549" t="str">
        <f t="shared" si="75"/>
        <v/>
      </c>
    </row>
    <row r="268" spans="5:43" x14ac:dyDescent="0.25">
      <c r="E268" s="549" t="str">
        <f t="shared" si="57"/>
        <v/>
      </c>
      <c r="G268" s="549" t="str">
        <f t="shared" si="57"/>
        <v/>
      </c>
      <c r="I268" s="549" t="str">
        <f t="shared" si="58"/>
        <v/>
      </c>
      <c r="K268" s="549" t="str">
        <f t="shared" si="59"/>
        <v/>
      </c>
      <c r="M268" s="549" t="str">
        <f t="shared" si="60"/>
        <v/>
      </c>
      <c r="O268" s="549" t="str">
        <f t="shared" si="61"/>
        <v/>
      </c>
      <c r="Q268" s="549" t="str">
        <f t="shared" si="62"/>
        <v/>
      </c>
      <c r="S268" s="549" t="str">
        <f t="shared" si="63"/>
        <v/>
      </c>
      <c r="U268" s="549" t="str">
        <f t="shared" si="64"/>
        <v/>
      </c>
      <c r="W268" s="549" t="str">
        <f t="shared" si="65"/>
        <v/>
      </c>
      <c r="Y268" s="549" t="str">
        <f t="shared" si="66"/>
        <v/>
      </c>
      <c r="AA268" s="549" t="str">
        <f t="shared" si="67"/>
        <v/>
      </c>
      <c r="AC268" s="549" t="str">
        <f t="shared" si="68"/>
        <v/>
      </c>
      <c r="AE268" s="549" t="str">
        <f t="shared" si="69"/>
        <v/>
      </c>
      <c r="AG268" s="549" t="str">
        <f t="shared" si="70"/>
        <v/>
      </c>
      <c r="AI268" s="549" t="str">
        <f t="shared" si="71"/>
        <v/>
      </c>
      <c r="AK268" s="549" t="str">
        <f t="shared" si="72"/>
        <v/>
      </c>
      <c r="AM268" s="549" t="str">
        <f t="shared" si="73"/>
        <v/>
      </c>
      <c r="AO268" s="549" t="str">
        <f t="shared" si="74"/>
        <v/>
      </c>
      <c r="AQ268" s="549" t="str">
        <f t="shared" si="75"/>
        <v/>
      </c>
    </row>
    <row r="269" spans="5:43" x14ac:dyDescent="0.25">
      <c r="E269" s="549" t="str">
        <f t="shared" ref="E269:G300" si="76">IF(OR($B269=0,D269=0),"",D269/$B269)</f>
        <v/>
      </c>
      <c r="G269" s="549" t="str">
        <f t="shared" si="76"/>
        <v/>
      </c>
      <c r="I269" s="549" t="str">
        <f t="shared" ref="I269:I300" si="77">IF(OR($B269=0,H269=0),"",H269/$B269)</f>
        <v/>
      </c>
      <c r="K269" s="549" t="str">
        <f t="shared" ref="K269:K300" si="78">IF(OR($B269=0,J269=0),"",J269/$B269)</f>
        <v/>
      </c>
      <c r="M269" s="549" t="str">
        <f t="shared" ref="M269:M300" si="79">IF(OR($B269=0,L269=0),"",L269/$B269)</f>
        <v/>
      </c>
      <c r="O269" s="549" t="str">
        <f t="shared" ref="O269:O300" si="80">IF(OR($B269=0,N269=0),"",N269/$B269)</f>
        <v/>
      </c>
      <c r="Q269" s="549" t="str">
        <f t="shared" ref="Q269:Q300" si="81">IF(OR($B269=0,P269=0),"",P269/$B269)</f>
        <v/>
      </c>
      <c r="S269" s="549" t="str">
        <f t="shared" ref="S269:S300" si="82">IF(OR($B269=0,R269=0),"",R269/$B269)</f>
        <v/>
      </c>
      <c r="U269" s="549" t="str">
        <f t="shared" ref="U269:U300" si="83">IF(OR($B269=0,T269=0),"",T269/$B269)</f>
        <v/>
      </c>
      <c r="W269" s="549" t="str">
        <f t="shared" ref="W269:W300" si="84">IF(OR($B269=0,V269=0),"",V269/$B269)</f>
        <v/>
      </c>
      <c r="Y269" s="549" t="str">
        <f t="shared" ref="Y269:Y300" si="85">IF(OR($B269=0,X269=0),"",X269/$B269)</f>
        <v/>
      </c>
      <c r="AA269" s="549" t="str">
        <f t="shared" ref="AA269:AA300" si="86">IF(OR($B269=0,Z269=0),"",Z269/$B269)</f>
        <v/>
      </c>
      <c r="AC269" s="549" t="str">
        <f t="shared" ref="AC269:AC300" si="87">IF(OR($B269=0,AB269=0),"",AB269/$B269)</f>
        <v/>
      </c>
      <c r="AE269" s="549" t="str">
        <f t="shared" ref="AE269:AE300" si="88">IF(OR($B269=0,AD269=0),"",AD269/$B269)</f>
        <v/>
      </c>
      <c r="AG269" s="549" t="str">
        <f t="shared" ref="AG269:AG300" si="89">IF(OR($B269=0,AF269=0),"",AF269/$B269)</f>
        <v/>
      </c>
      <c r="AI269" s="549" t="str">
        <f t="shared" ref="AI269:AI300" si="90">IF(OR($B269=0,AH269=0),"",AH269/$B269)</f>
        <v/>
      </c>
      <c r="AK269" s="549" t="str">
        <f t="shared" ref="AK269:AK300" si="91">IF(OR($B269=0,AJ269=0),"",AJ269/$B269)</f>
        <v/>
      </c>
      <c r="AM269" s="549" t="str">
        <f t="shared" ref="AM269:AM300" si="92">IF(OR($B269=0,AL269=0),"",AL269/$B269)</f>
        <v/>
      </c>
      <c r="AO269" s="549" t="str">
        <f t="shared" ref="AO269:AO300" si="93">IF(OR($B269=0,AN269=0),"",AN269/$B269)</f>
        <v/>
      </c>
      <c r="AQ269" s="549" t="str">
        <f t="shared" ref="AQ269:AQ300" si="94">IF(OR($B269=0,AP269=0),"",AP269/$B269)</f>
        <v/>
      </c>
    </row>
    <row r="270" spans="5:43" x14ac:dyDescent="0.25">
      <c r="E270" s="549" t="str">
        <f t="shared" si="76"/>
        <v/>
      </c>
      <c r="G270" s="549" t="str">
        <f t="shared" si="76"/>
        <v/>
      </c>
      <c r="I270" s="549" t="str">
        <f t="shared" si="77"/>
        <v/>
      </c>
      <c r="K270" s="549" t="str">
        <f t="shared" si="78"/>
        <v/>
      </c>
      <c r="M270" s="549" t="str">
        <f t="shared" si="79"/>
        <v/>
      </c>
      <c r="O270" s="549" t="str">
        <f t="shared" si="80"/>
        <v/>
      </c>
      <c r="Q270" s="549" t="str">
        <f t="shared" si="81"/>
        <v/>
      </c>
      <c r="S270" s="549" t="str">
        <f t="shared" si="82"/>
        <v/>
      </c>
      <c r="U270" s="549" t="str">
        <f t="shared" si="83"/>
        <v/>
      </c>
      <c r="W270" s="549" t="str">
        <f t="shared" si="84"/>
        <v/>
      </c>
      <c r="Y270" s="549" t="str">
        <f t="shared" si="85"/>
        <v/>
      </c>
      <c r="AA270" s="549" t="str">
        <f t="shared" si="86"/>
        <v/>
      </c>
      <c r="AC270" s="549" t="str">
        <f t="shared" si="87"/>
        <v/>
      </c>
      <c r="AE270" s="549" t="str">
        <f t="shared" si="88"/>
        <v/>
      </c>
      <c r="AG270" s="549" t="str">
        <f t="shared" si="89"/>
        <v/>
      </c>
      <c r="AI270" s="549" t="str">
        <f t="shared" si="90"/>
        <v/>
      </c>
      <c r="AK270" s="549" t="str">
        <f t="shared" si="91"/>
        <v/>
      </c>
      <c r="AM270" s="549" t="str">
        <f t="shared" si="92"/>
        <v/>
      </c>
      <c r="AO270" s="549" t="str">
        <f t="shared" si="93"/>
        <v/>
      </c>
      <c r="AQ270" s="549" t="str">
        <f t="shared" si="94"/>
        <v/>
      </c>
    </row>
    <row r="271" spans="5:43" x14ac:dyDescent="0.25">
      <c r="E271" s="549" t="str">
        <f t="shared" si="76"/>
        <v/>
      </c>
      <c r="G271" s="549" t="str">
        <f t="shared" si="76"/>
        <v/>
      </c>
      <c r="I271" s="549" t="str">
        <f t="shared" si="77"/>
        <v/>
      </c>
      <c r="K271" s="549" t="str">
        <f t="shared" si="78"/>
        <v/>
      </c>
      <c r="M271" s="549" t="str">
        <f t="shared" si="79"/>
        <v/>
      </c>
      <c r="O271" s="549" t="str">
        <f t="shared" si="80"/>
        <v/>
      </c>
      <c r="Q271" s="549" t="str">
        <f t="shared" si="81"/>
        <v/>
      </c>
      <c r="S271" s="549" t="str">
        <f t="shared" si="82"/>
        <v/>
      </c>
      <c r="U271" s="549" t="str">
        <f t="shared" si="83"/>
        <v/>
      </c>
      <c r="W271" s="549" t="str">
        <f t="shared" si="84"/>
        <v/>
      </c>
      <c r="Y271" s="549" t="str">
        <f t="shared" si="85"/>
        <v/>
      </c>
      <c r="AA271" s="549" t="str">
        <f t="shared" si="86"/>
        <v/>
      </c>
      <c r="AC271" s="549" t="str">
        <f t="shared" si="87"/>
        <v/>
      </c>
      <c r="AE271" s="549" t="str">
        <f t="shared" si="88"/>
        <v/>
      </c>
      <c r="AG271" s="549" t="str">
        <f t="shared" si="89"/>
        <v/>
      </c>
      <c r="AI271" s="549" t="str">
        <f t="shared" si="90"/>
        <v/>
      </c>
      <c r="AK271" s="549" t="str">
        <f t="shared" si="91"/>
        <v/>
      </c>
      <c r="AM271" s="549" t="str">
        <f t="shared" si="92"/>
        <v/>
      </c>
      <c r="AO271" s="549" t="str">
        <f t="shared" si="93"/>
        <v/>
      </c>
      <c r="AQ271" s="549" t="str">
        <f t="shared" si="94"/>
        <v/>
      </c>
    </row>
    <row r="272" spans="5:43" x14ac:dyDescent="0.25">
      <c r="E272" s="549" t="str">
        <f t="shared" si="76"/>
        <v/>
      </c>
      <c r="G272" s="549" t="str">
        <f t="shared" si="76"/>
        <v/>
      </c>
      <c r="I272" s="549" t="str">
        <f t="shared" si="77"/>
        <v/>
      </c>
      <c r="K272" s="549" t="str">
        <f t="shared" si="78"/>
        <v/>
      </c>
      <c r="M272" s="549" t="str">
        <f t="shared" si="79"/>
        <v/>
      </c>
      <c r="O272" s="549" t="str">
        <f t="shared" si="80"/>
        <v/>
      </c>
      <c r="Q272" s="549" t="str">
        <f t="shared" si="81"/>
        <v/>
      </c>
      <c r="S272" s="549" t="str">
        <f t="shared" si="82"/>
        <v/>
      </c>
      <c r="U272" s="549" t="str">
        <f t="shared" si="83"/>
        <v/>
      </c>
      <c r="W272" s="549" t="str">
        <f t="shared" si="84"/>
        <v/>
      </c>
      <c r="Y272" s="549" t="str">
        <f t="shared" si="85"/>
        <v/>
      </c>
      <c r="AA272" s="549" t="str">
        <f t="shared" si="86"/>
        <v/>
      </c>
      <c r="AC272" s="549" t="str">
        <f t="shared" si="87"/>
        <v/>
      </c>
      <c r="AE272" s="549" t="str">
        <f t="shared" si="88"/>
        <v/>
      </c>
      <c r="AG272" s="549" t="str">
        <f t="shared" si="89"/>
        <v/>
      </c>
      <c r="AI272" s="549" t="str">
        <f t="shared" si="90"/>
        <v/>
      </c>
      <c r="AK272" s="549" t="str">
        <f t="shared" si="91"/>
        <v/>
      </c>
      <c r="AM272" s="549" t="str">
        <f t="shared" si="92"/>
        <v/>
      </c>
      <c r="AO272" s="549" t="str">
        <f t="shared" si="93"/>
        <v/>
      </c>
      <c r="AQ272" s="549" t="str">
        <f t="shared" si="94"/>
        <v/>
      </c>
    </row>
    <row r="273" spans="5:43" x14ac:dyDescent="0.25">
      <c r="E273" s="549" t="str">
        <f t="shared" si="76"/>
        <v/>
      </c>
      <c r="G273" s="549" t="str">
        <f t="shared" si="76"/>
        <v/>
      </c>
      <c r="I273" s="549" t="str">
        <f t="shared" si="77"/>
        <v/>
      </c>
      <c r="K273" s="549" t="str">
        <f t="shared" si="78"/>
        <v/>
      </c>
      <c r="M273" s="549" t="str">
        <f t="shared" si="79"/>
        <v/>
      </c>
      <c r="O273" s="549" t="str">
        <f t="shared" si="80"/>
        <v/>
      </c>
      <c r="Q273" s="549" t="str">
        <f t="shared" si="81"/>
        <v/>
      </c>
      <c r="S273" s="549" t="str">
        <f t="shared" si="82"/>
        <v/>
      </c>
      <c r="U273" s="549" t="str">
        <f t="shared" si="83"/>
        <v/>
      </c>
      <c r="W273" s="549" t="str">
        <f t="shared" si="84"/>
        <v/>
      </c>
      <c r="Y273" s="549" t="str">
        <f t="shared" si="85"/>
        <v/>
      </c>
      <c r="AA273" s="549" t="str">
        <f t="shared" si="86"/>
        <v/>
      </c>
      <c r="AC273" s="549" t="str">
        <f t="shared" si="87"/>
        <v/>
      </c>
      <c r="AE273" s="549" t="str">
        <f t="shared" si="88"/>
        <v/>
      </c>
      <c r="AG273" s="549" t="str">
        <f t="shared" si="89"/>
        <v/>
      </c>
      <c r="AI273" s="549" t="str">
        <f t="shared" si="90"/>
        <v/>
      </c>
      <c r="AK273" s="549" t="str">
        <f t="shared" si="91"/>
        <v/>
      </c>
      <c r="AM273" s="549" t="str">
        <f t="shared" si="92"/>
        <v/>
      </c>
      <c r="AO273" s="549" t="str">
        <f t="shared" si="93"/>
        <v/>
      </c>
      <c r="AQ273" s="549" t="str">
        <f t="shared" si="94"/>
        <v/>
      </c>
    </row>
    <row r="274" spans="5:43" x14ac:dyDescent="0.25">
      <c r="E274" s="549" t="str">
        <f t="shared" si="76"/>
        <v/>
      </c>
      <c r="G274" s="549" t="str">
        <f t="shared" si="76"/>
        <v/>
      </c>
      <c r="I274" s="549" t="str">
        <f t="shared" si="77"/>
        <v/>
      </c>
      <c r="K274" s="549" t="str">
        <f t="shared" si="78"/>
        <v/>
      </c>
      <c r="M274" s="549" t="str">
        <f t="shared" si="79"/>
        <v/>
      </c>
      <c r="O274" s="549" t="str">
        <f t="shared" si="80"/>
        <v/>
      </c>
      <c r="Q274" s="549" t="str">
        <f t="shared" si="81"/>
        <v/>
      </c>
      <c r="S274" s="549" t="str">
        <f t="shared" si="82"/>
        <v/>
      </c>
      <c r="U274" s="549" t="str">
        <f t="shared" si="83"/>
        <v/>
      </c>
      <c r="W274" s="549" t="str">
        <f t="shared" si="84"/>
        <v/>
      </c>
      <c r="Y274" s="549" t="str">
        <f t="shared" si="85"/>
        <v/>
      </c>
      <c r="AA274" s="549" t="str">
        <f t="shared" si="86"/>
        <v/>
      </c>
      <c r="AC274" s="549" t="str">
        <f t="shared" si="87"/>
        <v/>
      </c>
      <c r="AE274" s="549" t="str">
        <f t="shared" si="88"/>
        <v/>
      </c>
      <c r="AG274" s="549" t="str">
        <f t="shared" si="89"/>
        <v/>
      </c>
      <c r="AI274" s="549" t="str">
        <f t="shared" si="90"/>
        <v/>
      </c>
      <c r="AK274" s="549" t="str">
        <f t="shared" si="91"/>
        <v/>
      </c>
      <c r="AM274" s="549" t="str">
        <f t="shared" si="92"/>
        <v/>
      </c>
      <c r="AO274" s="549" t="str">
        <f t="shared" si="93"/>
        <v/>
      </c>
      <c r="AQ274" s="549" t="str">
        <f t="shared" si="94"/>
        <v/>
      </c>
    </row>
    <row r="275" spans="5:43" x14ac:dyDescent="0.25">
      <c r="E275" s="549" t="str">
        <f t="shared" si="76"/>
        <v/>
      </c>
      <c r="G275" s="549" t="str">
        <f t="shared" si="76"/>
        <v/>
      </c>
      <c r="I275" s="549" t="str">
        <f t="shared" si="77"/>
        <v/>
      </c>
      <c r="K275" s="549" t="str">
        <f t="shared" si="78"/>
        <v/>
      </c>
      <c r="M275" s="549" t="str">
        <f t="shared" si="79"/>
        <v/>
      </c>
      <c r="O275" s="549" t="str">
        <f t="shared" si="80"/>
        <v/>
      </c>
      <c r="Q275" s="549" t="str">
        <f t="shared" si="81"/>
        <v/>
      </c>
      <c r="S275" s="549" t="str">
        <f t="shared" si="82"/>
        <v/>
      </c>
      <c r="U275" s="549" t="str">
        <f t="shared" si="83"/>
        <v/>
      </c>
      <c r="W275" s="549" t="str">
        <f t="shared" si="84"/>
        <v/>
      </c>
      <c r="Y275" s="549" t="str">
        <f t="shared" si="85"/>
        <v/>
      </c>
      <c r="AA275" s="549" t="str">
        <f t="shared" si="86"/>
        <v/>
      </c>
      <c r="AC275" s="549" t="str">
        <f t="shared" si="87"/>
        <v/>
      </c>
      <c r="AE275" s="549" t="str">
        <f t="shared" si="88"/>
        <v/>
      </c>
      <c r="AG275" s="549" t="str">
        <f t="shared" si="89"/>
        <v/>
      </c>
      <c r="AI275" s="549" t="str">
        <f t="shared" si="90"/>
        <v/>
      </c>
      <c r="AK275" s="549" t="str">
        <f t="shared" si="91"/>
        <v/>
      </c>
      <c r="AM275" s="549" t="str">
        <f t="shared" si="92"/>
        <v/>
      </c>
      <c r="AO275" s="549" t="str">
        <f t="shared" si="93"/>
        <v/>
      </c>
      <c r="AQ275" s="549" t="str">
        <f t="shared" si="94"/>
        <v/>
      </c>
    </row>
    <row r="276" spans="5:43" x14ac:dyDescent="0.25">
      <c r="E276" s="549" t="str">
        <f t="shared" si="76"/>
        <v/>
      </c>
      <c r="G276" s="549" t="str">
        <f t="shared" si="76"/>
        <v/>
      </c>
      <c r="I276" s="549" t="str">
        <f t="shared" si="77"/>
        <v/>
      </c>
      <c r="K276" s="549" t="str">
        <f t="shared" si="78"/>
        <v/>
      </c>
      <c r="M276" s="549" t="str">
        <f t="shared" si="79"/>
        <v/>
      </c>
      <c r="O276" s="549" t="str">
        <f t="shared" si="80"/>
        <v/>
      </c>
      <c r="Q276" s="549" t="str">
        <f t="shared" si="81"/>
        <v/>
      </c>
      <c r="S276" s="549" t="str">
        <f t="shared" si="82"/>
        <v/>
      </c>
      <c r="U276" s="549" t="str">
        <f t="shared" si="83"/>
        <v/>
      </c>
      <c r="W276" s="549" t="str">
        <f t="shared" si="84"/>
        <v/>
      </c>
      <c r="Y276" s="549" t="str">
        <f t="shared" si="85"/>
        <v/>
      </c>
      <c r="AA276" s="549" t="str">
        <f t="shared" si="86"/>
        <v/>
      </c>
      <c r="AC276" s="549" t="str">
        <f t="shared" si="87"/>
        <v/>
      </c>
      <c r="AE276" s="549" t="str">
        <f t="shared" si="88"/>
        <v/>
      </c>
      <c r="AG276" s="549" t="str">
        <f t="shared" si="89"/>
        <v/>
      </c>
      <c r="AI276" s="549" t="str">
        <f t="shared" si="90"/>
        <v/>
      </c>
      <c r="AK276" s="549" t="str">
        <f t="shared" si="91"/>
        <v/>
      </c>
      <c r="AM276" s="549" t="str">
        <f t="shared" si="92"/>
        <v/>
      </c>
      <c r="AO276" s="549" t="str">
        <f t="shared" si="93"/>
        <v/>
      </c>
      <c r="AQ276" s="549" t="str">
        <f t="shared" si="94"/>
        <v/>
      </c>
    </row>
    <row r="277" spans="5:43" x14ac:dyDescent="0.25">
      <c r="E277" s="549" t="str">
        <f t="shared" si="76"/>
        <v/>
      </c>
      <c r="G277" s="549" t="str">
        <f t="shared" si="76"/>
        <v/>
      </c>
      <c r="I277" s="549" t="str">
        <f t="shared" si="77"/>
        <v/>
      </c>
      <c r="K277" s="549" t="str">
        <f t="shared" si="78"/>
        <v/>
      </c>
      <c r="M277" s="549" t="str">
        <f t="shared" si="79"/>
        <v/>
      </c>
      <c r="O277" s="549" t="str">
        <f t="shared" si="80"/>
        <v/>
      </c>
      <c r="Q277" s="549" t="str">
        <f t="shared" si="81"/>
        <v/>
      </c>
      <c r="S277" s="549" t="str">
        <f t="shared" si="82"/>
        <v/>
      </c>
      <c r="U277" s="549" t="str">
        <f t="shared" si="83"/>
        <v/>
      </c>
      <c r="W277" s="549" t="str">
        <f t="shared" si="84"/>
        <v/>
      </c>
      <c r="Y277" s="549" t="str">
        <f t="shared" si="85"/>
        <v/>
      </c>
      <c r="AA277" s="549" t="str">
        <f t="shared" si="86"/>
        <v/>
      </c>
      <c r="AC277" s="549" t="str">
        <f t="shared" si="87"/>
        <v/>
      </c>
      <c r="AE277" s="549" t="str">
        <f t="shared" si="88"/>
        <v/>
      </c>
      <c r="AG277" s="549" t="str">
        <f t="shared" si="89"/>
        <v/>
      </c>
      <c r="AI277" s="549" t="str">
        <f t="shared" si="90"/>
        <v/>
      </c>
      <c r="AK277" s="549" t="str">
        <f t="shared" si="91"/>
        <v/>
      </c>
      <c r="AM277" s="549" t="str">
        <f t="shared" si="92"/>
        <v/>
      </c>
      <c r="AO277" s="549" t="str">
        <f t="shared" si="93"/>
        <v/>
      </c>
      <c r="AQ277" s="549" t="str">
        <f t="shared" si="94"/>
        <v/>
      </c>
    </row>
    <row r="278" spans="5:43" x14ac:dyDescent="0.25">
      <c r="E278" s="549" t="str">
        <f t="shared" si="76"/>
        <v/>
      </c>
      <c r="G278" s="549" t="str">
        <f t="shared" si="76"/>
        <v/>
      </c>
      <c r="I278" s="549" t="str">
        <f t="shared" si="77"/>
        <v/>
      </c>
      <c r="K278" s="549" t="str">
        <f t="shared" si="78"/>
        <v/>
      </c>
      <c r="M278" s="549" t="str">
        <f t="shared" si="79"/>
        <v/>
      </c>
      <c r="O278" s="549" t="str">
        <f t="shared" si="80"/>
        <v/>
      </c>
      <c r="Q278" s="549" t="str">
        <f t="shared" si="81"/>
        <v/>
      </c>
      <c r="S278" s="549" t="str">
        <f t="shared" si="82"/>
        <v/>
      </c>
      <c r="U278" s="549" t="str">
        <f t="shared" si="83"/>
        <v/>
      </c>
      <c r="W278" s="549" t="str">
        <f t="shared" si="84"/>
        <v/>
      </c>
      <c r="Y278" s="549" t="str">
        <f t="shared" si="85"/>
        <v/>
      </c>
      <c r="AA278" s="549" t="str">
        <f t="shared" si="86"/>
        <v/>
      </c>
      <c r="AC278" s="549" t="str">
        <f t="shared" si="87"/>
        <v/>
      </c>
      <c r="AE278" s="549" t="str">
        <f t="shared" si="88"/>
        <v/>
      </c>
      <c r="AG278" s="549" t="str">
        <f t="shared" si="89"/>
        <v/>
      </c>
      <c r="AI278" s="549" t="str">
        <f t="shared" si="90"/>
        <v/>
      </c>
      <c r="AK278" s="549" t="str">
        <f t="shared" si="91"/>
        <v/>
      </c>
      <c r="AM278" s="549" t="str">
        <f t="shared" si="92"/>
        <v/>
      </c>
      <c r="AO278" s="549" t="str">
        <f t="shared" si="93"/>
        <v/>
      </c>
      <c r="AQ278" s="549" t="str">
        <f t="shared" si="94"/>
        <v/>
      </c>
    </row>
    <row r="279" spans="5:43" x14ac:dyDescent="0.25">
      <c r="E279" s="549" t="str">
        <f t="shared" si="76"/>
        <v/>
      </c>
      <c r="G279" s="549" t="str">
        <f t="shared" si="76"/>
        <v/>
      </c>
      <c r="I279" s="549" t="str">
        <f t="shared" si="77"/>
        <v/>
      </c>
      <c r="K279" s="549" t="str">
        <f t="shared" si="78"/>
        <v/>
      </c>
      <c r="M279" s="549" t="str">
        <f t="shared" si="79"/>
        <v/>
      </c>
      <c r="O279" s="549" t="str">
        <f t="shared" si="80"/>
        <v/>
      </c>
      <c r="Q279" s="549" t="str">
        <f t="shared" si="81"/>
        <v/>
      </c>
      <c r="S279" s="549" t="str">
        <f t="shared" si="82"/>
        <v/>
      </c>
      <c r="U279" s="549" t="str">
        <f t="shared" si="83"/>
        <v/>
      </c>
      <c r="W279" s="549" t="str">
        <f t="shared" si="84"/>
        <v/>
      </c>
      <c r="Y279" s="549" t="str">
        <f t="shared" si="85"/>
        <v/>
      </c>
      <c r="AA279" s="549" t="str">
        <f t="shared" si="86"/>
        <v/>
      </c>
      <c r="AC279" s="549" t="str">
        <f t="shared" si="87"/>
        <v/>
      </c>
      <c r="AE279" s="549" t="str">
        <f t="shared" si="88"/>
        <v/>
      </c>
      <c r="AG279" s="549" t="str">
        <f t="shared" si="89"/>
        <v/>
      </c>
      <c r="AI279" s="549" t="str">
        <f t="shared" si="90"/>
        <v/>
      </c>
      <c r="AK279" s="549" t="str">
        <f t="shared" si="91"/>
        <v/>
      </c>
      <c r="AM279" s="549" t="str">
        <f t="shared" si="92"/>
        <v/>
      </c>
      <c r="AO279" s="549" t="str">
        <f t="shared" si="93"/>
        <v/>
      </c>
      <c r="AQ279" s="549" t="str">
        <f t="shared" si="94"/>
        <v/>
      </c>
    </row>
    <row r="280" spans="5:43" x14ac:dyDescent="0.25">
      <c r="E280" s="549" t="str">
        <f t="shared" si="76"/>
        <v/>
      </c>
      <c r="G280" s="549" t="str">
        <f t="shared" si="76"/>
        <v/>
      </c>
      <c r="I280" s="549" t="str">
        <f t="shared" si="77"/>
        <v/>
      </c>
      <c r="K280" s="549" t="str">
        <f t="shared" si="78"/>
        <v/>
      </c>
      <c r="M280" s="549" t="str">
        <f t="shared" si="79"/>
        <v/>
      </c>
      <c r="O280" s="549" t="str">
        <f t="shared" si="80"/>
        <v/>
      </c>
      <c r="Q280" s="549" t="str">
        <f t="shared" si="81"/>
        <v/>
      </c>
      <c r="S280" s="549" t="str">
        <f t="shared" si="82"/>
        <v/>
      </c>
      <c r="U280" s="549" t="str">
        <f t="shared" si="83"/>
        <v/>
      </c>
      <c r="W280" s="549" t="str">
        <f t="shared" si="84"/>
        <v/>
      </c>
      <c r="Y280" s="549" t="str">
        <f t="shared" si="85"/>
        <v/>
      </c>
      <c r="AA280" s="549" t="str">
        <f t="shared" si="86"/>
        <v/>
      </c>
      <c r="AC280" s="549" t="str">
        <f t="shared" si="87"/>
        <v/>
      </c>
      <c r="AE280" s="549" t="str">
        <f t="shared" si="88"/>
        <v/>
      </c>
      <c r="AG280" s="549" t="str">
        <f t="shared" si="89"/>
        <v/>
      </c>
      <c r="AI280" s="549" t="str">
        <f t="shared" si="90"/>
        <v/>
      </c>
      <c r="AK280" s="549" t="str">
        <f t="shared" si="91"/>
        <v/>
      </c>
      <c r="AM280" s="549" t="str">
        <f t="shared" si="92"/>
        <v/>
      </c>
      <c r="AO280" s="549" t="str">
        <f t="shared" si="93"/>
        <v/>
      </c>
      <c r="AQ280" s="549" t="str">
        <f t="shared" si="94"/>
        <v/>
      </c>
    </row>
    <row r="281" spans="5:43" x14ac:dyDescent="0.25">
      <c r="E281" s="549" t="str">
        <f t="shared" si="76"/>
        <v/>
      </c>
      <c r="G281" s="549" t="str">
        <f t="shared" si="76"/>
        <v/>
      </c>
      <c r="I281" s="549" t="str">
        <f t="shared" si="77"/>
        <v/>
      </c>
      <c r="K281" s="549" t="str">
        <f t="shared" si="78"/>
        <v/>
      </c>
      <c r="M281" s="549" t="str">
        <f t="shared" si="79"/>
        <v/>
      </c>
      <c r="O281" s="549" t="str">
        <f t="shared" si="80"/>
        <v/>
      </c>
      <c r="Q281" s="549" t="str">
        <f t="shared" si="81"/>
        <v/>
      </c>
      <c r="S281" s="549" t="str">
        <f t="shared" si="82"/>
        <v/>
      </c>
      <c r="U281" s="549" t="str">
        <f t="shared" si="83"/>
        <v/>
      </c>
      <c r="W281" s="549" t="str">
        <f t="shared" si="84"/>
        <v/>
      </c>
      <c r="Y281" s="549" t="str">
        <f t="shared" si="85"/>
        <v/>
      </c>
      <c r="AA281" s="549" t="str">
        <f t="shared" si="86"/>
        <v/>
      </c>
      <c r="AC281" s="549" t="str">
        <f t="shared" si="87"/>
        <v/>
      </c>
      <c r="AE281" s="549" t="str">
        <f t="shared" si="88"/>
        <v/>
      </c>
      <c r="AG281" s="549" t="str">
        <f t="shared" si="89"/>
        <v/>
      </c>
      <c r="AI281" s="549" t="str">
        <f t="shared" si="90"/>
        <v/>
      </c>
      <c r="AK281" s="549" t="str">
        <f t="shared" si="91"/>
        <v/>
      </c>
      <c r="AM281" s="549" t="str">
        <f t="shared" si="92"/>
        <v/>
      </c>
      <c r="AO281" s="549" t="str">
        <f t="shared" si="93"/>
        <v/>
      </c>
      <c r="AQ281" s="549" t="str">
        <f t="shared" si="94"/>
        <v/>
      </c>
    </row>
    <row r="282" spans="5:43" x14ac:dyDescent="0.25">
      <c r="E282" s="549" t="str">
        <f t="shared" si="76"/>
        <v/>
      </c>
      <c r="G282" s="549" t="str">
        <f t="shared" si="76"/>
        <v/>
      </c>
      <c r="I282" s="549" t="str">
        <f t="shared" si="77"/>
        <v/>
      </c>
      <c r="K282" s="549" t="str">
        <f t="shared" si="78"/>
        <v/>
      </c>
      <c r="M282" s="549" t="str">
        <f t="shared" si="79"/>
        <v/>
      </c>
      <c r="O282" s="549" t="str">
        <f t="shared" si="80"/>
        <v/>
      </c>
      <c r="Q282" s="549" t="str">
        <f t="shared" si="81"/>
        <v/>
      </c>
      <c r="S282" s="549" t="str">
        <f t="shared" si="82"/>
        <v/>
      </c>
      <c r="U282" s="549" t="str">
        <f t="shared" si="83"/>
        <v/>
      </c>
      <c r="W282" s="549" t="str">
        <f t="shared" si="84"/>
        <v/>
      </c>
      <c r="Y282" s="549" t="str">
        <f t="shared" si="85"/>
        <v/>
      </c>
      <c r="AA282" s="549" t="str">
        <f t="shared" si="86"/>
        <v/>
      </c>
      <c r="AC282" s="549" t="str">
        <f t="shared" si="87"/>
        <v/>
      </c>
      <c r="AE282" s="549" t="str">
        <f t="shared" si="88"/>
        <v/>
      </c>
      <c r="AG282" s="549" t="str">
        <f t="shared" si="89"/>
        <v/>
      </c>
      <c r="AI282" s="549" t="str">
        <f t="shared" si="90"/>
        <v/>
      </c>
      <c r="AK282" s="549" t="str">
        <f t="shared" si="91"/>
        <v/>
      </c>
      <c r="AM282" s="549" t="str">
        <f t="shared" si="92"/>
        <v/>
      </c>
      <c r="AO282" s="549" t="str">
        <f t="shared" si="93"/>
        <v/>
      </c>
      <c r="AQ282" s="549" t="str">
        <f t="shared" si="94"/>
        <v/>
      </c>
    </row>
    <row r="283" spans="5:43" x14ac:dyDescent="0.25">
      <c r="E283" s="549" t="str">
        <f t="shared" si="76"/>
        <v/>
      </c>
      <c r="G283" s="549" t="str">
        <f t="shared" si="76"/>
        <v/>
      </c>
      <c r="I283" s="549" t="str">
        <f t="shared" si="77"/>
        <v/>
      </c>
      <c r="K283" s="549" t="str">
        <f t="shared" si="78"/>
        <v/>
      </c>
      <c r="M283" s="549" t="str">
        <f t="shared" si="79"/>
        <v/>
      </c>
      <c r="O283" s="549" t="str">
        <f t="shared" si="80"/>
        <v/>
      </c>
      <c r="Q283" s="549" t="str">
        <f t="shared" si="81"/>
        <v/>
      </c>
      <c r="S283" s="549" t="str">
        <f t="shared" si="82"/>
        <v/>
      </c>
      <c r="U283" s="549" t="str">
        <f t="shared" si="83"/>
        <v/>
      </c>
      <c r="W283" s="549" t="str">
        <f t="shared" si="84"/>
        <v/>
      </c>
      <c r="Y283" s="549" t="str">
        <f t="shared" si="85"/>
        <v/>
      </c>
      <c r="AA283" s="549" t="str">
        <f t="shared" si="86"/>
        <v/>
      </c>
      <c r="AC283" s="549" t="str">
        <f t="shared" si="87"/>
        <v/>
      </c>
      <c r="AE283" s="549" t="str">
        <f t="shared" si="88"/>
        <v/>
      </c>
      <c r="AG283" s="549" t="str">
        <f t="shared" si="89"/>
        <v/>
      </c>
      <c r="AI283" s="549" t="str">
        <f t="shared" si="90"/>
        <v/>
      </c>
      <c r="AK283" s="549" t="str">
        <f t="shared" si="91"/>
        <v/>
      </c>
      <c r="AM283" s="549" t="str">
        <f t="shared" si="92"/>
        <v/>
      </c>
      <c r="AO283" s="549" t="str">
        <f t="shared" si="93"/>
        <v/>
      </c>
      <c r="AQ283" s="549" t="str">
        <f t="shared" si="94"/>
        <v/>
      </c>
    </row>
    <row r="284" spans="5:43" x14ac:dyDescent="0.25">
      <c r="E284" s="549" t="str">
        <f t="shared" si="76"/>
        <v/>
      </c>
      <c r="G284" s="549" t="str">
        <f t="shared" si="76"/>
        <v/>
      </c>
      <c r="I284" s="549" t="str">
        <f t="shared" si="77"/>
        <v/>
      </c>
      <c r="K284" s="549" t="str">
        <f t="shared" si="78"/>
        <v/>
      </c>
      <c r="M284" s="549" t="str">
        <f t="shared" si="79"/>
        <v/>
      </c>
      <c r="O284" s="549" t="str">
        <f t="shared" si="80"/>
        <v/>
      </c>
      <c r="Q284" s="549" t="str">
        <f t="shared" si="81"/>
        <v/>
      </c>
      <c r="S284" s="549" t="str">
        <f t="shared" si="82"/>
        <v/>
      </c>
      <c r="U284" s="549" t="str">
        <f t="shared" si="83"/>
        <v/>
      </c>
      <c r="W284" s="549" t="str">
        <f t="shared" si="84"/>
        <v/>
      </c>
      <c r="Y284" s="549" t="str">
        <f t="shared" si="85"/>
        <v/>
      </c>
      <c r="AA284" s="549" t="str">
        <f t="shared" si="86"/>
        <v/>
      </c>
      <c r="AC284" s="549" t="str">
        <f t="shared" si="87"/>
        <v/>
      </c>
      <c r="AE284" s="549" t="str">
        <f t="shared" si="88"/>
        <v/>
      </c>
      <c r="AG284" s="549" t="str">
        <f t="shared" si="89"/>
        <v/>
      </c>
      <c r="AI284" s="549" t="str">
        <f t="shared" si="90"/>
        <v/>
      </c>
      <c r="AK284" s="549" t="str">
        <f t="shared" si="91"/>
        <v/>
      </c>
      <c r="AM284" s="549" t="str">
        <f t="shared" si="92"/>
        <v/>
      </c>
      <c r="AO284" s="549" t="str">
        <f t="shared" si="93"/>
        <v/>
      </c>
      <c r="AQ284" s="549" t="str">
        <f t="shared" si="94"/>
        <v/>
      </c>
    </row>
    <row r="285" spans="5:43" x14ac:dyDescent="0.25">
      <c r="E285" s="549" t="str">
        <f t="shared" si="76"/>
        <v/>
      </c>
      <c r="G285" s="549" t="str">
        <f t="shared" si="76"/>
        <v/>
      </c>
      <c r="I285" s="549" t="str">
        <f t="shared" si="77"/>
        <v/>
      </c>
      <c r="K285" s="549" t="str">
        <f t="shared" si="78"/>
        <v/>
      </c>
      <c r="M285" s="549" t="str">
        <f t="shared" si="79"/>
        <v/>
      </c>
      <c r="O285" s="549" t="str">
        <f t="shared" si="80"/>
        <v/>
      </c>
      <c r="Q285" s="549" t="str">
        <f t="shared" si="81"/>
        <v/>
      </c>
      <c r="S285" s="549" t="str">
        <f t="shared" si="82"/>
        <v/>
      </c>
      <c r="U285" s="549" t="str">
        <f t="shared" si="83"/>
        <v/>
      </c>
      <c r="W285" s="549" t="str">
        <f t="shared" si="84"/>
        <v/>
      </c>
      <c r="Y285" s="549" t="str">
        <f t="shared" si="85"/>
        <v/>
      </c>
      <c r="AA285" s="549" t="str">
        <f t="shared" si="86"/>
        <v/>
      </c>
      <c r="AC285" s="549" t="str">
        <f t="shared" si="87"/>
        <v/>
      </c>
      <c r="AE285" s="549" t="str">
        <f t="shared" si="88"/>
        <v/>
      </c>
      <c r="AG285" s="549" t="str">
        <f t="shared" si="89"/>
        <v/>
      </c>
      <c r="AI285" s="549" t="str">
        <f t="shared" si="90"/>
        <v/>
      </c>
      <c r="AK285" s="549" t="str">
        <f t="shared" si="91"/>
        <v/>
      </c>
      <c r="AM285" s="549" t="str">
        <f t="shared" si="92"/>
        <v/>
      </c>
      <c r="AO285" s="549" t="str">
        <f t="shared" si="93"/>
        <v/>
      </c>
      <c r="AQ285" s="549" t="str">
        <f t="shared" si="94"/>
        <v/>
      </c>
    </row>
    <row r="286" spans="5:43" x14ac:dyDescent="0.25">
      <c r="E286" s="549" t="str">
        <f t="shared" si="76"/>
        <v/>
      </c>
      <c r="G286" s="549" t="str">
        <f t="shared" si="76"/>
        <v/>
      </c>
      <c r="I286" s="549" t="str">
        <f t="shared" si="77"/>
        <v/>
      </c>
      <c r="K286" s="549" t="str">
        <f t="shared" si="78"/>
        <v/>
      </c>
      <c r="M286" s="549" t="str">
        <f t="shared" si="79"/>
        <v/>
      </c>
      <c r="O286" s="549" t="str">
        <f t="shared" si="80"/>
        <v/>
      </c>
      <c r="Q286" s="549" t="str">
        <f t="shared" si="81"/>
        <v/>
      </c>
      <c r="S286" s="549" t="str">
        <f t="shared" si="82"/>
        <v/>
      </c>
      <c r="U286" s="549" t="str">
        <f t="shared" si="83"/>
        <v/>
      </c>
      <c r="W286" s="549" t="str">
        <f t="shared" si="84"/>
        <v/>
      </c>
      <c r="Y286" s="549" t="str">
        <f t="shared" si="85"/>
        <v/>
      </c>
      <c r="AA286" s="549" t="str">
        <f t="shared" si="86"/>
        <v/>
      </c>
      <c r="AC286" s="549" t="str">
        <f t="shared" si="87"/>
        <v/>
      </c>
      <c r="AE286" s="549" t="str">
        <f t="shared" si="88"/>
        <v/>
      </c>
      <c r="AG286" s="549" t="str">
        <f t="shared" si="89"/>
        <v/>
      </c>
      <c r="AI286" s="549" t="str">
        <f t="shared" si="90"/>
        <v/>
      </c>
      <c r="AK286" s="549" t="str">
        <f t="shared" si="91"/>
        <v/>
      </c>
      <c r="AM286" s="549" t="str">
        <f t="shared" si="92"/>
        <v/>
      </c>
      <c r="AO286" s="549" t="str">
        <f t="shared" si="93"/>
        <v/>
      </c>
      <c r="AQ286" s="549" t="str">
        <f t="shared" si="94"/>
        <v/>
      </c>
    </row>
    <row r="287" spans="5:43" x14ac:dyDescent="0.25">
      <c r="E287" s="549" t="str">
        <f t="shared" si="76"/>
        <v/>
      </c>
      <c r="G287" s="549" t="str">
        <f t="shared" si="76"/>
        <v/>
      </c>
      <c r="I287" s="549" t="str">
        <f t="shared" si="77"/>
        <v/>
      </c>
      <c r="K287" s="549" t="str">
        <f t="shared" si="78"/>
        <v/>
      </c>
      <c r="M287" s="549" t="str">
        <f t="shared" si="79"/>
        <v/>
      </c>
      <c r="O287" s="549" t="str">
        <f t="shared" si="80"/>
        <v/>
      </c>
      <c r="Q287" s="549" t="str">
        <f t="shared" si="81"/>
        <v/>
      </c>
      <c r="S287" s="549" t="str">
        <f t="shared" si="82"/>
        <v/>
      </c>
      <c r="U287" s="549" t="str">
        <f t="shared" si="83"/>
        <v/>
      </c>
      <c r="W287" s="549" t="str">
        <f t="shared" si="84"/>
        <v/>
      </c>
      <c r="Y287" s="549" t="str">
        <f t="shared" si="85"/>
        <v/>
      </c>
      <c r="AA287" s="549" t="str">
        <f t="shared" si="86"/>
        <v/>
      </c>
      <c r="AC287" s="549" t="str">
        <f t="shared" si="87"/>
        <v/>
      </c>
      <c r="AE287" s="549" t="str">
        <f t="shared" si="88"/>
        <v/>
      </c>
      <c r="AG287" s="549" t="str">
        <f t="shared" si="89"/>
        <v/>
      </c>
      <c r="AI287" s="549" t="str">
        <f t="shared" si="90"/>
        <v/>
      </c>
      <c r="AK287" s="549" t="str">
        <f t="shared" si="91"/>
        <v/>
      </c>
      <c r="AM287" s="549" t="str">
        <f t="shared" si="92"/>
        <v/>
      </c>
      <c r="AO287" s="549" t="str">
        <f t="shared" si="93"/>
        <v/>
      </c>
      <c r="AQ287" s="549" t="str">
        <f t="shared" si="94"/>
        <v/>
      </c>
    </row>
    <row r="288" spans="5:43" x14ac:dyDescent="0.25">
      <c r="E288" s="549" t="str">
        <f t="shared" si="76"/>
        <v/>
      </c>
      <c r="G288" s="549" t="str">
        <f t="shared" si="76"/>
        <v/>
      </c>
      <c r="I288" s="549" t="str">
        <f t="shared" si="77"/>
        <v/>
      </c>
      <c r="K288" s="549" t="str">
        <f t="shared" si="78"/>
        <v/>
      </c>
      <c r="M288" s="549" t="str">
        <f t="shared" si="79"/>
        <v/>
      </c>
      <c r="O288" s="549" t="str">
        <f t="shared" si="80"/>
        <v/>
      </c>
      <c r="Q288" s="549" t="str">
        <f t="shared" si="81"/>
        <v/>
      </c>
      <c r="S288" s="549" t="str">
        <f t="shared" si="82"/>
        <v/>
      </c>
      <c r="U288" s="549" t="str">
        <f t="shared" si="83"/>
        <v/>
      </c>
      <c r="W288" s="549" t="str">
        <f t="shared" si="84"/>
        <v/>
      </c>
      <c r="Y288" s="549" t="str">
        <f t="shared" si="85"/>
        <v/>
      </c>
      <c r="AA288" s="549" t="str">
        <f t="shared" si="86"/>
        <v/>
      </c>
      <c r="AC288" s="549" t="str">
        <f t="shared" si="87"/>
        <v/>
      </c>
      <c r="AE288" s="549" t="str">
        <f t="shared" si="88"/>
        <v/>
      </c>
      <c r="AG288" s="549" t="str">
        <f t="shared" si="89"/>
        <v/>
      </c>
      <c r="AI288" s="549" t="str">
        <f t="shared" si="90"/>
        <v/>
      </c>
      <c r="AK288" s="549" t="str">
        <f t="shared" si="91"/>
        <v/>
      </c>
      <c r="AM288" s="549" t="str">
        <f t="shared" si="92"/>
        <v/>
      </c>
      <c r="AO288" s="549" t="str">
        <f t="shared" si="93"/>
        <v/>
      </c>
      <c r="AQ288" s="549" t="str">
        <f t="shared" si="94"/>
        <v/>
      </c>
    </row>
    <row r="289" spans="5:43" x14ac:dyDescent="0.25">
      <c r="E289" s="549" t="str">
        <f t="shared" si="76"/>
        <v/>
      </c>
      <c r="G289" s="549" t="str">
        <f t="shared" si="76"/>
        <v/>
      </c>
      <c r="I289" s="549" t="str">
        <f t="shared" si="77"/>
        <v/>
      </c>
      <c r="K289" s="549" t="str">
        <f t="shared" si="78"/>
        <v/>
      </c>
      <c r="M289" s="549" t="str">
        <f t="shared" si="79"/>
        <v/>
      </c>
      <c r="O289" s="549" t="str">
        <f t="shared" si="80"/>
        <v/>
      </c>
      <c r="Q289" s="549" t="str">
        <f t="shared" si="81"/>
        <v/>
      </c>
      <c r="S289" s="549" t="str">
        <f t="shared" si="82"/>
        <v/>
      </c>
      <c r="U289" s="549" t="str">
        <f t="shared" si="83"/>
        <v/>
      </c>
      <c r="W289" s="549" t="str">
        <f t="shared" si="84"/>
        <v/>
      </c>
      <c r="Y289" s="549" t="str">
        <f t="shared" si="85"/>
        <v/>
      </c>
      <c r="AA289" s="549" t="str">
        <f t="shared" si="86"/>
        <v/>
      </c>
      <c r="AC289" s="549" t="str">
        <f t="shared" si="87"/>
        <v/>
      </c>
      <c r="AE289" s="549" t="str">
        <f t="shared" si="88"/>
        <v/>
      </c>
      <c r="AG289" s="549" t="str">
        <f t="shared" si="89"/>
        <v/>
      </c>
      <c r="AI289" s="549" t="str">
        <f t="shared" si="90"/>
        <v/>
      </c>
      <c r="AK289" s="549" t="str">
        <f t="shared" si="91"/>
        <v/>
      </c>
      <c r="AM289" s="549" t="str">
        <f t="shared" si="92"/>
        <v/>
      </c>
      <c r="AO289" s="549" t="str">
        <f t="shared" si="93"/>
        <v/>
      </c>
      <c r="AQ289" s="549" t="str">
        <f t="shared" si="94"/>
        <v/>
      </c>
    </row>
    <row r="290" spans="5:43" x14ac:dyDescent="0.25">
      <c r="E290" s="549" t="str">
        <f t="shared" si="76"/>
        <v/>
      </c>
      <c r="G290" s="549" t="str">
        <f t="shared" si="76"/>
        <v/>
      </c>
      <c r="I290" s="549" t="str">
        <f t="shared" si="77"/>
        <v/>
      </c>
      <c r="K290" s="549" t="str">
        <f t="shared" si="78"/>
        <v/>
      </c>
      <c r="M290" s="549" t="str">
        <f t="shared" si="79"/>
        <v/>
      </c>
      <c r="O290" s="549" t="str">
        <f t="shared" si="80"/>
        <v/>
      </c>
      <c r="Q290" s="549" t="str">
        <f t="shared" si="81"/>
        <v/>
      </c>
      <c r="S290" s="549" t="str">
        <f t="shared" si="82"/>
        <v/>
      </c>
      <c r="U290" s="549" t="str">
        <f t="shared" si="83"/>
        <v/>
      </c>
      <c r="W290" s="549" t="str">
        <f t="shared" si="84"/>
        <v/>
      </c>
      <c r="Y290" s="549" t="str">
        <f t="shared" si="85"/>
        <v/>
      </c>
      <c r="AA290" s="549" t="str">
        <f t="shared" si="86"/>
        <v/>
      </c>
      <c r="AC290" s="549" t="str">
        <f t="shared" si="87"/>
        <v/>
      </c>
      <c r="AE290" s="549" t="str">
        <f t="shared" si="88"/>
        <v/>
      </c>
      <c r="AG290" s="549" t="str">
        <f t="shared" si="89"/>
        <v/>
      </c>
      <c r="AI290" s="549" t="str">
        <f t="shared" si="90"/>
        <v/>
      </c>
      <c r="AK290" s="549" t="str">
        <f t="shared" si="91"/>
        <v/>
      </c>
      <c r="AM290" s="549" t="str">
        <f t="shared" si="92"/>
        <v/>
      </c>
      <c r="AO290" s="549" t="str">
        <f t="shared" si="93"/>
        <v/>
      </c>
      <c r="AQ290" s="549" t="str">
        <f t="shared" si="94"/>
        <v/>
      </c>
    </row>
    <row r="291" spans="5:43" x14ac:dyDescent="0.25">
      <c r="E291" s="549" t="str">
        <f t="shared" si="76"/>
        <v/>
      </c>
      <c r="G291" s="549" t="str">
        <f t="shared" si="76"/>
        <v/>
      </c>
      <c r="I291" s="549" t="str">
        <f t="shared" si="77"/>
        <v/>
      </c>
      <c r="K291" s="549" t="str">
        <f t="shared" si="78"/>
        <v/>
      </c>
      <c r="M291" s="549" t="str">
        <f t="shared" si="79"/>
        <v/>
      </c>
      <c r="O291" s="549" t="str">
        <f t="shared" si="80"/>
        <v/>
      </c>
      <c r="Q291" s="549" t="str">
        <f t="shared" si="81"/>
        <v/>
      </c>
      <c r="S291" s="549" t="str">
        <f t="shared" si="82"/>
        <v/>
      </c>
      <c r="U291" s="549" t="str">
        <f t="shared" si="83"/>
        <v/>
      </c>
      <c r="W291" s="549" t="str">
        <f t="shared" si="84"/>
        <v/>
      </c>
      <c r="Y291" s="549" t="str">
        <f t="shared" si="85"/>
        <v/>
      </c>
      <c r="AA291" s="549" t="str">
        <f t="shared" si="86"/>
        <v/>
      </c>
      <c r="AC291" s="549" t="str">
        <f t="shared" si="87"/>
        <v/>
      </c>
      <c r="AE291" s="549" t="str">
        <f t="shared" si="88"/>
        <v/>
      </c>
      <c r="AG291" s="549" t="str">
        <f t="shared" si="89"/>
        <v/>
      </c>
      <c r="AI291" s="549" t="str">
        <f t="shared" si="90"/>
        <v/>
      </c>
      <c r="AK291" s="549" t="str">
        <f t="shared" si="91"/>
        <v/>
      </c>
      <c r="AM291" s="549" t="str">
        <f t="shared" si="92"/>
        <v/>
      </c>
      <c r="AO291" s="549" t="str">
        <f t="shared" si="93"/>
        <v/>
      </c>
      <c r="AQ291" s="549" t="str">
        <f t="shared" si="94"/>
        <v/>
      </c>
    </row>
    <row r="292" spans="5:43" x14ac:dyDescent="0.25">
      <c r="E292" s="549" t="str">
        <f t="shared" si="76"/>
        <v/>
      </c>
      <c r="G292" s="549" t="str">
        <f t="shared" si="76"/>
        <v/>
      </c>
      <c r="I292" s="549" t="str">
        <f t="shared" si="77"/>
        <v/>
      </c>
      <c r="K292" s="549" t="str">
        <f t="shared" si="78"/>
        <v/>
      </c>
      <c r="M292" s="549" t="str">
        <f t="shared" si="79"/>
        <v/>
      </c>
      <c r="O292" s="549" t="str">
        <f t="shared" si="80"/>
        <v/>
      </c>
      <c r="Q292" s="549" t="str">
        <f t="shared" si="81"/>
        <v/>
      </c>
      <c r="S292" s="549" t="str">
        <f t="shared" si="82"/>
        <v/>
      </c>
      <c r="U292" s="549" t="str">
        <f t="shared" si="83"/>
        <v/>
      </c>
      <c r="W292" s="549" t="str">
        <f t="shared" si="84"/>
        <v/>
      </c>
      <c r="Y292" s="549" t="str">
        <f t="shared" si="85"/>
        <v/>
      </c>
      <c r="AA292" s="549" t="str">
        <f t="shared" si="86"/>
        <v/>
      </c>
      <c r="AC292" s="549" t="str">
        <f t="shared" si="87"/>
        <v/>
      </c>
      <c r="AE292" s="549" t="str">
        <f t="shared" si="88"/>
        <v/>
      </c>
      <c r="AG292" s="549" t="str">
        <f t="shared" si="89"/>
        <v/>
      </c>
      <c r="AI292" s="549" t="str">
        <f t="shared" si="90"/>
        <v/>
      </c>
      <c r="AK292" s="549" t="str">
        <f t="shared" si="91"/>
        <v/>
      </c>
      <c r="AM292" s="549" t="str">
        <f t="shared" si="92"/>
        <v/>
      </c>
      <c r="AO292" s="549" t="str">
        <f t="shared" si="93"/>
        <v/>
      </c>
      <c r="AQ292" s="549" t="str">
        <f t="shared" si="94"/>
        <v/>
      </c>
    </row>
    <row r="293" spans="5:43" x14ac:dyDescent="0.25">
      <c r="E293" s="549" t="str">
        <f t="shared" si="76"/>
        <v/>
      </c>
      <c r="G293" s="549" t="str">
        <f t="shared" si="76"/>
        <v/>
      </c>
      <c r="I293" s="549" t="str">
        <f t="shared" si="77"/>
        <v/>
      </c>
      <c r="K293" s="549" t="str">
        <f t="shared" si="78"/>
        <v/>
      </c>
      <c r="M293" s="549" t="str">
        <f t="shared" si="79"/>
        <v/>
      </c>
      <c r="O293" s="549" t="str">
        <f t="shared" si="80"/>
        <v/>
      </c>
      <c r="Q293" s="549" t="str">
        <f t="shared" si="81"/>
        <v/>
      </c>
      <c r="S293" s="549" t="str">
        <f t="shared" si="82"/>
        <v/>
      </c>
      <c r="U293" s="549" t="str">
        <f t="shared" si="83"/>
        <v/>
      </c>
      <c r="W293" s="549" t="str">
        <f t="shared" si="84"/>
        <v/>
      </c>
      <c r="Y293" s="549" t="str">
        <f t="shared" si="85"/>
        <v/>
      </c>
      <c r="AA293" s="549" t="str">
        <f t="shared" si="86"/>
        <v/>
      </c>
      <c r="AC293" s="549" t="str">
        <f t="shared" si="87"/>
        <v/>
      </c>
      <c r="AE293" s="549" t="str">
        <f t="shared" si="88"/>
        <v/>
      </c>
      <c r="AG293" s="549" t="str">
        <f t="shared" si="89"/>
        <v/>
      </c>
      <c r="AI293" s="549" t="str">
        <f t="shared" si="90"/>
        <v/>
      </c>
      <c r="AK293" s="549" t="str">
        <f t="shared" si="91"/>
        <v/>
      </c>
      <c r="AM293" s="549" t="str">
        <f t="shared" si="92"/>
        <v/>
      </c>
      <c r="AO293" s="549" t="str">
        <f t="shared" si="93"/>
        <v/>
      </c>
      <c r="AQ293" s="549" t="str">
        <f t="shared" si="94"/>
        <v/>
      </c>
    </row>
    <row r="294" spans="5:43" x14ac:dyDescent="0.25">
      <c r="E294" s="549" t="str">
        <f t="shared" si="76"/>
        <v/>
      </c>
      <c r="G294" s="549" t="str">
        <f t="shared" si="76"/>
        <v/>
      </c>
      <c r="I294" s="549" t="str">
        <f t="shared" si="77"/>
        <v/>
      </c>
      <c r="K294" s="549" t="str">
        <f t="shared" si="78"/>
        <v/>
      </c>
      <c r="M294" s="549" t="str">
        <f t="shared" si="79"/>
        <v/>
      </c>
      <c r="O294" s="549" t="str">
        <f t="shared" si="80"/>
        <v/>
      </c>
      <c r="Q294" s="549" t="str">
        <f t="shared" si="81"/>
        <v/>
      </c>
      <c r="S294" s="549" t="str">
        <f t="shared" si="82"/>
        <v/>
      </c>
      <c r="U294" s="549" t="str">
        <f t="shared" si="83"/>
        <v/>
      </c>
      <c r="W294" s="549" t="str">
        <f t="shared" si="84"/>
        <v/>
      </c>
      <c r="Y294" s="549" t="str">
        <f t="shared" si="85"/>
        <v/>
      </c>
      <c r="AA294" s="549" t="str">
        <f t="shared" si="86"/>
        <v/>
      </c>
      <c r="AC294" s="549" t="str">
        <f t="shared" si="87"/>
        <v/>
      </c>
      <c r="AE294" s="549" t="str">
        <f t="shared" si="88"/>
        <v/>
      </c>
      <c r="AG294" s="549" t="str">
        <f t="shared" si="89"/>
        <v/>
      </c>
      <c r="AI294" s="549" t="str">
        <f t="shared" si="90"/>
        <v/>
      </c>
      <c r="AK294" s="549" t="str">
        <f t="shared" si="91"/>
        <v/>
      </c>
      <c r="AM294" s="549" t="str">
        <f t="shared" si="92"/>
        <v/>
      </c>
      <c r="AO294" s="549" t="str">
        <f t="shared" si="93"/>
        <v/>
      </c>
      <c r="AQ294" s="549" t="str">
        <f t="shared" si="94"/>
        <v/>
      </c>
    </row>
    <row r="295" spans="5:43" x14ac:dyDescent="0.25">
      <c r="E295" s="549" t="str">
        <f t="shared" si="76"/>
        <v/>
      </c>
      <c r="G295" s="549" t="str">
        <f t="shared" si="76"/>
        <v/>
      </c>
      <c r="I295" s="549" t="str">
        <f t="shared" si="77"/>
        <v/>
      </c>
      <c r="K295" s="549" t="str">
        <f t="shared" si="78"/>
        <v/>
      </c>
      <c r="M295" s="549" t="str">
        <f t="shared" si="79"/>
        <v/>
      </c>
      <c r="O295" s="549" t="str">
        <f t="shared" si="80"/>
        <v/>
      </c>
      <c r="Q295" s="549" t="str">
        <f t="shared" si="81"/>
        <v/>
      </c>
      <c r="S295" s="549" t="str">
        <f t="shared" si="82"/>
        <v/>
      </c>
      <c r="U295" s="549" t="str">
        <f t="shared" si="83"/>
        <v/>
      </c>
      <c r="W295" s="549" t="str">
        <f t="shared" si="84"/>
        <v/>
      </c>
      <c r="Y295" s="549" t="str">
        <f t="shared" si="85"/>
        <v/>
      </c>
      <c r="AA295" s="549" t="str">
        <f t="shared" si="86"/>
        <v/>
      </c>
      <c r="AC295" s="549" t="str">
        <f t="shared" si="87"/>
        <v/>
      </c>
      <c r="AE295" s="549" t="str">
        <f t="shared" si="88"/>
        <v/>
      </c>
      <c r="AG295" s="549" t="str">
        <f t="shared" si="89"/>
        <v/>
      </c>
      <c r="AI295" s="549" t="str">
        <f t="shared" si="90"/>
        <v/>
      </c>
      <c r="AK295" s="549" t="str">
        <f t="shared" si="91"/>
        <v/>
      </c>
      <c r="AM295" s="549" t="str">
        <f t="shared" si="92"/>
        <v/>
      </c>
      <c r="AO295" s="549" t="str">
        <f t="shared" si="93"/>
        <v/>
      </c>
      <c r="AQ295" s="549" t="str">
        <f t="shared" si="94"/>
        <v/>
      </c>
    </row>
    <row r="296" spans="5:43" x14ac:dyDescent="0.25">
      <c r="E296" s="549" t="str">
        <f t="shared" si="76"/>
        <v/>
      </c>
      <c r="G296" s="549" t="str">
        <f t="shared" si="76"/>
        <v/>
      </c>
      <c r="I296" s="549" t="str">
        <f t="shared" si="77"/>
        <v/>
      </c>
      <c r="K296" s="549" t="str">
        <f t="shared" si="78"/>
        <v/>
      </c>
      <c r="M296" s="549" t="str">
        <f t="shared" si="79"/>
        <v/>
      </c>
      <c r="O296" s="549" t="str">
        <f t="shared" si="80"/>
        <v/>
      </c>
      <c r="Q296" s="549" t="str">
        <f t="shared" si="81"/>
        <v/>
      </c>
      <c r="S296" s="549" t="str">
        <f t="shared" si="82"/>
        <v/>
      </c>
      <c r="U296" s="549" t="str">
        <f t="shared" si="83"/>
        <v/>
      </c>
      <c r="W296" s="549" t="str">
        <f t="shared" si="84"/>
        <v/>
      </c>
      <c r="Y296" s="549" t="str">
        <f t="shared" si="85"/>
        <v/>
      </c>
      <c r="AA296" s="549" t="str">
        <f t="shared" si="86"/>
        <v/>
      </c>
      <c r="AC296" s="549" t="str">
        <f t="shared" si="87"/>
        <v/>
      </c>
      <c r="AE296" s="549" t="str">
        <f t="shared" si="88"/>
        <v/>
      </c>
      <c r="AG296" s="549" t="str">
        <f t="shared" si="89"/>
        <v/>
      </c>
      <c r="AI296" s="549" t="str">
        <f t="shared" si="90"/>
        <v/>
      </c>
      <c r="AK296" s="549" t="str">
        <f t="shared" si="91"/>
        <v/>
      </c>
      <c r="AM296" s="549" t="str">
        <f t="shared" si="92"/>
        <v/>
      </c>
      <c r="AO296" s="549" t="str">
        <f t="shared" si="93"/>
        <v/>
      </c>
      <c r="AQ296" s="549" t="str">
        <f t="shared" si="94"/>
        <v/>
      </c>
    </row>
    <row r="297" spans="5:43" x14ac:dyDescent="0.25">
      <c r="E297" s="549" t="str">
        <f t="shared" si="76"/>
        <v/>
      </c>
      <c r="G297" s="549" t="str">
        <f t="shared" si="76"/>
        <v/>
      </c>
      <c r="I297" s="549" t="str">
        <f t="shared" si="77"/>
        <v/>
      </c>
      <c r="K297" s="549" t="str">
        <f t="shared" si="78"/>
        <v/>
      </c>
      <c r="M297" s="549" t="str">
        <f t="shared" si="79"/>
        <v/>
      </c>
      <c r="O297" s="549" t="str">
        <f t="shared" si="80"/>
        <v/>
      </c>
      <c r="Q297" s="549" t="str">
        <f t="shared" si="81"/>
        <v/>
      </c>
      <c r="S297" s="549" t="str">
        <f t="shared" si="82"/>
        <v/>
      </c>
      <c r="U297" s="549" t="str">
        <f t="shared" si="83"/>
        <v/>
      </c>
      <c r="W297" s="549" t="str">
        <f t="shared" si="84"/>
        <v/>
      </c>
      <c r="Y297" s="549" t="str">
        <f t="shared" si="85"/>
        <v/>
      </c>
      <c r="AA297" s="549" t="str">
        <f t="shared" si="86"/>
        <v/>
      </c>
      <c r="AC297" s="549" t="str">
        <f t="shared" si="87"/>
        <v/>
      </c>
      <c r="AE297" s="549" t="str">
        <f t="shared" si="88"/>
        <v/>
      </c>
      <c r="AG297" s="549" t="str">
        <f t="shared" si="89"/>
        <v/>
      </c>
      <c r="AI297" s="549" t="str">
        <f t="shared" si="90"/>
        <v/>
      </c>
      <c r="AK297" s="549" t="str">
        <f t="shared" si="91"/>
        <v/>
      </c>
      <c r="AM297" s="549" t="str">
        <f t="shared" si="92"/>
        <v/>
      </c>
      <c r="AO297" s="549" t="str">
        <f t="shared" si="93"/>
        <v/>
      </c>
      <c r="AQ297" s="549" t="str">
        <f t="shared" si="94"/>
        <v/>
      </c>
    </row>
    <row r="298" spans="5:43" x14ac:dyDescent="0.25">
      <c r="E298" s="549" t="str">
        <f t="shared" si="76"/>
        <v/>
      </c>
      <c r="G298" s="549" t="str">
        <f t="shared" si="76"/>
        <v/>
      </c>
      <c r="I298" s="549" t="str">
        <f t="shared" si="77"/>
        <v/>
      </c>
      <c r="K298" s="549" t="str">
        <f t="shared" si="78"/>
        <v/>
      </c>
      <c r="M298" s="549" t="str">
        <f t="shared" si="79"/>
        <v/>
      </c>
      <c r="O298" s="549" t="str">
        <f t="shared" si="80"/>
        <v/>
      </c>
      <c r="Q298" s="549" t="str">
        <f t="shared" si="81"/>
        <v/>
      </c>
      <c r="S298" s="549" t="str">
        <f t="shared" si="82"/>
        <v/>
      </c>
      <c r="U298" s="549" t="str">
        <f t="shared" si="83"/>
        <v/>
      </c>
      <c r="W298" s="549" t="str">
        <f t="shared" si="84"/>
        <v/>
      </c>
      <c r="Y298" s="549" t="str">
        <f t="shared" si="85"/>
        <v/>
      </c>
      <c r="AA298" s="549" t="str">
        <f t="shared" si="86"/>
        <v/>
      </c>
      <c r="AC298" s="549" t="str">
        <f t="shared" si="87"/>
        <v/>
      </c>
      <c r="AE298" s="549" t="str">
        <f t="shared" si="88"/>
        <v/>
      </c>
      <c r="AG298" s="549" t="str">
        <f t="shared" si="89"/>
        <v/>
      </c>
      <c r="AI298" s="549" t="str">
        <f t="shared" si="90"/>
        <v/>
      </c>
      <c r="AK298" s="549" t="str">
        <f t="shared" si="91"/>
        <v/>
      </c>
      <c r="AM298" s="549" t="str">
        <f t="shared" si="92"/>
        <v/>
      </c>
      <c r="AO298" s="549" t="str">
        <f t="shared" si="93"/>
        <v/>
      </c>
      <c r="AQ298" s="549" t="str">
        <f t="shared" si="94"/>
        <v/>
      </c>
    </row>
    <row r="299" spans="5:43" x14ac:dyDescent="0.25">
      <c r="E299" s="549" t="str">
        <f t="shared" si="76"/>
        <v/>
      </c>
      <c r="G299" s="549" t="str">
        <f t="shared" si="76"/>
        <v/>
      </c>
      <c r="I299" s="549" t="str">
        <f t="shared" si="77"/>
        <v/>
      </c>
      <c r="K299" s="549" t="str">
        <f t="shared" si="78"/>
        <v/>
      </c>
      <c r="M299" s="549" t="str">
        <f t="shared" si="79"/>
        <v/>
      </c>
      <c r="O299" s="549" t="str">
        <f t="shared" si="80"/>
        <v/>
      </c>
      <c r="Q299" s="549" t="str">
        <f t="shared" si="81"/>
        <v/>
      </c>
      <c r="S299" s="549" t="str">
        <f t="shared" si="82"/>
        <v/>
      </c>
      <c r="U299" s="549" t="str">
        <f t="shared" si="83"/>
        <v/>
      </c>
      <c r="W299" s="549" t="str">
        <f t="shared" si="84"/>
        <v/>
      </c>
      <c r="Y299" s="549" t="str">
        <f t="shared" si="85"/>
        <v/>
      </c>
      <c r="AA299" s="549" t="str">
        <f t="shared" si="86"/>
        <v/>
      </c>
      <c r="AC299" s="549" t="str">
        <f t="shared" si="87"/>
        <v/>
      </c>
      <c r="AE299" s="549" t="str">
        <f t="shared" si="88"/>
        <v/>
      </c>
      <c r="AG299" s="549" t="str">
        <f t="shared" si="89"/>
        <v/>
      </c>
      <c r="AI299" s="549" t="str">
        <f t="shared" si="90"/>
        <v/>
      </c>
      <c r="AK299" s="549" t="str">
        <f t="shared" si="91"/>
        <v/>
      </c>
      <c r="AM299" s="549" t="str">
        <f t="shared" si="92"/>
        <v/>
      </c>
      <c r="AO299" s="549" t="str">
        <f t="shared" si="93"/>
        <v/>
      </c>
      <c r="AQ299" s="549" t="str">
        <f t="shared" si="94"/>
        <v/>
      </c>
    </row>
    <row r="300" spans="5:43" x14ac:dyDescent="0.25">
      <c r="E300" s="549" t="str">
        <f t="shared" si="76"/>
        <v/>
      </c>
      <c r="G300" s="549" t="str">
        <f t="shared" si="76"/>
        <v/>
      </c>
      <c r="I300" s="549" t="str">
        <f t="shared" si="77"/>
        <v/>
      </c>
      <c r="K300" s="549" t="str">
        <f t="shared" si="78"/>
        <v/>
      </c>
      <c r="M300" s="549" t="str">
        <f t="shared" si="79"/>
        <v/>
      </c>
      <c r="O300" s="549" t="str">
        <f t="shared" si="80"/>
        <v/>
      </c>
      <c r="Q300" s="549" t="str">
        <f t="shared" si="81"/>
        <v/>
      </c>
      <c r="S300" s="549" t="str">
        <f t="shared" si="82"/>
        <v/>
      </c>
      <c r="U300" s="549" t="str">
        <f t="shared" si="83"/>
        <v/>
      </c>
      <c r="W300" s="549" t="str">
        <f t="shared" si="84"/>
        <v/>
      </c>
      <c r="Y300" s="549" t="str">
        <f t="shared" si="85"/>
        <v/>
      </c>
      <c r="AA300" s="549" t="str">
        <f t="shared" si="86"/>
        <v/>
      </c>
      <c r="AC300" s="549" t="str">
        <f t="shared" si="87"/>
        <v/>
      </c>
      <c r="AE300" s="549" t="str">
        <f t="shared" si="88"/>
        <v/>
      </c>
      <c r="AG300" s="549" t="str">
        <f t="shared" si="89"/>
        <v/>
      </c>
      <c r="AI300" s="549" t="str">
        <f t="shared" si="90"/>
        <v/>
      </c>
      <c r="AK300" s="549" t="str">
        <f t="shared" si="91"/>
        <v/>
      </c>
      <c r="AM300" s="549" t="str">
        <f t="shared" si="92"/>
        <v/>
      </c>
      <c r="AO300" s="549" t="str">
        <f t="shared" si="93"/>
        <v/>
      </c>
      <c r="AQ300" s="549" t="str">
        <f t="shared" si="94"/>
        <v/>
      </c>
    </row>
  </sheetData>
  <mergeCells count="1">
    <mergeCell ref="A3:A6"/>
  </mergeCells>
  <conditionalFormatting sqref="E12:E300">
    <cfRule type="expression" dxfId="5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4" priority="1">
      <formula>AND(LEN(G12)&gt;0,OR(G12&lt;G$2,G12&gt;G$3))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XEU22"/>
  <sheetViews>
    <sheetView showGridLines="0" zoomScale="120" zoomScaleNormal="120" workbookViewId="0">
      <selection activeCell="L14" sqref="L14"/>
    </sheetView>
  </sheetViews>
  <sheetFormatPr defaultRowHeight="14.25" x14ac:dyDescent="0.2"/>
  <cols>
    <col min="2" max="2" width="1.33203125" customWidth="1"/>
    <col min="3" max="3" width="41.1640625" customWidth="1"/>
    <col min="4" max="4" width="10.6640625" bestFit="1" customWidth="1"/>
    <col min="5" max="5" width="10.33203125" bestFit="1" customWidth="1"/>
    <col min="6" max="6" width="14.6640625" customWidth="1"/>
    <col min="7" max="7" width="3.33203125" customWidth="1"/>
    <col min="8" max="8" width="28.1640625" style="477" customWidth="1"/>
    <col min="9" max="9" width="3.5" customWidth="1"/>
    <col min="10" max="10" width="11.6640625" hidden="1" customWidth="1"/>
    <col min="11" max="11" width="11.1640625" bestFit="1" customWidth="1"/>
    <col min="12" max="12" width="12.33203125" bestFit="1" customWidth="1"/>
  </cols>
  <sheetData>
    <row r="1" spans="2:17 16375:16375" ht="19.5" thickBot="1" x14ac:dyDescent="0.35">
      <c r="B1" s="622" t="s">
        <v>0</v>
      </c>
      <c r="C1" s="623"/>
      <c r="D1" s="623"/>
      <c r="E1" s="623"/>
      <c r="F1" s="624"/>
      <c r="G1" s="1"/>
      <c r="J1" s="2" t="s">
        <v>1</v>
      </c>
    </row>
    <row r="2" spans="2:17 16375:16375" ht="15" x14ac:dyDescent="0.25">
      <c r="B2" s="3"/>
      <c r="C2" s="4"/>
      <c r="D2" s="625" t="s">
        <v>2</v>
      </c>
      <c r="E2" s="625"/>
      <c r="F2" s="578"/>
      <c r="G2" s="6"/>
      <c r="J2" s="7" t="s">
        <v>3</v>
      </c>
    </row>
    <row r="3" spans="2:17 16375:16375" ht="15" x14ac:dyDescent="0.25">
      <c r="B3" s="8"/>
      <c r="C3" s="9"/>
      <c r="D3" s="10" t="s">
        <v>4</v>
      </c>
      <c r="E3" s="10" t="s">
        <v>5</v>
      </c>
      <c r="F3" s="579" t="s">
        <v>6</v>
      </c>
      <c r="G3" s="6"/>
      <c r="H3" s="478"/>
      <c r="J3" s="13" t="s">
        <v>7</v>
      </c>
    </row>
    <row r="4" spans="2:17 16375:16375" ht="15" x14ac:dyDescent="0.25">
      <c r="B4" s="8"/>
      <c r="C4" s="14" t="s">
        <v>8</v>
      </c>
      <c r="D4" s="15">
        <f>'M2021 BLS  SALARY CHART'!C22</f>
        <v>72975</v>
      </c>
      <c r="E4" s="16">
        <v>1.2500000000000001E-2</v>
      </c>
      <c r="F4" s="580">
        <f>D4*E4</f>
        <v>912.1875</v>
      </c>
      <c r="G4" s="6"/>
      <c r="H4" s="479"/>
      <c r="J4" s="13" t="s">
        <v>9</v>
      </c>
    </row>
    <row r="5" spans="2:17 16375:16375" ht="20.45" customHeight="1" x14ac:dyDescent="0.25">
      <c r="B5" s="8"/>
      <c r="C5" s="14" t="str">
        <f>'[9]Master Lookup'!A5</f>
        <v>Clinical Supervisor</v>
      </c>
      <c r="D5" s="15">
        <f>'M2021 BLS  SALARY CHART'!C28</f>
        <v>89713</v>
      </c>
      <c r="E5" s="16">
        <v>1.2500000000000001E-2</v>
      </c>
      <c r="F5" s="580">
        <f>D5*E5</f>
        <v>1121.4125000000001</v>
      </c>
      <c r="G5" s="6"/>
      <c r="H5" s="479"/>
      <c r="J5" s="13" t="s">
        <v>10</v>
      </c>
    </row>
    <row r="6" spans="2:17 16375:16375" ht="20.45" customHeight="1" x14ac:dyDescent="0.25">
      <c r="B6" s="8"/>
      <c r="C6" s="14" t="str">
        <f>'[9]Master Lookup'!A7</f>
        <v>Direct Care III</v>
      </c>
      <c r="D6" s="15">
        <f>'M2021 BLS  SALARY CHART'!C8</f>
        <v>50422</v>
      </c>
      <c r="E6" s="16">
        <f>0.125+0.125</f>
        <v>0.25</v>
      </c>
      <c r="F6" s="580">
        <f>D6*E6</f>
        <v>12605.5</v>
      </c>
      <c r="G6" s="6"/>
      <c r="H6" s="479"/>
      <c r="J6" s="13" t="s">
        <v>11</v>
      </c>
    </row>
    <row r="7" spans="2:17 16375:16375" ht="20.45" customHeight="1" x14ac:dyDescent="0.25">
      <c r="B7" s="8"/>
      <c r="C7" s="14" t="s">
        <v>13</v>
      </c>
      <c r="D7" s="15">
        <f>'M2021 BLS  SALARY CHART'!C36</f>
        <v>39522</v>
      </c>
      <c r="E7" s="16">
        <v>1.2500000000000001E-2</v>
      </c>
      <c r="F7" s="580">
        <f>D7*E7</f>
        <v>494.02500000000003</v>
      </c>
      <c r="G7" s="6"/>
      <c r="J7" s="13" t="s">
        <v>14</v>
      </c>
    </row>
    <row r="8" spans="2:17 16375:16375" ht="20.45" customHeight="1" x14ac:dyDescent="0.25">
      <c r="B8" s="8"/>
      <c r="C8" s="20" t="s">
        <v>16</v>
      </c>
      <c r="D8" s="20"/>
      <c r="E8" s="496">
        <f>SUM(E4:E7)</f>
        <v>0.28750000000000003</v>
      </c>
      <c r="F8" s="581">
        <f>SUM(F4:F7)</f>
        <v>15133.125</v>
      </c>
      <c r="G8" s="6"/>
      <c r="J8" s="13" t="s">
        <v>17</v>
      </c>
      <c r="M8" s="22"/>
    </row>
    <row r="9" spans="2:17 16375:16375" ht="15" x14ac:dyDescent="0.25">
      <c r="B9" s="8"/>
      <c r="C9" s="24" t="s">
        <v>19</v>
      </c>
      <c r="D9" s="6"/>
      <c r="E9" s="25">
        <f>'M2021 BLS  SALARY CHART'!C38</f>
        <v>0.25390000000000001</v>
      </c>
      <c r="F9" s="582">
        <f>F8*E9</f>
        <v>3842.3004375</v>
      </c>
      <c r="G9" s="6"/>
      <c r="J9" s="13" t="s">
        <v>20</v>
      </c>
      <c r="M9" s="27"/>
      <c r="N9" s="27"/>
      <c r="O9" s="27"/>
      <c r="P9" s="27"/>
      <c r="Q9" s="27"/>
      <c r="XEU9" s="27">
        <v>0.05</v>
      </c>
    </row>
    <row r="10" spans="2:17 16375:16375" ht="15.75" thickBot="1" x14ac:dyDescent="0.3">
      <c r="B10" s="8"/>
      <c r="C10" s="20" t="s">
        <v>21</v>
      </c>
      <c r="D10" s="28"/>
      <c r="E10" s="28"/>
      <c r="F10" s="583">
        <f>SUM(F8:F9)</f>
        <v>18975.425437500002</v>
      </c>
      <c r="G10" s="6"/>
      <c r="J10" s="30" t="s">
        <v>22</v>
      </c>
      <c r="M10" s="27"/>
      <c r="N10" s="27"/>
      <c r="O10" s="27"/>
      <c r="P10" s="27"/>
      <c r="Q10" s="27"/>
    </row>
    <row r="11" spans="2:17 16375:16375" ht="23.1" customHeight="1" x14ac:dyDescent="0.25">
      <c r="B11" s="8"/>
      <c r="C11" s="24" t="str">
        <f>'FY24 SV Single FTE Model-4628 '!C12</f>
        <v>Occupancy (wtg avg per FTE)</v>
      </c>
      <c r="D11" s="6"/>
      <c r="E11" s="34">
        <f>'FY21 UFR 4627  4628  4629'!E38</f>
        <v>8352.0110087500907</v>
      </c>
      <c r="F11" s="584">
        <f>E11*$E$8</f>
        <v>2401.2031650156514</v>
      </c>
      <c r="G11" s="6"/>
      <c r="M11" s="27"/>
      <c r="N11" s="27"/>
      <c r="O11" s="27"/>
      <c r="P11" s="27"/>
      <c r="Q11" s="27"/>
    </row>
    <row r="12" spans="2:17 16375:16375" ht="26.45" customHeight="1" x14ac:dyDescent="0.25">
      <c r="B12" s="8"/>
      <c r="C12" s="626" t="s">
        <v>385</v>
      </c>
      <c r="D12" s="626"/>
      <c r="E12" s="92">
        <f>'FY21 UFR 4627  4628  4629'!D3+'FY21 UFR 4627  4628  4629'!E3+'FY21 UFR 4627  4628  4629'!F3+'FY21 UFR 4627  4628  4629'!H3+'FY21 UFR 4627  4628  4629'!I3+'FY21 UFR 4627  4628  4629'!M3</f>
        <v>1301.3935302758414</v>
      </c>
      <c r="F12" s="584">
        <f>E12*E8</f>
        <v>374.15063995430444</v>
      </c>
      <c r="G12" s="6"/>
      <c r="J12" s="36"/>
      <c r="K12" s="18"/>
      <c r="L12" s="18"/>
      <c r="M12" s="37"/>
    </row>
    <row r="13" spans="2:17 16375:16375" ht="27.6" customHeight="1" x14ac:dyDescent="0.25">
      <c r="B13" s="8"/>
      <c r="C13" s="38" t="s">
        <v>384</v>
      </c>
      <c r="D13" s="38"/>
      <c r="E13" s="34">
        <f>'FY21 UFR 4627  4628  4629'!L3+'FY21 UFR 4627  4628  4629'!K3+'FY21 UFR 4627  4628  4629'!J3+'FY21 UFR 4627  4628  4629'!G3</f>
        <v>5408.3959219200942</v>
      </c>
      <c r="F13" s="584">
        <f>E13*E8</f>
        <v>1554.9138275520272</v>
      </c>
      <c r="G13" s="6"/>
      <c r="J13" s="36"/>
      <c r="K13" s="18"/>
      <c r="L13" s="18"/>
      <c r="M13" s="37"/>
    </row>
    <row r="14" spans="2:17 16375:16375" ht="15" x14ac:dyDescent="0.25">
      <c r="B14" s="8"/>
      <c r="C14" s="20" t="s">
        <v>24</v>
      </c>
      <c r="D14" s="28"/>
      <c r="E14" s="28"/>
      <c r="F14" s="585">
        <f>SUM(F10:F13)</f>
        <v>23305.693070021982</v>
      </c>
      <c r="G14" s="6"/>
      <c r="J14" s="36"/>
      <c r="K14" s="18"/>
      <c r="L14" s="18"/>
      <c r="M14" s="37"/>
    </row>
    <row r="15" spans="2:17 16375:16375" ht="15.75" thickBot="1" x14ac:dyDescent="0.3">
      <c r="B15" s="8"/>
      <c r="C15" s="40" t="s">
        <v>25</v>
      </c>
      <c r="D15" s="41"/>
      <c r="E15" s="42">
        <f>'M2021 BLS  SALARY CHART'!C41</f>
        <v>0.12</v>
      </c>
      <c r="F15" s="586">
        <f>F14*E15</f>
        <v>2796.6831684026379</v>
      </c>
      <c r="G15" s="6"/>
      <c r="J15" s="36"/>
      <c r="K15" s="18"/>
      <c r="L15" s="18"/>
    </row>
    <row r="16" spans="2:17 16375:16375" ht="15.75" thickTop="1" x14ac:dyDescent="0.25">
      <c r="B16" s="8"/>
      <c r="C16" s="24" t="s">
        <v>26</v>
      </c>
      <c r="D16" s="24"/>
      <c r="E16" s="24"/>
      <c r="F16" s="587">
        <f>SUM(F14:F15)</f>
        <v>26102.376238424618</v>
      </c>
      <c r="G16" s="6"/>
      <c r="J16" s="36"/>
      <c r="K16" s="18"/>
      <c r="L16" s="18"/>
    </row>
    <row r="17" spans="2:12" ht="15" x14ac:dyDescent="0.25">
      <c r="B17" s="8"/>
      <c r="C17" s="24" t="s">
        <v>135</v>
      </c>
      <c r="D17" s="24"/>
      <c r="E17" s="25">
        <v>2.7799999999999998E-2</v>
      </c>
      <c r="F17" s="587">
        <f>(F16-F8)*E17</f>
        <v>304.94518442820436</v>
      </c>
      <c r="G17" s="6"/>
      <c r="J17" s="36"/>
      <c r="K17" s="18"/>
      <c r="L17" s="18"/>
    </row>
    <row r="18" spans="2:12" ht="15.75" thickBot="1" x14ac:dyDescent="0.3">
      <c r="B18" s="8"/>
      <c r="C18" s="24" t="s">
        <v>27</v>
      </c>
      <c r="D18" s="24"/>
      <c r="E18" s="25"/>
      <c r="F18" s="587">
        <f>SUM(F16:F17)</f>
        <v>26407.321422852823</v>
      </c>
      <c r="G18" s="6"/>
      <c r="J18" s="36"/>
      <c r="K18" s="18"/>
      <c r="L18" s="18"/>
    </row>
    <row r="19" spans="2:12" ht="15.75" thickBot="1" x14ac:dyDescent="0.3">
      <c r="B19" s="45"/>
      <c r="C19" s="46" t="s">
        <v>28</v>
      </c>
      <c r="D19" s="47"/>
      <c r="E19" s="47"/>
      <c r="F19" s="48">
        <f>F18/12</f>
        <v>2200.6101185710686</v>
      </c>
      <c r="G19" s="6"/>
      <c r="I19" s="50"/>
      <c r="J19" s="36"/>
      <c r="K19" s="18"/>
      <c r="L19" s="18"/>
    </row>
    <row r="20" spans="2:12" ht="15" x14ac:dyDescent="0.25">
      <c r="F20" s="442"/>
      <c r="I20" s="51"/>
      <c r="J20" s="52"/>
      <c r="K20" s="18"/>
      <c r="L20" s="18"/>
    </row>
    <row r="21" spans="2:12" ht="15" x14ac:dyDescent="0.25">
      <c r="E21" s="50"/>
      <c r="F21" s="576"/>
      <c r="I21" s="51"/>
      <c r="J21" s="52"/>
      <c r="K21" s="18"/>
      <c r="L21" s="18"/>
    </row>
    <row r="22" spans="2:12" x14ac:dyDescent="0.2">
      <c r="E22" s="50"/>
      <c r="F22" s="577"/>
    </row>
  </sheetData>
  <mergeCells count="3">
    <mergeCell ref="B1:F1"/>
    <mergeCell ref="D2:E2"/>
    <mergeCell ref="C12:D12"/>
  </mergeCells>
  <pageMargins left="0.7" right="0.7" top="0.75" bottom="0.75" header="0.3" footer="0.3"/>
  <pageSetup orientation="landscape" r:id="rId1"/>
  <ignoredErrors>
    <ignoredError sqref="F1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XES25"/>
  <sheetViews>
    <sheetView showGridLines="0" zoomScale="120" zoomScaleNormal="120" workbookViewId="0">
      <selection activeCell="M8" sqref="M8"/>
    </sheetView>
  </sheetViews>
  <sheetFormatPr defaultRowHeight="11.25" x14ac:dyDescent="0.2"/>
  <cols>
    <col min="3" max="3" width="36.5" customWidth="1"/>
    <col min="4" max="4" width="13.1640625" customWidth="1"/>
    <col min="5" max="5" width="11.1640625" bestFit="1" customWidth="1"/>
    <col min="6" max="6" width="14.6640625" customWidth="1"/>
    <col min="7" max="7" width="10.5" bestFit="1" customWidth="1"/>
    <col min="8" max="8" width="3.33203125" customWidth="1"/>
    <col min="9" max="9" width="9.1640625" customWidth="1"/>
    <col min="10" max="10" width="3.5" customWidth="1"/>
    <col min="11" max="11" width="11.6640625" customWidth="1"/>
    <col min="14" max="14" width="9.5" bestFit="1" customWidth="1"/>
    <col min="15" max="15" width="13.1640625" bestFit="1" customWidth="1"/>
  </cols>
  <sheetData>
    <row r="1" spans="1:16 16373:16373" ht="19.5" thickBot="1" x14ac:dyDescent="0.35">
      <c r="B1" s="622" t="s">
        <v>29</v>
      </c>
      <c r="C1" s="623"/>
      <c r="D1" s="623"/>
      <c r="E1" s="623"/>
      <c r="F1" s="623"/>
      <c r="G1" s="624"/>
      <c r="H1" s="1"/>
      <c r="K1" s="53"/>
    </row>
    <row r="2" spans="1:16 16373:16373" ht="15" x14ac:dyDescent="0.25">
      <c r="B2" s="3"/>
      <c r="C2" s="4"/>
      <c r="D2" s="625" t="s">
        <v>2</v>
      </c>
      <c r="E2" s="625"/>
      <c r="F2" s="4"/>
      <c r="G2" s="5"/>
      <c r="H2" s="6"/>
      <c r="K2" s="36"/>
    </row>
    <row r="3" spans="1:16 16373:16373" ht="15" x14ac:dyDescent="0.25">
      <c r="B3" s="8"/>
      <c r="C3" s="9"/>
      <c r="D3" s="10" t="s">
        <v>4</v>
      </c>
      <c r="E3" s="10" t="s">
        <v>5</v>
      </c>
      <c r="F3" s="10" t="s">
        <v>6</v>
      </c>
      <c r="G3" s="11"/>
      <c r="H3" s="6"/>
      <c r="I3" s="12"/>
      <c r="K3" s="36"/>
    </row>
    <row r="4" spans="1:16 16373:16373" ht="15" x14ac:dyDescent="0.25">
      <c r="B4" s="8"/>
      <c r="C4" s="14" t="s">
        <v>8</v>
      </c>
      <c r="D4" s="15">
        <f>'M2021 BLS  SALARY CHART'!C22</f>
        <v>72975</v>
      </c>
      <c r="E4" s="16">
        <v>2.5000000000000001E-2</v>
      </c>
      <c r="F4" s="15">
        <f>D4*E4</f>
        <v>1824.375</v>
      </c>
      <c r="G4" s="17"/>
      <c r="H4" s="6"/>
      <c r="I4" s="56"/>
      <c r="K4" s="36"/>
    </row>
    <row r="5" spans="1:16 16373:16373" ht="20.45" customHeight="1" x14ac:dyDescent="0.25">
      <c r="B5" s="8"/>
      <c r="C5" s="14" t="s">
        <v>30</v>
      </c>
      <c r="D5" s="15">
        <f>'M2021 BLS  SALARY CHART'!C8</f>
        <v>50422</v>
      </c>
      <c r="E5" s="57">
        <f>0.125+0.125</f>
        <v>0.25</v>
      </c>
      <c r="F5" s="15">
        <f>D5*E5</f>
        <v>12605.5</v>
      </c>
      <c r="G5" s="17"/>
      <c r="H5" s="6"/>
      <c r="I5" s="18"/>
      <c r="K5" s="36"/>
    </row>
    <row r="6" spans="1:16 16373:16373" ht="20.45" customHeight="1" x14ac:dyDescent="0.25">
      <c r="A6" s="59"/>
      <c r="B6" s="8"/>
      <c r="C6" s="14" t="s">
        <v>13</v>
      </c>
      <c r="D6" s="15">
        <f>'M2021 BLS  SALARY CHART'!C36</f>
        <v>39522</v>
      </c>
      <c r="E6" s="16">
        <v>1.2500000000000001E-2</v>
      </c>
      <c r="F6" s="15">
        <f t="shared" ref="F6" si="0">D6*E6</f>
        <v>494.02500000000003</v>
      </c>
      <c r="G6" s="17"/>
      <c r="H6" s="6"/>
      <c r="I6" s="18"/>
      <c r="K6" s="36"/>
      <c r="L6" s="50"/>
      <c r="M6" s="50"/>
      <c r="N6" s="50"/>
      <c r="O6" s="50"/>
      <c r="P6" s="50"/>
    </row>
    <row r="7" spans="1:16 16373:16373" ht="20.45" customHeight="1" x14ac:dyDescent="0.25">
      <c r="B7" s="8"/>
      <c r="C7" s="14"/>
      <c r="D7" s="19"/>
      <c r="E7" s="60"/>
      <c r="F7" s="19"/>
      <c r="G7" s="11"/>
      <c r="H7" s="6"/>
      <c r="K7" s="36"/>
      <c r="L7" s="50"/>
      <c r="M7" s="50"/>
      <c r="N7" s="573"/>
      <c r="O7" s="574"/>
      <c r="P7" s="50"/>
    </row>
    <row r="8" spans="1:16 16373:16373" ht="20.45" customHeight="1" x14ac:dyDescent="0.25">
      <c r="B8" s="8"/>
      <c r="C8" s="20" t="s">
        <v>16</v>
      </c>
      <c r="D8" s="20"/>
      <c r="E8" s="496">
        <f>SUM(E4:E6)</f>
        <v>0.28750000000000003</v>
      </c>
      <c r="F8" s="21">
        <f>SUM(F4:F6)</f>
        <v>14923.9</v>
      </c>
      <c r="G8" s="11"/>
      <c r="H8" s="6"/>
      <c r="K8" s="36"/>
      <c r="L8" s="50"/>
      <c r="M8" s="50"/>
      <c r="N8" s="50"/>
      <c r="O8" s="574"/>
      <c r="P8" s="50"/>
    </row>
    <row r="9" spans="1:16 16373:16373" ht="20.45" customHeight="1" x14ac:dyDescent="0.25">
      <c r="B9" s="8"/>
      <c r="C9" s="24" t="s">
        <v>19</v>
      </c>
      <c r="D9" s="6"/>
      <c r="E9" s="25">
        <f>'M2021 BLS  SALARY CHART'!C38</f>
        <v>0.25390000000000001</v>
      </c>
      <c r="F9" s="31">
        <f>F8*E9</f>
        <v>3789.17821</v>
      </c>
      <c r="G9" s="11"/>
      <c r="H9" s="6"/>
      <c r="K9" s="36"/>
      <c r="L9" s="50"/>
      <c r="M9" s="50"/>
      <c r="N9" s="573"/>
      <c r="O9" s="574"/>
      <c r="P9" s="50"/>
    </row>
    <row r="10" spans="1:16 16373:16373" ht="20.45" customHeight="1" x14ac:dyDescent="0.25">
      <c r="B10" s="8"/>
      <c r="C10" s="20" t="s">
        <v>21</v>
      </c>
      <c r="D10" s="28"/>
      <c r="E10" s="28"/>
      <c r="F10" s="29">
        <f>SUM(F8:F9)</f>
        <v>18713.07821</v>
      </c>
      <c r="G10" s="11"/>
      <c r="H10" s="6"/>
      <c r="K10" s="36"/>
    </row>
    <row r="11" spans="1:16 16373:16373" ht="15" x14ac:dyDescent="0.25">
      <c r="B11" s="8"/>
      <c r="C11" s="14"/>
      <c r="D11" s="6"/>
      <c r="E11" s="6"/>
      <c r="F11" s="31"/>
      <c r="G11" s="11"/>
      <c r="H11" s="6"/>
      <c r="K11" s="36"/>
      <c r="L11" s="27"/>
      <c r="M11" s="27"/>
      <c r="N11" s="27"/>
      <c r="O11" s="27"/>
      <c r="XES11" s="27">
        <v>0.05</v>
      </c>
    </row>
    <row r="12" spans="1:16 16373:16373" ht="15" x14ac:dyDescent="0.25">
      <c r="B12" s="8"/>
      <c r="C12" s="24" t="s">
        <v>310</v>
      </c>
      <c r="D12" s="6"/>
      <c r="E12" s="34">
        <f>'FY21 UFR 4627  4628  4629'!E42</f>
        <v>9247.7157738095229</v>
      </c>
      <c r="F12" s="35">
        <f>E12*$E$8</f>
        <v>2658.7182849702381</v>
      </c>
      <c r="G12" s="11"/>
      <c r="H12" s="6"/>
      <c r="K12" s="36"/>
      <c r="L12" s="27"/>
      <c r="M12" s="27"/>
      <c r="N12" s="27"/>
      <c r="O12" s="27"/>
    </row>
    <row r="13" spans="1:16 16373:16373" ht="39.75" x14ac:dyDescent="0.25">
      <c r="B13" s="8"/>
      <c r="C13" s="61" t="s">
        <v>31</v>
      </c>
      <c r="D13" s="6"/>
      <c r="E13" s="34">
        <f>'FY24 CB  SDV Advoc Model-4627'!E12</f>
        <v>1301.3935302758414</v>
      </c>
      <c r="F13" s="35">
        <f>E13*$E$8</f>
        <v>374.15063995430444</v>
      </c>
      <c r="G13" s="11"/>
      <c r="H13" s="6"/>
      <c r="K13" s="36"/>
      <c r="L13" s="27"/>
      <c r="M13" s="27"/>
      <c r="N13" s="27"/>
      <c r="O13" s="27"/>
    </row>
    <row r="14" spans="1:16 16373:16373" ht="30" x14ac:dyDescent="0.25">
      <c r="B14" s="8"/>
      <c r="C14" s="61" t="str">
        <f>'[9]Master Lookup'!A19</f>
        <v>Other program expenses - CB - CV - CEDV</v>
      </c>
      <c r="D14" s="6"/>
      <c r="E14" s="34">
        <f>'FY24 CB  SDV Advoc Model-4627'!E13</f>
        <v>5408.3959219200942</v>
      </c>
      <c r="F14" s="35">
        <f>E14*E8</f>
        <v>1554.9138275520272</v>
      </c>
      <c r="G14" s="11"/>
      <c r="H14" s="6"/>
      <c r="L14" s="32"/>
      <c r="M14" s="32"/>
      <c r="N14" s="32"/>
      <c r="O14" s="32"/>
      <c r="P14" s="33"/>
    </row>
    <row r="15" spans="1:16 16373:16373" ht="15" x14ac:dyDescent="0.25">
      <c r="B15" s="8"/>
      <c r="C15" s="20" t="s">
        <v>24</v>
      </c>
      <c r="D15" s="28"/>
      <c r="E15" s="28"/>
      <c r="F15" s="39">
        <f>SUM(F10:F14)</f>
        <v>23300.860962476567</v>
      </c>
      <c r="G15" s="11"/>
      <c r="H15" s="6"/>
      <c r="L15" s="62"/>
      <c r="M15" s="62"/>
      <c r="N15" s="62"/>
      <c r="O15" s="62"/>
      <c r="P15" s="33"/>
    </row>
    <row r="16" spans="1:16 16373:16373" ht="15.75" thickBot="1" x14ac:dyDescent="0.3">
      <c r="B16" s="8"/>
      <c r="C16" s="40" t="s">
        <v>25</v>
      </c>
      <c r="D16" s="41"/>
      <c r="E16" s="42">
        <f>'M2021 BLS  SALARY CHART'!C41</f>
        <v>0.12</v>
      </c>
      <c r="F16" s="43">
        <f>F15*E16</f>
        <v>2796.1033154971879</v>
      </c>
      <c r="G16" s="11"/>
      <c r="H16" s="6"/>
      <c r="L16" s="27"/>
      <c r="M16" s="27"/>
      <c r="N16" s="27"/>
      <c r="O16" s="27"/>
    </row>
    <row r="17" spans="2:11" ht="15.75" thickTop="1" x14ac:dyDescent="0.25">
      <c r="B17" s="8"/>
      <c r="C17" s="24" t="s">
        <v>26</v>
      </c>
      <c r="D17" s="24"/>
      <c r="E17" s="24"/>
      <c r="F17" s="44">
        <f>SUM(F15:F16)</f>
        <v>26096.964277973755</v>
      </c>
      <c r="G17" s="11"/>
      <c r="H17" s="6"/>
    </row>
    <row r="18" spans="2:11" ht="15" x14ac:dyDescent="0.25">
      <c r="B18" s="8"/>
      <c r="C18" s="24" t="s">
        <v>135</v>
      </c>
      <c r="D18" s="24"/>
      <c r="E18" s="25">
        <v>2.7799999999999998E-2</v>
      </c>
      <c r="F18" s="44">
        <f>(F17-F8)*E18</f>
        <v>310.61118692767036</v>
      </c>
      <c r="G18" s="11"/>
      <c r="H18" s="6"/>
      <c r="K18" s="63"/>
    </row>
    <row r="19" spans="2:11" ht="15.75" thickBot="1" x14ac:dyDescent="0.3">
      <c r="B19" s="8"/>
      <c r="C19" s="24" t="s">
        <v>27</v>
      </c>
      <c r="D19" s="24"/>
      <c r="E19" s="25"/>
      <c r="F19" s="44">
        <f>SUM(F17:F18)</f>
        <v>26407.575464901427</v>
      </c>
      <c r="G19" s="11"/>
      <c r="H19" s="6"/>
      <c r="K19" s="53"/>
    </row>
    <row r="20" spans="2:11" ht="15.75" thickBot="1" x14ac:dyDescent="0.3">
      <c r="B20" s="8"/>
      <c r="C20" s="65" t="s">
        <v>28</v>
      </c>
      <c r="D20" s="6"/>
      <c r="E20" s="6"/>
      <c r="F20" s="48">
        <f>F19/12</f>
        <v>2200.6312887417857</v>
      </c>
      <c r="G20" s="11"/>
      <c r="H20" s="6"/>
      <c r="K20" s="36"/>
    </row>
    <row r="21" spans="2:11" ht="15.75" thickBot="1" x14ac:dyDescent="0.3">
      <c r="B21" s="45"/>
      <c r="C21" s="46"/>
      <c r="D21" s="47"/>
      <c r="E21" s="47"/>
      <c r="F21" s="443"/>
      <c r="G21" s="49"/>
      <c r="H21" s="6"/>
      <c r="K21" s="36"/>
    </row>
    <row r="22" spans="2:11" ht="15" x14ac:dyDescent="0.25">
      <c r="F22" s="442"/>
      <c r="H22" s="6"/>
      <c r="K22" s="36"/>
    </row>
    <row r="23" spans="2:11" ht="12.75" x14ac:dyDescent="0.2">
      <c r="J23" s="51"/>
      <c r="K23" s="52"/>
    </row>
    <row r="24" spans="2:11" ht="12.75" x14ac:dyDescent="0.2">
      <c r="J24" s="51"/>
      <c r="K24" s="52"/>
    </row>
    <row r="25" spans="2:11" ht="12.75" x14ac:dyDescent="0.2">
      <c r="J25" s="51"/>
      <c r="K25" s="52"/>
    </row>
  </sheetData>
  <mergeCells count="2">
    <mergeCell ref="B1:G1"/>
    <mergeCell ref="D2:E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C1:XEZ25"/>
  <sheetViews>
    <sheetView showGridLines="0" zoomScale="120" zoomScaleNormal="120" workbookViewId="0">
      <selection activeCell="O17" sqref="O17"/>
    </sheetView>
  </sheetViews>
  <sheetFormatPr defaultRowHeight="11.25" x14ac:dyDescent="0.2"/>
  <cols>
    <col min="4" max="4" width="28.5" customWidth="1"/>
    <col min="5" max="5" width="18.83203125" customWidth="1"/>
    <col min="6" max="6" width="11.83203125" bestFit="1" customWidth="1"/>
    <col min="7" max="7" width="14.6640625" customWidth="1"/>
    <col min="8" max="8" width="14.83203125" customWidth="1"/>
    <col min="9" max="9" width="3.33203125" customWidth="1"/>
    <col min="10" max="10" width="28.1640625" customWidth="1"/>
    <col min="11" max="11" width="3.5" customWidth="1"/>
    <col min="12" max="12" width="11.6640625" customWidth="1"/>
    <col min="13" max="13" width="12.5" customWidth="1"/>
    <col min="14" max="14" width="12.83203125" customWidth="1"/>
    <col min="15" max="15" width="12.33203125" bestFit="1" customWidth="1"/>
    <col min="16" max="16" width="11.1640625" bestFit="1" customWidth="1"/>
    <col min="17" max="17" width="12.33203125" bestFit="1" customWidth="1"/>
  </cols>
  <sheetData>
    <row r="1" spans="3:23 16380:16380" ht="19.5" thickBot="1" x14ac:dyDescent="0.35">
      <c r="C1" s="628" t="s">
        <v>32</v>
      </c>
      <c r="D1" s="629"/>
      <c r="E1" s="629"/>
      <c r="F1" s="629"/>
      <c r="G1" s="629"/>
      <c r="H1" s="630"/>
      <c r="I1" s="66"/>
      <c r="L1" s="67"/>
      <c r="M1" s="67"/>
      <c r="N1" s="54"/>
      <c r="O1" s="54"/>
    </row>
    <row r="2" spans="3:23 16380:16380" ht="15" x14ac:dyDescent="0.25">
      <c r="C2" s="68"/>
      <c r="D2" s="69"/>
      <c r="E2" s="631" t="s">
        <v>2</v>
      </c>
      <c r="F2" s="631"/>
      <c r="G2" s="69"/>
      <c r="H2" s="70"/>
      <c r="I2" s="71"/>
      <c r="L2" s="72"/>
      <c r="M2" s="72"/>
      <c r="N2" s="55"/>
      <c r="O2" s="55"/>
    </row>
    <row r="3" spans="3:23 16380:16380" ht="15" x14ac:dyDescent="0.25">
      <c r="C3" s="73"/>
      <c r="D3" s="74"/>
      <c r="E3" s="75" t="s">
        <v>4</v>
      </c>
      <c r="F3" s="75" t="s">
        <v>5</v>
      </c>
      <c r="G3" s="75" t="s">
        <v>6</v>
      </c>
      <c r="H3" s="76"/>
      <c r="I3" s="71"/>
      <c r="J3" s="77"/>
      <c r="L3" s="72"/>
      <c r="M3" s="72"/>
      <c r="N3" s="55"/>
      <c r="O3" s="55"/>
    </row>
    <row r="4" spans="3:23 16380:16380" ht="15" x14ac:dyDescent="0.25">
      <c r="C4" s="73"/>
      <c r="D4" s="78" t="s">
        <v>8</v>
      </c>
      <c r="E4" s="79">
        <f>'M2021 BLS  SALARY CHART'!C22</f>
        <v>72975</v>
      </c>
      <c r="F4" s="80">
        <v>1.2500000000000001E-2</v>
      </c>
      <c r="G4" s="79">
        <f>E4*F4</f>
        <v>912.1875</v>
      </c>
      <c r="H4" s="81"/>
      <c r="I4" s="71"/>
      <c r="J4" s="18"/>
      <c r="L4" s="72"/>
      <c r="M4" s="72"/>
      <c r="N4" s="55"/>
      <c r="O4" s="55"/>
    </row>
    <row r="5" spans="3:23 16380:16380" ht="20.45" customHeight="1" x14ac:dyDescent="0.25">
      <c r="C5" s="73"/>
      <c r="D5" s="78" t="str">
        <f>'FY24 CB  SDV Advoc Model-4627'!C5</f>
        <v>Clinical Supervisor</v>
      </c>
      <c r="E5" s="79">
        <f>'M2021 BLS  SALARY CHART'!C28</f>
        <v>89713</v>
      </c>
      <c r="F5" s="82">
        <v>2.5000000000000001E-2</v>
      </c>
      <c r="G5" s="79">
        <f>E5*F5</f>
        <v>2242.8250000000003</v>
      </c>
      <c r="H5" s="81"/>
      <c r="I5" s="71"/>
      <c r="J5" s="18"/>
      <c r="L5" s="72"/>
      <c r="M5" s="72"/>
      <c r="N5" s="58"/>
      <c r="O5" s="55"/>
    </row>
    <row r="6" spans="3:23 16380:16380" ht="20.45" customHeight="1" x14ac:dyDescent="0.25">
      <c r="C6" s="73"/>
      <c r="D6" s="78" t="s">
        <v>30</v>
      </c>
      <c r="E6" s="79">
        <f>'M2021 BLS  SALARY CHART'!C8</f>
        <v>50422</v>
      </c>
      <c r="F6" s="82">
        <f>0.125+0.125</f>
        <v>0.25</v>
      </c>
      <c r="G6" s="79">
        <f>E6*F6</f>
        <v>12605.5</v>
      </c>
      <c r="H6" s="81"/>
      <c r="I6" s="71"/>
      <c r="J6" s="18"/>
      <c r="L6" s="72"/>
      <c r="M6" s="72"/>
      <c r="N6" s="58"/>
      <c r="O6" s="55"/>
    </row>
    <row r="7" spans="3:23 16380:16380" ht="20.45" customHeight="1" x14ac:dyDescent="0.25">
      <c r="C7" s="73"/>
      <c r="D7" s="78" t="s">
        <v>13</v>
      </c>
      <c r="E7" s="79">
        <f>'M2021 BLS  SALARY CHART'!C36</f>
        <v>39522</v>
      </c>
      <c r="F7" s="80">
        <v>1.2500000000000001E-2</v>
      </c>
      <c r="G7" s="79">
        <f>E7*F7</f>
        <v>494.02500000000003</v>
      </c>
      <c r="H7" s="81"/>
      <c r="I7" s="71"/>
      <c r="L7" s="72"/>
      <c r="M7" s="72"/>
      <c r="N7" s="58"/>
      <c r="O7" s="55"/>
    </row>
    <row r="8" spans="3:23 16380:16380" ht="20.45" customHeight="1" x14ac:dyDescent="0.25">
      <c r="C8" s="73"/>
      <c r="D8" s="78"/>
      <c r="E8" s="83"/>
      <c r="F8" s="84"/>
      <c r="G8" s="83"/>
      <c r="H8" s="76"/>
      <c r="I8" s="71"/>
      <c r="L8" s="72"/>
      <c r="M8" s="72"/>
      <c r="N8" s="58"/>
      <c r="O8" s="55"/>
    </row>
    <row r="9" spans="3:23 16380:16380" ht="20.45" customHeight="1" x14ac:dyDescent="0.25">
      <c r="C9" s="73"/>
      <c r="D9" s="85" t="s">
        <v>16</v>
      </c>
      <c r="E9" s="85"/>
      <c r="F9" s="497">
        <f>SUM(F4:F7)</f>
        <v>0.3</v>
      </c>
      <c r="G9" s="86">
        <f>SUM(G4:G7)</f>
        <v>16254.5375</v>
      </c>
      <c r="H9" s="76"/>
      <c r="I9" s="71"/>
      <c r="L9" s="72"/>
      <c r="M9" s="72"/>
      <c r="N9" s="58"/>
      <c r="O9" s="55"/>
    </row>
    <row r="10" spans="3:23 16380:16380" ht="20.45" customHeight="1" x14ac:dyDescent="0.25">
      <c r="C10" s="73"/>
      <c r="D10" s="71"/>
      <c r="E10" s="71"/>
      <c r="F10" s="71"/>
      <c r="G10" s="71"/>
      <c r="H10" s="76"/>
      <c r="I10" s="71"/>
      <c r="L10" s="72"/>
      <c r="M10" s="72"/>
      <c r="N10" s="58"/>
      <c r="O10" s="55"/>
      <c r="R10" s="22"/>
    </row>
    <row r="11" spans="3:23 16380:16380" ht="14.45" customHeight="1" x14ac:dyDescent="0.25">
      <c r="C11" s="73"/>
      <c r="D11" s="87" t="s">
        <v>19</v>
      </c>
      <c r="E11" s="71"/>
      <c r="F11" s="88">
        <f>'M2021 BLS  SALARY CHART'!C38</f>
        <v>0.25390000000000001</v>
      </c>
      <c r="G11" s="89">
        <f>G9*F11</f>
        <v>4127.0270712500005</v>
      </c>
      <c r="H11" s="76"/>
      <c r="I11" s="71"/>
      <c r="L11" s="72"/>
      <c r="M11" s="72"/>
      <c r="N11" s="58"/>
      <c r="O11" s="55"/>
      <c r="R11" s="23"/>
    </row>
    <row r="12" spans="3:23 16380:16380" ht="15" x14ac:dyDescent="0.25">
      <c r="C12" s="73"/>
      <c r="D12" s="85" t="s">
        <v>21</v>
      </c>
      <c r="E12" s="90"/>
      <c r="F12" s="90"/>
      <c r="G12" s="91">
        <f>SUM(G9:G11)</f>
        <v>20381.564571250001</v>
      </c>
      <c r="H12" s="76"/>
      <c r="I12" s="71"/>
      <c r="L12" s="72"/>
      <c r="M12" s="72"/>
      <c r="N12" s="58"/>
      <c r="O12" s="55"/>
      <c r="R12" s="27"/>
      <c r="S12" s="27"/>
      <c r="T12" s="27"/>
      <c r="U12" s="27"/>
      <c r="V12" s="27"/>
      <c r="XEZ12" s="27">
        <v>0.05</v>
      </c>
    </row>
    <row r="13" spans="3:23 16380:16380" ht="15" x14ac:dyDescent="0.25">
      <c r="C13" s="73"/>
      <c r="D13" s="78"/>
      <c r="E13" s="71"/>
      <c r="F13" s="71"/>
      <c r="G13" s="89"/>
      <c r="H13" s="76"/>
      <c r="I13" s="71"/>
      <c r="L13" s="72"/>
      <c r="M13" s="72"/>
      <c r="N13" s="58"/>
      <c r="O13" s="55"/>
      <c r="R13" s="27"/>
      <c r="S13" s="27"/>
      <c r="T13" s="27"/>
      <c r="U13" s="27"/>
      <c r="V13" s="27"/>
    </row>
    <row r="14" spans="3:23 16380:16380" ht="15" x14ac:dyDescent="0.25">
      <c r="C14" s="73"/>
      <c r="D14" s="87" t="s">
        <v>23</v>
      </c>
      <c r="E14" s="71"/>
      <c r="F14" s="92">
        <f>'FY21 UFR 4627  4628  4629'!E46</f>
        <v>6924.0976331360953</v>
      </c>
      <c r="G14" s="93">
        <f>F14*$F$9</f>
        <v>2077.2292899408285</v>
      </c>
      <c r="H14" s="76"/>
      <c r="I14" s="71"/>
      <c r="M14" s="72"/>
      <c r="N14" s="58"/>
      <c r="R14" s="32"/>
      <c r="S14" s="32"/>
      <c r="T14" s="32"/>
      <c r="U14" s="32"/>
      <c r="V14" s="32"/>
      <c r="W14" s="33"/>
    </row>
    <row r="15" spans="3:23 16380:16380" ht="23.1" customHeight="1" x14ac:dyDescent="0.25">
      <c r="C15" s="73"/>
      <c r="D15" s="632" t="s">
        <v>34</v>
      </c>
      <c r="E15" s="632"/>
      <c r="F15" s="92">
        <f>'FY24 CB  SDV Advoc Model-4627'!E12</f>
        <v>1301.3935302758414</v>
      </c>
      <c r="G15" s="93">
        <f>F15*$F$9</f>
        <v>390.41805908275239</v>
      </c>
      <c r="H15" s="76"/>
      <c r="I15" s="71"/>
      <c r="M15" s="72"/>
      <c r="N15" s="58"/>
      <c r="R15" s="27"/>
      <c r="S15" s="27"/>
      <c r="T15" s="27"/>
      <c r="U15" s="27"/>
      <c r="V15" s="27"/>
    </row>
    <row r="16" spans="3:23 16380:16380" ht="30" x14ac:dyDescent="0.25">
      <c r="C16" s="73"/>
      <c r="D16" s="94" t="str">
        <f>'[9]Master Lookup'!A19</f>
        <v>Other program expenses - CB - CV - CEDV</v>
      </c>
      <c r="E16" s="94"/>
      <c r="F16" s="34">
        <f>'FY24 CB  SDV Advoc Model-4627'!E13</f>
        <v>5408.3959219200942</v>
      </c>
      <c r="G16" s="93">
        <f>F16*F9</f>
        <v>1622.5187765760281</v>
      </c>
      <c r="H16" s="76"/>
      <c r="I16" s="71"/>
      <c r="M16" s="72"/>
      <c r="N16" s="58"/>
      <c r="R16" s="23"/>
    </row>
    <row r="17" spans="3:18" ht="15" x14ac:dyDescent="0.25">
      <c r="C17" s="73"/>
      <c r="D17" s="85" t="s">
        <v>24</v>
      </c>
      <c r="E17" s="90"/>
      <c r="F17" s="90"/>
      <c r="G17" s="96">
        <f>SUM(G12:G16)</f>
        <v>24471.730696849609</v>
      </c>
      <c r="H17" s="76"/>
      <c r="I17" s="71"/>
      <c r="M17" s="72"/>
      <c r="N17" s="58"/>
      <c r="R17" s="95"/>
    </row>
    <row r="18" spans="3:18" ht="15.75" thickBot="1" x14ac:dyDescent="0.3">
      <c r="C18" s="73"/>
      <c r="D18" s="97" t="s">
        <v>25</v>
      </c>
      <c r="E18" s="98"/>
      <c r="F18" s="99">
        <f>'M2021 BLS  SALARY CHART'!C41</f>
        <v>0.12</v>
      </c>
      <c r="G18" s="100">
        <f>G17*F18</f>
        <v>2936.6076836219531</v>
      </c>
      <c r="H18" s="76"/>
      <c r="I18" s="71"/>
      <c r="R18" s="23"/>
    </row>
    <row r="19" spans="3:18" ht="15.75" thickTop="1" x14ac:dyDescent="0.25">
      <c r="C19" s="73"/>
      <c r="D19" s="87" t="s">
        <v>26</v>
      </c>
      <c r="E19" s="87"/>
      <c r="F19" s="87"/>
      <c r="G19" s="101">
        <f>SUM(G17:G18)</f>
        <v>27408.338380471563</v>
      </c>
      <c r="H19" s="76"/>
      <c r="I19" s="71"/>
      <c r="L19" s="633"/>
      <c r="M19" s="633"/>
      <c r="N19" s="633"/>
      <c r="O19" s="633"/>
      <c r="P19" s="627"/>
      <c r="Q19" s="627"/>
      <c r="R19" s="37"/>
    </row>
    <row r="20" spans="3:18" ht="15" x14ac:dyDescent="0.25">
      <c r="C20" s="73"/>
      <c r="D20" s="87" t="s">
        <v>135</v>
      </c>
      <c r="E20" s="87"/>
      <c r="F20" s="88">
        <v>2.7799999999999998E-2</v>
      </c>
      <c r="G20" s="101">
        <f>(G19-G9)*F20</f>
        <v>310.0756644771094</v>
      </c>
      <c r="H20" s="76"/>
      <c r="I20" s="71"/>
      <c r="J20" t="s">
        <v>309</v>
      </c>
      <c r="L20" s="72"/>
      <c r="M20" s="72"/>
      <c r="N20" s="72"/>
      <c r="O20" s="102"/>
      <c r="P20" s="72"/>
      <c r="Q20" s="77"/>
      <c r="R20" s="37"/>
    </row>
    <row r="21" spans="3:18" ht="15.75" thickBot="1" x14ac:dyDescent="0.3">
      <c r="C21" s="73"/>
      <c r="D21" s="87" t="s">
        <v>27</v>
      </c>
      <c r="E21" s="87"/>
      <c r="F21" s="88"/>
      <c r="G21" s="101">
        <f>SUM(G19:G20)</f>
        <v>27718.414044948673</v>
      </c>
      <c r="H21" s="76"/>
      <c r="I21" s="71"/>
      <c r="L21" s="72"/>
      <c r="M21" s="72"/>
      <c r="N21" s="72"/>
      <c r="O21" s="102"/>
      <c r="P21" s="72"/>
      <c r="Q21" s="77"/>
      <c r="R21" s="37"/>
    </row>
    <row r="22" spans="3:18" ht="15.75" thickBot="1" x14ac:dyDescent="0.3">
      <c r="C22" s="103"/>
      <c r="D22" s="104" t="s">
        <v>28</v>
      </c>
      <c r="E22" s="105"/>
      <c r="F22" s="105"/>
      <c r="G22" s="106">
        <f>G21/12</f>
        <v>2309.8678370790562</v>
      </c>
      <c r="H22" s="107"/>
      <c r="I22" s="71"/>
      <c r="L22" s="72"/>
      <c r="M22" s="72"/>
      <c r="N22" s="84"/>
      <c r="O22" s="64"/>
      <c r="P22" s="18"/>
      <c r="Q22" s="18"/>
      <c r="R22" s="37"/>
    </row>
    <row r="23" spans="3:18" ht="15" x14ac:dyDescent="0.25">
      <c r="G23" s="23"/>
      <c r="I23" s="71"/>
      <c r="L23" s="72"/>
      <c r="M23" s="72"/>
      <c r="N23" s="84"/>
      <c r="O23" s="64"/>
      <c r="P23" s="18"/>
      <c r="Q23" s="18"/>
      <c r="R23" s="37"/>
    </row>
    <row r="24" spans="3:18" ht="15" x14ac:dyDescent="0.25">
      <c r="K24" s="51"/>
      <c r="L24" s="108"/>
      <c r="M24" s="108"/>
      <c r="N24" s="108"/>
      <c r="O24" s="18"/>
      <c r="P24" s="18"/>
      <c r="Q24" s="18"/>
    </row>
    <row r="25" spans="3:18" ht="15" x14ac:dyDescent="0.25">
      <c r="K25" s="51"/>
      <c r="L25" s="108"/>
      <c r="M25" s="108"/>
      <c r="N25" s="108"/>
      <c r="O25" s="18"/>
      <c r="P25" s="18"/>
      <c r="Q25" s="18"/>
    </row>
  </sheetData>
  <mergeCells count="5">
    <mergeCell ref="P19:Q19"/>
    <mergeCell ref="C1:H1"/>
    <mergeCell ref="E2:F2"/>
    <mergeCell ref="D15:E15"/>
    <mergeCell ref="L19:O19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BE26"/>
  <sheetViews>
    <sheetView zoomScale="110" zoomScaleNormal="110" zoomScaleSheetLayoutView="85" workbookViewId="0">
      <selection activeCell="K22" sqref="K22"/>
    </sheetView>
  </sheetViews>
  <sheetFormatPr defaultColWidth="9.1640625" defaultRowHeight="15" x14ac:dyDescent="0.25"/>
  <cols>
    <col min="1" max="1" width="3.1640625" style="109" customWidth="1"/>
    <col min="2" max="2" width="1.83203125" style="109" customWidth="1"/>
    <col min="3" max="3" width="22.5" style="109" customWidth="1"/>
    <col min="4" max="4" width="18.5" style="109" customWidth="1"/>
    <col min="5" max="5" width="18.6640625" style="109" customWidth="1"/>
    <col min="6" max="6" width="20" style="109" customWidth="1"/>
    <col min="7" max="7" width="2" style="109" customWidth="1"/>
    <col min="8" max="8" width="4.5" style="109" customWidth="1"/>
    <col min="9" max="9" width="5.83203125" style="109" customWidth="1"/>
    <col min="10" max="10" width="43" style="109" customWidth="1"/>
    <col min="11" max="11" width="16.1640625" style="109" customWidth="1"/>
    <col min="12" max="12" width="85.5" style="109" customWidth="1"/>
    <col min="13" max="19" width="9.1640625" style="109"/>
    <col min="20" max="54" width="9.1640625" style="110"/>
    <col min="55" max="56" width="9.1640625" style="111"/>
    <col min="57" max="16384" width="9.1640625" style="112"/>
  </cols>
  <sheetData>
    <row r="1" spans="2:57" ht="9" customHeight="1" thickBot="1" x14ac:dyDescent="0.3"/>
    <row r="2" spans="2:57" ht="15.75" thickBot="1" x14ac:dyDescent="0.3">
      <c r="B2" s="113"/>
      <c r="C2" s="634" t="s">
        <v>35</v>
      </c>
      <c r="D2" s="634"/>
      <c r="E2" s="634"/>
      <c r="F2" s="634"/>
      <c r="G2" s="114"/>
      <c r="J2" s="635" t="s">
        <v>36</v>
      </c>
      <c r="K2" s="636"/>
      <c r="L2" s="637"/>
      <c r="BC2" s="110"/>
      <c r="BE2" s="111"/>
    </row>
    <row r="3" spans="2:57" x14ac:dyDescent="0.25">
      <c r="B3" s="115"/>
      <c r="C3" s="116"/>
      <c r="D3" s="117" t="s">
        <v>4</v>
      </c>
      <c r="E3" s="117" t="s">
        <v>5</v>
      </c>
      <c r="F3" s="117" t="s">
        <v>6</v>
      </c>
      <c r="G3" s="118"/>
      <c r="J3" s="119"/>
      <c r="K3" s="120" t="s">
        <v>37</v>
      </c>
      <c r="L3" s="121" t="s">
        <v>38</v>
      </c>
      <c r="BC3" s="110"/>
      <c r="BE3" s="111"/>
    </row>
    <row r="4" spans="2:57" ht="18" customHeight="1" x14ac:dyDescent="0.25">
      <c r="B4" s="115"/>
      <c r="C4" s="566" t="str">
        <f>J5</f>
        <v>Legal Oversight</v>
      </c>
      <c r="D4" s="122">
        <f>K5</f>
        <v>153570</v>
      </c>
      <c r="E4" s="123">
        <v>2.2499999999999999E-2</v>
      </c>
      <c r="F4" s="122">
        <f>D4*E4</f>
        <v>3455.3249999999998</v>
      </c>
      <c r="G4" s="118"/>
      <c r="J4" s="124" t="s">
        <v>39</v>
      </c>
      <c r="K4" s="125"/>
      <c r="L4" s="118"/>
      <c r="BC4" s="110"/>
      <c r="BE4" s="111"/>
    </row>
    <row r="5" spans="2:57" x14ac:dyDescent="0.25">
      <c r="B5" s="115"/>
      <c r="C5" s="126" t="s">
        <v>40</v>
      </c>
      <c r="D5" s="127">
        <f>K6</f>
        <v>82845</v>
      </c>
      <c r="E5" s="128">
        <v>0.254</v>
      </c>
      <c r="F5" s="127">
        <f>D5*E5</f>
        <v>21042.63</v>
      </c>
      <c r="G5" s="118"/>
      <c r="J5" s="129" t="s">
        <v>527</v>
      </c>
      <c r="K5" s="130">
        <v>153570</v>
      </c>
      <c r="L5" s="607" t="s">
        <v>543</v>
      </c>
      <c r="BC5" s="110"/>
      <c r="BE5" s="111"/>
    </row>
    <row r="6" spans="2:57" x14ac:dyDescent="0.25">
      <c r="B6" s="115"/>
      <c r="C6" s="116"/>
      <c r="D6" s="116"/>
      <c r="E6" s="116"/>
      <c r="F6" s="116"/>
      <c r="G6" s="118"/>
      <c r="J6" s="129" t="s">
        <v>40</v>
      </c>
      <c r="K6" s="132">
        <v>82845</v>
      </c>
      <c r="L6" s="607" t="s">
        <v>542</v>
      </c>
      <c r="BC6" s="110"/>
      <c r="BE6" s="111"/>
    </row>
    <row r="7" spans="2:57" x14ac:dyDescent="0.25">
      <c r="B7" s="115"/>
      <c r="C7" s="133" t="s">
        <v>16</v>
      </c>
      <c r="D7" s="133"/>
      <c r="E7" s="134">
        <f>SUM(E4:E5)</f>
        <v>0.27650000000000002</v>
      </c>
      <c r="F7" s="135">
        <f>SUM(F4:F5)</f>
        <v>24497.955000000002</v>
      </c>
      <c r="G7" s="118"/>
      <c r="J7" s="129"/>
      <c r="K7" s="130"/>
      <c r="L7" s="118"/>
      <c r="BC7" s="110"/>
      <c r="BE7" s="111"/>
    </row>
    <row r="8" spans="2:57" x14ac:dyDescent="0.25">
      <c r="B8" s="115"/>
      <c r="C8" s="116"/>
      <c r="D8" s="116"/>
      <c r="E8" s="116"/>
      <c r="F8" s="116"/>
      <c r="G8" s="118"/>
      <c r="I8" s="136"/>
      <c r="J8" s="124" t="s">
        <v>41</v>
      </c>
      <c r="K8" s="137"/>
      <c r="L8" s="138"/>
      <c r="BC8" s="110"/>
      <c r="BE8" s="111"/>
    </row>
    <row r="9" spans="2:57" x14ac:dyDescent="0.25">
      <c r="B9" s="115"/>
      <c r="C9" s="139" t="s">
        <v>19</v>
      </c>
      <c r="D9" s="116"/>
      <c r="E9" s="140">
        <f>K14</f>
        <v>0.25390000000000001</v>
      </c>
      <c r="F9" s="141">
        <f>F7*E9</f>
        <v>6220.0307745000009</v>
      </c>
      <c r="G9" s="118"/>
      <c r="I9" s="136"/>
      <c r="J9" s="142" t="s">
        <v>23</v>
      </c>
      <c r="K9" s="143">
        <f ca="1">'FY21 4630 UFR'!E5</f>
        <v>7434.3971390841107</v>
      </c>
      <c r="L9" s="131" t="s">
        <v>518</v>
      </c>
      <c r="BC9" s="110"/>
      <c r="BE9" s="111"/>
    </row>
    <row r="10" spans="2:57" x14ac:dyDescent="0.25">
      <c r="B10" s="115"/>
      <c r="C10" s="133" t="s">
        <v>21</v>
      </c>
      <c r="D10" s="146"/>
      <c r="E10" s="146"/>
      <c r="F10" s="147">
        <f>SUM(F7:F9)</f>
        <v>30717.985774500004</v>
      </c>
      <c r="G10" s="118"/>
      <c r="I10" s="136"/>
      <c r="J10" s="144" t="s">
        <v>42</v>
      </c>
      <c r="K10" s="145">
        <f ca="1">'FY21 4630 UFR'!O5</f>
        <v>286.02795587375607</v>
      </c>
      <c r="L10" s="131" t="s">
        <v>518</v>
      </c>
      <c r="BC10" s="110"/>
      <c r="BE10" s="111"/>
    </row>
    <row r="11" spans="2:57" x14ac:dyDescent="0.25">
      <c r="B11" s="115"/>
      <c r="C11" s="116"/>
      <c r="D11" s="116"/>
      <c r="E11" s="116"/>
      <c r="F11" s="116"/>
      <c r="G11" s="118"/>
      <c r="I11" s="136"/>
      <c r="J11" s="550" t="s">
        <v>519</v>
      </c>
      <c r="K11" s="143">
        <f ca="1">'FY21 4630 UFR'!Q5+'FY21 4630 UFR'!U5</f>
        <v>463.42197438022947</v>
      </c>
      <c r="L11" s="131" t="s">
        <v>518</v>
      </c>
      <c r="BC11" s="110"/>
      <c r="BD11" s="112"/>
    </row>
    <row r="12" spans="2:57" ht="15" customHeight="1" x14ac:dyDescent="0.25">
      <c r="B12" s="115"/>
      <c r="C12" s="139" t="s">
        <v>23</v>
      </c>
      <c r="D12" s="116"/>
      <c r="E12" s="148">
        <f ca="1">K9</f>
        <v>7434.3971390841107</v>
      </c>
      <c r="F12" s="149">
        <f ca="1">E12*$E$7</f>
        <v>2055.610808956757</v>
      </c>
      <c r="G12" s="118"/>
      <c r="J12" s="144" t="s">
        <v>43</v>
      </c>
      <c r="K12" s="143">
        <f ca="1">'FY21 4630 UFR'!AK5</f>
        <v>1200.4695473171482</v>
      </c>
      <c r="L12" s="131" t="s">
        <v>518</v>
      </c>
      <c r="BC12" s="110"/>
      <c r="BD12" s="112"/>
    </row>
    <row r="13" spans="2:57" x14ac:dyDescent="0.25">
      <c r="B13" s="115"/>
      <c r="C13" s="139" t="s">
        <v>42</v>
      </c>
      <c r="D13" s="116"/>
      <c r="E13" s="148">
        <f ca="1">K10</f>
        <v>286.02795587375607</v>
      </c>
      <c r="F13" s="149">
        <f ca="1">E13*$E$7</f>
        <v>79.086729799093561</v>
      </c>
      <c r="G13" s="118"/>
      <c r="J13" s="144" t="s">
        <v>44</v>
      </c>
      <c r="K13" s="551">
        <f>'FY24 CB  SDV Advoc Model-4627'!E13</f>
        <v>5408.3959219200942</v>
      </c>
      <c r="L13" s="131" t="s">
        <v>526</v>
      </c>
      <c r="BC13" s="110"/>
      <c r="BD13" s="112"/>
    </row>
    <row r="14" spans="2:57" x14ac:dyDescent="0.25">
      <c r="B14" s="115"/>
      <c r="C14" s="139" t="s">
        <v>47</v>
      </c>
      <c r="D14" s="116"/>
      <c r="E14" s="148">
        <f ca="1">K11</f>
        <v>463.42197438022947</v>
      </c>
      <c r="F14" s="149">
        <f ca="1">E14*$E$7</f>
        <v>128.13617591613345</v>
      </c>
      <c r="G14" s="118"/>
      <c r="J14" s="150" t="s">
        <v>45</v>
      </c>
      <c r="K14" s="151">
        <f>'M2021 BLS  SALARY CHART'!C38</f>
        <v>0.25390000000000001</v>
      </c>
      <c r="L14" s="607" t="s">
        <v>544</v>
      </c>
      <c r="BC14" s="110"/>
      <c r="BD14" s="112"/>
    </row>
    <row r="15" spans="2:57" x14ac:dyDescent="0.25">
      <c r="B15" s="115"/>
      <c r="C15" s="139" t="s">
        <v>50</v>
      </c>
      <c r="D15" s="116"/>
      <c r="E15" s="148">
        <f ca="1">K12</f>
        <v>1200.4695473171482</v>
      </c>
      <c r="F15" s="149">
        <f ca="1">E15*$E$7</f>
        <v>331.92982983319149</v>
      </c>
      <c r="G15" s="118"/>
      <c r="J15" s="150" t="s">
        <v>48</v>
      </c>
      <c r="K15" s="152">
        <f>'M2021 BLS  SALARY CHART'!C41</f>
        <v>0.12</v>
      </c>
      <c r="L15" s="118" t="s">
        <v>49</v>
      </c>
      <c r="BC15" s="110"/>
      <c r="BD15" s="112"/>
    </row>
    <row r="16" spans="2:57" x14ac:dyDescent="0.25">
      <c r="B16" s="115"/>
      <c r="C16" s="116" t="str">
        <f>J13</f>
        <v>Other Program Expenses</v>
      </c>
      <c r="D16" s="116"/>
      <c r="E16" s="34">
        <f>+K13</f>
        <v>5408.3959219200942</v>
      </c>
      <c r="F16" s="149">
        <f>E16*$E$7</f>
        <v>1495.4214724109063</v>
      </c>
      <c r="G16" s="118"/>
      <c r="J16" s="608" t="s">
        <v>135</v>
      </c>
      <c r="K16" s="153">
        <f>'CAF Fall 2022'!CH23</f>
        <v>2.7811565914169036E-2</v>
      </c>
      <c r="L16" s="609" t="s">
        <v>545</v>
      </c>
      <c r="BC16" s="110"/>
      <c r="BD16" s="112"/>
    </row>
    <row r="17" spans="2:56" x14ac:dyDescent="0.25">
      <c r="B17" s="115"/>
      <c r="C17" s="133" t="s">
        <v>24</v>
      </c>
      <c r="D17" s="146"/>
      <c r="E17" s="146"/>
      <c r="F17" s="155">
        <f ca="1">SUM(F10:F16)</f>
        <v>34808.17079141608</v>
      </c>
      <c r="G17" s="118"/>
      <c r="M17" s="154"/>
      <c r="BC17" s="110"/>
      <c r="BD17" s="112"/>
    </row>
    <row r="18" spans="2:56" ht="15" customHeight="1" thickBot="1" x14ac:dyDescent="0.3">
      <c r="B18" s="115"/>
      <c r="C18" s="157" t="s">
        <v>25</v>
      </c>
      <c r="D18" s="158"/>
      <c r="E18" s="159">
        <f>K15</f>
        <v>0.12</v>
      </c>
      <c r="F18" s="160">
        <f ca="1">F17*E18</f>
        <v>4176.9804949699292</v>
      </c>
      <c r="G18" s="118"/>
      <c r="M18" s="156"/>
      <c r="BC18" s="110"/>
      <c r="BD18" s="112"/>
    </row>
    <row r="19" spans="2:56" ht="15.75" thickTop="1" x14ac:dyDescent="0.25">
      <c r="B19" s="115"/>
      <c r="C19" s="139" t="s">
        <v>51</v>
      </c>
      <c r="D19" s="139"/>
      <c r="E19" s="139"/>
      <c r="F19" s="161">
        <f ca="1">SUM(F17:F18)</f>
        <v>38985.151286386012</v>
      </c>
      <c r="G19" s="118"/>
      <c r="M19" s="156"/>
      <c r="BC19" s="110"/>
      <c r="BD19" s="112"/>
    </row>
    <row r="20" spans="2:56" x14ac:dyDescent="0.25">
      <c r="B20" s="115"/>
      <c r="C20" s="139" t="s">
        <v>135</v>
      </c>
      <c r="D20" s="116"/>
      <c r="E20" s="140">
        <v>2.7799999999999998E-2</v>
      </c>
      <c r="F20" s="163">
        <f ca="1">E20*(F19-F7)</f>
        <v>402.74405676153106</v>
      </c>
      <c r="G20" s="118"/>
      <c r="BC20" s="112"/>
      <c r="BD20" s="112"/>
    </row>
    <row r="21" spans="2:56" x14ac:dyDescent="0.25">
      <c r="B21" s="115"/>
      <c r="C21" s="162" t="s">
        <v>51</v>
      </c>
      <c r="D21" s="164"/>
      <c r="E21" s="165"/>
      <c r="F21" s="166">
        <f ca="1">SUM(F19:F20)</f>
        <v>39387.895343147546</v>
      </c>
      <c r="G21" s="118"/>
      <c r="J21" s="174"/>
      <c r="BC21" s="112"/>
      <c r="BD21" s="112"/>
    </row>
    <row r="22" spans="2:56" ht="15.75" thickBot="1" x14ac:dyDescent="0.3">
      <c r="B22" s="115"/>
      <c r="C22" s="162"/>
      <c r="D22" s="116"/>
      <c r="E22" s="140"/>
      <c r="F22" s="167"/>
      <c r="G22" s="118"/>
      <c r="BC22" s="112"/>
      <c r="BD22" s="112"/>
    </row>
    <row r="23" spans="2:56" ht="15.75" thickBot="1" x14ac:dyDescent="0.3">
      <c r="B23" s="115"/>
      <c r="C23" s="162" t="s">
        <v>52</v>
      </c>
      <c r="D23" s="116"/>
      <c r="E23" s="116"/>
      <c r="F23" s="168">
        <f ca="1">F21/12</f>
        <v>3282.324611928962</v>
      </c>
      <c r="G23" s="118"/>
      <c r="BC23" s="112"/>
      <c r="BD23" s="112"/>
    </row>
    <row r="24" spans="2:56" ht="15.75" thickBot="1" x14ac:dyDescent="0.3">
      <c r="B24" s="169"/>
      <c r="C24" s="170"/>
      <c r="D24" s="171"/>
      <c r="E24" s="171"/>
      <c r="F24" s="172"/>
      <c r="G24" s="173"/>
      <c r="BC24" s="112"/>
      <c r="BD24" s="112"/>
    </row>
    <row r="25" spans="2:56" ht="17.100000000000001" customHeight="1" x14ac:dyDescent="0.25">
      <c r="D25" s="109" t="s">
        <v>53</v>
      </c>
      <c r="E25" s="476"/>
      <c r="F25" s="474"/>
      <c r="BC25" s="112"/>
      <c r="BD25" s="112"/>
    </row>
    <row r="26" spans="2:56" x14ac:dyDescent="0.25">
      <c r="F26" s="562"/>
    </row>
  </sheetData>
  <mergeCells count="2">
    <mergeCell ref="C2:F2"/>
    <mergeCell ref="J2:L2"/>
  </mergeCells>
  <pageMargins left="0.25" right="0.25" top="0.75" bottom="0.75" header="0.3" footer="0.3"/>
  <pageSetup scale="72" orientation="landscape" cellComments="asDisplayed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B1:AD202"/>
  <sheetViews>
    <sheetView showGridLines="0" tabSelected="1" zoomScale="90" zoomScaleNormal="90" zoomScaleSheetLayoutView="85" workbookViewId="0">
      <selection activeCell="AC25" sqref="AC25"/>
    </sheetView>
  </sheetViews>
  <sheetFormatPr defaultColWidth="11.6640625" defaultRowHeight="15" x14ac:dyDescent="0.25"/>
  <cols>
    <col min="1" max="2" width="3.1640625" style="241" customWidth="1"/>
    <col min="3" max="3" width="31" style="241" customWidth="1"/>
    <col min="4" max="4" width="14.6640625" style="241" customWidth="1"/>
    <col min="5" max="5" width="16.1640625" style="241" bestFit="1" customWidth="1"/>
    <col min="6" max="6" width="25" style="241" customWidth="1"/>
    <col min="7" max="7" width="3.1640625" style="241" customWidth="1"/>
    <col min="8" max="8" width="6.83203125" style="242" customWidth="1"/>
    <col min="9" max="9" width="3.6640625" style="242" customWidth="1"/>
    <col min="10" max="10" width="3.1640625" style="241" customWidth="1"/>
    <col min="11" max="11" width="31.1640625" style="241" customWidth="1"/>
    <col min="12" max="12" width="14.6640625" style="241" customWidth="1"/>
    <col min="13" max="13" width="16.1640625" style="241" bestFit="1" customWidth="1"/>
    <col min="14" max="14" width="21.1640625" style="241" customWidth="1"/>
    <col min="15" max="15" width="3.1640625" style="241" customWidth="1"/>
    <col min="16" max="16" width="7.33203125" style="242" customWidth="1"/>
    <col min="17" max="17" width="6.33203125" style="241" hidden="1" customWidth="1"/>
    <col min="18" max="18" width="21.33203125" style="241" hidden="1" customWidth="1"/>
    <col min="19" max="19" width="14.83203125" style="241" hidden="1" customWidth="1"/>
    <col min="20" max="20" width="22" style="241" hidden="1" customWidth="1"/>
    <col min="21" max="21" width="24.33203125" style="241" hidden="1" customWidth="1"/>
    <col min="22" max="22" width="4" style="241" customWidth="1"/>
    <col min="23" max="23" width="43.5" style="241" hidden="1" customWidth="1"/>
    <col min="24" max="24" width="16.83203125" style="241" hidden="1" customWidth="1"/>
    <col min="25" max="25" width="5.6640625" style="241" customWidth="1"/>
    <col min="26" max="26" width="47.6640625" style="241" customWidth="1"/>
    <col min="27" max="28" width="17.5" style="241" hidden="1" customWidth="1"/>
    <col min="29" max="29" width="11.1640625" style="241" bestFit="1" customWidth="1"/>
    <col min="30" max="30" width="76.5" style="241" customWidth="1"/>
    <col min="31" max="16384" width="11.6640625" style="241"/>
  </cols>
  <sheetData>
    <row r="1" spans="2:30" ht="8.25" customHeight="1" thickBot="1" x14ac:dyDescent="0.3"/>
    <row r="2" spans="2:30" ht="19.5" thickBot="1" x14ac:dyDescent="0.35">
      <c r="B2" s="647" t="s">
        <v>90</v>
      </c>
      <c r="C2" s="648"/>
      <c r="D2" s="648"/>
      <c r="E2" s="648"/>
      <c r="F2" s="648"/>
      <c r="G2" s="649"/>
      <c r="J2" s="647" t="s">
        <v>91</v>
      </c>
      <c r="K2" s="648"/>
      <c r="L2" s="648"/>
      <c r="M2" s="648"/>
      <c r="N2" s="648"/>
      <c r="O2" s="649"/>
      <c r="Q2" s="645" t="s">
        <v>92</v>
      </c>
      <c r="R2" s="650"/>
      <c r="S2" s="650"/>
      <c r="T2" s="650"/>
      <c r="U2" s="646"/>
      <c r="W2" s="645" t="s">
        <v>93</v>
      </c>
      <c r="X2" s="646"/>
      <c r="Z2" s="638" t="s">
        <v>94</v>
      </c>
      <c r="AA2" s="639"/>
      <c r="AB2" s="639"/>
      <c r="AC2" s="639"/>
      <c r="AD2" s="640"/>
    </row>
    <row r="3" spans="2:30" ht="8.25" customHeight="1" thickBot="1" x14ac:dyDescent="0.3">
      <c r="B3" s="243"/>
      <c r="C3" s="244"/>
      <c r="D3" s="245"/>
      <c r="E3" s="245"/>
      <c r="F3" s="245"/>
      <c r="G3" s="246"/>
      <c r="J3" s="243"/>
      <c r="K3" s="244"/>
      <c r="L3" s="245"/>
      <c r="M3" s="245"/>
      <c r="N3" s="245"/>
      <c r="O3" s="246"/>
      <c r="Q3" s="247"/>
      <c r="R3" s="247"/>
      <c r="S3" s="247"/>
    </row>
    <row r="4" spans="2:30" ht="15" customHeight="1" thickBot="1" x14ac:dyDescent="0.3">
      <c r="B4" s="243"/>
      <c r="C4" s="641" t="s">
        <v>95</v>
      </c>
      <c r="D4" s="642"/>
      <c r="E4" s="642"/>
      <c r="F4" s="643"/>
      <c r="G4" s="248"/>
      <c r="J4" s="243"/>
      <c r="K4" s="641" t="s">
        <v>96</v>
      </c>
      <c r="L4" s="642"/>
      <c r="M4" s="642"/>
      <c r="N4" s="643"/>
      <c r="O4" s="248"/>
      <c r="Q4" s="247"/>
      <c r="R4" s="247"/>
      <c r="S4" s="247"/>
      <c r="W4" s="249" t="s">
        <v>97</v>
      </c>
      <c r="X4" s="249" t="s">
        <v>4</v>
      </c>
      <c r="Z4" s="250"/>
      <c r="AA4" s="251" t="s">
        <v>98</v>
      </c>
      <c r="AB4" s="251" t="s">
        <v>99</v>
      </c>
      <c r="AC4" s="251" t="s">
        <v>6</v>
      </c>
      <c r="AD4" s="252" t="s">
        <v>38</v>
      </c>
    </row>
    <row r="5" spans="2:30" x14ac:dyDescent="0.25">
      <c r="B5" s="243"/>
      <c r="C5" s="245"/>
      <c r="D5" s="253" t="s">
        <v>4</v>
      </c>
      <c r="E5" s="253" t="s">
        <v>5</v>
      </c>
      <c r="F5" s="253" t="s">
        <v>6</v>
      </c>
      <c r="G5" s="246"/>
      <c r="J5" s="243"/>
      <c r="K5" s="245"/>
      <c r="L5" s="253" t="s">
        <v>4</v>
      </c>
      <c r="M5" s="253" t="s">
        <v>5</v>
      </c>
      <c r="N5" s="253" t="s">
        <v>6</v>
      </c>
      <c r="O5" s="246"/>
      <c r="Q5" s="644" t="s">
        <v>100</v>
      </c>
      <c r="R5" s="644" t="s">
        <v>101</v>
      </c>
      <c r="S5" s="644" t="s">
        <v>102</v>
      </c>
      <c r="T5" s="644" t="s">
        <v>103</v>
      </c>
      <c r="U5" s="644" t="s">
        <v>104</v>
      </c>
      <c r="W5" s="254" t="s">
        <v>8</v>
      </c>
      <c r="X5" s="255">
        <v>59445.949894732272</v>
      </c>
      <c r="Z5" s="256" t="s">
        <v>39</v>
      </c>
      <c r="AA5" s="257"/>
      <c r="AB5" s="257"/>
      <c r="AC5" s="257"/>
      <c r="AD5" s="246"/>
    </row>
    <row r="6" spans="2:30" x14ac:dyDescent="0.25">
      <c r="B6" s="243"/>
      <c r="C6" s="258" t="s">
        <v>8</v>
      </c>
      <c r="D6" s="259">
        <f>AC6</f>
        <v>72975</v>
      </c>
      <c r="E6" s="260">
        <f>'[10]Rate Calculation'!D14</f>
        <v>0.35</v>
      </c>
      <c r="F6" s="261">
        <f>D6*E6</f>
        <v>25541.25</v>
      </c>
      <c r="G6" s="246"/>
      <c r="J6" s="243"/>
      <c r="K6" s="258" t="str">
        <f>C6</f>
        <v>Management</v>
      </c>
      <c r="L6" s="259">
        <f>AC6</f>
        <v>72975</v>
      </c>
      <c r="M6" s="260">
        <f>+E6</f>
        <v>0.35</v>
      </c>
      <c r="N6" s="261">
        <f>L6*M6</f>
        <v>25541.25</v>
      </c>
      <c r="O6" s="246"/>
      <c r="Q6" s="644"/>
      <c r="R6" s="644"/>
      <c r="S6" s="644"/>
      <c r="T6" s="644"/>
      <c r="U6" s="644"/>
      <c r="W6" s="254" t="s">
        <v>105</v>
      </c>
      <c r="X6" s="255">
        <v>54148</v>
      </c>
      <c r="Z6" s="262" t="s">
        <v>106</v>
      </c>
      <c r="AA6" s="263">
        <v>60059.389591158077</v>
      </c>
      <c r="AB6" s="263">
        <v>62662</v>
      </c>
      <c r="AC6" s="264">
        <f>'M2021 BLS  SALARY CHART'!C22</f>
        <v>72975</v>
      </c>
      <c r="AD6" s="265" t="s">
        <v>538</v>
      </c>
    </row>
    <row r="7" spans="2:30" x14ac:dyDescent="0.25">
      <c r="B7" s="243"/>
      <c r="C7" s="244" t="str">
        <f>Z7</f>
        <v>Clinical Supervisor</v>
      </c>
      <c r="D7" s="266">
        <f t="shared" ref="D7:D8" si="0">AC7</f>
        <v>89713</v>
      </c>
      <c r="E7" s="267">
        <f>'[10]Rate Calculation'!D15</f>
        <v>0.8</v>
      </c>
      <c r="F7" s="268">
        <f>D7*E7</f>
        <v>71770.400000000009</v>
      </c>
      <c r="G7" s="246"/>
      <c r="J7" s="243"/>
      <c r="K7" s="244" t="str">
        <f>C7</f>
        <v>Clinical Supervisor</v>
      </c>
      <c r="L7" s="266">
        <f t="shared" ref="L7:L8" si="1">AC7</f>
        <v>89713</v>
      </c>
      <c r="M7" s="267">
        <f>+E7</f>
        <v>0.8</v>
      </c>
      <c r="N7" s="268">
        <f>L7*M7</f>
        <v>71770.400000000009</v>
      </c>
      <c r="O7" s="246"/>
      <c r="Q7" s="269">
        <v>1</v>
      </c>
      <c r="R7" s="269" t="s">
        <v>108</v>
      </c>
      <c r="S7" s="270">
        <v>9.3600000000000012</v>
      </c>
      <c r="T7" s="271">
        <f ca="1">F24</f>
        <v>74502.872940495043</v>
      </c>
      <c r="U7" s="271">
        <f ca="1">N24</f>
        <v>77239.509006797482</v>
      </c>
      <c r="W7" s="254" t="s">
        <v>109</v>
      </c>
      <c r="X7" s="272">
        <v>36813</v>
      </c>
      <c r="Z7" s="262" t="s">
        <v>110</v>
      </c>
      <c r="AA7" s="273" t="s">
        <v>111</v>
      </c>
      <c r="AB7" s="273">
        <v>57078</v>
      </c>
      <c r="AC7" s="264">
        <f>'M2021 BLS  SALARY CHART'!C28</f>
        <v>89713</v>
      </c>
      <c r="AD7" s="265" t="s">
        <v>538</v>
      </c>
    </row>
    <row r="8" spans="2:30" x14ac:dyDescent="0.25">
      <c r="B8" s="243"/>
      <c r="C8" s="244" t="str">
        <f>Z8</f>
        <v>Direct Care III</v>
      </c>
      <c r="D8" s="266">
        <f t="shared" si="0"/>
        <v>50422</v>
      </c>
      <c r="E8" s="267">
        <f>4+4</f>
        <v>8</v>
      </c>
      <c r="F8" s="268">
        <f>D8*E8</f>
        <v>403376</v>
      </c>
      <c r="G8" s="246"/>
      <c r="H8" s="274"/>
      <c r="I8" s="274"/>
      <c r="J8" s="243"/>
      <c r="K8" s="244" t="str">
        <f>C8</f>
        <v>Direct Care III</v>
      </c>
      <c r="L8" s="266">
        <f t="shared" si="1"/>
        <v>50422</v>
      </c>
      <c r="M8" s="267">
        <f>4+4</f>
        <v>8</v>
      </c>
      <c r="N8" s="268">
        <f>L8*M8</f>
        <v>403376</v>
      </c>
      <c r="O8" s="246"/>
      <c r="P8" s="274"/>
      <c r="Q8" s="269">
        <v>2</v>
      </c>
      <c r="R8" s="269" t="s">
        <v>112</v>
      </c>
      <c r="S8" s="270">
        <v>8.2149999999999999</v>
      </c>
      <c r="T8" s="271">
        <f ca="1">F49</f>
        <v>65419.184878932421</v>
      </c>
      <c r="U8" s="271">
        <f ca="1">N49</f>
        <v>67821.05082814976</v>
      </c>
      <c r="W8" s="254" t="s">
        <v>13</v>
      </c>
      <c r="X8" s="255">
        <v>31960.232260837322</v>
      </c>
      <c r="Z8" s="262" t="s">
        <v>30</v>
      </c>
      <c r="AA8" s="263">
        <v>36180.105316856243</v>
      </c>
      <c r="AB8" s="263">
        <v>38805</v>
      </c>
      <c r="AC8" s="275">
        <f>'M2021 BLS  SALARY CHART'!C8</f>
        <v>50422</v>
      </c>
      <c r="AD8" s="265" t="s">
        <v>538</v>
      </c>
    </row>
    <row r="9" spans="2:30" x14ac:dyDescent="0.25">
      <c r="B9" s="243"/>
      <c r="C9" s="277" t="s">
        <v>13</v>
      </c>
      <c r="D9" s="278">
        <f>AC10</f>
        <v>39522</v>
      </c>
      <c r="E9" s="279">
        <f>'[10]Rate Calculation'!D17</f>
        <v>0.21000000000000002</v>
      </c>
      <c r="F9" s="280">
        <f>D9*E9</f>
        <v>8299.6200000000008</v>
      </c>
      <c r="G9" s="246"/>
      <c r="J9" s="243"/>
      <c r="K9" s="277" t="str">
        <f>C9</f>
        <v>Support</v>
      </c>
      <c r="L9" s="278">
        <f>AC10</f>
        <v>39522</v>
      </c>
      <c r="M9" s="281">
        <f>+E9</f>
        <v>0.21000000000000002</v>
      </c>
      <c r="N9" s="280">
        <f>L9*M9</f>
        <v>8299.6200000000008</v>
      </c>
      <c r="O9" s="246"/>
      <c r="Q9" s="269"/>
      <c r="R9" s="269"/>
      <c r="S9" s="270"/>
      <c r="T9" s="271"/>
      <c r="U9" s="271"/>
      <c r="W9" s="245"/>
      <c r="X9" s="266"/>
      <c r="Z9" s="262" t="s">
        <v>33</v>
      </c>
      <c r="AA9" s="263"/>
      <c r="AB9" s="276" t="s">
        <v>111</v>
      </c>
      <c r="AC9" s="275"/>
      <c r="AD9" s="588" t="s">
        <v>539</v>
      </c>
    </row>
    <row r="10" spans="2:30" ht="15.75" thickBot="1" x14ac:dyDescent="0.3">
      <c r="B10" s="243"/>
      <c r="C10" s="244"/>
      <c r="D10" s="266"/>
      <c r="E10" s="267"/>
      <c r="F10" s="266"/>
      <c r="G10" s="246"/>
      <c r="J10" s="243"/>
      <c r="K10" s="244"/>
      <c r="L10" s="266"/>
      <c r="M10" s="267"/>
      <c r="N10" s="266"/>
      <c r="O10" s="246"/>
      <c r="Q10" s="269">
        <v>3</v>
      </c>
      <c r="R10" s="269" t="s">
        <v>113</v>
      </c>
      <c r="S10" s="270">
        <v>7.07</v>
      </c>
      <c r="T10" s="271">
        <f ca="1">F74</f>
        <v>56335.496817369807</v>
      </c>
      <c r="U10" s="271">
        <f ca="1">N74</f>
        <v>58402.59264950209</v>
      </c>
      <c r="Z10" s="262" t="s">
        <v>13</v>
      </c>
      <c r="AA10" s="263">
        <v>34115.193336637109</v>
      </c>
      <c r="AB10" s="263">
        <v>33689</v>
      </c>
      <c r="AC10" s="264">
        <f>'M2021 BLS  SALARY CHART'!C36</f>
        <v>39522</v>
      </c>
      <c r="AD10" s="265" t="s">
        <v>538</v>
      </c>
    </row>
    <row r="11" spans="2:30" ht="15.75" thickBot="1" x14ac:dyDescent="0.3">
      <c r="B11" s="243"/>
      <c r="C11" s="283" t="s">
        <v>16</v>
      </c>
      <c r="D11" s="283"/>
      <c r="E11" s="284">
        <f>SUM(E6:E9)</f>
        <v>9.3600000000000012</v>
      </c>
      <c r="F11" s="285">
        <f>SUM(F6:F10)</f>
        <v>508987.27</v>
      </c>
      <c r="G11" s="246"/>
      <c r="H11" s="559"/>
      <c r="J11" s="243"/>
      <c r="K11" s="283" t="s">
        <v>16</v>
      </c>
      <c r="L11" s="283"/>
      <c r="M11" s="284">
        <f>SUM(M6:M9)</f>
        <v>9.3600000000000012</v>
      </c>
      <c r="N11" s="285">
        <f>SUM(N6:N9)</f>
        <v>508987.27</v>
      </c>
      <c r="O11" s="246"/>
      <c r="Q11" s="269">
        <v>4</v>
      </c>
      <c r="R11" s="269" t="s">
        <v>114</v>
      </c>
      <c r="S11" s="270">
        <v>5.9250000000000007</v>
      </c>
      <c r="T11" s="271">
        <f ca="1">F99</f>
        <v>47251.808755807193</v>
      </c>
      <c r="U11" s="271">
        <f ca="1">N99</f>
        <v>48984.134470854398</v>
      </c>
      <c r="W11" s="645" t="s">
        <v>115</v>
      </c>
      <c r="X11" s="646"/>
      <c r="Z11" s="256" t="s">
        <v>41</v>
      </c>
      <c r="AA11" s="282"/>
      <c r="AB11" s="282"/>
      <c r="AC11" s="282"/>
      <c r="AD11" s="265"/>
    </row>
    <row r="12" spans="2:30" x14ac:dyDescent="0.25">
      <c r="B12" s="243"/>
      <c r="C12" s="245"/>
      <c r="D12" s="245"/>
      <c r="E12" s="245"/>
      <c r="F12" s="245"/>
      <c r="G12" s="246"/>
      <c r="J12" s="243"/>
      <c r="K12" s="245"/>
      <c r="L12" s="245"/>
      <c r="M12" s="245"/>
      <c r="N12" s="245"/>
      <c r="O12" s="246"/>
      <c r="Q12" s="269">
        <v>5</v>
      </c>
      <c r="R12" s="269" t="s">
        <v>116</v>
      </c>
      <c r="S12" s="270">
        <v>4.78</v>
      </c>
      <c r="T12" s="271">
        <f ca="1">F124</f>
        <v>38168.120694244571</v>
      </c>
      <c r="U12" s="271">
        <f ca="1">N124</f>
        <v>39565.676292206721</v>
      </c>
      <c r="W12" s="249" t="s">
        <v>97</v>
      </c>
      <c r="X12" s="249" t="s">
        <v>4</v>
      </c>
      <c r="Z12" s="262" t="s">
        <v>23</v>
      </c>
      <c r="AA12" s="263">
        <f>[10]Summary!D34</f>
        <v>8064.9437055841763</v>
      </c>
      <c r="AB12" s="263">
        <v>4268.7887048177972</v>
      </c>
      <c r="AC12" s="263">
        <f ca="1">AC13*0.5</f>
        <v>3047.8655669797549</v>
      </c>
      <c r="AD12" s="265" t="s">
        <v>525</v>
      </c>
    </row>
    <row r="13" spans="2:30" x14ac:dyDescent="0.25">
      <c r="B13" s="243"/>
      <c r="C13" s="245" t="s">
        <v>19</v>
      </c>
      <c r="D13" s="245"/>
      <c r="E13" s="286">
        <f>$AC$18</f>
        <v>0.25390000000000001</v>
      </c>
      <c r="F13" s="287">
        <f>F11*E13</f>
        <v>129231.86785300002</v>
      </c>
      <c r="G13" s="246"/>
      <c r="J13" s="243"/>
      <c r="K13" s="245" t="s">
        <v>19</v>
      </c>
      <c r="L13" s="245"/>
      <c r="M13" s="286">
        <f>$AC$18</f>
        <v>0.25390000000000001</v>
      </c>
      <c r="N13" s="287">
        <f>N11*M13</f>
        <v>129231.86785300002</v>
      </c>
      <c r="O13" s="246"/>
      <c r="Q13" s="269">
        <v>6</v>
      </c>
      <c r="R13" s="269" t="s">
        <v>117</v>
      </c>
      <c r="S13" s="270">
        <v>3.6349999999999998</v>
      </c>
      <c r="T13" s="271">
        <f ca="1">F149</f>
        <v>29084.432632681957</v>
      </c>
      <c r="U13" s="271">
        <f ca="1">N149</f>
        <v>30147.218113559022</v>
      </c>
      <c r="W13" s="254" t="s">
        <v>118</v>
      </c>
      <c r="X13" s="255">
        <v>4000</v>
      </c>
      <c r="Z13" s="262" t="s">
        <v>119</v>
      </c>
      <c r="AA13" s="273" t="s">
        <v>111</v>
      </c>
      <c r="AB13" s="273">
        <v>8537.5774096355944</v>
      </c>
      <c r="AC13" s="264">
        <f ca="1">'FY21 UFR 3361'!E4</f>
        <v>6095.7311339595099</v>
      </c>
      <c r="AD13" s="265" t="s">
        <v>524</v>
      </c>
    </row>
    <row r="14" spans="2:30" x14ac:dyDescent="0.25">
      <c r="B14" s="243"/>
      <c r="C14" s="245"/>
      <c r="D14" s="245"/>
      <c r="E14" s="286"/>
      <c r="F14" s="288"/>
      <c r="G14" s="246"/>
      <c r="J14" s="243"/>
      <c r="K14" s="245"/>
      <c r="L14" s="245"/>
      <c r="M14" s="286"/>
      <c r="N14" s="288"/>
      <c r="O14" s="246"/>
      <c r="Q14" s="269">
        <v>7</v>
      </c>
      <c r="R14" s="269" t="s">
        <v>120</v>
      </c>
      <c r="S14" s="270">
        <v>2.4899999999999998</v>
      </c>
      <c r="T14" s="271">
        <f ca="1">F174</f>
        <v>20000.74457111934</v>
      </c>
      <c r="U14" s="271">
        <f ca="1">N174</f>
        <v>20728.759934911333</v>
      </c>
      <c r="W14" s="254" t="s">
        <v>121</v>
      </c>
      <c r="X14" s="255">
        <v>8000</v>
      </c>
      <c r="Z14" s="262" t="s">
        <v>122</v>
      </c>
      <c r="AA14" s="263">
        <f>[10]Summary!D35</f>
        <v>6665.3746550950336</v>
      </c>
      <c r="AB14" s="263">
        <v>4802.3872929200224</v>
      </c>
      <c r="AC14" s="264">
        <f ca="1">'FY21 UFR 3361'!AQ5</f>
        <v>7647.052337614894</v>
      </c>
      <c r="AD14" s="265" t="s">
        <v>518</v>
      </c>
    </row>
    <row r="15" spans="2:30" x14ac:dyDescent="0.25">
      <c r="B15" s="243"/>
      <c r="C15" s="283" t="s">
        <v>21</v>
      </c>
      <c r="D15" s="289"/>
      <c r="E15" s="289"/>
      <c r="F15" s="290">
        <f>SUM(F11:F14)</f>
        <v>638219.13785300008</v>
      </c>
      <c r="G15" s="246"/>
      <c r="J15" s="243"/>
      <c r="K15" s="283" t="s">
        <v>21</v>
      </c>
      <c r="L15" s="289"/>
      <c r="M15" s="289"/>
      <c r="N15" s="290">
        <f>SUM(N11:N14)</f>
        <v>638219.13785300008</v>
      </c>
      <c r="O15" s="246"/>
      <c r="Q15" s="269">
        <v>8</v>
      </c>
      <c r="R15" s="269" t="s">
        <v>123</v>
      </c>
      <c r="S15" s="270">
        <v>1.345</v>
      </c>
      <c r="T15" s="271">
        <f ca="1">F199</f>
        <v>10917.05650955672</v>
      </c>
      <c r="U15" s="271">
        <f ca="1">N199</f>
        <v>11310.301756263638</v>
      </c>
      <c r="W15" s="254" t="s">
        <v>124</v>
      </c>
      <c r="X15" s="255">
        <v>4500</v>
      </c>
      <c r="Z15" s="262" t="s">
        <v>125</v>
      </c>
      <c r="AA15" s="273" t="s">
        <v>111</v>
      </c>
      <c r="AB15" s="273">
        <v>4802.3872929200224</v>
      </c>
      <c r="AC15" s="264">
        <f ca="1">AC14</f>
        <v>7647.052337614894</v>
      </c>
      <c r="AD15" s="265" t="s">
        <v>518</v>
      </c>
    </row>
    <row r="16" spans="2:30" ht="15.75" x14ac:dyDescent="0.25">
      <c r="B16" s="243"/>
      <c r="C16" s="245" t="str">
        <f>Z16</f>
        <v>Other Program Expenses</v>
      </c>
      <c r="D16" s="245"/>
      <c r="E16" s="288">
        <f>AC16</f>
        <v>5408.3959219200942</v>
      </c>
      <c r="F16" s="288">
        <f>E16*E11</f>
        <v>50622.585829172087</v>
      </c>
      <c r="G16" s="246"/>
      <c r="J16" s="243"/>
      <c r="K16" s="245" t="str">
        <f>Z16</f>
        <v>Other Program Expenses</v>
      </c>
      <c r="L16" s="245"/>
      <c r="M16" s="288">
        <f>AC16</f>
        <v>5408.3959219200942</v>
      </c>
      <c r="N16" s="288">
        <f>M16*M11</f>
        <v>50622.585829172087</v>
      </c>
      <c r="O16" s="246"/>
      <c r="W16" s="254" t="s">
        <v>126</v>
      </c>
      <c r="X16" s="255">
        <v>4500</v>
      </c>
      <c r="Z16" s="262" t="s">
        <v>44</v>
      </c>
      <c r="AA16" s="263"/>
      <c r="AB16" s="263"/>
      <c r="AC16" s="440">
        <f>'FY24 CB  SDV Advoc Model-4627'!E13</f>
        <v>5408.3959219200942</v>
      </c>
      <c r="AD16" s="265" t="s">
        <v>107</v>
      </c>
    </row>
    <row r="17" spans="2:30" ht="15.75" thickBot="1" x14ac:dyDescent="0.3">
      <c r="B17" s="243"/>
      <c r="C17" s="245" t="s">
        <v>23</v>
      </c>
      <c r="D17" s="245"/>
      <c r="E17" s="294">
        <f ca="1">AC12</f>
        <v>3047.8655669797549</v>
      </c>
      <c r="F17" s="266">
        <f ca="1">E17*E11</f>
        <v>28528.021706930511</v>
      </c>
      <c r="G17" s="246"/>
      <c r="J17" s="243"/>
      <c r="K17" s="245" t="s">
        <v>23</v>
      </c>
      <c r="L17" s="245"/>
      <c r="M17" s="294">
        <f ca="1">AC13</f>
        <v>6095.7311339595099</v>
      </c>
      <c r="N17" s="266">
        <f ca="1">M17*M11</f>
        <v>57056.043413861022</v>
      </c>
      <c r="O17" s="246"/>
      <c r="P17" s="295"/>
      <c r="T17" s="291"/>
      <c r="Z17" s="262" t="s">
        <v>127</v>
      </c>
      <c r="AA17" s="292">
        <f>'[10]PIVOT TABLES'!F33</f>
        <v>0.14259073121567106</v>
      </c>
      <c r="AB17" s="292">
        <v>0.12</v>
      </c>
      <c r="AC17" s="293">
        <f>'M2021 BLS  SALARY CHART'!C41</f>
        <v>0.12</v>
      </c>
      <c r="AD17" s="265" t="s">
        <v>128</v>
      </c>
    </row>
    <row r="18" spans="2:30" ht="15.75" thickBot="1" x14ac:dyDescent="0.3">
      <c r="B18" s="243"/>
      <c r="C18" s="245" t="s">
        <v>122</v>
      </c>
      <c r="D18" s="245"/>
      <c r="E18" s="294">
        <f ca="1">AC14</f>
        <v>7647.052337614894</v>
      </c>
      <c r="F18" s="266">
        <f ca="1">E18*E11</f>
        <v>71576.409880075415</v>
      </c>
      <c r="G18" s="246"/>
      <c r="J18" s="243"/>
      <c r="K18" s="245" t="s">
        <v>122</v>
      </c>
      <c r="L18" s="245"/>
      <c r="M18" s="294">
        <f ca="1">AC15</f>
        <v>7647.052337614894</v>
      </c>
      <c r="N18" s="266">
        <f ca="1">M18*M11</f>
        <v>71576.409880075415</v>
      </c>
      <c r="O18" s="246"/>
      <c r="S18" s="296"/>
      <c r="T18" s="291"/>
      <c r="W18" s="645" t="s">
        <v>129</v>
      </c>
      <c r="X18" s="646"/>
      <c r="Z18" s="262" t="s">
        <v>19</v>
      </c>
      <c r="AA18" s="297">
        <f>'[10]PIVOT TABLES'!G34</f>
        <v>0.12957047361909821</v>
      </c>
      <c r="AB18" s="297">
        <v>0.2112</v>
      </c>
      <c r="AC18" s="293">
        <f>'M2021 BLS  SALARY CHART'!C38</f>
        <v>0.25390000000000001</v>
      </c>
      <c r="AD18" s="246" t="s">
        <v>46</v>
      </c>
    </row>
    <row r="19" spans="2:30" ht="15.75" thickBot="1" x14ac:dyDescent="0.3">
      <c r="B19" s="243"/>
      <c r="C19" s="283" t="s">
        <v>24</v>
      </c>
      <c r="D19" s="289"/>
      <c r="E19" s="289"/>
      <c r="F19" s="300">
        <f ca="1">SUM(F15:F18)</f>
        <v>788946.15526917798</v>
      </c>
      <c r="G19" s="246"/>
      <c r="J19" s="243"/>
      <c r="K19" s="283" t="s">
        <v>24</v>
      </c>
      <c r="L19" s="289"/>
      <c r="M19" s="289"/>
      <c r="N19" s="300">
        <f ca="1">SUM(N15:N18)</f>
        <v>817474.17697610857</v>
      </c>
      <c r="O19" s="246"/>
      <c r="S19" s="296"/>
      <c r="W19" s="249" t="s">
        <v>130</v>
      </c>
      <c r="X19" s="249" t="s">
        <v>131</v>
      </c>
      <c r="Z19" s="298" t="s">
        <v>132</v>
      </c>
      <c r="AA19" s="299"/>
      <c r="AB19" s="299"/>
      <c r="AC19" s="299">
        <v>2.7799999999999998E-2</v>
      </c>
      <c r="AD19" s="498" t="s">
        <v>386</v>
      </c>
    </row>
    <row r="20" spans="2:30" ht="15.75" thickBot="1" x14ac:dyDescent="0.3">
      <c r="B20" s="243"/>
      <c r="C20" s="304" t="s">
        <v>25</v>
      </c>
      <c r="D20" s="304"/>
      <c r="E20" s="305">
        <f>$AC$17</f>
        <v>0.12</v>
      </c>
      <c r="F20" s="306">
        <f ca="1">E20*F19</f>
        <v>94673.538632301352</v>
      </c>
      <c r="G20" s="246"/>
      <c r="J20" s="243"/>
      <c r="K20" s="304" t="s">
        <v>25</v>
      </c>
      <c r="L20" s="304"/>
      <c r="M20" s="305">
        <f>$AC$17</f>
        <v>0.12</v>
      </c>
      <c r="N20" s="306">
        <f ca="1">M20*N19</f>
        <v>98096.901237133032</v>
      </c>
      <c r="O20" s="246"/>
      <c r="S20" s="296"/>
      <c r="W20" s="254" t="s">
        <v>133</v>
      </c>
      <c r="X20" s="255" t="e">
        <f>'[10]Rate Calculation'!F145</f>
        <v>#REF!</v>
      </c>
      <c r="Z20" s="301"/>
      <c r="AA20" s="302"/>
      <c r="AB20" s="302"/>
      <c r="AC20" s="302"/>
      <c r="AD20" s="303"/>
    </row>
    <row r="21" spans="2:30" ht="15" customHeight="1" thickTop="1" x14ac:dyDescent="0.25">
      <c r="B21" s="243"/>
      <c r="C21" s="245" t="s">
        <v>26</v>
      </c>
      <c r="D21" s="245"/>
      <c r="E21" s="245"/>
      <c r="F21" s="288">
        <f ca="1">SUM(F19:F20)</f>
        <v>883619.69390147936</v>
      </c>
      <c r="G21" s="246"/>
      <c r="J21" s="243"/>
      <c r="K21" s="245" t="s">
        <v>26</v>
      </c>
      <c r="L21" s="245"/>
      <c r="M21" s="245"/>
      <c r="N21" s="288">
        <f ca="1">SUM(N19:N20)</f>
        <v>915571.07821324165</v>
      </c>
      <c r="O21" s="246"/>
      <c r="S21" s="296"/>
      <c r="Z21" s="307"/>
    </row>
    <row r="22" spans="2:30" ht="15.75" thickBot="1" x14ac:dyDescent="0.3">
      <c r="B22" s="243"/>
      <c r="C22" s="244" t="s">
        <v>134</v>
      </c>
      <c r="D22" s="245"/>
      <c r="E22" s="286">
        <f>AC19</f>
        <v>2.7799999999999998E-2</v>
      </c>
      <c r="F22" s="288">
        <f ca="1">(F21-F11)*E22</f>
        <v>10414.781384461125</v>
      </c>
      <c r="G22" s="246"/>
      <c r="J22" s="243"/>
      <c r="K22" s="244" t="s">
        <v>135</v>
      </c>
      <c r="L22" s="245"/>
      <c r="M22" s="286">
        <f>AC19</f>
        <v>2.7799999999999998E-2</v>
      </c>
      <c r="N22" s="288">
        <f ca="1">(N21-N11)*M22</f>
        <v>11303.029868328116</v>
      </c>
      <c r="O22" s="246"/>
    </row>
    <row r="23" spans="2:30" ht="15.75" thickBot="1" x14ac:dyDescent="0.3">
      <c r="B23" s="243"/>
      <c r="C23" s="309" t="s">
        <v>136</v>
      </c>
      <c r="D23" s="310"/>
      <c r="E23" s="311"/>
      <c r="F23" s="312">
        <f ca="1">F22+F21</f>
        <v>894034.47528594045</v>
      </c>
      <c r="G23" s="246"/>
      <c r="J23" s="243"/>
      <c r="K23" s="309" t="s">
        <v>136</v>
      </c>
      <c r="L23" s="310"/>
      <c r="M23" s="311"/>
      <c r="N23" s="312">
        <f ca="1">N22+N21</f>
        <v>926874.10808156978</v>
      </c>
      <c r="O23" s="246"/>
      <c r="P23" s="295"/>
      <c r="Q23" s="308"/>
    </row>
    <row r="24" spans="2:30" ht="16.5" customHeight="1" thickBot="1" x14ac:dyDescent="0.35">
      <c r="B24" s="243"/>
      <c r="C24" s="244" t="s">
        <v>52</v>
      </c>
      <c r="D24" s="245"/>
      <c r="E24" s="245"/>
      <c r="F24" s="313">
        <f ca="1">F23/12</f>
        <v>74502.872940495043</v>
      </c>
      <c r="G24" s="314"/>
      <c r="J24" s="243"/>
      <c r="K24" s="244" t="s">
        <v>52</v>
      </c>
      <c r="L24" s="245"/>
      <c r="M24" s="245"/>
      <c r="N24" s="313">
        <f ca="1">N23/12</f>
        <v>77239.509006797482</v>
      </c>
      <c r="O24" s="314"/>
      <c r="P24" s="295"/>
      <c r="Z24" s="441"/>
      <c r="AA24" s="441"/>
      <c r="AB24" s="441"/>
      <c r="AC24" s="572"/>
    </row>
    <row r="25" spans="2:30" ht="15.75" thickBot="1" x14ac:dyDescent="0.3">
      <c r="B25" s="315"/>
      <c r="C25" s="316"/>
      <c r="D25" s="316"/>
      <c r="E25" s="316"/>
      <c r="F25" s="316"/>
      <c r="G25" s="317"/>
      <c r="J25" s="315"/>
      <c r="K25" s="316"/>
      <c r="L25" s="316"/>
      <c r="M25" s="316"/>
      <c r="N25" s="316"/>
      <c r="O25" s="317"/>
      <c r="AC25" s="308"/>
    </row>
    <row r="26" spans="2:30" ht="7.5" customHeight="1" thickBot="1" x14ac:dyDescent="0.3">
      <c r="B26" s="245"/>
      <c r="C26" s="245"/>
      <c r="D26" s="245"/>
      <c r="E26" s="472"/>
      <c r="F26" s="266"/>
      <c r="G26" s="318"/>
      <c r="H26" s="499"/>
      <c r="I26" s="295"/>
      <c r="J26" s="288"/>
      <c r="K26" s="288"/>
      <c r="L26" s="288"/>
      <c r="M26" s="472"/>
      <c r="N26" s="473"/>
      <c r="O26" s="316"/>
      <c r="P26" s="499"/>
    </row>
    <row r="27" spans="2:30" ht="17.45" customHeight="1" thickBot="1" x14ac:dyDescent="0.3">
      <c r="F27" s="291"/>
      <c r="G27" s="320"/>
      <c r="N27" s="291"/>
      <c r="O27" s="320"/>
      <c r="Z27" s="563"/>
      <c r="AB27" s="319"/>
      <c r="AC27" s="564"/>
    </row>
    <row r="28" spans="2:30" ht="15.75" thickBot="1" x14ac:dyDescent="0.3">
      <c r="B28" s="321"/>
      <c r="C28" s="322"/>
      <c r="D28" s="323"/>
      <c r="E28" s="324"/>
      <c r="F28" s="324"/>
      <c r="G28" s="248"/>
      <c r="J28" s="321"/>
      <c r="K28" s="322"/>
      <c r="L28" s="323"/>
      <c r="M28" s="324"/>
      <c r="N28" s="324"/>
      <c r="O28" s="248"/>
      <c r="AC28" s="565"/>
    </row>
    <row r="29" spans="2:30" ht="15.75" thickBot="1" x14ac:dyDescent="0.3">
      <c r="B29" s="243"/>
      <c r="C29" s="641" t="s">
        <v>137</v>
      </c>
      <c r="D29" s="642"/>
      <c r="E29" s="642"/>
      <c r="F29" s="643"/>
      <c r="G29" s="246"/>
      <c r="J29" s="243"/>
      <c r="K29" s="641" t="s">
        <v>138</v>
      </c>
      <c r="L29" s="642"/>
      <c r="M29" s="642"/>
      <c r="N29" s="643"/>
      <c r="O29" s="246"/>
    </row>
    <row r="30" spans="2:30" x14ac:dyDescent="0.25">
      <c r="B30" s="243"/>
      <c r="C30" s="245"/>
      <c r="D30" s="253" t="s">
        <v>4</v>
      </c>
      <c r="E30" s="253" t="s">
        <v>5</v>
      </c>
      <c r="F30" s="253" t="s">
        <v>6</v>
      </c>
      <c r="G30" s="246"/>
      <c r="J30" s="243"/>
      <c r="K30" s="245"/>
      <c r="L30" s="253" t="s">
        <v>4</v>
      </c>
      <c r="M30" s="253" t="s">
        <v>5</v>
      </c>
      <c r="N30" s="253" t="s">
        <v>6</v>
      </c>
      <c r="O30" s="246"/>
    </row>
    <row r="31" spans="2:30" x14ac:dyDescent="0.25">
      <c r="B31" s="243"/>
      <c r="C31" s="258" t="str">
        <f>C6</f>
        <v>Management</v>
      </c>
      <c r="D31" s="259">
        <f>AC6</f>
        <v>72975</v>
      </c>
      <c r="E31" s="260">
        <f>'[10]Rate Calculation'!D19</f>
        <v>0.32500000000000001</v>
      </c>
      <c r="F31" s="261">
        <f>D31*E31</f>
        <v>23716.875</v>
      </c>
      <c r="G31" s="246"/>
      <c r="J31" s="243"/>
      <c r="K31" s="258" t="str">
        <f>C6</f>
        <v>Management</v>
      </c>
      <c r="L31" s="259">
        <f>AC6</f>
        <v>72975</v>
      </c>
      <c r="M31" s="260">
        <f>+E31</f>
        <v>0.32500000000000001</v>
      </c>
      <c r="N31" s="261">
        <f>L31*M31</f>
        <v>23716.875</v>
      </c>
      <c r="O31" s="246"/>
    </row>
    <row r="32" spans="2:30" x14ac:dyDescent="0.25">
      <c r="B32" s="243"/>
      <c r="C32" s="258" t="str">
        <f>C7</f>
        <v>Clinical Supervisor</v>
      </c>
      <c r="D32" s="266">
        <f>AC7</f>
        <v>89713</v>
      </c>
      <c r="E32" s="267">
        <f>'[10]Rate Calculation'!D20</f>
        <v>0.70000000000000007</v>
      </c>
      <c r="F32" s="268">
        <f>D32*E32</f>
        <v>62799.100000000006</v>
      </c>
      <c r="G32" s="246"/>
      <c r="J32" s="243"/>
      <c r="K32" s="258" t="str">
        <f>C7</f>
        <v>Clinical Supervisor</v>
      </c>
      <c r="L32" s="266">
        <f>AC7</f>
        <v>89713</v>
      </c>
      <c r="M32" s="267">
        <f>+E32</f>
        <v>0.70000000000000007</v>
      </c>
      <c r="N32" s="268">
        <f>L32*M32</f>
        <v>62799.100000000006</v>
      </c>
      <c r="O32" s="246"/>
    </row>
    <row r="33" spans="2:16" x14ac:dyDescent="0.25">
      <c r="B33" s="243"/>
      <c r="C33" s="258" t="str">
        <f>C8</f>
        <v>Direct Care III</v>
      </c>
      <c r="D33" s="266">
        <f>AC8</f>
        <v>50422</v>
      </c>
      <c r="E33" s="267">
        <f>3.5+3.5</f>
        <v>7</v>
      </c>
      <c r="F33" s="268">
        <f>D33*E33</f>
        <v>352954</v>
      </c>
      <c r="G33" s="246"/>
      <c r="J33" s="243"/>
      <c r="K33" s="258" t="str">
        <f>C8</f>
        <v>Direct Care III</v>
      </c>
      <c r="L33" s="266">
        <f>AC8</f>
        <v>50422</v>
      </c>
      <c r="M33" s="267">
        <f>3.5+3.5</f>
        <v>7</v>
      </c>
      <c r="N33" s="268">
        <f>L33*M33</f>
        <v>352954</v>
      </c>
      <c r="O33" s="246"/>
    </row>
    <row r="34" spans="2:16" x14ac:dyDescent="0.25">
      <c r="B34" s="243"/>
      <c r="C34" s="283" t="str">
        <f>C9</f>
        <v>Support</v>
      </c>
      <c r="D34" s="278">
        <f>AC10</f>
        <v>39522</v>
      </c>
      <c r="E34" s="281">
        <f>'[10]Rate Calculation'!D22</f>
        <v>0.19</v>
      </c>
      <c r="F34" s="280">
        <f>D34*E34</f>
        <v>7509.18</v>
      </c>
      <c r="G34" s="246"/>
      <c r="J34" s="243"/>
      <c r="K34" s="283" t="str">
        <f>C9</f>
        <v>Support</v>
      </c>
      <c r="L34" s="278">
        <f>AC10</f>
        <v>39522</v>
      </c>
      <c r="M34" s="281">
        <f>+E34</f>
        <v>0.19</v>
      </c>
      <c r="N34" s="280">
        <f>L34*M34</f>
        <v>7509.18</v>
      </c>
      <c r="O34" s="246"/>
    </row>
    <row r="35" spans="2:16" x14ac:dyDescent="0.25">
      <c r="B35" s="243"/>
      <c r="C35" s="244"/>
      <c r="D35" s="266"/>
      <c r="E35" s="267"/>
      <c r="F35" s="266"/>
      <c r="G35" s="246"/>
      <c r="J35" s="243"/>
      <c r="K35" s="244"/>
      <c r="L35" s="266"/>
      <c r="M35" s="267"/>
      <c r="N35" s="266"/>
      <c r="O35" s="246"/>
    </row>
    <row r="36" spans="2:16" x14ac:dyDescent="0.25">
      <c r="B36" s="243"/>
      <c r="C36" s="283" t="s">
        <v>16</v>
      </c>
      <c r="D36" s="283"/>
      <c r="E36" s="284">
        <f>SUM(E31:E34)</f>
        <v>8.2149999999999999</v>
      </c>
      <c r="F36" s="285">
        <f>SUM(F31:F34)</f>
        <v>446979.15499999997</v>
      </c>
      <c r="G36" s="246"/>
      <c r="J36" s="243"/>
      <c r="K36" s="283" t="s">
        <v>16</v>
      </c>
      <c r="L36" s="283"/>
      <c r="M36" s="284">
        <f>SUM(M31:M34)</f>
        <v>8.2149999999999999</v>
      </c>
      <c r="N36" s="285">
        <f>SUM(N31:N34)</f>
        <v>446979.15499999997</v>
      </c>
      <c r="O36" s="246"/>
    </row>
    <row r="37" spans="2:16" x14ac:dyDescent="0.25">
      <c r="B37" s="243"/>
      <c r="C37" s="245"/>
      <c r="D37" s="245"/>
      <c r="E37" s="288"/>
      <c r="F37" s="288"/>
      <c r="G37" s="246"/>
      <c r="J37" s="243"/>
      <c r="K37" s="245"/>
      <c r="L37" s="245"/>
      <c r="M37" s="288"/>
      <c r="N37" s="288"/>
      <c r="O37" s="246"/>
    </row>
    <row r="38" spans="2:16" x14ac:dyDescent="0.25">
      <c r="B38" s="243"/>
      <c r="C38" s="245" t="s">
        <v>19</v>
      </c>
      <c r="D38" s="245"/>
      <c r="E38" s="286">
        <f>$AC$18</f>
        <v>0.25390000000000001</v>
      </c>
      <c r="F38" s="287">
        <f>F36*E38</f>
        <v>113488.0074545</v>
      </c>
      <c r="G38" s="246"/>
      <c r="J38" s="243"/>
      <c r="K38" s="245" t="s">
        <v>19</v>
      </c>
      <c r="L38" s="245"/>
      <c r="M38" s="286">
        <f>$AC$18</f>
        <v>0.25390000000000001</v>
      </c>
      <c r="N38" s="287">
        <f>N36*M38</f>
        <v>113488.0074545</v>
      </c>
      <c r="O38" s="246"/>
    </row>
    <row r="39" spans="2:16" x14ac:dyDescent="0.25">
      <c r="B39" s="243"/>
      <c r="C39" s="245"/>
      <c r="D39" s="245"/>
      <c r="E39" s="286"/>
      <c r="F39" s="288"/>
      <c r="G39" s="246"/>
      <c r="J39" s="243"/>
      <c r="K39" s="245"/>
      <c r="L39" s="245"/>
      <c r="M39" s="286"/>
      <c r="N39" s="288"/>
      <c r="O39" s="246"/>
    </row>
    <row r="40" spans="2:16" x14ac:dyDescent="0.25">
      <c r="B40" s="243"/>
      <c r="C40" s="283" t="s">
        <v>21</v>
      </c>
      <c r="D40" s="289"/>
      <c r="E40" s="289"/>
      <c r="F40" s="290">
        <f>F36+F38+F39+F37</f>
        <v>560467.16245449998</v>
      </c>
      <c r="G40" s="246"/>
      <c r="J40" s="243"/>
      <c r="K40" s="283" t="s">
        <v>21</v>
      </c>
      <c r="L40" s="289"/>
      <c r="M40" s="289"/>
      <c r="N40" s="290">
        <f>N36+N38+N39+N37</f>
        <v>560467.16245449998</v>
      </c>
      <c r="O40" s="246"/>
    </row>
    <row r="41" spans="2:16" x14ac:dyDescent="0.25">
      <c r="B41" s="243"/>
      <c r="C41" s="245" t="str">
        <f>C16</f>
        <v>Other Program Expenses</v>
      </c>
      <c r="D41" s="245"/>
      <c r="E41" s="288">
        <f>E16</f>
        <v>5408.3959219200942</v>
      </c>
      <c r="F41" s="288">
        <f>E41*E36</f>
        <v>44429.972498573574</v>
      </c>
      <c r="G41" s="246"/>
      <c r="J41" s="243"/>
      <c r="K41" s="245" t="str">
        <f>C41</f>
        <v>Other Program Expenses</v>
      </c>
      <c r="L41" s="245"/>
      <c r="M41" s="288">
        <f>E41</f>
        <v>5408.3959219200942</v>
      </c>
      <c r="N41" s="288">
        <f>M41*M36</f>
        <v>44429.972498573574</v>
      </c>
      <c r="O41" s="246"/>
    </row>
    <row r="42" spans="2:16" x14ac:dyDescent="0.25">
      <c r="B42" s="243"/>
      <c r="C42" s="245" t="s">
        <v>23</v>
      </c>
      <c r="D42" s="245"/>
      <c r="E42" s="294">
        <f ca="1">E17</f>
        <v>3047.8655669797549</v>
      </c>
      <c r="F42" s="266">
        <f ca="1">E42*E36</f>
        <v>25038.215632738687</v>
      </c>
      <c r="G42" s="246"/>
      <c r="J42" s="243"/>
      <c r="K42" s="245" t="s">
        <v>23</v>
      </c>
      <c r="L42" s="245"/>
      <c r="M42" s="294">
        <f ca="1">M17</f>
        <v>6095.7311339595099</v>
      </c>
      <c r="N42" s="266">
        <f ca="1">M42*M36</f>
        <v>50076.431265477375</v>
      </c>
      <c r="O42" s="246"/>
    </row>
    <row r="43" spans="2:16" x14ac:dyDescent="0.25">
      <c r="B43" s="243"/>
      <c r="C43" s="245" t="s">
        <v>122</v>
      </c>
      <c r="D43" s="245"/>
      <c r="E43" s="294">
        <f ca="1">E18</f>
        <v>7647.052337614894</v>
      </c>
      <c r="F43" s="266">
        <f ca="1">E43*E36</f>
        <v>62820.534953506351</v>
      </c>
      <c r="G43" s="246"/>
      <c r="J43" s="243"/>
      <c r="K43" s="245" t="s">
        <v>122</v>
      </c>
      <c r="L43" s="245"/>
      <c r="M43" s="294">
        <f ca="1">M18</f>
        <v>7647.052337614894</v>
      </c>
      <c r="N43" s="266">
        <f ca="1">M43*M36</f>
        <v>62820.534953506351</v>
      </c>
      <c r="O43" s="246"/>
    </row>
    <row r="44" spans="2:16" x14ac:dyDescent="0.25">
      <c r="B44" s="243"/>
      <c r="C44" s="283" t="s">
        <v>24</v>
      </c>
      <c r="D44" s="289"/>
      <c r="E44" s="289"/>
      <c r="F44" s="300">
        <f ca="1">SUM(F40:F43)</f>
        <v>692755.88553931855</v>
      </c>
      <c r="G44" s="246"/>
      <c r="J44" s="243"/>
      <c r="K44" s="283" t="s">
        <v>24</v>
      </c>
      <c r="L44" s="289"/>
      <c r="M44" s="289"/>
      <c r="N44" s="300">
        <f ca="1">SUM(N40:N43)</f>
        <v>717794.10117205721</v>
      </c>
      <c r="O44" s="246"/>
    </row>
    <row r="45" spans="2:16" ht="15.75" thickBot="1" x14ac:dyDescent="0.3">
      <c r="B45" s="243"/>
      <c r="C45" s="304" t="s">
        <v>25</v>
      </c>
      <c r="D45" s="304"/>
      <c r="E45" s="305">
        <f>$AC$17</f>
        <v>0.12</v>
      </c>
      <c r="F45" s="306">
        <f ca="1">E45*F44</f>
        <v>83130.706264718217</v>
      </c>
      <c r="G45" s="246"/>
      <c r="J45" s="243"/>
      <c r="K45" s="304" t="s">
        <v>25</v>
      </c>
      <c r="L45" s="304"/>
      <c r="M45" s="305">
        <f>$AC$17</f>
        <v>0.12</v>
      </c>
      <c r="N45" s="306">
        <f ca="1">M45*N44</f>
        <v>86135.292140646867</v>
      </c>
      <c r="O45" s="246"/>
    </row>
    <row r="46" spans="2:16" ht="15.75" thickTop="1" x14ac:dyDescent="0.25">
      <c r="B46" s="243"/>
      <c r="C46" s="245" t="s">
        <v>26</v>
      </c>
      <c r="D46" s="245"/>
      <c r="E46" s="245"/>
      <c r="F46" s="288">
        <f ca="1">SUM(F44:F45)</f>
        <v>775886.59180403675</v>
      </c>
      <c r="G46" s="246"/>
      <c r="J46" s="243"/>
      <c r="K46" s="245" t="s">
        <v>26</v>
      </c>
      <c r="L46" s="245"/>
      <c r="M46" s="245"/>
      <c r="N46" s="288">
        <f ca="1">SUM(N44:N45)</f>
        <v>803929.39331270405</v>
      </c>
      <c r="O46" s="246"/>
    </row>
    <row r="47" spans="2:16" ht="15.75" thickBot="1" x14ac:dyDescent="0.3">
      <c r="B47" s="243"/>
      <c r="C47" s="244" t="s">
        <v>135</v>
      </c>
      <c r="D47" s="245"/>
      <c r="E47" s="286">
        <f>AC19</f>
        <v>2.7799999999999998E-2</v>
      </c>
      <c r="F47" s="288">
        <f ca="1">(F46-F36)*E47</f>
        <v>9143.6267431522228</v>
      </c>
      <c r="G47" s="246"/>
      <c r="J47" s="243"/>
      <c r="K47" s="244" t="s">
        <v>134</v>
      </c>
      <c r="L47" s="245"/>
      <c r="M47" s="286">
        <f>AC19</f>
        <v>2.7799999999999998E-2</v>
      </c>
      <c r="N47" s="288">
        <f ca="1">(N46-N36)*M47</f>
        <v>9923.2166250931732</v>
      </c>
      <c r="O47" s="246"/>
    </row>
    <row r="48" spans="2:16" ht="15.75" thickBot="1" x14ac:dyDescent="0.3">
      <c r="B48" s="243"/>
      <c r="C48" s="309" t="s">
        <v>136</v>
      </c>
      <c r="D48" s="310"/>
      <c r="E48" s="311"/>
      <c r="F48" s="312">
        <f ca="1">F46+F47</f>
        <v>785030.21854718903</v>
      </c>
      <c r="G48" s="246"/>
      <c r="J48" s="243"/>
      <c r="K48" s="309" t="s">
        <v>136</v>
      </c>
      <c r="L48" s="310"/>
      <c r="M48" s="311"/>
      <c r="N48" s="312">
        <f ca="1">N47+N46</f>
        <v>813852.60993779718</v>
      </c>
      <c r="O48" s="246"/>
      <c r="P48" s="325"/>
    </row>
    <row r="49" spans="2:16" ht="15" customHeight="1" thickBot="1" x14ac:dyDescent="0.3">
      <c r="B49" s="243"/>
      <c r="C49" s="244" t="s">
        <v>52</v>
      </c>
      <c r="D49" s="245"/>
      <c r="E49" s="245"/>
      <c r="F49" s="313">
        <f ca="1">F48/12</f>
        <v>65419.184878932421</v>
      </c>
      <c r="G49" s="314"/>
      <c r="J49" s="243"/>
      <c r="K49" s="244" t="s">
        <v>52</v>
      </c>
      <c r="L49" s="245"/>
      <c r="M49" s="245"/>
      <c r="N49" s="313">
        <f ca="1">N48/12</f>
        <v>67821.05082814976</v>
      </c>
      <c r="O49" s="314"/>
      <c r="P49" s="295"/>
    </row>
    <row r="50" spans="2:16" ht="15.75" thickBot="1" x14ac:dyDescent="0.3">
      <c r="B50" s="315"/>
      <c r="C50" s="316"/>
      <c r="D50" s="316"/>
      <c r="E50" s="316"/>
      <c r="F50" s="323"/>
      <c r="G50" s="317"/>
      <c r="J50" s="315"/>
      <c r="K50" s="316"/>
      <c r="L50" s="316"/>
      <c r="M50" s="316"/>
      <c r="N50" s="323"/>
      <c r="O50" s="317"/>
    </row>
    <row r="51" spans="2:16" ht="7.5" customHeight="1" thickBot="1" x14ac:dyDescent="0.3">
      <c r="B51" s="245"/>
      <c r="C51" s="245"/>
      <c r="D51" s="245"/>
      <c r="E51" s="472"/>
      <c r="F51" s="326"/>
      <c r="G51" s="327"/>
      <c r="H51" s="499"/>
      <c r="I51" s="328"/>
      <c r="J51" s="326"/>
      <c r="K51" s="326"/>
      <c r="L51" s="326"/>
      <c r="M51" s="472"/>
      <c r="N51" s="326"/>
      <c r="O51" s="316"/>
      <c r="P51" s="499"/>
    </row>
    <row r="52" spans="2:16" ht="17.45" customHeight="1" thickBot="1" x14ac:dyDescent="0.3">
      <c r="F52" s="291"/>
      <c r="G52" s="320"/>
      <c r="N52" s="291"/>
      <c r="O52" s="320"/>
    </row>
    <row r="53" spans="2:16" ht="15.75" thickBot="1" x14ac:dyDescent="0.3">
      <c r="B53" s="321"/>
      <c r="C53" s="329"/>
      <c r="D53" s="323"/>
      <c r="E53" s="323"/>
      <c r="F53" s="324"/>
      <c r="G53" s="248"/>
      <c r="J53" s="321"/>
      <c r="K53" s="329"/>
      <c r="L53" s="323"/>
      <c r="M53" s="323"/>
      <c r="N53" s="324"/>
      <c r="O53" s="248"/>
    </row>
    <row r="54" spans="2:16" ht="15.75" thickBot="1" x14ac:dyDescent="0.3">
      <c r="B54" s="243"/>
      <c r="C54" s="641" t="s">
        <v>139</v>
      </c>
      <c r="D54" s="642"/>
      <c r="E54" s="642"/>
      <c r="F54" s="643"/>
      <c r="G54" s="246"/>
      <c r="J54" s="243"/>
      <c r="K54" s="641" t="s">
        <v>140</v>
      </c>
      <c r="L54" s="642"/>
      <c r="M54" s="642"/>
      <c r="N54" s="643"/>
      <c r="O54" s="246"/>
    </row>
    <row r="55" spans="2:16" x14ac:dyDescent="0.25">
      <c r="B55" s="243"/>
      <c r="C55" s="245"/>
      <c r="D55" s="253" t="s">
        <v>4</v>
      </c>
      <c r="E55" s="253" t="s">
        <v>5</v>
      </c>
      <c r="F55" s="253" t="s">
        <v>6</v>
      </c>
      <c r="G55" s="246"/>
      <c r="J55" s="243"/>
      <c r="K55" s="245"/>
      <c r="L55" s="253" t="s">
        <v>4</v>
      </c>
      <c r="M55" s="253" t="s">
        <v>5</v>
      </c>
      <c r="N55" s="253" t="s">
        <v>6</v>
      </c>
      <c r="O55" s="246"/>
    </row>
    <row r="56" spans="2:16" x14ac:dyDescent="0.25">
      <c r="B56" s="243"/>
      <c r="C56" s="258" t="str">
        <f>C6</f>
        <v>Management</v>
      </c>
      <c r="D56" s="259">
        <f>AC6</f>
        <v>72975</v>
      </c>
      <c r="E56" s="260">
        <f>'[10]Rate Calculation'!D24</f>
        <v>0.30000000000000004</v>
      </c>
      <c r="F56" s="261">
        <f>D56*E56</f>
        <v>21892.500000000004</v>
      </c>
      <c r="G56" s="246"/>
      <c r="J56" s="243"/>
      <c r="K56" s="258" t="str">
        <f>C6</f>
        <v>Management</v>
      </c>
      <c r="L56" s="259">
        <f>AC6</f>
        <v>72975</v>
      </c>
      <c r="M56" s="260">
        <f>+E56</f>
        <v>0.30000000000000004</v>
      </c>
      <c r="N56" s="261">
        <f>L56*M56</f>
        <v>21892.500000000004</v>
      </c>
      <c r="O56" s="246"/>
    </row>
    <row r="57" spans="2:16" x14ac:dyDescent="0.25">
      <c r="B57" s="243"/>
      <c r="C57" s="258" t="str">
        <f>C7</f>
        <v>Clinical Supervisor</v>
      </c>
      <c r="D57" s="266">
        <f>AC7</f>
        <v>89713</v>
      </c>
      <c r="E57" s="267">
        <f>'[10]Rate Calculation'!D25</f>
        <v>0.60000000000000009</v>
      </c>
      <c r="F57" s="268">
        <f>D57*E57</f>
        <v>53827.80000000001</v>
      </c>
      <c r="G57" s="246"/>
      <c r="J57" s="243"/>
      <c r="K57" s="258" t="str">
        <f>C7</f>
        <v>Clinical Supervisor</v>
      </c>
      <c r="L57" s="266">
        <f>D57</f>
        <v>89713</v>
      </c>
      <c r="M57" s="267">
        <f>+E57</f>
        <v>0.60000000000000009</v>
      </c>
      <c r="N57" s="268">
        <f>L57*M57</f>
        <v>53827.80000000001</v>
      </c>
      <c r="O57" s="246"/>
    </row>
    <row r="58" spans="2:16" x14ac:dyDescent="0.25">
      <c r="B58" s="243"/>
      <c r="C58" s="258" t="str">
        <f>C8</f>
        <v>Direct Care III</v>
      </c>
      <c r="D58" s="266">
        <f>AC8</f>
        <v>50422</v>
      </c>
      <c r="E58" s="267">
        <f>3+3</f>
        <v>6</v>
      </c>
      <c r="F58" s="268">
        <f>D58*E58</f>
        <v>302532</v>
      </c>
      <c r="G58" s="246"/>
      <c r="J58" s="243"/>
      <c r="K58" s="258" t="str">
        <f>C8</f>
        <v>Direct Care III</v>
      </c>
      <c r="L58" s="266">
        <f>D58</f>
        <v>50422</v>
      </c>
      <c r="M58" s="267">
        <f>3+3</f>
        <v>6</v>
      </c>
      <c r="N58" s="268">
        <f>L58*M58</f>
        <v>302532</v>
      </c>
      <c r="O58" s="246"/>
    </row>
    <row r="59" spans="2:16" x14ac:dyDescent="0.25">
      <c r="B59" s="243"/>
      <c r="C59" s="283" t="str">
        <f>C9</f>
        <v>Support</v>
      </c>
      <c r="D59" s="278">
        <f>AC10</f>
        <v>39522</v>
      </c>
      <c r="E59" s="281">
        <f>'[10]Rate Calculation'!D27</f>
        <v>0.16999999999999998</v>
      </c>
      <c r="F59" s="280">
        <f>D59*E59</f>
        <v>6718.74</v>
      </c>
      <c r="G59" s="246"/>
      <c r="J59" s="243"/>
      <c r="K59" s="283" t="str">
        <f>C9</f>
        <v>Support</v>
      </c>
      <c r="L59" s="278">
        <f>D59</f>
        <v>39522</v>
      </c>
      <c r="M59" s="281">
        <f>+E59</f>
        <v>0.16999999999999998</v>
      </c>
      <c r="N59" s="268">
        <f t="shared" ref="N59" si="2">L59*M59</f>
        <v>6718.74</v>
      </c>
      <c r="O59" s="246"/>
    </row>
    <row r="60" spans="2:16" x14ac:dyDescent="0.25">
      <c r="B60" s="243"/>
      <c r="C60" s="244"/>
      <c r="D60" s="266"/>
      <c r="E60" s="267"/>
      <c r="F60" s="266"/>
      <c r="G60" s="246"/>
      <c r="J60" s="243"/>
      <c r="K60" s="244"/>
      <c r="L60" s="266"/>
      <c r="M60" s="267"/>
      <c r="N60" s="266"/>
      <c r="O60" s="246"/>
    </row>
    <row r="61" spans="2:16" x14ac:dyDescent="0.25">
      <c r="B61" s="243"/>
      <c r="C61" s="283" t="s">
        <v>16</v>
      </c>
      <c r="D61" s="283"/>
      <c r="E61" s="284">
        <f>SUM(E56:E59)</f>
        <v>7.07</v>
      </c>
      <c r="F61" s="285">
        <f>SUM(F56:F59)</f>
        <v>384971.04000000004</v>
      </c>
      <c r="G61" s="246"/>
      <c r="J61" s="243"/>
      <c r="K61" s="283" t="s">
        <v>16</v>
      </c>
      <c r="L61" s="283"/>
      <c r="M61" s="284">
        <f>SUM(M56:M59)</f>
        <v>7.07</v>
      </c>
      <c r="N61" s="285">
        <f>SUM(N56:N59)</f>
        <v>384971.04000000004</v>
      </c>
      <c r="O61" s="246"/>
    </row>
    <row r="62" spans="2:16" x14ac:dyDescent="0.25">
      <c r="B62" s="243"/>
      <c r="C62" s="245"/>
      <c r="D62" s="245"/>
      <c r="E62" s="288"/>
      <c r="F62" s="330"/>
      <c r="G62" s="246"/>
      <c r="J62" s="243"/>
      <c r="K62" s="245"/>
      <c r="L62" s="245"/>
      <c r="M62" s="288"/>
      <c r="N62" s="330"/>
      <c r="O62" s="246"/>
    </row>
    <row r="63" spans="2:16" x14ac:dyDescent="0.25">
      <c r="B63" s="243"/>
      <c r="C63" s="245" t="s">
        <v>19</v>
      </c>
      <c r="D63" s="245"/>
      <c r="E63" s="286">
        <f>$AC$18</f>
        <v>0.25390000000000001</v>
      </c>
      <c r="F63" s="287">
        <f>F61*E63</f>
        <v>97744.147056000016</v>
      </c>
      <c r="G63" s="246"/>
      <c r="J63" s="243"/>
      <c r="K63" s="245" t="s">
        <v>19</v>
      </c>
      <c r="L63" s="245"/>
      <c r="M63" s="286">
        <f>$AC$18</f>
        <v>0.25390000000000001</v>
      </c>
      <c r="N63" s="287">
        <f>N61*M63</f>
        <v>97744.147056000016</v>
      </c>
      <c r="O63" s="246"/>
    </row>
    <row r="64" spans="2:16" x14ac:dyDescent="0.25">
      <c r="B64" s="243"/>
      <c r="C64" s="245">
        <f>C39</f>
        <v>0</v>
      </c>
      <c r="D64" s="245"/>
      <c r="E64" s="286">
        <f>E39</f>
        <v>0</v>
      </c>
      <c r="F64" s="288">
        <f>F61*E64</f>
        <v>0</v>
      </c>
      <c r="G64" s="246"/>
      <c r="J64" s="243"/>
      <c r="K64" s="245">
        <f>C64</f>
        <v>0</v>
      </c>
      <c r="L64" s="245"/>
      <c r="M64" s="286">
        <f>E64</f>
        <v>0</v>
      </c>
      <c r="N64" s="288">
        <f>N61*M64</f>
        <v>0</v>
      </c>
      <c r="O64" s="246"/>
    </row>
    <row r="65" spans="2:17" x14ac:dyDescent="0.25">
      <c r="B65" s="243"/>
      <c r="C65" s="283" t="s">
        <v>21</v>
      </c>
      <c r="D65" s="289"/>
      <c r="E65" s="289"/>
      <c r="F65" s="290">
        <f>F61+F63+F64+F62</f>
        <v>482715.18705600005</v>
      </c>
      <c r="G65" s="246"/>
      <c r="J65" s="243"/>
      <c r="K65" s="283" t="s">
        <v>21</v>
      </c>
      <c r="L65" s="289"/>
      <c r="M65" s="289"/>
      <c r="N65" s="290">
        <f>N61+N63+N64+N62</f>
        <v>482715.18705600005</v>
      </c>
      <c r="O65" s="246"/>
    </row>
    <row r="66" spans="2:17" x14ac:dyDescent="0.25">
      <c r="B66" s="243"/>
      <c r="C66" s="244" t="str">
        <f>C41</f>
        <v>Other Program Expenses</v>
      </c>
      <c r="D66" s="245"/>
      <c r="E66" s="288">
        <f>E41</f>
        <v>5408.3959219200942</v>
      </c>
      <c r="F66" s="287">
        <f>E66*E61</f>
        <v>38237.359167975068</v>
      </c>
      <c r="G66" s="246"/>
      <c r="J66" s="243"/>
      <c r="K66" s="244" t="str">
        <f>C66</f>
        <v>Other Program Expenses</v>
      </c>
      <c r="L66" s="245"/>
      <c r="M66" s="288">
        <f>E66</f>
        <v>5408.3959219200942</v>
      </c>
      <c r="N66" s="287">
        <f>M66*M61</f>
        <v>38237.359167975068</v>
      </c>
      <c r="O66" s="246"/>
    </row>
    <row r="67" spans="2:17" x14ac:dyDescent="0.25">
      <c r="B67" s="243"/>
      <c r="C67" s="245" t="s">
        <v>23</v>
      </c>
      <c r="D67" s="245"/>
      <c r="E67" s="294">
        <f ca="1">E42</f>
        <v>3047.8655669797549</v>
      </c>
      <c r="F67" s="266">
        <f ca="1">E67*E61</f>
        <v>21548.409558546868</v>
      </c>
      <c r="G67" s="246"/>
      <c r="J67" s="243"/>
      <c r="K67" s="245" t="s">
        <v>23</v>
      </c>
      <c r="L67" s="245"/>
      <c r="M67" s="294">
        <f ca="1">M42</f>
        <v>6095.7311339595099</v>
      </c>
      <c r="N67" s="266">
        <f ca="1">M67*M61</f>
        <v>43096.819117093735</v>
      </c>
      <c r="O67" s="246"/>
    </row>
    <row r="68" spans="2:17" x14ac:dyDescent="0.25">
      <c r="B68" s="243"/>
      <c r="C68" s="245" t="s">
        <v>122</v>
      </c>
      <c r="D68" s="245"/>
      <c r="E68" s="294">
        <f ca="1">E43</f>
        <v>7647.052337614894</v>
      </c>
      <c r="F68" s="266">
        <f ca="1">E68*E61</f>
        <v>54064.660026937301</v>
      </c>
      <c r="G68" s="246"/>
      <c r="J68" s="243"/>
      <c r="K68" s="245" t="s">
        <v>122</v>
      </c>
      <c r="L68" s="245"/>
      <c r="M68" s="294">
        <f ca="1">M43</f>
        <v>7647.052337614894</v>
      </c>
      <c r="N68" s="266">
        <f ca="1">M68*M61</f>
        <v>54064.660026937301</v>
      </c>
      <c r="O68" s="246"/>
    </row>
    <row r="69" spans="2:17" x14ac:dyDescent="0.25">
      <c r="B69" s="243"/>
      <c r="C69" s="283" t="s">
        <v>24</v>
      </c>
      <c r="D69" s="289"/>
      <c r="E69" s="289"/>
      <c r="F69" s="300">
        <f ca="1">SUM(F65:F68)</f>
        <v>596565.61580945924</v>
      </c>
      <c r="G69" s="246"/>
      <c r="J69" s="243"/>
      <c r="K69" s="283" t="s">
        <v>24</v>
      </c>
      <c r="L69" s="289"/>
      <c r="M69" s="289"/>
      <c r="N69" s="300">
        <f ca="1">SUM(N65:N68)</f>
        <v>618114.02536800609</v>
      </c>
      <c r="O69" s="246"/>
    </row>
    <row r="70" spans="2:17" ht="15.75" thickBot="1" x14ac:dyDescent="0.3">
      <c r="B70" s="243"/>
      <c r="C70" s="304" t="s">
        <v>25</v>
      </c>
      <c r="D70" s="304"/>
      <c r="E70" s="305">
        <f>$AC$17</f>
        <v>0.12</v>
      </c>
      <c r="F70" s="306">
        <f ca="1">E70*F69</f>
        <v>71587.873897135112</v>
      </c>
      <c r="G70" s="246"/>
      <c r="J70" s="243"/>
      <c r="K70" s="304" t="s">
        <v>25</v>
      </c>
      <c r="L70" s="304"/>
      <c r="M70" s="305">
        <f>$AC$17</f>
        <v>0.12</v>
      </c>
      <c r="N70" s="306">
        <f ca="1">M70*N69</f>
        <v>74173.683044160731</v>
      </c>
      <c r="O70" s="246"/>
    </row>
    <row r="71" spans="2:17" ht="15.75" thickTop="1" x14ac:dyDescent="0.25">
      <c r="B71" s="243"/>
      <c r="C71" s="245" t="s">
        <v>26</v>
      </c>
      <c r="D71" s="245"/>
      <c r="E71" s="245"/>
      <c r="F71" s="288">
        <f ca="1">SUM(F69:F70)</f>
        <v>668153.48970659438</v>
      </c>
      <c r="G71" s="246"/>
      <c r="J71" s="243"/>
      <c r="K71" s="245" t="s">
        <v>26</v>
      </c>
      <c r="L71" s="245"/>
      <c r="M71" s="245"/>
      <c r="N71" s="288">
        <f ca="1">SUM(N69:N70)</f>
        <v>692287.7084121668</v>
      </c>
      <c r="O71" s="246"/>
    </row>
    <row r="72" spans="2:17" ht="15.75" thickBot="1" x14ac:dyDescent="0.3">
      <c r="B72" s="243"/>
      <c r="C72" s="244" t="s">
        <v>135</v>
      </c>
      <c r="D72" s="245"/>
      <c r="E72" s="286">
        <f>AC19</f>
        <v>2.7799999999999998E-2</v>
      </c>
      <c r="F72" s="288">
        <f ca="1">(F71-F61)*E72</f>
        <v>7872.472101843322</v>
      </c>
      <c r="G72" s="246"/>
      <c r="J72" s="243"/>
      <c r="K72" s="244" t="s">
        <v>134</v>
      </c>
      <c r="L72" s="245"/>
      <c r="M72" s="286">
        <f>AC19</f>
        <v>2.7799999999999998E-2</v>
      </c>
      <c r="N72" s="287">
        <f ca="1">(N71-N61)*M72</f>
        <v>8543.4033818582357</v>
      </c>
      <c r="O72" s="246"/>
    </row>
    <row r="73" spans="2:17" ht="15" customHeight="1" thickBot="1" x14ac:dyDescent="0.3">
      <c r="B73" s="243"/>
      <c r="C73" s="309" t="s">
        <v>136</v>
      </c>
      <c r="D73" s="310"/>
      <c r="E73" s="311"/>
      <c r="F73" s="312">
        <f ca="1">F72+F71</f>
        <v>676025.96180843771</v>
      </c>
      <c r="G73" s="246"/>
      <c r="J73" s="243"/>
      <c r="K73" s="309" t="s">
        <v>136</v>
      </c>
      <c r="L73" s="310"/>
      <c r="M73" s="311"/>
      <c r="N73" s="312">
        <f ca="1">N72+N71</f>
        <v>700831.11179402506</v>
      </c>
      <c r="O73" s="246"/>
      <c r="Q73" s="308"/>
    </row>
    <row r="74" spans="2:17" ht="15.75" thickBot="1" x14ac:dyDescent="0.3">
      <c r="B74" s="243"/>
      <c r="C74" s="244" t="s">
        <v>52</v>
      </c>
      <c r="D74" s="245"/>
      <c r="E74" s="245"/>
      <c r="F74" s="313">
        <f ca="1">F73/12</f>
        <v>56335.496817369807</v>
      </c>
      <c r="G74" s="314"/>
      <c r="J74" s="243"/>
      <c r="K74" s="244" t="s">
        <v>52</v>
      </c>
      <c r="L74" s="245"/>
      <c r="M74" s="245"/>
      <c r="N74" s="313">
        <f ca="1">N73/12</f>
        <v>58402.59264950209</v>
      </c>
      <c r="O74" s="314"/>
    </row>
    <row r="75" spans="2:17" ht="15.75" thickBot="1" x14ac:dyDescent="0.3">
      <c r="B75" s="315"/>
      <c r="C75" s="316"/>
      <c r="D75" s="316"/>
      <c r="E75" s="316"/>
      <c r="F75" s="316"/>
      <c r="G75" s="317"/>
      <c r="J75" s="315"/>
      <c r="K75" s="316"/>
      <c r="L75" s="316"/>
      <c r="M75" s="316"/>
      <c r="N75" s="316"/>
      <c r="O75" s="317"/>
    </row>
    <row r="76" spans="2:17" ht="9.75" customHeight="1" thickBot="1" x14ac:dyDescent="0.3">
      <c r="B76" s="316"/>
      <c r="C76" s="316"/>
      <c r="D76" s="316"/>
      <c r="E76" s="472"/>
      <c r="F76" s="327"/>
      <c r="G76" s="327"/>
      <c r="H76" s="499"/>
      <c r="I76" s="328"/>
      <c r="J76" s="327"/>
      <c r="K76" s="327"/>
      <c r="L76" s="327"/>
      <c r="M76" s="472"/>
      <c r="N76" s="327"/>
      <c r="O76" s="316"/>
      <c r="P76" s="499"/>
    </row>
    <row r="77" spans="2:17" ht="20.100000000000001" customHeight="1" thickBot="1" x14ac:dyDescent="0.3">
      <c r="B77" s="331"/>
      <c r="C77" s="331"/>
      <c r="D77" s="331"/>
      <c r="F77" s="291"/>
      <c r="G77" s="320"/>
      <c r="N77" s="291"/>
      <c r="O77" s="331"/>
      <c r="P77" s="241"/>
    </row>
    <row r="78" spans="2:17" ht="15.75" thickBot="1" x14ac:dyDescent="0.3">
      <c r="B78" s="243"/>
      <c r="C78" s="332"/>
      <c r="D78" s="316"/>
      <c r="E78" s="316"/>
      <c r="F78" s="316"/>
      <c r="G78" s="248"/>
      <c r="J78" s="243"/>
      <c r="K78" s="332"/>
      <c r="L78" s="316"/>
      <c r="M78" s="316"/>
      <c r="N78" s="316"/>
      <c r="O78" s="248"/>
    </row>
    <row r="79" spans="2:17" ht="15.75" thickBot="1" x14ac:dyDescent="0.3">
      <c r="B79" s="243"/>
      <c r="C79" s="641" t="s">
        <v>141</v>
      </c>
      <c r="D79" s="642"/>
      <c r="E79" s="642"/>
      <c r="F79" s="643"/>
      <c r="G79" s="246"/>
      <c r="J79" s="243"/>
      <c r="K79" s="641" t="s">
        <v>142</v>
      </c>
      <c r="L79" s="642"/>
      <c r="M79" s="642"/>
      <c r="N79" s="643"/>
      <c r="O79" s="246"/>
    </row>
    <row r="80" spans="2:17" x14ac:dyDescent="0.25">
      <c r="B80" s="243"/>
      <c r="C80" s="333"/>
      <c r="D80" s="253" t="s">
        <v>4</v>
      </c>
      <c r="E80" s="253" t="s">
        <v>5</v>
      </c>
      <c r="F80" s="253" t="s">
        <v>6</v>
      </c>
      <c r="G80" s="246"/>
      <c r="J80" s="243"/>
      <c r="K80" s="333"/>
      <c r="L80" s="253" t="s">
        <v>4</v>
      </c>
      <c r="M80" s="253" t="s">
        <v>5</v>
      </c>
      <c r="N80" s="253" t="s">
        <v>6</v>
      </c>
      <c r="O80" s="246"/>
    </row>
    <row r="81" spans="2:26" x14ac:dyDescent="0.25">
      <c r="B81" s="243"/>
      <c r="C81" s="258" t="str">
        <f>C6</f>
        <v>Management</v>
      </c>
      <c r="D81" s="259">
        <f>AC6</f>
        <v>72975</v>
      </c>
      <c r="E81" s="260">
        <f>'[10]Rate Calculation'!D29</f>
        <v>0.27500000000000002</v>
      </c>
      <c r="F81" s="261">
        <f>D81*E81</f>
        <v>20068.125</v>
      </c>
      <c r="G81" s="246"/>
      <c r="J81" s="243"/>
      <c r="K81" s="258" t="str">
        <f>C6</f>
        <v>Management</v>
      </c>
      <c r="L81" s="259">
        <f>AC6</f>
        <v>72975</v>
      </c>
      <c r="M81" s="260">
        <f>+E81</f>
        <v>0.27500000000000002</v>
      </c>
      <c r="N81" s="261">
        <f>L81*M81</f>
        <v>20068.125</v>
      </c>
      <c r="O81" s="246"/>
    </row>
    <row r="82" spans="2:26" x14ac:dyDescent="0.25">
      <c r="B82" s="243"/>
      <c r="C82" s="277" t="str">
        <f>C7</f>
        <v>Clinical Supervisor</v>
      </c>
      <c r="D82" s="266">
        <f>D57</f>
        <v>89713</v>
      </c>
      <c r="E82" s="267">
        <f>'[10]Rate Calculation'!D30</f>
        <v>0.5</v>
      </c>
      <c r="F82" s="268">
        <f>D82*E82</f>
        <v>44856.5</v>
      </c>
      <c r="G82" s="246"/>
      <c r="J82" s="243"/>
      <c r="K82" s="277" t="str">
        <f>C7</f>
        <v>Clinical Supervisor</v>
      </c>
      <c r="L82" s="266">
        <f>L57</f>
        <v>89713</v>
      </c>
      <c r="M82" s="267">
        <f>+E82</f>
        <v>0.5</v>
      </c>
      <c r="N82" s="268">
        <f>L82*M82</f>
        <v>44856.5</v>
      </c>
      <c r="O82" s="246"/>
      <c r="Z82" s="334"/>
    </row>
    <row r="83" spans="2:26" x14ac:dyDescent="0.25">
      <c r="B83" s="243"/>
      <c r="C83" s="244" t="str">
        <f>C8</f>
        <v>Direct Care III</v>
      </c>
      <c r="D83" s="266">
        <f>D58</f>
        <v>50422</v>
      </c>
      <c r="E83" s="267">
        <f>2.5+2.5</f>
        <v>5</v>
      </c>
      <c r="F83" s="268">
        <f>D83*E83</f>
        <v>252110</v>
      </c>
      <c r="G83" s="246"/>
      <c r="J83" s="243"/>
      <c r="K83" s="244" t="str">
        <f>C8</f>
        <v>Direct Care III</v>
      </c>
      <c r="L83" s="266">
        <f>L58</f>
        <v>50422</v>
      </c>
      <c r="M83" s="267">
        <f>2.5+2.5</f>
        <v>5</v>
      </c>
      <c r="N83" s="268">
        <f>L83*M83</f>
        <v>252110</v>
      </c>
      <c r="O83" s="246"/>
    </row>
    <row r="84" spans="2:26" x14ac:dyDescent="0.25">
      <c r="B84" s="243"/>
      <c r="C84" s="283" t="str">
        <f>C9</f>
        <v>Support</v>
      </c>
      <c r="D84" s="278">
        <f>D59</f>
        <v>39522</v>
      </c>
      <c r="E84" s="281">
        <f>'[10]Rate Calculation'!D32</f>
        <v>0.15000000000000002</v>
      </c>
      <c r="F84" s="280">
        <f>D84*E84</f>
        <v>5928.3000000000011</v>
      </c>
      <c r="G84" s="246"/>
      <c r="J84" s="243"/>
      <c r="K84" s="283" t="str">
        <f>C9</f>
        <v>Support</v>
      </c>
      <c r="L84" s="278">
        <f>L59</f>
        <v>39522</v>
      </c>
      <c r="M84" s="281">
        <f>+E84</f>
        <v>0.15000000000000002</v>
      </c>
      <c r="N84" s="280">
        <f>L84*M84</f>
        <v>5928.3000000000011</v>
      </c>
      <c r="O84" s="246"/>
    </row>
    <row r="85" spans="2:26" x14ac:dyDescent="0.25">
      <c r="B85" s="243"/>
      <c r="C85" s="244"/>
      <c r="D85" s="266"/>
      <c r="E85" s="267"/>
      <c r="F85" s="266"/>
      <c r="G85" s="246"/>
      <c r="J85" s="243"/>
      <c r="K85" s="244"/>
      <c r="L85" s="266"/>
      <c r="M85" s="267"/>
      <c r="N85" s="266"/>
      <c r="O85" s="246"/>
    </row>
    <row r="86" spans="2:26" x14ac:dyDescent="0.25">
      <c r="B86" s="243"/>
      <c r="C86" s="283" t="s">
        <v>16</v>
      </c>
      <c r="D86" s="283"/>
      <c r="E86" s="284">
        <f>SUM(E81:E84)</f>
        <v>5.9250000000000007</v>
      </c>
      <c r="F86" s="285">
        <f>SUM(F81:F84)</f>
        <v>322962.92499999999</v>
      </c>
      <c r="G86" s="246"/>
      <c r="J86" s="243"/>
      <c r="K86" s="283" t="s">
        <v>16</v>
      </c>
      <c r="L86" s="283"/>
      <c r="M86" s="284">
        <f>SUM(M81:M84)</f>
        <v>5.9250000000000007</v>
      </c>
      <c r="N86" s="285">
        <f>SUM(N81:N84)</f>
        <v>322962.92499999999</v>
      </c>
      <c r="O86" s="246"/>
    </row>
    <row r="87" spans="2:26" x14ac:dyDescent="0.25">
      <c r="B87" s="243"/>
      <c r="C87" s="245"/>
      <c r="D87" s="245"/>
      <c r="E87" s="245"/>
      <c r="F87" s="245"/>
      <c r="G87" s="246"/>
      <c r="J87" s="243"/>
      <c r="K87" s="245"/>
      <c r="L87" s="245"/>
      <c r="M87" s="245"/>
      <c r="N87" s="245"/>
      <c r="O87" s="246"/>
    </row>
    <row r="88" spans="2:26" x14ac:dyDescent="0.25">
      <c r="B88" s="243"/>
      <c r="C88" s="245" t="s">
        <v>19</v>
      </c>
      <c r="D88" s="245"/>
      <c r="E88" s="286">
        <f>$AC$18</f>
        <v>0.25390000000000001</v>
      </c>
      <c r="F88" s="287">
        <f>F86*E88</f>
        <v>82000.286657500008</v>
      </c>
      <c r="G88" s="246"/>
      <c r="J88" s="243"/>
      <c r="K88" s="245" t="s">
        <v>19</v>
      </c>
      <c r="L88" s="245"/>
      <c r="M88" s="286">
        <f>$AC$18</f>
        <v>0.25390000000000001</v>
      </c>
      <c r="N88" s="287">
        <f>N86*M88</f>
        <v>82000.286657500008</v>
      </c>
      <c r="O88" s="246"/>
    </row>
    <row r="89" spans="2:26" x14ac:dyDescent="0.25">
      <c r="B89" s="243"/>
      <c r="C89" s="245"/>
      <c r="D89" s="245"/>
      <c r="E89" s="286"/>
      <c r="F89" s="288"/>
      <c r="G89" s="246"/>
      <c r="J89" s="243"/>
      <c r="K89" s="245"/>
      <c r="L89" s="245"/>
      <c r="M89" s="286"/>
      <c r="N89" s="288"/>
      <c r="O89" s="246"/>
    </row>
    <row r="90" spans="2:26" x14ac:dyDescent="0.25">
      <c r="B90" s="243"/>
      <c r="C90" s="283" t="s">
        <v>21</v>
      </c>
      <c r="D90" s="289"/>
      <c r="E90" s="289"/>
      <c r="F90" s="290">
        <f>F86+F88+F89</f>
        <v>404963.21165750001</v>
      </c>
      <c r="G90" s="246"/>
      <c r="J90" s="243"/>
      <c r="K90" s="283" t="s">
        <v>21</v>
      </c>
      <c r="L90" s="289"/>
      <c r="M90" s="289"/>
      <c r="N90" s="290">
        <f>N86+N88+N89</f>
        <v>404963.21165750001</v>
      </c>
      <c r="O90" s="246"/>
    </row>
    <row r="91" spans="2:26" x14ac:dyDescent="0.25">
      <c r="B91" s="243"/>
      <c r="C91" s="245" t="str">
        <f>C66</f>
        <v>Other Program Expenses</v>
      </c>
      <c r="D91" s="245"/>
      <c r="E91" s="288">
        <f>E66</f>
        <v>5408.3959219200942</v>
      </c>
      <c r="F91" s="288">
        <f>E91*E86</f>
        <v>32044.745837376562</v>
      </c>
      <c r="G91" s="246"/>
      <c r="J91" s="243"/>
      <c r="K91" s="245" t="str">
        <f>C91</f>
        <v>Other Program Expenses</v>
      </c>
      <c r="L91" s="245"/>
      <c r="M91" s="288">
        <f>E91</f>
        <v>5408.3959219200942</v>
      </c>
      <c r="N91" s="288">
        <f>M91*M86</f>
        <v>32044.745837376562</v>
      </c>
      <c r="O91" s="246"/>
    </row>
    <row r="92" spans="2:26" x14ac:dyDescent="0.25">
      <c r="B92" s="243"/>
      <c r="C92" s="245" t="s">
        <v>23</v>
      </c>
      <c r="D92" s="245"/>
      <c r="E92" s="294">
        <f ca="1">E67</f>
        <v>3047.8655669797549</v>
      </c>
      <c r="F92" s="266">
        <f ca="1">E92*E86</f>
        <v>18058.603484355051</v>
      </c>
      <c r="G92" s="246"/>
      <c r="J92" s="243"/>
      <c r="K92" s="245" t="s">
        <v>23</v>
      </c>
      <c r="L92" s="245"/>
      <c r="M92" s="294">
        <f ca="1">M67</f>
        <v>6095.7311339595099</v>
      </c>
      <c r="N92" s="266">
        <f ca="1">M92*M86</f>
        <v>36117.206968710103</v>
      </c>
      <c r="O92" s="246"/>
    </row>
    <row r="93" spans="2:26" x14ac:dyDescent="0.25">
      <c r="B93" s="243"/>
      <c r="C93" s="245" t="s">
        <v>122</v>
      </c>
      <c r="D93" s="245"/>
      <c r="E93" s="294">
        <f ca="1">E68</f>
        <v>7647.052337614894</v>
      </c>
      <c r="F93" s="266">
        <f ca="1">E93*E86</f>
        <v>45308.785100368252</v>
      </c>
      <c r="G93" s="246"/>
      <c r="J93" s="243"/>
      <c r="K93" s="245" t="s">
        <v>122</v>
      </c>
      <c r="L93" s="245"/>
      <c r="M93" s="294">
        <f ca="1">M68</f>
        <v>7647.052337614894</v>
      </c>
      <c r="N93" s="266">
        <f ca="1">M93*M86</f>
        <v>45308.785100368252</v>
      </c>
      <c r="O93" s="246"/>
    </row>
    <row r="94" spans="2:26" x14ac:dyDescent="0.25">
      <c r="B94" s="243"/>
      <c r="C94" s="283" t="s">
        <v>24</v>
      </c>
      <c r="D94" s="289"/>
      <c r="E94" s="289"/>
      <c r="F94" s="300">
        <f ca="1">SUM(F90:F93)</f>
        <v>500375.34607959987</v>
      </c>
      <c r="G94" s="246"/>
      <c r="J94" s="243"/>
      <c r="K94" s="283" t="s">
        <v>24</v>
      </c>
      <c r="L94" s="289"/>
      <c r="M94" s="289"/>
      <c r="N94" s="300">
        <f ca="1">SUM(N90:N93)</f>
        <v>518433.94956395496</v>
      </c>
      <c r="O94" s="246"/>
    </row>
    <row r="95" spans="2:26" ht="15.75" thickBot="1" x14ac:dyDescent="0.3">
      <c r="B95" s="243"/>
      <c r="C95" s="304" t="s">
        <v>25</v>
      </c>
      <c r="D95" s="304"/>
      <c r="E95" s="305">
        <f>$AC$17</f>
        <v>0.12</v>
      </c>
      <c r="F95" s="306">
        <f ca="1">E95*F94</f>
        <v>60045.041529551985</v>
      </c>
      <c r="G95" s="246"/>
      <c r="J95" s="243"/>
      <c r="K95" s="304" t="s">
        <v>25</v>
      </c>
      <c r="L95" s="304"/>
      <c r="M95" s="305">
        <f>$AC$17</f>
        <v>0.12</v>
      </c>
      <c r="N95" s="306">
        <f ca="1">M95*N94</f>
        <v>62212.073947674595</v>
      </c>
      <c r="O95" s="246"/>
    </row>
    <row r="96" spans="2:26" ht="15.75" thickTop="1" x14ac:dyDescent="0.25">
      <c r="B96" s="243"/>
      <c r="C96" s="245" t="s">
        <v>26</v>
      </c>
      <c r="D96" s="245"/>
      <c r="E96" s="245"/>
      <c r="F96" s="288">
        <f ca="1">SUM(F94:F95)</f>
        <v>560420.38760915189</v>
      </c>
      <c r="G96" s="246"/>
      <c r="J96" s="243"/>
      <c r="K96" s="245" t="s">
        <v>26</v>
      </c>
      <c r="L96" s="245"/>
      <c r="M96" s="245"/>
      <c r="N96" s="288">
        <f ca="1">SUM(N94:N95)</f>
        <v>580646.02351162955</v>
      </c>
      <c r="O96" s="246"/>
    </row>
    <row r="97" spans="2:17" ht="15.75" thickBot="1" x14ac:dyDescent="0.3">
      <c r="B97" s="243"/>
      <c r="C97" s="244" t="s">
        <v>134</v>
      </c>
      <c r="D97" s="245"/>
      <c r="E97" s="286">
        <f>AC19</f>
        <v>2.7799999999999998E-2</v>
      </c>
      <c r="F97" s="288">
        <f ca="1">(F96-F86)*E97</f>
        <v>6601.3174605344229</v>
      </c>
      <c r="G97" s="246"/>
      <c r="J97" s="243"/>
      <c r="K97" s="244" t="s">
        <v>135</v>
      </c>
      <c r="L97" s="245"/>
      <c r="M97" s="286">
        <f>AC19</f>
        <v>2.7799999999999998E-2</v>
      </c>
      <c r="N97" s="288">
        <f ca="1">(N96-N86)*M97</f>
        <v>7163.5901386233018</v>
      </c>
      <c r="O97" s="246"/>
    </row>
    <row r="98" spans="2:17" ht="15.75" thickBot="1" x14ac:dyDescent="0.3">
      <c r="B98" s="243"/>
      <c r="C98" s="309" t="s">
        <v>136</v>
      </c>
      <c r="D98" s="310"/>
      <c r="E98" s="311"/>
      <c r="F98" s="312">
        <f ca="1">F97+F96</f>
        <v>567021.70506968629</v>
      </c>
      <c r="G98" s="246"/>
      <c r="J98" s="243"/>
      <c r="K98" s="309" t="s">
        <v>136</v>
      </c>
      <c r="L98" s="310"/>
      <c r="M98" s="311"/>
      <c r="N98" s="312">
        <f ca="1">N97+N96</f>
        <v>587809.61365025281</v>
      </c>
      <c r="O98" s="246"/>
      <c r="Q98" s="308"/>
    </row>
    <row r="99" spans="2:17" ht="15.75" thickBot="1" x14ac:dyDescent="0.3">
      <c r="B99" s="243"/>
      <c r="C99" s="244" t="s">
        <v>52</v>
      </c>
      <c r="D99" s="245"/>
      <c r="E99" s="245"/>
      <c r="F99" s="313">
        <f ca="1">F98/12</f>
        <v>47251.808755807193</v>
      </c>
      <c r="G99" s="314"/>
      <c r="J99" s="243"/>
      <c r="K99" s="244" t="s">
        <v>52</v>
      </c>
      <c r="L99" s="245"/>
      <c r="M99" s="245"/>
      <c r="N99" s="313">
        <f ca="1">N98/12</f>
        <v>48984.134470854398</v>
      </c>
      <c r="O99" s="314"/>
    </row>
    <row r="100" spans="2:17" ht="15.75" thickBot="1" x14ac:dyDescent="0.3">
      <c r="B100" s="315"/>
      <c r="C100" s="316"/>
      <c r="D100" s="316"/>
      <c r="E100" s="316"/>
      <c r="F100" s="316"/>
      <c r="G100" s="317"/>
      <c r="J100" s="315"/>
      <c r="K100" s="316"/>
      <c r="L100" s="316"/>
      <c r="M100" s="316"/>
      <c r="N100" s="316"/>
      <c r="O100" s="317"/>
    </row>
    <row r="101" spans="2:17" ht="10.5" customHeight="1" thickBot="1" x14ac:dyDescent="0.3">
      <c r="B101" s="245"/>
      <c r="C101" s="245"/>
      <c r="D101" s="245"/>
      <c r="E101" s="472"/>
      <c r="F101" s="326"/>
      <c r="G101" s="327"/>
      <c r="H101" s="499"/>
      <c r="I101" s="328"/>
      <c r="J101" s="326"/>
      <c r="K101" s="326"/>
      <c r="L101" s="326"/>
      <c r="M101" s="472"/>
      <c r="N101" s="326"/>
      <c r="O101" s="316"/>
      <c r="P101" s="499"/>
    </row>
    <row r="102" spans="2:17" ht="23.1" customHeight="1" thickBot="1" x14ac:dyDescent="0.3">
      <c r="F102" s="291"/>
      <c r="G102" s="320"/>
      <c r="N102" s="291"/>
      <c r="O102" s="320"/>
      <c r="P102" s="241"/>
    </row>
    <row r="103" spans="2:17" ht="15.75" thickBot="1" x14ac:dyDescent="0.3">
      <c r="B103" s="321"/>
      <c r="C103" s="329"/>
      <c r="D103" s="323"/>
      <c r="E103" s="323"/>
      <c r="F103" s="323"/>
      <c r="G103" s="248"/>
      <c r="J103" s="321"/>
      <c r="K103" s="329"/>
      <c r="L103" s="323"/>
      <c r="M103" s="323"/>
      <c r="N103" s="323"/>
      <c r="O103" s="248"/>
    </row>
    <row r="104" spans="2:17" ht="15.75" thickBot="1" x14ac:dyDescent="0.3">
      <c r="B104" s="243"/>
      <c r="C104" s="641" t="s">
        <v>143</v>
      </c>
      <c r="D104" s="642"/>
      <c r="E104" s="642"/>
      <c r="F104" s="643"/>
      <c r="G104" s="246"/>
      <c r="J104" s="243"/>
      <c r="K104" s="641" t="s">
        <v>144</v>
      </c>
      <c r="L104" s="642"/>
      <c r="M104" s="642"/>
      <c r="N104" s="643"/>
      <c r="O104" s="246"/>
    </row>
    <row r="105" spans="2:17" x14ac:dyDescent="0.25">
      <c r="B105" s="243"/>
      <c r="C105" s="245"/>
      <c r="D105" s="253" t="s">
        <v>4</v>
      </c>
      <c r="E105" s="253" t="s">
        <v>5</v>
      </c>
      <c r="F105" s="253" t="s">
        <v>6</v>
      </c>
      <c r="G105" s="246"/>
      <c r="J105" s="243"/>
      <c r="K105" s="245"/>
      <c r="L105" s="253" t="s">
        <v>4</v>
      </c>
      <c r="M105" s="253" t="s">
        <v>5</v>
      </c>
      <c r="N105" s="253" t="s">
        <v>6</v>
      </c>
      <c r="O105" s="246"/>
    </row>
    <row r="106" spans="2:17" x14ac:dyDescent="0.25">
      <c r="B106" s="243"/>
      <c r="C106" s="258" t="str">
        <f>C6</f>
        <v>Management</v>
      </c>
      <c r="D106" s="259">
        <f>AC6</f>
        <v>72975</v>
      </c>
      <c r="E106" s="260">
        <f>+'[10]Rate Calculation'!D34</f>
        <v>0.25</v>
      </c>
      <c r="F106" s="261">
        <f>D106*E106</f>
        <v>18243.75</v>
      </c>
      <c r="G106" s="246"/>
      <c r="J106" s="243"/>
      <c r="K106" s="258" t="str">
        <f>C6</f>
        <v>Management</v>
      </c>
      <c r="L106" s="259">
        <f>AC6</f>
        <v>72975</v>
      </c>
      <c r="M106" s="260">
        <f>+E106</f>
        <v>0.25</v>
      </c>
      <c r="N106" s="261">
        <f>L106*M106</f>
        <v>18243.75</v>
      </c>
      <c r="O106" s="246"/>
    </row>
    <row r="107" spans="2:17" x14ac:dyDescent="0.25">
      <c r="B107" s="243"/>
      <c r="C107" s="258" t="str">
        <f>C7</f>
        <v>Clinical Supervisor</v>
      </c>
      <c r="D107" s="266">
        <f>D82</f>
        <v>89713</v>
      </c>
      <c r="E107" s="267">
        <f>+'[10]Rate Calculation'!D35</f>
        <v>0.4</v>
      </c>
      <c r="F107" s="268">
        <f>D107*E107</f>
        <v>35885.200000000004</v>
      </c>
      <c r="G107" s="246"/>
      <c r="J107" s="243"/>
      <c r="K107" s="258" t="str">
        <f>C7</f>
        <v>Clinical Supervisor</v>
      </c>
      <c r="L107" s="266">
        <f>L82</f>
        <v>89713</v>
      </c>
      <c r="M107" s="267">
        <f>+E107</f>
        <v>0.4</v>
      </c>
      <c r="N107" s="268">
        <f>L107*M107</f>
        <v>35885.200000000004</v>
      </c>
      <c r="O107" s="246"/>
    </row>
    <row r="108" spans="2:17" x14ac:dyDescent="0.25">
      <c r="B108" s="243"/>
      <c r="C108" s="258" t="str">
        <f>C8</f>
        <v>Direct Care III</v>
      </c>
      <c r="D108" s="266">
        <f>D83</f>
        <v>50422</v>
      </c>
      <c r="E108" s="267">
        <f>2+2</f>
        <v>4</v>
      </c>
      <c r="F108" s="268">
        <f>D108*E108</f>
        <v>201688</v>
      </c>
      <c r="G108" s="246"/>
      <c r="J108" s="243"/>
      <c r="K108" s="258" t="str">
        <f>C8</f>
        <v>Direct Care III</v>
      </c>
      <c r="L108" s="266">
        <f>L83</f>
        <v>50422</v>
      </c>
      <c r="M108" s="267">
        <f>2+2</f>
        <v>4</v>
      </c>
      <c r="N108" s="268">
        <f>L108*M108</f>
        <v>201688</v>
      </c>
      <c r="O108" s="246"/>
    </row>
    <row r="109" spans="2:17" x14ac:dyDescent="0.25">
      <c r="B109" s="243"/>
      <c r="C109" s="283" t="str">
        <f>C9</f>
        <v>Support</v>
      </c>
      <c r="D109" s="278">
        <f>D84</f>
        <v>39522</v>
      </c>
      <c r="E109" s="281">
        <f>+'[10]Rate Calculation'!D37</f>
        <v>0.13</v>
      </c>
      <c r="F109" s="280">
        <f>D109*E109</f>
        <v>5137.8600000000006</v>
      </c>
      <c r="G109" s="246"/>
      <c r="J109" s="243"/>
      <c r="K109" s="283" t="str">
        <f>C9</f>
        <v>Support</v>
      </c>
      <c r="L109" s="278">
        <f>L84</f>
        <v>39522</v>
      </c>
      <c r="M109" s="281">
        <f>+E109</f>
        <v>0.13</v>
      </c>
      <c r="N109" s="280">
        <f>L109*M109</f>
        <v>5137.8600000000006</v>
      </c>
      <c r="O109" s="246"/>
    </row>
    <row r="110" spans="2:17" x14ac:dyDescent="0.25">
      <c r="B110" s="243"/>
      <c r="C110" s="244"/>
      <c r="D110" s="266"/>
      <c r="E110" s="267"/>
      <c r="F110" s="266"/>
      <c r="G110" s="246"/>
      <c r="J110" s="243"/>
      <c r="K110" s="244"/>
      <c r="L110" s="266"/>
      <c r="M110" s="267"/>
      <c r="N110" s="266"/>
      <c r="O110" s="246"/>
    </row>
    <row r="111" spans="2:17" x14ac:dyDescent="0.25">
      <c r="B111" s="243"/>
      <c r="C111" s="283" t="s">
        <v>16</v>
      </c>
      <c r="D111" s="283"/>
      <c r="E111" s="284">
        <f>SUM(E106:E109)</f>
        <v>4.78</v>
      </c>
      <c r="F111" s="285">
        <f>SUM(F106:F109)</f>
        <v>260954.81</v>
      </c>
      <c r="G111" s="246"/>
      <c r="J111" s="243"/>
      <c r="K111" s="283" t="s">
        <v>16</v>
      </c>
      <c r="L111" s="283"/>
      <c r="M111" s="284">
        <f>SUM(M106:M109)</f>
        <v>4.78</v>
      </c>
      <c r="N111" s="285">
        <f>SUM(N106:N109)</f>
        <v>260954.81</v>
      </c>
      <c r="O111" s="246"/>
    </row>
    <row r="112" spans="2:17" x14ac:dyDescent="0.25">
      <c r="B112" s="243"/>
      <c r="C112" s="245"/>
      <c r="D112" s="245"/>
      <c r="E112" s="245"/>
      <c r="F112" s="245"/>
      <c r="G112" s="246"/>
      <c r="J112" s="243"/>
      <c r="K112" s="245"/>
      <c r="L112" s="245"/>
      <c r="M112" s="245"/>
      <c r="N112" s="245"/>
      <c r="O112" s="246"/>
    </row>
    <row r="113" spans="2:30" x14ac:dyDescent="0.25">
      <c r="B113" s="243"/>
      <c r="C113" s="245" t="s">
        <v>19</v>
      </c>
      <c r="D113" s="245"/>
      <c r="E113" s="286">
        <f>$AC$18</f>
        <v>0.25390000000000001</v>
      </c>
      <c r="F113" s="287">
        <f>F111*E113</f>
        <v>66256.426259</v>
      </c>
      <c r="G113" s="246"/>
      <c r="J113" s="243"/>
      <c r="K113" s="245" t="s">
        <v>19</v>
      </c>
      <c r="L113" s="245"/>
      <c r="M113" s="286">
        <f>$AC$18</f>
        <v>0.25390000000000001</v>
      </c>
      <c r="N113" s="287">
        <f>N111*M113</f>
        <v>66256.426259</v>
      </c>
      <c r="O113" s="246"/>
    </row>
    <row r="114" spans="2:30" x14ac:dyDescent="0.25">
      <c r="B114" s="243"/>
      <c r="C114" s="245"/>
      <c r="D114" s="245"/>
      <c r="E114" s="286"/>
      <c r="F114" s="288"/>
      <c r="G114" s="246"/>
      <c r="J114" s="243"/>
      <c r="K114" s="245"/>
      <c r="L114" s="286"/>
      <c r="M114" s="286"/>
      <c r="N114" s="288"/>
      <c r="O114" s="246"/>
    </row>
    <row r="115" spans="2:30" x14ac:dyDescent="0.25">
      <c r="B115" s="243"/>
      <c r="C115" s="283" t="s">
        <v>21</v>
      </c>
      <c r="D115" s="289"/>
      <c r="E115" s="289"/>
      <c r="F115" s="290">
        <f>F111+F113+F114</f>
        <v>327211.23625900003</v>
      </c>
      <c r="G115" s="246"/>
      <c r="J115" s="243"/>
      <c r="K115" s="283" t="s">
        <v>21</v>
      </c>
      <c r="L115" s="289"/>
      <c r="M115" s="289"/>
      <c r="N115" s="290">
        <f>N111+N113+N114</f>
        <v>327211.23625900003</v>
      </c>
      <c r="O115" s="246"/>
    </row>
    <row r="116" spans="2:30" x14ac:dyDescent="0.25">
      <c r="B116" s="243"/>
      <c r="C116" s="245" t="str">
        <f>C91</f>
        <v>Other Program Expenses</v>
      </c>
      <c r="D116" s="245"/>
      <c r="E116" s="288">
        <f>E91</f>
        <v>5408.3959219200942</v>
      </c>
      <c r="F116" s="288">
        <f>E116*E111</f>
        <v>25852.132506778053</v>
      </c>
      <c r="G116" s="246"/>
      <c r="J116" s="243"/>
      <c r="K116" s="245" t="str">
        <f>C116</f>
        <v>Other Program Expenses</v>
      </c>
      <c r="L116" s="245"/>
      <c r="M116" s="288">
        <f>E116</f>
        <v>5408.3959219200942</v>
      </c>
      <c r="N116" s="288">
        <f>M116*M111</f>
        <v>25852.132506778053</v>
      </c>
      <c r="O116" s="246"/>
    </row>
    <row r="117" spans="2:30" x14ac:dyDescent="0.25">
      <c r="B117" s="243"/>
      <c r="C117" s="245" t="s">
        <v>23</v>
      </c>
      <c r="D117" s="245"/>
      <c r="E117" s="294">
        <f ca="1">E92</f>
        <v>3047.8655669797549</v>
      </c>
      <c r="F117" s="266">
        <f ca="1">E117*E111</f>
        <v>14568.79741016323</v>
      </c>
      <c r="G117" s="246"/>
      <c r="J117" s="243"/>
      <c r="K117" s="245" t="s">
        <v>23</v>
      </c>
      <c r="L117" s="245"/>
      <c r="M117" s="294">
        <f ca="1">M92</f>
        <v>6095.7311339595099</v>
      </c>
      <c r="N117" s="266">
        <f ca="1">M117*M111</f>
        <v>29137.59482032646</v>
      </c>
      <c r="O117" s="246"/>
    </row>
    <row r="118" spans="2:30" x14ac:dyDescent="0.25">
      <c r="B118" s="243"/>
      <c r="C118" s="245" t="s">
        <v>122</v>
      </c>
      <c r="D118" s="245"/>
      <c r="E118" s="294">
        <f ca="1">E93</f>
        <v>7647.052337614894</v>
      </c>
      <c r="F118" s="266">
        <f ca="1">E118*E111</f>
        <v>36552.910173799195</v>
      </c>
      <c r="G118" s="246"/>
      <c r="J118" s="243"/>
      <c r="K118" s="245" t="s">
        <v>122</v>
      </c>
      <c r="L118" s="245"/>
      <c r="M118" s="294">
        <f ca="1">M93</f>
        <v>7647.052337614894</v>
      </c>
      <c r="N118" s="266">
        <f ca="1">M118*M111</f>
        <v>36552.910173799195</v>
      </c>
      <c r="O118" s="246"/>
    </row>
    <row r="119" spans="2:30" x14ac:dyDescent="0.25">
      <c r="B119" s="243"/>
      <c r="C119" s="283" t="s">
        <v>24</v>
      </c>
      <c r="D119" s="289"/>
      <c r="E119" s="289"/>
      <c r="F119" s="300">
        <f ca="1">SUM(F115:F118)</f>
        <v>404185.0763497405</v>
      </c>
      <c r="G119" s="246"/>
      <c r="J119" s="243"/>
      <c r="K119" s="283" t="s">
        <v>24</v>
      </c>
      <c r="L119" s="289"/>
      <c r="M119" s="289"/>
      <c r="N119" s="300">
        <f ca="1">SUM(N115:N118)</f>
        <v>418753.87375990377</v>
      </c>
      <c r="O119" s="246"/>
    </row>
    <row r="120" spans="2:30" ht="15.75" thickBot="1" x14ac:dyDescent="0.3">
      <c r="B120" s="243"/>
      <c r="C120" s="304" t="s">
        <v>25</v>
      </c>
      <c r="D120" s="304"/>
      <c r="E120" s="305">
        <f>$AC$17</f>
        <v>0.12</v>
      </c>
      <c r="F120" s="306">
        <f ca="1">E120*F119</f>
        <v>48502.209161968858</v>
      </c>
      <c r="G120" s="246"/>
      <c r="J120" s="243"/>
      <c r="K120" s="304" t="s">
        <v>25</v>
      </c>
      <c r="L120" s="304"/>
      <c r="M120" s="305">
        <f>$AC$17</f>
        <v>0.12</v>
      </c>
      <c r="N120" s="306">
        <f ca="1">M120*N119</f>
        <v>50250.464851188452</v>
      </c>
      <c r="O120" s="246"/>
    </row>
    <row r="121" spans="2:30" ht="15.75" thickTop="1" x14ac:dyDescent="0.25">
      <c r="B121" s="243"/>
      <c r="C121" s="245" t="s">
        <v>26</v>
      </c>
      <c r="D121" s="245"/>
      <c r="E121" s="245"/>
      <c r="F121" s="288">
        <f ca="1">SUM(F119:F120)</f>
        <v>452687.28551170934</v>
      </c>
      <c r="G121" s="246"/>
      <c r="J121" s="243"/>
      <c r="K121" s="245" t="s">
        <v>26</v>
      </c>
      <c r="L121" s="245"/>
      <c r="M121" s="245"/>
      <c r="N121" s="288">
        <f ca="1">SUM(N119:N120)</f>
        <v>469004.33861109224</v>
      </c>
      <c r="O121" s="246"/>
    </row>
    <row r="122" spans="2:30" ht="15.75" thickBot="1" x14ac:dyDescent="0.3">
      <c r="B122" s="243"/>
      <c r="C122" s="244" t="s">
        <v>135</v>
      </c>
      <c r="D122" s="245"/>
      <c r="E122" s="286">
        <f>AC19</f>
        <v>2.7799999999999998E-2</v>
      </c>
      <c r="F122" s="288">
        <f ca="1">(F121-F111)*E122</f>
        <v>5330.1628192255193</v>
      </c>
      <c r="G122" s="246"/>
      <c r="J122" s="243"/>
      <c r="K122" s="244" t="s">
        <v>134</v>
      </c>
      <c r="L122" s="245"/>
      <c r="M122" s="286">
        <f>AC19</f>
        <v>2.7799999999999998E-2</v>
      </c>
      <c r="N122" s="288">
        <f ca="1">(N121-N111)*M122</f>
        <v>5783.7768953883642</v>
      </c>
      <c r="O122" s="246"/>
    </row>
    <row r="123" spans="2:30" ht="15.75" thickBot="1" x14ac:dyDescent="0.3">
      <c r="B123" s="243"/>
      <c r="C123" s="309" t="s">
        <v>136</v>
      </c>
      <c r="D123" s="310"/>
      <c r="E123" s="311"/>
      <c r="F123" s="312">
        <f ca="1">F122+F121</f>
        <v>458017.44833093486</v>
      </c>
      <c r="G123" s="246"/>
      <c r="J123" s="243"/>
      <c r="K123" s="309" t="s">
        <v>136</v>
      </c>
      <c r="L123" s="310"/>
      <c r="M123" s="311"/>
      <c r="N123" s="312">
        <f ca="1">N122+N121</f>
        <v>474788.11550648062</v>
      </c>
      <c r="O123" s="246"/>
      <c r="Q123" s="308"/>
      <c r="Z123" s="335"/>
      <c r="AA123" s="335"/>
      <c r="AB123" s="335"/>
      <c r="AC123" s="335"/>
      <c r="AD123" s="335"/>
    </row>
    <row r="124" spans="2:30" ht="15.75" thickBot="1" x14ac:dyDescent="0.3">
      <c r="B124" s="243"/>
      <c r="C124" s="244" t="s">
        <v>52</v>
      </c>
      <c r="D124" s="245"/>
      <c r="E124" s="245"/>
      <c r="F124" s="313">
        <f ca="1">F123/12</f>
        <v>38168.120694244571</v>
      </c>
      <c r="G124" s="314"/>
      <c r="J124" s="243"/>
      <c r="K124" s="244" t="s">
        <v>52</v>
      </c>
      <c r="L124" s="245"/>
      <c r="M124" s="245"/>
      <c r="N124" s="313">
        <f ca="1">N123/12</f>
        <v>39565.676292206721</v>
      </c>
      <c r="O124" s="314"/>
    </row>
    <row r="125" spans="2:30" ht="15.75" thickBot="1" x14ac:dyDescent="0.3">
      <c r="B125" s="315"/>
      <c r="C125" s="316"/>
      <c r="D125" s="316"/>
      <c r="E125" s="316"/>
      <c r="F125" s="316"/>
      <c r="G125" s="317"/>
      <c r="J125" s="315"/>
      <c r="K125" s="316"/>
      <c r="L125" s="316"/>
      <c r="M125" s="316"/>
      <c r="N125" s="316"/>
      <c r="O125" s="317"/>
    </row>
    <row r="126" spans="2:30" ht="9" customHeight="1" thickBot="1" x14ac:dyDescent="0.3">
      <c r="B126" s="316"/>
      <c r="C126" s="316"/>
      <c r="D126" s="316"/>
      <c r="E126" s="472"/>
      <c r="F126" s="327"/>
      <c r="G126" s="327"/>
      <c r="H126" s="499"/>
      <c r="I126" s="328"/>
      <c r="J126" s="327"/>
      <c r="K126" s="327"/>
      <c r="L126" s="327"/>
      <c r="M126" s="472"/>
      <c r="N126" s="327"/>
      <c r="O126" s="316"/>
      <c r="P126" s="499"/>
    </row>
    <row r="127" spans="2:30" ht="17.100000000000001" customHeight="1" thickBot="1" x14ac:dyDescent="0.3">
      <c r="B127" s="320"/>
      <c r="C127" s="320"/>
      <c r="D127" s="320"/>
      <c r="F127" s="291"/>
      <c r="G127" s="320"/>
      <c r="N127" s="291"/>
      <c r="O127" s="320"/>
      <c r="P127" s="241"/>
    </row>
    <row r="128" spans="2:30" ht="21.6" customHeight="1" thickBot="1" x14ac:dyDescent="0.3">
      <c r="B128" s="243"/>
      <c r="C128" s="244"/>
      <c r="D128" s="316"/>
      <c r="E128" s="316"/>
      <c r="F128" s="316"/>
      <c r="G128" s="248"/>
      <c r="J128" s="243"/>
      <c r="K128" s="244"/>
      <c r="L128" s="316"/>
      <c r="M128" s="316"/>
      <c r="N128" s="316"/>
      <c r="O128" s="248"/>
    </row>
    <row r="129" spans="2:15" ht="15.75" thickBot="1" x14ac:dyDescent="0.3">
      <c r="B129" s="243"/>
      <c r="C129" s="641" t="s">
        <v>145</v>
      </c>
      <c r="D129" s="642"/>
      <c r="E129" s="642"/>
      <c r="F129" s="643"/>
      <c r="G129" s="246"/>
      <c r="J129" s="243"/>
      <c r="K129" s="641" t="s">
        <v>146</v>
      </c>
      <c r="L129" s="642"/>
      <c r="M129" s="642"/>
      <c r="N129" s="643"/>
      <c r="O129" s="246"/>
    </row>
    <row r="130" spans="2:15" x14ac:dyDescent="0.25">
      <c r="B130" s="243"/>
      <c r="C130" s="245"/>
      <c r="D130" s="253" t="s">
        <v>4</v>
      </c>
      <c r="E130" s="253" t="s">
        <v>5</v>
      </c>
      <c r="F130" s="253" t="s">
        <v>6</v>
      </c>
      <c r="G130" s="246"/>
      <c r="J130" s="243"/>
      <c r="K130" s="245"/>
      <c r="L130" s="253" t="s">
        <v>4</v>
      </c>
      <c r="M130" s="253" t="s">
        <v>5</v>
      </c>
      <c r="N130" s="253" t="s">
        <v>6</v>
      </c>
      <c r="O130" s="246"/>
    </row>
    <row r="131" spans="2:15" x14ac:dyDescent="0.25">
      <c r="B131" s="243"/>
      <c r="C131" s="258" t="str">
        <f>C6</f>
        <v>Management</v>
      </c>
      <c r="D131" s="259">
        <f>AC6</f>
        <v>72975</v>
      </c>
      <c r="E131" s="260">
        <f>+'[10]Rate Calculation'!D39</f>
        <v>0.22500000000000001</v>
      </c>
      <c r="F131" s="261">
        <f>D131*E131</f>
        <v>16419.375</v>
      </c>
      <c r="G131" s="246"/>
      <c r="J131" s="243"/>
      <c r="K131" s="258" t="str">
        <f>C6</f>
        <v>Management</v>
      </c>
      <c r="L131" s="259">
        <f>AC6</f>
        <v>72975</v>
      </c>
      <c r="M131" s="260">
        <f>+E131</f>
        <v>0.22500000000000001</v>
      </c>
      <c r="N131" s="261">
        <f>L131*M131</f>
        <v>16419.375</v>
      </c>
      <c r="O131" s="246"/>
    </row>
    <row r="132" spans="2:15" x14ac:dyDescent="0.25">
      <c r="B132" s="243"/>
      <c r="C132" s="258" t="str">
        <f>C7</f>
        <v>Clinical Supervisor</v>
      </c>
      <c r="D132" s="266">
        <f>D107</f>
        <v>89713</v>
      </c>
      <c r="E132" s="267">
        <f>+'[10]Rate Calculation'!D40</f>
        <v>0.30000000000000004</v>
      </c>
      <c r="F132" s="268">
        <f>D132*E132</f>
        <v>26913.900000000005</v>
      </c>
      <c r="G132" s="246"/>
      <c r="J132" s="243"/>
      <c r="K132" s="258" t="str">
        <f>C7</f>
        <v>Clinical Supervisor</v>
      </c>
      <c r="L132" s="266">
        <f>L107</f>
        <v>89713</v>
      </c>
      <c r="M132" s="267">
        <f>+E132</f>
        <v>0.30000000000000004</v>
      </c>
      <c r="N132" s="268">
        <f>L132*M132</f>
        <v>26913.900000000005</v>
      </c>
      <c r="O132" s="246"/>
    </row>
    <row r="133" spans="2:15" x14ac:dyDescent="0.25">
      <c r="B133" s="243"/>
      <c r="C133" s="258" t="str">
        <f>C8</f>
        <v>Direct Care III</v>
      </c>
      <c r="D133" s="266">
        <f>D108</f>
        <v>50422</v>
      </c>
      <c r="E133" s="267">
        <f>1.5+1.5</f>
        <v>3</v>
      </c>
      <c r="F133" s="268">
        <f>D133*E133</f>
        <v>151266</v>
      </c>
      <c r="G133" s="246"/>
      <c r="J133" s="243"/>
      <c r="K133" s="258" t="str">
        <f>C8</f>
        <v>Direct Care III</v>
      </c>
      <c r="L133" s="266">
        <f>L108</f>
        <v>50422</v>
      </c>
      <c r="M133" s="267">
        <f>1.5+1.5</f>
        <v>3</v>
      </c>
      <c r="N133" s="268">
        <f>L133*M133</f>
        <v>151266</v>
      </c>
      <c r="O133" s="246"/>
    </row>
    <row r="134" spans="2:15" x14ac:dyDescent="0.25">
      <c r="B134" s="243"/>
      <c r="C134" s="336" t="str">
        <f>C9</f>
        <v>Support</v>
      </c>
      <c r="D134" s="278">
        <f>D109</f>
        <v>39522</v>
      </c>
      <c r="E134" s="281">
        <f>+'[10]Rate Calculation'!D42</f>
        <v>0.11</v>
      </c>
      <c r="F134" s="280">
        <f>D134*E134</f>
        <v>4347.42</v>
      </c>
      <c r="G134" s="246"/>
      <c r="J134" s="243"/>
      <c r="K134" s="283" t="str">
        <f>C9</f>
        <v>Support</v>
      </c>
      <c r="L134" s="278">
        <f>L109</f>
        <v>39522</v>
      </c>
      <c r="M134" s="281">
        <f>+E134</f>
        <v>0.11</v>
      </c>
      <c r="N134" s="280">
        <f>L134*M134</f>
        <v>4347.42</v>
      </c>
      <c r="O134" s="246"/>
    </row>
    <row r="135" spans="2:15" x14ac:dyDescent="0.25">
      <c r="B135" s="243"/>
      <c r="C135" s="244"/>
      <c r="D135" s="266"/>
      <c r="E135" s="267"/>
      <c r="F135" s="266"/>
      <c r="G135" s="246"/>
      <c r="J135" s="243"/>
      <c r="K135" s="244"/>
      <c r="L135" s="266"/>
      <c r="M135" s="267"/>
      <c r="N135" s="266"/>
      <c r="O135" s="246"/>
    </row>
    <row r="136" spans="2:15" x14ac:dyDescent="0.25">
      <c r="B136" s="243"/>
      <c r="C136" s="283" t="s">
        <v>16</v>
      </c>
      <c r="D136" s="283"/>
      <c r="E136" s="284">
        <f>SUM(E131:E134)</f>
        <v>3.6349999999999998</v>
      </c>
      <c r="F136" s="285">
        <f>SUM(F131:F134)</f>
        <v>198946.69500000004</v>
      </c>
      <c r="G136" s="246"/>
      <c r="J136" s="243"/>
      <c r="K136" s="283" t="s">
        <v>16</v>
      </c>
      <c r="L136" s="283"/>
      <c r="M136" s="284">
        <f>SUM(M131:M134)</f>
        <v>3.6349999999999998</v>
      </c>
      <c r="N136" s="285">
        <f>SUM(N131:N134)</f>
        <v>198946.69500000004</v>
      </c>
      <c r="O136" s="246"/>
    </row>
    <row r="137" spans="2:15" x14ac:dyDescent="0.25">
      <c r="B137" s="243"/>
      <c r="C137" s="245"/>
      <c r="D137" s="245"/>
      <c r="E137" s="245"/>
      <c r="F137" s="245"/>
      <c r="G137" s="246"/>
      <c r="J137" s="243"/>
      <c r="K137" s="245"/>
      <c r="L137" s="245"/>
      <c r="M137" s="245"/>
      <c r="N137" s="245"/>
      <c r="O137" s="246"/>
    </row>
    <row r="138" spans="2:15" x14ac:dyDescent="0.25">
      <c r="B138" s="243"/>
      <c r="C138" s="245" t="s">
        <v>19</v>
      </c>
      <c r="D138" s="245"/>
      <c r="E138" s="286">
        <f>$AC$18</f>
        <v>0.25390000000000001</v>
      </c>
      <c r="F138" s="287">
        <f>F136*E138</f>
        <v>50512.565860500014</v>
      </c>
      <c r="G138" s="246"/>
      <c r="J138" s="243"/>
      <c r="K138" s="245" t="s">
        <v>19</v>
      </c>
      <c r="L138" s="245"/>
      <c r="M138" s="286">
        <f>$AC$18</f>
        <v>0.25390000000000001</v>
      </c>
      <c r="N138" s="287">
        <f>N136*M138</f>
        <v>50512.565860500014</v>
      </c>
      <c r="O138" s="246"/>
    </row>
    <row r="139" spans="2:15" x14ac:dyDescent="0.25">
      <c r="B139" s="243"/>
      <c r="C139" s="245"/>
      <c r="D139" s="245"/>
      <c r="E139" s="286"/>
      <c r="F139" s="288"/>
      <c r="G139" s="246"/>
      <c r="J139" s="243"/>
      <c r="K139" s="245"/>
      <c r="L139" s="245"/>
      <c r="M139" s="286"/>
      <c r="N139" s="288"/>
      <c r="O139" s="246"/>
    </row>
    <row r="140" spans="2:15" x14ac:dyDescent="0.25">
      <c r="B140" s="243"/>
      <c r="C140" s="283" t="s">
        <v>21</v>
      </c>
      <c r="D140" s="289"/>
      <c r="E140" s="289"/>
      <c r="F140" s="290">
        <f>F136+F138+F139</f>
        <v>249459.26086050004</v>
      </c>
      <c r="G140" s="246"/>
      <c r="J140" s="243"/>
      <c r="K140" s="283" t="s">
        <v>21</v>
      </c>
      <c r="L140" s="289"/>
      <c r="M140" s="289"/>
      <c r="N140" s="290">
        <f>N136+N138+N139</f>
        <v>249459.26086050004</v>
      </c>
      <c r="O140" s="246"/>
    </row>
    <row r="141" spans="2:15" x14ac:dyDescent="0.25">
      <c r="B141" s="243"/>
      <c r="C141" s="245" t="str">
        <f>C116</f>
        <v>Other Program Expenses</v>
      </c>
      <c r="D141" s="245"/>
      <c r="E141" s="288">
        <f>E116</f>
        <v>5408.3959219200942</v>
      </c>
      <c r="F141" s="288">
        <f>E141*E136</f>
        <v>19659.519176179543</v>
      </c>
      <c r="G141" s="246"/>
      <c r="J141" s="243"/>
      <c r="K141" s="245" t="str">
        <f>C141</f>
        <v>Other Program Expenses</v>
      </c>
      <c r="L141" s="245"/>
      <c r="M141" s="288">
        <f>E141</f>
        <v>5408.3959219200942</v>
      </c>
      <c r="N141" s="288">
        <f>M141*M136</f>
        <v>19659.519176179543</v>
      </c>
      <c r="O141" s="246"/>
    </row>
    <row r="142" spans="2:15" x14ac:dyDescent="0.25">
      <c r="B142" s="243"/>
      <c r="C142" s="245" t="s">
        <v>23</v>
      </c>
      <c r="D142" s="245"/>
      <c r="E142" s="294">
        <f ca="1">E117</f>
        <v>3047.8655669797549</v>
      </c>
      <c r="F142" s="266">
        <f ca="1">E142*E136</f>
        <v>11078.991335971408</v>
      </c>
      <c r="G142" s="246"/>
      <c r="J142" s="243"/>
      <c r="K142" s="245" t="s">
        <v>23</v>
      </c>
      <c r="L142" s="245"/>
      <c r="M142" s="294">
        <f ca="1">M117</f>
        <v>6095.7311339595099</v>
      </c>
      <c r="N142" s="266">
        <f ca="1">M142*M136</f>
        <v>22157.982671942817</v>
      </c>
      <c r="O142" s="246"/>
    </row>
    <row r="143" spans="2:15" x14ac:dyDescent="0.25">
      <c r="B143" s="243"/>
      <c r="C143" s="245" t="s">
        <v>122</v>
      </c>
      <c r="D143" s="245"/>
      <c r="E143" s="294">
        <f ca="1">E118</f>
        <v>7647.052337614894</v>
      </c>
      <c r="F143" s="266">
        <f ca="1">E143*E136</f>
        <v>27797.035247230138</v>
      </c>
      <c r="G143" s="246"/>
      <c r="J143" s="243"/>
      <c r="K143" s="245" t="s">
        <v>122</v>
      </c>
      <c r="L143" s="245"/>
      <c r="M143" s="294">
        <f ca="1">M118</f>
        <v>7647.052337614894</v>
      </c>
      <c r="N143" s="266">
        <f ca="1">M143*M136</f>
        <v>27797.035247230138</v>
      </c>
      <c r="O143" s="246"/>
    </row>
    <row r="144" spans="2:15" x14ac:dyDescent="0.25">
      <c r="B144" s="243"/>
      <c r="C144" s="283" t="s">
        <v>24</v>
      </c>
      <c r="D144" s="289"/>
      <c r="E144" s="289"/>
      <c r="F144" s="300">
        <f ca="1">SUM(F140:F143)</f>
        <v>307994.80661988113</v>
      </c>
      <c r="G144" s="246"/>
      <c r="J144" s="243"/>
      <c r="K144" s="283" t="s">
        <v>24</v>
      </c>
      <c r="L144" s="289"/>
      <c r="M144" s="289"/>
      <c r="N144" s="300">
        <f ca="1">SUM(N140:N143)</f>
        <v>319073.79795585253</v>
      </c>
      <c r="O144" s="246"/>
    </row>
    <row r="145" spans="2:30" ht="15.75" thickBot="1" x14ac:dyDescent="0.3">
      <c r="B145" s="243"/>
      <c r="C145" s="304" t="s">
        <v>25</v>
      </c>
      <c r="D145" s="304"/>
      <c r="E145" s="305">
        <f>$AC$17</f>
        <v>0.12</v>
      </c>
      <c r="F145" s="306">
        <f ca="1">E145*F144</f>
        <v>36959.376794385731</v>
      </c>
      <c r="G145" s="246"/>
      <c r="J145" s="243"/>
      <c r="K145" s="304" t="s">
        <v>25</v>
      </c>
      <c r="L145" s="304"/>
      <c r="M145" s="305">
        <f>$AC$17</f>
        <v>0.12</v>
      </c>
      <c r="N145" s="306">
        <f ca="1">M145*N144</f>
        <v>38288.855754702301</v>
      </c>
      <c r="O145" s="246"/>
    </row>
    <row r="146" spans="2:30" ht="15.75" thickTop="1" x14ac:dyDescent="0.25">
      <c r="B146" s="243"/>
      <c r="C146" s="245" t="s">
        <v>26</v>
      </c>
      <c r="D146" s="245"/>
      <c r="E146" s="245"/>
      <c r="F146" s="288">
        <f ca="1">SUM(F144:F145)</f>
        <v>344954.18341426685</v>
      </c>
      <c r="G146" s="246"/>
      <c r="J146" s="243"/>
      <c r="K146" s="245" t="s">
        <v>26</v>
      </c>
      <c r="L146" s="245"/>
      <c r="M146" s="245"/>
      <c r="N146" s="288">
        <f ca="1">SUM(N144:N145)</f>
        <v>357362.65371055482</v>
      </c>
      <c r="O146" s="246"/>
    </row>
    <row r="147" spans="2:30" ht="15.75" thickBot="1" x14ac:dyDescent="0.3">
      <c r="B147" s="243"/>
      <c r="C147" s="244" t="s">
        <v>135</v>
      </c>
      <c r="D147" s="245"/>
      <c r="E147" s="286">
        <f>AC19</f>
        <v>2.7799999999999998E-2</v>
      </c>
      <c r="F147" s="288">
        <f ca="1">(F146-F136)*E147</f>
        <v>4059.0081779166171</v>
      </c>
      <c r="G147" s="246"/>
      <c r="J147" s="243"/>
      <c r="K147" s="244" t="s">
        <v>134</v>
      </c>
      <c r="L147" s="245"/>
      <c r="M147" s="286">
        <f>AC19</f>
        <v>2.7799999999999998E-2</v>
      </c>
      <c r="N147" s="288">
        <f ca="1">(N146-N136)*M147</f>
        <v>4403.963652153423</v>
      </c>
      <c r="O147" s="246"/>
    </row>
    <row r="148" spans="2:30" ht="15.75" thickBot="1" x14ac:dyDescent="0.3">
      <c r="B148" s="243"/>
      <c r="C148" s="309" t="s">
        <v>136</v>
      </c>
      <c r="D148" s="310"/>
      <c r="E148" s="311"/>
      <c r="F148" s="312">
        <f ca="1">F147+F146</f>
        <v>349013.19159218349</v>
      </c>
      <c r="G148" s="246"/>
      <c r="J148" s="243"/>
      <c r="K148" s="309" t="s">
        <v>136</v>
      </c>
      <c r="L148" s="310"/>
      <c r="M148" s="311"/>
      <c r="N148" s="312">
        <f ca="1">N147+N146</f>
        <v>361766.61736270826</v>
      </c>
      <c r="O148" s="246"/>
      <c r="Q148" s="308"/>
      <c r="Z148" s="335"/>
      <c r="AA148" s="335"/>
      <c r="AB148" s="335"/>
      <c r="AC148" s="335"/>
      <c r="AD148" s="335"/>
    </row>
    <row r="149" spans="2:30" ht="15.75" thickBot="1" x14ac:dyDescent="0.3">
      <c r="B149" s="243"/>
      <c r="C149" s="244" t="s">
        <v>52</v>
      </c>
      <c r="D149" s="245"/>
      <c r="E149" s="245"/>
      <c r="F149" s="313">
        <f ca="1">F148/12</f>
        <v>29084.432632681957</v>
      </c>
      <c r="G149" s="246"/>
      <c r="J149" s="243"/>
      <c r="K149" s="244" t="s">
        <v>52</v>
      </c>
      <c r="L149" s="245"/>
      <c r="M149" s="245"/>
      <c r="N149" s="313">
        <f ca="1">N148/12</f>
        <v>30147.218113559022</v>
      </c>
      <c r="O149" s="246"/>
    </row>
    <row r="150" spans="2:30" ht="15.75" thickBot="1" x14ac:dyDescent="0.3">
      <c r="B150" s="315"/>
      <c r="C150" s="332"/>
      <c r="D150" s="316"/>
      <c r="E150" s="316"/>
      <c r="F150" s="337"/>
      <c r="G150" s="317"/>
      <c r="J150" s="315"/>
      <c r="K150" s="332"/>
      <c r="L150" s="316"/>
      <c r="M150" s="316"/>
      <c r="N150" s="337"/>
      <c r="O150" s="317"/>
    </row>
    <row r="151" spans="2:30" ht="6.75" customHeight="1" thickBot="1" x14ac:dyDescent="0.3">
      <c r="B151" s="316"/>
      <c r="C151" s="332"/>
      <c r="D151" s="316"/>
      <c r="E151" s="475"/>
      <c r="F151" s="337"/>
      <c r="G151" s="316"/>
      <c r="H151" s="499"/>
      <c r="J151" s="316"/>
      <c r="K151" s="332"/>
      <c r="L151" s="316"/>
      <c r="M151" s="475"/>
      <c r="N151" s="337"/>
      <c r="O151" s="316"/>
      <c r="P151" s="499"/>
    </row>
    <row r="152" spans="2:30" ht="19.5" customHeight="1" thickBot="1" x14ac:dyDescent="0.3">
      <c r="B152" s="320"/>
      <c r="C152" s="320"/>
      <c r="D152" s="320"/>
      <c r="F152" s="291"/>
      <c r="G152" s="320"/>
      <c r="N152" s="291"/>
      <c r="O152" s="320"/>
      <c r="P152" s="241"/>
    </row>
    <row r="153" spans="2:30" ht="20.45" customHeight="1" thickBot="1" x14ac:dyDescent="0.3">
      <c r="B153" s="243"/>
      <c r="C153" s="244"/>
      <c r="D153" s="316"/>
      <c r="E153" s="316"/>
      <c r="F153" s="316"/>
      <c r="G153" s="248"/>
      <c r="J153" s="243"/>
      <c r="K153" s="244"/>
      <c r="L153" s="316"/>
      <c r="M153" s="316"/>
      <c r="N153" s="316"/>
      <c r="O153" s="248"/>
    </row>
    <row r="154" spans="2:30" ht="15.75" thickBot="1" x14ac:dyDescent="0.3">
      <c r="B154" s="243"/>
      <c r="C154" s="641" t="s">
        <v>147</v>
      </c>
      <c r="D154" s="642"/>
      <c r="E154" s="642"/>
      <c r="F154" s="643"/>
      <c r="G154" s="246"/>
      <c r="J154" s="243"/>
      <c r="K154" s="641" t="s">
        <v>148</v>
      </c>
      <c r="L154" s="642"/>
      <c r="M154" s="642"/>
      <c r="N154" s="643"/>
      <c r="O154" s="246"/>
    </row>
    <row r="155" spans="2:30" x14ac:dyDescent="0.25">
      <c r="B155" s="243"/>
      <c r="C155" s="245"/>
      <c r="D155" s="253" t="s">
        <v>4</v>
      </c>
      <c r="E155" s="253" t="s">
        <v>5</v>
      </c>
      <c r="F155" s="253" t="s">
        <v>6</v>
      </c>
      <c r="G155" s="246"/>
      <c r="J155" s="243"/>
      <c r="K155" s="245"/>
      <c r="L155" s="253" t="s">
        <v>4</v>
      </c>
      <c r="M155" s="253" t="s">
        <v>5</v>
      </c>
      <c r="N155" s="253" t="s">
        <v>6</v>
      </c>
      <c r="O155" s="246"/>
    </row>
    <row r="156" spans="2:30" x14ac:dyDescent="0.25">
      <c r="B156" s="243"/>
      <c r="C156" s="258" t="str">
        <f>C6</f>
        <v>Management</v>
      </c>
      <c r="D156" s="259">
        <f>AC6</f>
        <v>72975</v>
      </c>
      <c r="E156" s="260">
        <f>+'[10]Rate Calculation'!D44</f>
        <v>0.2</v>
      </c>
      <c r="F156" s="261">
        <f>D156*E156</f>
        <v>14595</v>
      </c>
      <c r="G156" s="246"/>
      <c r="J156" s="243"/>
      <c r="K156" s="258" t="str">
        <f>C6</f>
        <v>Management</v>
      </c>
      <c r="L156" s="259">
        <f>AC6</f>
        <v>72975</v>
      </c>
      <c r="M156" s="260">
        <f>+E156</f>
        <v>0.2</v>
      </c>
      <c r="N156" s="261">
        <f>L156*M156</f>
        <v>14595</v>
      </c>
      <c r="O156" s="246"/>
    </row>
    <row r="157" spans="2:30" x14ac:dyDescent="0.25">
      <c r="B157" s="243"/>
      <c r="C157" s="258" t="str">
        <f>C7</f>
        <v>Clinical Supervisor</v>
      </c>
      <c r="D157" s="266">
        <f>D132</f>
        <v>89713</v>
      </c>
      <c r="E157" s="267">
        <f>+'[10]Rate Calculation'!D45</f>
        <v>0.2</v>
      </c>
      <c r="F157" s="268">
        <f>D157*E157</f>
        <v>17942.600000000002</v>
      </c>
      <c r="G157" s="246"/>
      <c r="J157" s="243"/>
      <c r="K157" s="258" t="str">
        <f>C7</f>
        <v>Clinical Supervisor</v>
      </c>
      <c r="L157" s="266">
        <f>L132</f>
        <v>89713</v>
      </c>
      <c r="M157" s="267">
        <f>+E157</f>
        <v>0.2</v>
      </c>
      <c r="N157" s="268">
        <f>L157*M157</f>
        <v>17942.600000000002</v>
      </c>
      <c r="O157" s="246"/>
    </row>
    <row r="158" spans="2:30" x14ac:dyDescent="0.25">
      <c r="B158" s="243"/>
      <c r="C158" s="258" t="str">
        <f>C8</f>
        <v>Direct Care III</v>
      </c>
      <c r="D158" s="266">
        <f>D133</f>
        <v>50422</v>
      </c>
      <c r="E158" s="267">
        <f>1+1</f>
        <v>2</v>
      </c>
      <c r="F158" s="268">
        <f>D158*E158</f>
        <v>100844</v>
      </c>
      <c r="G158" s="246"/>
      <c r="J158" s="243"/>
      <c r="K158" s="258" t="str">
        <f>C8</f>
        <v>Direct Care III</v>
      </c>
      <c r="L158" s="266">
        <f>L133</f>
        <v>50422</v>
      </c>
      <c r="M158" s="267">
        <f>1+1</f>
        <v>2</v>
      </c>
      <c r="N158" s="268">
        <f>L158*M158</f>
        <v>100844</v>
      </c>
      <c r="O158" s="246"/>
    </row>
    <row r="159" spans="2:30" x14ac:dyDescent="0.25">
      <c r="B159" s="243"/>
      <c r="C159" s="283" t="str">
        <f>C9</f>
        <v>Support</v>
      </c>
      <c r="D159" s="278">
        <f>D134</f>
        <v>39522</v>
      </c>
      <c r="E159" s="281">
        <f>+'[10]Rate Calculation'!D47</f>
        <v>0.09</v>
      </c>
      <c r="F159" s="280">
        <f>D159*E159</f>
        <v>3556.98</v>
      </c>
      <c r="G159" s="246"/>
      <c r="J159" s="243"/>
      <c r="K159" s="283" t="str">
        <f>C9</f>
        <v>Support</v>
      </c>
      <c r="L159" s="278">
        <f>L134</f>
        <v>39522</v>
      </c>
      <c r="M159" s="281">
        <f>+E159</f>
        <v>0.09</v>
      </c>
      <c r="N159" s="280">
        <f>L159*M159</f>
        <v>3556.98</v>
      </c>
      <c r="O159" s="246"/>
    </row>
    <row r="160" spans="2:30" x14ac:dyDescent="0.25">
      <c r="B160" s="243"/>
      <c r="C160" s="244"/>
      <c r="D160" s="266"/>
      <c r="E160" s="267"/>
      <c r="F160" s="266"/>
      <c r="G160" s="246"/>
      <c r="J160" s="243"/>
      <c r="K160" s="244"/>
      <c r="L160" s="266"/>
      <c r="M160" s="267"/>
      <c r="N160" s="266"/>
      <c r="O160" s="246"/>
    </row>
    <row r="161" spans="2:30" x14ac:dyDescent="0.25">
      <c r="B161" s="243"/>
      <c r="C161" s="283" t="s">
        <v>16</v>
      </c>
      <c r="D161" s="283"/>
      <c r="E161" s="284">
        <f>SUM(E156:E159)</f>
        <v>2.4899999999999998</v>
      </c>
      <c r="F161" s="285">
        <f>SUM(F156:F159)</f>
        <v>136938.58000000002</v>
      </c>
      <c r="G161" s="246"/>
      <c r="J161" s="243"/>
      <c r="K161" s="283" t="s">
        <v>16</v>
      </c>
      <c r="L161" s="283"/>
      <c r="M161" s="284">
        <f>SUM(M156:M159)</f>
        <v>2.4899999999999998</v>
      </c>
      <c r="N161" s="285">
        <f>SUM(N156:N159)</f>
        <v>136938.58000000002</v>
      </c>
      <c r="O161" s="246"/>
    </row>
    <row r="162" spans="2:30" x14ac:dyDescent="0.25">
      <c r="B162" s="243"/>
      <c r="C162" s="245"/>
      <c r="D162" s="245"/>
      <c r="E162" s="245"/>
      <c r="F162" s="245"/>
      <c r="G162" s="246"/>
      <c r="J162" s="243"/>
      <c r="K162" s="245"/>
      <c r="L162" s="245"/>
      <c r="M162" s="245"/>
      <c r="N162" s="245"/>
      <c r="O162" s="246"/>
    </row>
    <row r="163" spans="2:30" x14ac:dyDescent="0.25">
      <c r="B163" s="243"/>
      <c r="C163" s="245" t="s">
        <v>19</v>
      </c>
      <c r="D163" s="245"/>
      <c r="E163" s="286">
        <f>$AC$18</f>
        <v>0.25390000000000001</v>
      </c>
      <c r="F163" s="287">
        <f>F161*E163</f>
        <v>34768.705462000005</v>
      </c>
      <c r="G163" s="246"/>
      <c r="J163" s="243"/>
      <c r="K163" s="245" t="s">
        <v>19</v>
      </c>
      <c r="L163" s="245"/>
      <c r="M163" s="286">
        <f>$AC$18</f>
        <v>0.25390000000000001</v>
      </c>
      <c r="N163" s="287">
        <f>N161*M163</f>
        <v>34768.705462000005</v>
      </c>
      <c r="O163" s="246"/>
    </row>
    <row r="164" spans="2:30" x14ac:dyDescent="0.25">
      <c r="B164" s="243"/>
      <c r="C164" s="245">
        <f>C139</f>
        <v>0</v>
      </c>
      <c r="D164" s="245"/>
      <c r="E164" s="338">
        <f>E139</f>
        <v>0</v>
      </c>
      <c r="F164" s="288">
        <f>F161*E164</f>
        <v>0</v>
      </c>
      <c r="G164" s="246"/>
      <c r="J164" s="243"/>
      <c r="K164" s="245">
        <f>C164</f>
        <v>0</v>
      </c>
      <c r="L164" s="245"/>
      <c r="M164" s="338">
        <f>E164</f>
        <v>0</v>
      </c>
      <c r="N164" s="288">
        <f>N161*M164</f>
        <v>0</v>
      </c>
      <c r="O164" s="246"/>
    </row>
    <row r="165" spans="2:30" x14ac:dyDescent="0.25">
      <c r="B165" s="243"/>
      <c r="C165" s="283" t="s">
        <v>21</v>
      </c>
      <c r="D165" s="289"/>
      <c r="E165" s="289"/>
      <c r="F165" s="290">
        <f>F161+F163+F164</f>
        <v>171707.28546200003</v>
      </c>
      <c r="G165" s="246"/>
      <c r="J165" s="243"/>
      <c r="K165" s="283" t="s">
        <v>21</v>
      </c>
      <c r="L165" s="289"/>
      <c r="M165" s="289"/>
      <c r="N165" s="290">
        <f>N161+N163+N164</f>
        <v>171707.28546200003</v>
      </c>
      <c r="O165" s="246"/>
    </row>
    <row r="166" spans="2:30" x14ac:dyDescent="0.25">
      <c r="B166" s="243"/>
      <c r="C166" s="245" t="str">
        <f>C141</f>
        <v>Other Program Expenses</v>
      </c>
      <c r="D166" s="245"/>
      <c r="E166" s="288">
        <f>E141</f>
        <v>5408.3959219200942</v>
      </c>
      <c r="F166" s="288">
        <f>E166*E161</f>
        <v>13466.905845581034</v>
      </c>
      <c r="G166" s="246"/>
      <c r="J166" s="243"/>
      <c r="K166" s="245" t="str">
        <f>C166</f>
        <v>Other Program Expenses</v>
      </c>
      <c r="L166" s="245"/>
      <c r="M166" s="288">
        <f>E166</f>
        <v>5408.3959219200942</v>
      </c>
      <c r="N166" s="288">
        <f>M166*M161</f>
        <v>13466.905845581034</v>
      </c>
      <c r="O166" s="246"/>
    </row>
    <row r="167" spans="2:30" x14ac:dyDescent="0.25">
      <c r="B167" s="243"/>
      <c r="C167" s="245" t="s">
        <v>23</v>
      </c>
      <c r="D167" s="245"/>
      <c r="E167" s="294">
        <f ca="1">E142</f>
        <v>3047.8655669797549</v>
      </c>
      <c r="F167" s="266">
        <f ca="1">E167*E161</f>
        <v>7589.1852617795894</v>
      </c>
      <c r="G167" s="246"/>
      <c r="J167" s="243"/>
      <c r="K167" s="245" t="s">
        <v>23</v>
      </c>
      <c r="L167" s="245"/>
      <c r="M167" s="294">
        <f ca="1">M142</f>
        <v>6095.7311339595099</v>
      </c>
      <c r="N167" s="266">
        <f ca="1">M167*M161</f>
        <v>15178.370523559179</v>
      </c>
      <c r="O167" s="246"/>
    </row>
    <row r="168" spans="2:30" x14ac:dyDescent="0.25">
      <c r="B168" s="243"/>
      <c r="C168" s="245" t="s">
        <v>122</v>
      </c>
      <c r="D168" s="245"/>
      <c r="E168" s="294">
        <f ca="1">E143</f>
        <v>7647.052337614894</v>
      </c>
      <c r="F168" s="266">
        <f ca="1">E168*E161</f>
        <v>19041.160320661085</v>
      </c>
      <c r="G168" s="246"/>
      <c r="J168" s="243"/>
      <c r="K168" s="245" t="s">
        <v>122</v>
      </c>
      <c r="L168" s="245"/>
      <c r="M168" s="294">
        <f ca="1">M143</f>
        <v>7647.052337614894</v>
      </c>
      <c r="N168" s="266">
        <f ca="1">M168*M161</f>
        <v>19041.160320661085</v>
      </c>
      <c r="O168" s="246"/>
    </row>
    <row r="169" spans="2:30" x14ac:dyDescent="0.25">
      <c r="B169" s="243"/>
      <c r="C169" s="283" t="s">
        <v>24</v>
      </c>
      <c r="D169" s="289"/>
      <c r="E169" s="289"/>
      <c r="F169" s="300">
        <f ca="1">SUM(F165:F168)</f>
        <v>211804.53689002173</v>
      </c>
      <c r="G169" s="246"/>
      <c r="J169" s="243"/>
      <c r="K169" s="283" t="s">
        <v>24</v>
      </c>
      <c r="L169" s="289"/>
      <c r="M169" s="289"/>
      <c r="N169" s="300">
        <f ca="1">SUM(N165:N168)</f>
        <v>219393.72215180134</v>
      </c>
      <c r="O169" s="246"/>
    </row>
    <row r="170" spans="2:30" ht="15.75" thickBot="1" x14ac:dyDescent="0.3">
      <c r="B170" s="243"/>
      <c r="C170" s="304" t="s">
        <v>25</v>
      </c>
      <c r="D170" s="304"/>
      <c r="E170" s="305">
        <f>$AC$17</f>
        <v>0.12</v>
      </c>
      <c r="F170" s="306">
        <f ca="1">E170*F169</f>
        <v>25416.544426802608</v>
      </c>
      <c r="G170" s="246"/>
      <c r="J170" s="243"/>
      <c r="K170" s="304" t="s">
        <v>25</v>
      </c>
      <c r="L170" s="304"/>
      <c r="M170" s="305">
        <f>$AC$17</f>
        <v>0.12</v>
      </c>
      <c r="N170" s="306">
        <f ca="1">M170*N169</f>
        <v>26327.246658216161</v>
      </c>
      <c r="O170" s="246"/>
    </row>
    <row r="171" spans="2:30" ht="15.75" thickTop="1" x14ac:dyDescent="0.25">
      <c r="B171" s="243"/>
      <c r="C171" s="245" t="s">
        <v>26</v>
      </c>
      <c r="D171" s="245"/>
      <c r="E171" s="245"/>
      <c r="F171" s="288">
        <f ca="1">SUM(F169:F170)</f>
        <v>237221.08131682433</v>
      </c>
      <c r="G171" s="246"/>
      <c r="J171" s="243"/>
      <c r="K171" s="245" t="s">
        <v>26</v>
      </c>
      <c r="L171" s="245"/>
      <c r="M171" s="245"/>
      <c r="N171" s="288">
        <f ca="1">SUM(N169:N170)</f>
        <v>245720.96881001751</v>
      </c>
      <c r="O171" s="246"/>
    </row>
    <row r="172" spans="2:30" ht="15.75" thickBot="1" x14ac:dyDescent="0.3">
      <c r="B172" s="243"/>
      <c r="C172" s="245" t="s">
        <v>135</v>
      </c>
      <c r="D172" s="245"/>
      <c r="E172" s="286">
        <f>AC19</f>
        <v>2.7799999999999998E-2</v>
      </c>
      <c r="F172" s="288">
        <f ca="1">(F171-F161)*E172</f>
        <v>2787.8535366077158</v>
      </c>
      <c r="G172" s="246"/>
      <c r="J172" s="243"/>
      <c r="K172" s="245" t="s">
        <v>134</v>
      </c>
      <c r="L172" s="245"/>
      <c r="M172" s="286">
        <f>AC19</f>
        <v>2.7799999999999998E-2</v>
      </c>
      <c r="N172" s="288">
        <f ca="1">(N171-N161)*M172</f>
        <v>3024.1504089184864</v>
      </c>
      <c r="O172" s="246"/>
    </row>
    <row r="173" spans="2:30" ht="15.75" thickBot="1" x14ac:dyDescent="0.3">
      <c r="B173" s="243"/>
      <c r="C173" s="309" t="s">
        <v>136</v>
      </c>
      <c r="D173" s="310"/>
      <c r="E173" s="311"/>
      <c r="F173" s="312">
        <f ca="1">F172+F171</f>
        <v>240008.93485343206</v>
      </c>
      <c r="G173" s="246"/>
      <c r="J173" s="243"/>
      <c r="K173" s="309" t="s">
        <v>136</v>
      </c>
      <c r="L173" s="310"/>
      <c r="M173" s="311"/>
      <c r="N173" s="312">
        <f ca="1">N172+N171</f>
        <v>248745.11921893599</v>
      </c>
      <c r="O173" s="246"/>
      <c r="Z173" s="335"/>
      <c r="AA173" s="335"/>
      <c r="AB173" s="335"/>
      <c r="AC173" s="335"/>
      <c r="AD173" s="335"/>
    </row>
    <row r="174" spans="2:30" ht="15.75" thickBot="1" x14ac:dyDescent="0.3">
      <c r="B174" s="243"/>
      <c r="C174" s="244" t="s">
        <v>52</v>
      </c>
      <c r="D174" s="245"/>
      <c r="E174" s="245"/>
      <c r="F174" s="313">
        <f ca="1">F173/12</f>
        <v>20000.74457111934</v>
      </c>
      <c r="G174" s="246"/>
      <c r="J174" s="243"/>
      <c r="K174" s="244" t="s">
        <v>52</v>
      </c>
      <c r="L174" s="245"/>
      <c r="M174" s="245"/>
      <c r="N174" s="313">
        <f ca="1">N173/12</f>
        <v>20728.759934911333</v>
      </c>
      <c r="O174" s="246"/>
    </row>
    <row r="175" spans="2:30" ht="15.75" thickBot="1" x14ac:dyDescent="0.3">
      <c r="B175" s="315"/>
      <c r="C175" s="332"/>
      <c r="D175" s="316"/>
      <c r="E175" s="316"/>
      <c r="F175" s="337"/>
      <c r="G175" s="317"/>
      <c r="J175" s="315"/>
      <c r="K175" s="332"/>
      <c r="L175" s="316"/>
      <c r="M175" s="316"/>
      <c r="N175" s="337"/>
      <c r="O175" s="317"/>
    </row>
    <row r="176" spans="2:30" ht="7.5" customHeight="1" thickBot="1" x14ac:dyDescent="0.3">
      <c r="B176" s="316"/>
      <c r="C176" s="332"/>
      <c r="D176" s="316"/>
      <c r="E176" s="472"/>
      <c r="F176" s="337"/>
      <c r="G176" s="316"/>
      <c r="H176" s="499"/>
      <c r="J176" s="316"/>
      <c r="K176" s="332"/>
      <c r="L176" s="316"/>
      <c r="M176" s="472"/>
      <c r="N176" s="337"/>
      <c r="O176" s="316"/>
      <c r="P176" s="499"/>
    </row>
    <row r="177" spans="2:16" ht="17.45" customHeight="1" thickBot="1" x14ac:dyDescent="0.3">
      <c r="B177" s="320"/>
      <c r="C177" s="320"/>
      <c r="D177" s="320"/>
      <c r="F177" s="291"/>
      <c r="G177" s="320"/>
      <c r="N177" s="291"/>
      <c r="O177" s="320"/>
      <c r="P177" s="241"/>
    </row>
    <row r="178" spans="2:16" ht="21.95" customHeight="1" thickBot="1" x14ac:dyDescent="0.3">
      <c r="B178" s="243"/>
      <c r="C178" s="244"/>
      <c r="D178" s="316"/>
      <c r="E178" s="316"/>
      <c r="F178" s="316"/>
      <c r="G178" s="248"/>
      <c r="J178" s="243"/>
      <c r="K178" s="244"/>
      <c r="L178" s="316"/>
      <c r="M178" s="316"/>
      <c r="N178" s="316"/>
      <c r="O178" s="248"/>
    </row>
    <row r="179" spans="2:16" ht="15.75" thickBot="1" x14ac:dyDescent="0.3">
      <c r="B179" s="243"/>
      <c r="C179" s="641" t="s">
        <v>149</v>
      </c>
      <c r="D179" s="642"/>
      <c r="E179" s="642"/>
      <c r="F179" s="643"/>
      <c r="G179" s="246"/>
      <c r="J179" s="243"/>
      <c r="K179" s="641" t="s">
        <v>150</v>
      </c>
      <c r="L179" s="642"/>
      <c r="M179" s="642"/>
      <c r="N179" s="643"/>
      <c r="O179" s="246"/>
    </row>
    <row r="180" spans="2:16" x14ac:dyDescent="0.25">
      <c r="B180" s="243"/>
      <c r="C180" s="245"/>
      <c r="D180" s="253" t="s">
        <v>4</v>
      </c>
      <c r="E180" s="253" t="s">
        <v>5</v>
      </c>
      <c r="F180" s="253" t="s">
        <v>6</v>
      </c>
      <c r="G180" s="246"/>
      <c r="J180" s="243"/>
      <c r="K180" s="245"/>
      <c r="L180" s="253" t="s">
        <v>4</v>
      </c>
      <c r="M180" s="253" t="s">
        <v>5</v>
      </c>
      <c r="N180" s="253" t="s">
        <v>6</v>
      </c>
      <c r="O180" s="246"/>
    </row>
    <row r="181" spans="2:16" x14ac:dyDescent="0.25">
      <c r="B181" s="243"/>
      <c r="C181" s="258" t="str">
        <f>C6</f>
        <v>Management</v>
      </c>
      <c r="D181" s="259">
        <f>AC6</f>
        <v>72975</v>
      </c>
      <c r="E181" s="260">
        <f>+'[10]Rate Calculation'!D49</f>
        <v>0.17499999999999999</v>
      </c>
      <c r="F181" s="261">
        <f>D181*E181</f>
        <v>12770.625</v>
      </c>
      <c r="G181" s="246"/>
      <c r="J181" s="243"/>
      <c r="K181" s="258" t="str">
        <f>C6</f>
        <v>Management</v>
      </c>
      <c r="L181" s="259">
        <f>AC6</f>
        <v>72975</v>
      </c>
      <c r="M181" s="260">
        <f>+E181</f>
        <v>0.17499999999999999</v>
      </c>
      <c r="N181" s="261">
        <f>L181*M181</f>
        <v>12770.625</v>
      </c>
      <c r="O181" s="246"/>
    </row>
    <row r="182" spans="2:16" x14ac:dyDescent="0.25">
      <c r="B182" s="243"/>
      <c r="C182" s="258" t="str">
        <f>C7</f>
        <v>Clinical Supervisor</v>
      </c>
      <c r="D182" s="266">
        <f>D157</f>
        <v>89713</v>
      </c>
      <c r="E182" s="267">
        <f>+'[10]Rate Calculation'!D50</f>
        <v>0.1</v>
      </c>
      <c r="F182" s="268">
        <f>D182*E182</f>
        <v>8971.3000000000011</v>
      </c>
      <c r="G182" s="246"/>
      <c r="J182" s="243"/>
      <c r="K182" s="258" t="str">
        <f>C7</f>
        <v>Clinical Supervisor</v>
      </c>
      <c r="L182" s="266">
        <f>L157</f>
        <v>89713</v>
      </c>
      <c r="M182" s="267">
        <f>+E182</f>
        <v>0.1</v>
      </c>
      <c r="N182" s="268">
        <f>L182*M182</f>
        <v>8971.3000000000011</v>
      </c>
      <c r="O182" s="246"/>
    </row>
    <row r="183" spans="2:16" x14ac:dyDescent="0.25">
      <c r="B183" s="243"/>
      <c r="C183" s="258" t="str">
        <f>C8</f>
        <v>Direct Care III</v>
      </c>
      <c r="D183" s="266">
        <f>D158</f>
        <v>50422</v>
      </c>
      <c r="E183" s="267">
        <f>0.5+0.5</f>
        <v>1</v>
      </c>
      <c r="F183" s="268">
        <f>D183*E183</f>
        <v>50422</v>
      </c>
      <c r="G183" s="246"/>
      <c r="J183" s="243"/>
      <c r="K183" s="258" t="str">
        <f>C8</f>
        <v>Direct Care III</v>
      </c>
      <c r="L183" s="266">
        <f>L158</f>
        <v>50422</v>
      </c>
      <c r="M183" s="267">
        <f>0.5+0.5</f>
        <v>1</v>
      </c>
      <c r="N183" s="268">
        <f>L183*M183</f>
        <v>50422</v>
      </c>
      <c r="O183" s="246"/>
    </row>
    <row r="184" spans="2:16" x14ac:dyDescent="0.25">
      <c r="B184" s="243"/>
      <c r="C184" s="283" t="str">
        <f>C9</f>
        <v>Support</v>
      </c>
      <c r="D184" s="278">
        <f t="shared" ref="D184" si="3">D159</f>
        <v>39522</v>
      </c>
      <c r="E184" s="281">
        <f>+'[10]Rate Calculation'!D52</f>
        <v>7.0000000000000007E-2</v>
      </c>
      <c r="F184" s="280">
        <f>D184*E184</f>
        <v>2766.5400000000004</v>
      </c>
      <c r="G184" s="246"/>
      <c r="J184" s="243"/>
      <c r="K184" s="283" t="str">
        <f>C9</f>
        <v>Support</v>
      </c>
      <c r="L184" s="278">
        <f t="shared" ref="L184" si="4">L159</f>
        <v>39522</v>
      </c>
      <c r="M184" s="281">
        <f>+E184</f>
        <v>7.0000000000000007E-2</v>
      </c>
      <c r="N184" s="280">
        <f>L184*M184</f>
        <v>2766.5400000000004</v>
      </c>
      <c r="O184" s="246"/>
    </row>
    <row r="185" spans="2:16" x14ac:dyDescent="0.25">
      <c r="B185" s="243"/>
      <c r="C185" s="244"/>
      <c r="D185" s="266"/>
      <c r="E185" s="267"/>
      <c r="F185" s="266"/>
      <c r="G185" s="246"/>
      <c r="J185" s="243"/>
      <c r="K185" s="244"/>
      <c r="L185" s="266"/>
      <c r="M185" s="267"/>
      <c r="N185" s="266"/>
      <c r="O185" s="246"/>
    </row>
    <row r="186" spans="2:16" x14ac:dyDescent="0.25">
      <c r="B186" s="243"/>
      <c r="C186" s="283" t="s">
        <v>16</v>
      </c>
      <c r="D186" s="283"/>
      <c r="E186" s="284">
        <f>SUM(E181:E184)</f>
        <v>1.345</v>
      </c>
      <c r="F186" s="285">
        <f>SUM(F181:F184)</f>
        <v>74930.464999999997</v>
      </c>
      <c r="G186" s="246"/>
      <c r="J186" s="243"/>
      <c r="K186" s="283" t="s">
        <v>16</v>
      </c>
      <c r="L186" s="283"/>
      <c r="M186" s="284">
        <f>SUM(M181:M184)</f>
        <v>1.345</v>
      </c>
      <c r="N186" s="285">
        <f>SUM(N181:N184)</f>
        <v>74930.464999999997</v>
      </c>
      <c r="O186" s="246"/>
    </row>
    <row r="187" spans="2:16" x14ac:dyDescent="0.25">
      <c r="B187" s="243"/>
      <c r="C187" s="245"/>
      <c r="D187" s="245"/>
      <c r="E187" s="245"/>
      <c r="F187" s="245"/>
      <c r="G187" s="246"/>
      <c r="J187" s="243"/>
      <c r="K187" s="245"/>
      <c r="L187" s="245"/>
      <c r="M187" s="245"/>
      <c r="N187" s="245"/>
      <c r="O187" s="246"/>
    </row>
    <row r="188" spans="2:16" x14ac:dyDescent="0.25">
      <c r="B188" s="243"/>
      <c r="C188" s="245" t="s">
        <v>19</v>
      </c>
      <c r="D188" s="245"/>
      <c r="E188" s="286">
        <f>$AC$18</f>
        <v>0.25390000000000001</v>
      </c>
      <c r="F188" s="287">
        <f>F186*E188</f>
        <v>19024.845063500001</v>
      </c>
      <c r="G188" s="246"/>
      <c r="J188" s="243"/>
      <c r="K188" s="245" t="s">
        <v>19</v>
      </c>
      <c r="L188" s="245"/>
      <c r="M188" s="286">
        <f>$AC$18</f>
        <v>0.25390000000000001</v>
      </c>
      <c r="N188" s="287">
        <f>N186*M188</f>
        <v>19024.845063500001</v>
      </c>
      <c r="O188" s="246"/>
    </row>
    <row r="189" spans="2:16" x14ac:dyDescent="0.25">
      <c r="B189" s="243"/>
      <c r="C189" s="245"/>
      <c r="D189" s="245"/>
      <c r="E189" s="286"/>
      <c r="F189" s="288"/>
      <c r="G189" s="246"/>
      <c r="J189" s="243"/>
      <c r="K189" s="245"/>
      <c r="L189" s="245"/>
      <c r="M189" s="286"/>
      <c r="N189" s="288"/>
      <c r="O189" s="246"/>
    </row>
    <row r="190" spans="2:16" x14ac:dyDescent="0.25">
      <c r="B190" s="243"/>
      <c r="C190" s="283" t="s">
        <v>21</v>
      </c>
      <c r="D190" s="289"/>
      <c r="E190" s="289"/>
      <c r="F190" s="290">
        <f>F186+F188+F189</f>
        <v>93955.310063500001</v>
      </c>
      <c r="G190" s="246"/>
      <c r="J190" s="243"/>
      <c r="K190" s="283" t="s">
        <v>21</v>
      </c>
      <c r="L190" s="289"/>
      <c r="M190" s="289"/>
      <c r="N190" s="290">
        <f>N186+N188+N189</f>
        <v>93955.310063500001</v>
      </c>
      <c r="O190" s="246"/>
    </row>
    <row r="191" spans="2:16" x14ac:dyDescent="0.25">
      <c r="B191" s="243"/>
      <c r="C191" s="245" t="str">
        <f>C166</f>
        <v>Other Program Expenses</v>
      </c>
      <c r="D191" s="245"/>
      <c r="E191" s="288">
        <f>E166</f>
        <v>5408.3959219200942</v>
      </c>
      <c r="F191" s="288">
        <f>E191*E186</f>
        <v>7274.2925149825269</v>
      </c>
      <c r="G191" s="246"/>
      <c r="J191" s="243"/>
      <c r="K191" s="245" t="str">
        <f>C191</f>
        <v>Other Program Expenses</v>
      </c>
      <c r="L191" s="245"/>
      <c r="M191" s="288">
        <f>E191</f>
        <v>5408.3959219200942</v>
      </c>
      <c r="N191" s="288">
        <f>M191*M186</f>
        <v>7274.2925149825269</v>
      </c>
      <c r="O191" s="246"/>
    </row>
    <row r="192" spans="2:16" x14ac:dyDescent="0.25">
      <c r="B192" s="243"/>
      <c r="C192" s="245" t="s">
        <v>23</v>
      </c>
      <c r="D192" s="245"/>
      <c r="E192" s="294">
        <f ca="1">E167</f>
        <v>3047.8655669797549</v>
      </c>
      <c r="F192" s="266">
        <f ca="1">E192*E186</f>
        <v>4099.3791875877705</v>
      </c>
      <c r="G192" s="246"/>
      <c r="J192" s="243"/>
      <c r="K192" s="245" t="s">
        <v>23</v>
      </c>
      <c r="L192" s="245"/>
      <c r="M192" s="294">
        <f ca="1">M167</f>
        <v>6095.7311339595099</v>
      </c>
      <c r="N192" s="266">
        <f ca="1">M192*M186</f>
        <v>8198.758375175541</v>
      </c>
      <c r="O192" s="246"/>
    </row>
    <row r="193" spans="2:30" x14ac:dyDescent="0.25">
      <c r="B193" s="243"/>
      <c r="C193" s="245" t="s">
        <v>122</v>
      </c>
      <c r="D193" s="245"/>
      <c r="E193" s="294">
        <f ca="1">E168</f>
        <v>7647.052337614894</v>
      </c>
      <c r="F193" s="266">
        <f ca="1">E193*E186</f>
        <v>10285.285394092032</v>
      </c>
      <c r="G193" s="246"/>
      <c r="J193" s="243"/>
      <c r="K193" s="245" t="s">
        <v>122</v>
      </c>
      <c r="L193" s="245"/>
      <c r="M193" s="294">
        <f ca="1">M168</f>
        <v>7647.052337614894</v>
      </c>
      <c r="N193" s="266">
        <f ca="1">M193*M186</f>
        <v>10285.285394092032</v>
      </c>
      <c r="O193" s="246"/>
    </row>
    <row r="194" spans="2:30" x14ac:dyDescent="0.25">
      <c r="B194" s="243"/>
      <c r="C194" s="283" t="s">
        <v>24</v>
      </c>
      <c r="D194" s="289"/>
      <c r="E194" s="289"/>
      <c r="F194" s="290">
        <f ca="1">SUM(F190:F193)</f>
        <v>115614.26716016233</v>
      </c>
      <c r="G194" s="246"/>
      <c r="J194" s="243"/>
      <c r="K194" s="283" t="s">
        <v>24</v>
      </c>
      <c r="L194" s="289"/>
      <c r="M194" s="289"/>
      <c r="N194" s="290">
        <f ca="1">SUM(N190:N193)</f>
        <v>119713.64634775011</v>
      </c>
      <c r="O194" s="246"/>
    </row>
    <row r="195" spans="2:30" ht="15.75" thickBot="1" x14ac:dyDescent="0.3">
      <c r="B195" s="243"/>
      <c r="C195" s="304" t="s">
        <v>25</v>
      </c>
      <c r="D195" s="304"/>
      <c r="E195" s="305">
        <f>$AC$17</f>
        <v>0.12</v>
      </c>
      <c r="F195" s="306">
        <f ca="1">E195*F194</f>
        <v>13873.712059219479</v>
      </c>
      <c r="G195" s="246"/>
      <c r="J195" s="243"/>
      <c r="K195" s="304" t="s">
        <v>25</v>
      </c>
      <c r="L195" s="304"/>
      <c r="M195" s="305">
        <f>$AC$17</f>
        <v>0.12</v>
      </c>
      <c r="N195" s="306">
        <f ca="1">M195*N194</f>
        <v>14365.637561730013</v>
      </c>
      <c r="O195" s="246"/>
    </row>
    <row r="196" spans="2:30" ht="15.75" thickTop="1" x14ac:dyDescent="0.25">
      <c r="B196" s="243"/>
      <c r="C196" s="245" t="s">
        <v>26</v>
      </c>
      <c r="D196" s="245"/>
      <c r="E196" s="245"/>
      <c r="F196" s="288">
        <f ca="1">SUM(F194:F195)</f>
        <v>129487.97921938181</v>
      </c>
      <c r="G196" s="246"/>
      <c r="J196" s="243"/>
      <c r="K196" s="245" t="s">
        <v>26</v>
      </c>
      <c r="L196" s="245"/>
      <c r="M196" s="245"/>
      <c r="N196" s="288">
        <f ca="1">SUM(N194:N195)</f>
        <v>134079.28390948012</v>
      </c>
      <c r="O196" s="246"/>
    </row>
    <row r="197" spans="2:30" ht="15.75" thickBot="1" x14ac:dyDescent="0.3">
      <c r="B197" s="243"/>
      <c r="C197" s="244" t="s">
        <v>134</v>
      </c>
      <c r="D197" s="245"/>
      <c r="E197" s="286">
        <f>AC19</f>
        <v>2.7799999999999998E-2</v>
      </c>
      <c r="F197" s="287">
        <f ca="1">(F196-F186)*E197</f>
        <v>1516.6988952988145</v>
      </c>
      <c r="G197" s="246"/>
      <c r="J197" s="243"/>
      <c r="K197" s="244" t="s">
        <v>135</v>
      </c>
      <c r="L197" s="245"/>
      <c r="M197" s="286">
        <f>AC19</f>
        <v>2.7799999999999998E-2</v>
      </c>
      <c r="N197" s="287">
        <f ca="1">(N196-N186)*M197</f>
        <v>1644.3371656835473</v>
      </c>
      <c r="O197" s="246"/>
      <c r="Z197" s="335"/>
      <c r="AA197" s="335"/>
      <c r="AB197" s="335"/>
      <c r="AC197" s="335"/>
      <c r="AD197" s="335"/>
    </row>
    <row r="198" spans="2:30" ht="15.75" thickBot="1" x14ac:dyDescent="0.3">
      <c r="B198" s="243"/>
      <c r="C198" s="309" t="s">
        <v>136</v>
      </c>
      <c r="D198" s="310"/>
      <c r="E198" s="311"/>
      <c r="F198" s="312">
        <f ca="1">F197+F196</f>
        <v>131004.67811468063</v>
      </c>
      <c r="G198" s="246"/>
      <c r="J198" s="243"/>
      <c r="K198" s="309" t="s">
        <v>136</v>
      </c>
      <c r="L198" s="310"/>
      <c r="M198" s="311"/>
      <c r="N198" s="312">
        <f ca="1">N197+N196</f>
        <v>135723.62107516365</v>
      </c>
      <c r="O198" s="246"/>
    </row>
    <row r="199" spans="2:30" ht="15.75" thickBot="1" x14ac:dyDescent="0.3">
      <c r="B199" s="243"/>
      <c r="C199" s="244" t="s">
        <v>52</v>
      </c>
      <c r="D199" s="245"/>
      <c r="E199" s="245"/>
      <c r="F199" s="313">
        <f ca="1">F198/12</f>
        <v>10917.05650955672</v>
      </c>
      <c r="G199" s="246"/>
      <c r="J199" s="243"/>
      <c r="K199" s="244" t="s">
        <v>52</v>
      </c>
      <c r="L199" s="245"/>
      <c r="M199" s="245"/>
      <c r="N199" s="313">
        <f ca="1">N198/12</f>
        <v>11310.301756263638</v>
      </c>
      <c r="O199" s="246"/>
    </row>
    <row r="200" spans="2:30" ht="15.75" thickBot="1" x14ac:dyDescent="0.3">
      <c r="B200" s="315"/>
      <c r="C200" s="332"/>
      <c r="D200" s="316"/>
      <c r="E200" s="316"/>
      <c r="F200" s="337"/>
      <c r="G200" s="317"/>
      <c r="J200" s="315"/>
      <c r="K200" s="332"/>
      <c r="L200" s="316"/>
      <c r="M200" s="316"/>
      <c r="N200" s="337"/>
      <c r="O200" s="317"/>
    </row>
    <row r="201" spans="2:30" ht="9" customHeight="1" thickBot="1" x14ac:dyDescent="0.3">
      <c r="E201" s="472"/>
      <c r="F201" s="474"/>
      <c r="G201" s="339"/>
      <c r="H201" s="499"/>
      <c r="I201" s="328"/>
      <c r="J201" s="339"/>
      <c r="K201" s="339"/>
      <c r="L201" s="339"/>
      <c r="M201" s="472"/>
      <c r="N201" s="474"/>
      <c r="P201" s="499"/>
    </row>
    <row r="202" spans="2:30" ht="15.75" thickBot="1" x14ac:dyDescent="0.3">
      <c r="F202" s="291"/>
      <c r="G202" s="320"/>
      <c r="N202" s="291"/>
    </row>
  </sheetData>
  <mergeCells count="28">
    <mergeCell ref="C179:F179"/>
    <mergeCell ref="K179:N179"/>
    <mergeCell ref="C104:F104"/>
    <mergeCell ref="K104:N104"/>
    <mergeCell ref="C129:F129"/>
    <mergeCell ref="K129:N129"/>
    <mergeCell ref="C154:F154"/>
    <mergeCell ref="K154:N154"/>
    <mergeCell ref="W18:X18"/>
    <mergeCell ref="C29:F29"/>
    <mergeCell ref="K29:N29"/>
    <mergeCell ref="C54:F54"/>
    <mergeCell ref="K54:N54"/>
    <mergeCell ref="C79:F79"/>
    <mergeCell ref="K79:N79"/>
    <mergeCell ref="Q5:Q6"/>
    <mergeCell ref="R5:R6"/>
    <mergeCell ref="S5:S6"/>
    <mergeCell ref="W11:X11"/>
    <mergeCell ref="B2:G2"/>
    <mergeCell ref="J2:O2"/>
    <mergeCell ref="Q2:U2"/>
    <mergeCell ref="W2:X2"/>
    <mergeCell ref="Z2:AD2"/>
    <mergeCell ref="C4:F4"/>
    <mergeCell ref="K4:N4"/>
    <mergeCell ref="T5:T6"/>
    <mergeCell ref="U5:U6"/>
  </mergeCells>
  <pageMargins left="0.25" right="0.25" top="0.75" bottom="0.75" header="0.3" footer="0.3"/>
  <pageSetup scale="50" fitToHeight="0" orientation="landscape" r:id="rId1"/>
  <rowBreaks count="3" manualBreakCount="3">
    <brk id="52" max="16383" man="1"/>
    <brk id="102" max="16383" man="1"/>
    <brk id="1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B42EB-7878-42FA-A11C-84CD9C286762}">
  <dimension ref="A1:ARS300"/>
  <sheetViews>
    <sheetView topLeftCell="AF1" workbookViewId="0">
      <selection activeCell="AQ5" sqref="AQ5"/>
    </sheetView>
  </sheetViews>
  <sheetFormatPr defaultRowHeight="15" x14ac:dyDescent="0.25"/>
  <cols>
    <col min="1" max="1" width="49.83203125" customWidth="1"/>
    <col min="2" max="2" width="22.83203125" customWidth="1"/>
    <col min="4" max="43" width="22.83203125" customWidth="1"/>
    <col min="804" max="843" width="8.83203125" style="481"/>
    <col min="1044" max="1163" width="8.83203125" style="482"/>
  </cols>
  <sheetData>
    <row r="1" spans="1:43" x14ac:dyDescent="0.25">
      <c r="A1" s="538">
        <v>13</v>
      </c>
      <c r="C1" s="539" t="s">
        <v>376</v>
      </c>
      <c r="E1" s="540">
        <f ca="1">IF(COUNT(E12:E300)=0,"-",AVERAGE(E12:OFFSET(E12,$A$1-1,0)))</f>
        <v>8155.6186943553821</v>
      </c>
      <c r="G1" s="540">
        <f ca="1">IF(COUNT(G12:G300)=0,"-",AVERAGE(G12:OFFSET(G12,$A$1-1,0)))</f>
        <v>5408.6659416662069</v>
      </c>
      <c r="I1" s="540" t="str">
        <f ca="1">IF(COUNT(I12:I300)=0,"-",AVERAGE(I12:OFFSET(I12,$A$1-1,0)))</f>
        <v>-</v>
      </c>
      <c r="K1" s="540">
        <f ca="1">IF(COUNT(K12:K300)=0,"-",AVERAGE(K12:OFFSET(K12,$A$1-1,0)))</f>
        <v>1037.8512773870432</v>
      </c>
      <c r="M1" s="540" t="str">
        <f ca="1">IF(COUNT(M12:M300)=0,"-",AVERAGE(M12:OFFSET(M12,$A$1-1,0)))</f>
        <v>-</v>
      </c>
      <c r="O1" s="540">
        <f ca="1">IF(COUNT(O12:O300)=0,"-",AVERAGE(O12:OFFSET(O12,$A$1-1,0)))</f>
        <v>215.84347459492199</v>
      </c>
      <c r="Q1" s="540">
        <f ca="1">IF(COUNT(Q12:Q300)=0,"-",AVERAGE(Q12:OFFSET(Q12,$A$1-1,0)))</f>
        <v>52.562204793126106</v>
      </c>
      <c r="S1" s="540">
        <f ca="1">IF(COUNT(S12:S300)=0,"-",AVERAGE(S12:OFFSET(S12,$A$1-1,0)))</f>
        <v>8.8771131451719452</v>
      </c>
      <c r="U1" s="540">
        <f ca="1">IF(COUNT(U12:U300)=0,"-",AVERAGE(U12:OFFSET(U12,$A$1-1,0)))</f>
        <v>145.93731619191672</v>
      </c>
      <c r="W1" s="540">
        <f ca="1">IF(COUNT(W12:W300)=0,"-",AVERAGE(W12:OFFSET(W12,$A$1-1,0)))</f>
        <v>129.28993972210634</v>
      </c>
      <c r="Y1" s="540" t="str">
        <f ca="1">IF(COUNT(Y12:Y300)=0,"-",AVERAGE(Y12:OFFSET(Y12,$A$1-1,0)))</f>
        <v>-</v>
      </c>
      <c r="AA1" s="540">
        <f ca="1">IF(COUNT(AA12:AA300)=0,"-",AVERAGE(AA12:OFFSET(AA12,$A$1-1,0)))</f>
        <v>351.24230833218201</v>
      </c>
      <c r="AC1" s="540">
        <f ca="1">IF(COUNT(AC12:AC300)=0,"-",AVERAGE(AC12:OFFSET(AC12,$A$1-1,0)))</f>
        <v>3011.2679159122831</v>
      </c>
      <c r="AE1" s="540">
        <f ca="1">IF(COUNT(AE12:AE300)=0,"-",AVERAGE(AE12:OFFSET(AE12,$A$1-1,0)))</f>
        <v>1454.4381391653583</v>
      </c>
      <c r="AG1" s="540" t="str">
        <f ca="1">IF(COUNT(AG12:AG300)=0,"-",AVERAGE(AG12:OFFSET(AG12,$A$1-1,0)))</f>
        <v>-</v>
      </c>
      <c r="AI1" s="540">
        <f ca="1">IF(COUNT(AI12:AI300)=0,"-",AVERAGE(AI12:OFFSET(AI12,$A$1-1,0)))</f>
        <v>2165.5670103092784</v>
      </c>
      <c r="AK1" s="540">
        <f ca="1">IF(COUNT(AK12:AK300)=0,"-",AVERAGE(AK12:OFFSET(AK12,$A$1-1,0)))</f>
        <v>1750.4746010630854</v>
      </c>
      <c r="AM1" s="540" t="str">
        <f ca="1">IF(COUNT(AM12:AM300)=0,"-",AVERAGE(AM12:OFFSET(AM12,$A$1-1,0)))</f>
        <v>-</v>
      </c>
      <c r="AO1" s="540">
        <f ca="1">IF(COUNT(AO12:AO300)=0,"-",AVERAGE(AO12:OFFSET(AO12,$A$1-1,0)))</f>
        <v>2.2865853658536586</v>
      </c>
      <c r="AQ1" s="540">
        <f ca="1">IF(COUNT(AQ12:AQ300)=0,"-",AVERAGE(AQ12:OFFSET(AQ12,$A$1-1,0)))</f>
        <v>7438.0311781791097</v>
      </c>
    </row>
    <row r="2" spans="1:43" x14ac:dyDescent="0.25">
      <c r="C2" s="539" t="s">
        <v>377</v>
      </c>
      <c r="E2" s="540">
        <f ca="1">IF(COUNT(E12:E300)=0,"-",E1-(2*_xlfn.STDEV.P(E12:OFFSET(E12,$A$1-1,0))))</f>
        <v>-6737.5552177930949</v>
      </c>
      <c r="G2" s="540">
        <f ca="1">IF(COUNT(G12:G300)=0,"-",G1-(2*_xlfn.STDEV.P(G12:OFFSET(G12,$A$1-1,0))))</f>
        <v>-4466.7872782765853</v>
      </c>
      <c r="I2" s="540" t="str">
        <f ca="1">IF(COUNT(I12:I300)=0,"-",I1-(2*_xlfn.STDEV.P(I12:OFFSET(I12,$A$1-1,0))))</f>
        <v>-</v>
      </c>
      <c r="K2" s="540">
        <f ca="1">IF(COUNT(K12:K300)=0,"-",K1-(2*_xlfn.STDEV.P(K12:OFFSET(K12,$A$1-1,0))))</f>
        <v>-868.46067199991944</v>
      </c>
      <c r="M2" s="540" t="str">
        <f ca="1">IF(COUNT(M12:M300)=0,"-",M1-(2*_xlfn.STDEV.P(M12:OFFSET(M12,$A$1-1,0))))</f>
        <v>-</v>
      </c>
      <c r="O2" s="540">
        <f ca="1">IF(COUNT(O12:O300)=0,"-",O1-(2*_xlfn.STDEV.P(O12:OFFSET(O12,$A$1-1,0))))</f>
        <v>-69.186394847209499</v>
      </c>
      <c r="Q2" s="540">
        <f ca="1">IF(COUNT(Q12:Q300)=0,"-",Q1-(2*_xlfn.STDEV.P(Q12:OFFSET(Q12,$A$1-1,0))))</f>
        <v>-145.58211972953606</v>
      </c>
      <c r="S2" s="540">
        <f ca="1">IF(COUNT(S12:S300)=0,"-",S1-(2*_xlfn.STDEV.P(S12:OFFSET(S12,$A$1-1,0))))</f>
        <v>5.2962275512273571</v>
      </c>
      <c r="U2" s="540">
        <f ca="1">IF(COUNT(U12:U300)=0,"-",U1-(2*_xlfn.STDEV.P(U12:OFFSET(U12,$A$1-1,0))))</f>
        <v>145.93731619191672</v>
      </c>
      <c r="W2" s="540">
        <f ca="1">IF(COUNT(W12:W300)=0,"-",W1-(2*_xlfn.STDEV.P(W12:OFFSET(W12,$A$1-1,0))))</f>
        <v>127.80884355656295</v>
      </c>
      <c r="Y2" s="540" t="str">
        <f ca="1">IF(COUNT(Y12:Y300)=0,"-",Y1-(2*_xlfn.STDEV.P(Y12:OFFSET(Y12,$A$1-1,0))))</f>
        <v>-</v>
      </c>
      <c r="AA2" s="540">
        <f ca="1">IF(COUNT(AA12:AA300)=0,"-",AA1-(2*_xlfn.STDEV.P(AA12:OFFSET(AA12,$A$1-1,0))))</f>
        <v>351.24230833218201</v>
      </c>
      <c r="AC2" s="540">
        <f ca="1">IF(COUNT(AC12:AC300)=0,"-",AC1-(2*_xlfn.STDEV.P(AC12:OFFSET(AC12,$A$1-1,0))))</f>
        <v>-1161.1399120287001</v>
      </c>
      <c r="AE2" s="540">
        <f ca="1">IF(COUNT(AE12:AE300)=0,"-",AE1-(2*_xlfn.STDEV.P(AE12:OFFSET(AE12,$A$1-1,0))))</f>
        <v>-376.89176807093622</v>
      </c>
      <c r="AG2" s="540" t="str">
        <f ca="1">IF(COUNT(AG12:AG300)=0,"-",AG1-(2*_xlfn.STDEV.P(AG12:OFFSET(AG12,$A$1-1,0))))</f>
        <v>-</v>
      </c>
      <c r="AI2" s="540">
        <f ca="1">IF(COUNT(AI12:AI300)=0,"-",AI1-(2*_xlfn.STDEV.P(AI12:OFFSET(AI12,$A$1-1,0))))</f>
        <v>2165.5670103092784</v>
      </c>
      <c r="AK2" s="540">
        <f ca="1">IF(COUNT(AK12:AK300)=0,"-",AK1-(2*_xlfn.STDEV.P(AK12:OFFSET(AK12,$A$1-1,0))))</f>
        <v>-3070.9261884249618</v>
      </c>
      <c r="AM2" s="540" t="str">
        <f ca="1">IF(COUNT(AM12:AM300)=0,"-",AM1-(2*_xlfn.STDEV.P(AM12:OFFSET(AM12,$A$1-1,0))))</f>
        <v>-</v>
      </c>
      <c r="AO2" s="540">
        <f ca="1">IF(COUNT(AO12:AO300)=0,"-",AO1-(2*_xlfn.STDEV.P(AO12:OFFSET(AO12,$A$1-1,0))))</f>
        <v>2.2865853658536586</v>
      </c>
      <c r="AQ2" s="540">
        <f ca="1">IF(COUNT(AQ12:AQ300)=0,"-",AQ1-(2*_xlfn.STDEV.P(AQ12:OFFSET(AQ12,$A$1-1,0))))</f>
        <v>-4553.6416697336463</v>
      </c>
    </row>
    <row r="3" spans="1:43" x14ac:dyDescent="0.25">
      <c r="A3" s="621" t="s">
        <v>506</v>
      </c>
      <c r="C3" s="539" t="s">
        <v>378</v>
      </c>
      <c r="E3" s="540">
        <f ca="1">IF(COUNT(E12:E300)=0,"-",E1+(2*_xlfn.STDEV.P(E12:OFFSET(E12,$A$1-1,0))))</f>
        <v>23048.792606503859</v>
      </c>
      <c r="G3" s="540">
        <f ca="1">IF(COUNT(G12:G300)=0,"-",G1+(2*_xlfn.STDEV.P(G12:OFFSET(G12,$A$1-1,0))))</f>
        <v>15284.119161609</v>
      </c>
      <c r="I3" s="540" t="str">
        <f ca="1">IF(COUNT(I12:I300)=0,"-",I1+(2*_xlfn.STDEV.P(I12:OFFSET(I12,$A$1-1,0))))</f>
        <v>-</v>
      </c>
      <c r="K3" s="540">
        <f ca="1">IF(COUNT(K12:K300)=0,"-",K1+(2*_xlfn.STDEV.P(K12:OFFSET(K12,$A$1-1,0))))</f>
        <v>2944.163226774006</v>
      </c>
      <c r="M3" s="540" t="str">
        <f ca="1">IF(COUNT(M12:M300)=0,"-",M1+(2*_xlfn.STDEV.P(M12:OFFSET(M12,$A$1-1,0))))</f>
        <v>-</v>
      </c>
      <c r="O3" s="540">
        <f ca="1">IF(COUNT(O12:O300)=0,"-",O1+(2*_xlfn.STDEV.P(O12:OFFSET(O12,$A$1-1,0))))</f>
        <v>500.87334403705347</v>
      </c>
      <c r="Q3" s="540">
        <f ca="1">IF(COUNT(Q12:Q300)=0,"-",Q1+(2*_xlfn.STDEV.P(Q12:OFFSET(Q12,$A$1-1,0))))</f>
        <v>250.70652931578829</v>
      </c>
      <c r="S3" s="540">
        <f ca="1">IF(COUNT(S12:S300)=0,"-",S1+(2*_xlfn.STDEV.P(S12:OFFSET(S12,$A$1-1,0))))</f>
        <v>12.457998739116533</v>
      </c>
      <c r="U3" s="540">
        <f ca="1">IF(COUNT(U12:U300)=0,"-",U1+(2*_xlfn.STDEV.P(U12:OFFSET(U12,$A$1-1,0))))</f>
        <v>145.93731619191672</v>
      </c>
      <c r="W3" s="540">
        <f ca="1">IF(COUNT(W12:W300)=0,"-",W1+(2*_xlfn.STDEV.P(W12:OFFSET(W12,$A$1-1,0))))</f>
        <v>130.77103588764973</v>
      </c>
      <c r="Y3" s="540" t="str">
        <f ca="1">IF(COUNT(Y12:Y300)=0,"-",Y1+(2*_xlfn.STDEV.P(Y12:OFFSET(Y12,$A$1-1,0))))</f>
        <v>-</v>
      </c>
      <c r="AA3" s="540">
        <f ca="1">IF(COUNT(AA12:AA300)=0,"-",AA1+(2*_xlfn.STDEV.P(AA12:OFFSET(AA12,$A$1-1,0))))</f>
        <v>351.24230833218201</v>
      </c>
      <c r="AC3" s="540">
        <f ca="1">IF(COUNT(AC12:AC300)=0,"-",AC1+(2*_xlfn.STDEV.P(AC12:OFFSET(AC12,$A$1-1,0))))</f>
        <v>7183.6757438532659</v>
      </c>
      <c r="AE3" s="540">
        <f ca="1">IF(COUNT(AE12:AE300)=0,"-",AE1+(2*_xlfn.STDEV.P(AE12:OFFSET(AE12,$A$1-1,0))))</f>
        <v>3285.768046401653</v>
      </c>
      <c r="AG3" s="540" t="str">
        <f ca="1">IF(COUNT(AG12:AG300)=0,"-",AG1+(2*_xlfn.STDEV.P(AG12:OFFSET(AG12,$A$1-1,0))))</f>
        <v>-</v>
      </c>
      <c r="AI3" s="540">
        <f ca="1">IF(COUNT(AI12:AI300)=0,"-",AI1+(2*_xlfn.STDEV.P(AI12:OFFSET(AI12,$A$1-1,0))))</f>
        <v>2165.5670103092784</v>
      </c>
      <c r="AK3" s="540">
        <f ca="1">IF(COUNT(AK12:AK300)=0,"-",AK1+(2*_xlfn.STDEV.P(AK12:OFFSET(AK12,$A$1-1,0))))</f>
        <v>6571.8753905511321</v>
      </c>
      <c r="AM3" s="540" t="str">
        <f ca="1">IF(COUNT(AM12:AM300)=0,"-",AM1+(2*_xlfn.STDEV.P(AM12:OFFSET(AM12,$A$1-1,0))))</f>
        <v>-</v>
      </c>
      <c r="AO3" s="540">
        <f ca="1">IF(COUNT(AO12:AO300)=0,"-",AO1+(2*_xlfn.STDEV.P(AO12:OFFSET(AO12,$A$1-1,0))))</f>
        <v>2.2865853658536586</v>
      </c>
      <c r="AQ3" s="540">
        <f ca="1">IF(COUNT(AQ12:AQ300)=0,"-",AQ1+(2*_xlfn.STDEV.P(AQ12:OFFSET(AQ12,$A$1-1,0))))</f>
        <v>19429.704026091866</v>
      </c>
    </row>
    <row r="4" spans="1:43" x14ac:dyDescent="0.25">
      <c r="A4" s="621"/>
      <c r="C4" s="539" t="s">
        <v>379</v>
      </c>
      <c r="E4" s="541">
        <f ca="1">IF(COUNT(E12:E300)=0,"-",AVERAGEIFS(E12:E300, E12:E300, "&gt;="&amp;E2,E12:E300,"&lt;="&amp;E3))</f>
        <v>6095.7311339595099</v>
      </c>
      <c r="G4" s="541">
        <f ca="1">IF(COUNT(G12:G300)=0,"-",AVERAGEIFS(G12:G300, G12:G300, "&gt;="&amp;G2,G12:G300,"&lt;="&amp;G3))</f>
        <v>5408.6659416662069</v>
      </c>
      <c r="I4" s="541" t="str">
        <f>IF(COUNT(I12:I300)=0,"-",AVERAGEIFS(I12:I300, I12:I300, "&gt;="&amp;I2,I12:I300,"&lt;="&amp;I3))</f>
        <v>-</v>
      </c>
      <c r="K4" s="541">
        <f ca="1">IF(COUNT(K12:K300)=0,"-",AVERAGEIFS(K12:K300, K12:K300, "&gt;="&amp;K2,K12:K300,"&lt;="&amp;K3))</f>
        <v>1037.8512773870432</v>
      </c>
      <c r="M4" s="541" t="str">
        <f>IF(COUNT(M12:M300)=0,"-",AVERAGEIFS(M12:M300, M12:M300, "&gt;="&amp;M2,M12:M300,"&lt;="&amp;M3))</f>
        <v>-</v>
      </c>
      <c r="O4" s="541">
        <f ca="1">IF(COUNT(O12:O300)=0,"-",AVERAGEIFS(O12:O300, O12:O300, "&gt;="&amp;O2,O12:O300,"&lt;="&amp;O3))</f>
        <v>215.84347459492199</v>
      </c>
      <c r="Q4" s="541">
        <f ca="1">IF(COUNT(Q12:Q300)=0,"-",AVERAGEIFS(Q12:Q300, Q12:Q300, "&gt;="&amp;Q2,Q12:Q300,"&lt;="&amp;Q3))</f>
        <v>17.854414761869638</v>
      </c>
      <c r="S4" s="541">
        <f ca="1">IF(COUNT(S12:S300)=0,"-",AVERAGEIFS(S12:S300, S12:S300, "&gt;="&amp;S2,S12:S300,"&lt;="&amp;S3))</f>
        <v>8.8771131451719452</v>
      </c>
      <c r="U4" s="541">
        <f ca="1">IF(COUNT(U12:U300)=0,"-",AVERAGEIFS(U12:U300, U12:U300, "&gt;="&amp;U2,U12:U300,"&lt;="&amp;U3))</f>
        <v>145.93731619191672</v>
      </c>
      <c r="W4" s="541">
        <f ca="1">IF(COUNT(W12:W300)=0,"-",AVERAGEIFS(W12:W300, W12:W300, "&gt;="&amp;W2,W12:W300,"&lt;="&amp;W3))</f>
        <v>129.28993972210634</v>
      </c>
      <c r="Y4" s="541" t="str">
        <f>IF(COUNT(Y12:Y300)=0,"-",AVERAGEIFS(Y12:Y300, Y12:Y300, "&gt;="&amp;Y2,Y12:Y300,"&lt;="&amp;Y3))</f>
        <v>-</v>
      </c>
      <c r="AA4" s="541">
        <f ca="1">IF(COUNT(AA12:AA300)=0,"-",AVERAGEIFS(AA12:AA300, AA12:AA300, "&gt;="&amp;AA2,AA12:AA300,"&lt;="&amp;AA3))</f>
        <v>351.24230833218201</v>
      </c>
      <c r="AC4" s="541">
        <f ca="1">IF(COUNT(AC12:AC300)=0,"-",AVERAGEIFS(AC12:AC300, AC12:AC300, "&gt;="&amp;AC2,AC12:AC300,"&lt;="&amp;AC3))</f>
        <v>3011.2679159122831</v>
      </c>
      <c r="AE4" s="541">
        <f ca="1">IF(COUNT(AE12:AE300)=0,"-",AVERAGEIFS(AE12:AE300, AE12:AE300, "&gt;="&amp;AE2,AE12:AE300,"&lt;="&amp;AE3))</f>
        <v>1454.4381391653583</v>
      </c>
      <c r="AG4" s="541" t="str">
        <f>IF(COUNT(AG12:AG300)=0,"-",AVERAGEIFS(AG12:AG300, AG12:AG300, "&gt;="&amp;AG2,AG12:AG300,"&lt;="&amp;AG3))</f>
        <v>-</v>
      </c>
      <c r="AI4" s="541">
        <f ca="1">IF(COUNT(AI12:AI300)=0,"-",AVERAGEIFS(AI12:AI300, AI12:AI300, "&gt;="&amp;AI2,AI12:AI300,"&lt;="&amp;AI3))</f>
        <v>2165.5670103092784</v>
      </c>
      <c r="AK4" s="541">
        <f ca="1">IF(COUNT(AK12:AK300)=0,"-",AVERAGEIFS(AK12:AK300, AK12:AK300, "&gt;="&amp;AK2,AK12:AK300,"&lt;="&amp;AK3))</f>
        <v>975.95590071826427</v>
      </c>
      <c r="AM4" s="541" t="str">
        <f>IF(COUNT(AM12:AM300)=0,"-",AVERAGEIFS(AM12:AM300, AM12:AM300, "&gt;="&amp;AM2,AM12:AM300,"&lt;="&amp;AM3))</f>
        <v>-</v>
      </c>
      <c r="AO4" s="541">
        <f ca="1">IF(COUNT(AO12:AO300)=0,"-",AVERAGEIFS(AO12:AO300, AO12:AO300, "&gt;="&amp;AO2,AO12:AO300,"&lt;="&amp;AO3))</f>
        <v>2.2865853658536586</v>
      </c>
      <c r="AQ4" s="541">
        <f ca="1">IF(COUNT(AQ12:AQ300)=0,"-",AVERAGEIFS(AQ12:AQ300, AQ12:AQ300, "&gt;="&amp;AQ2,AQ12:AQ300,"&lt;="&amp;AQ3))</f>
        <v>6194.3056335766396</v>
      </c>
    </row>
    <row r="5" spans="1:43" x14ac:dyDescent="0.25">
      <c r="A5" s="621"/>
      <c r="C5" s="539" t="s">
        <v>380</v>
      </c>
      <c r="E5" s="542">
        <f ca="1">IF(COUNT(E12:E300)=0,"-",SUMIFS(D12:D300,E12:E300,"&gt;="&amp;E2,E12:E300,"&lt;="&amp;E3)/SUMIFS($B12:$B300,E12:E300,"&gt;="&amp;E2,E12:E300,"&lt;="&amp;E3))</f>
        <v>5185.8361405640408</v>
      </c>
      <c r="G5" s="542">
        <f ca="1">IF(COUNT(G12:G300)=0,"-",SUMIFS(F12:F300,G12:G300,"&gt;="&amp;G2,G12:G300,"&lt;="&amp;G3)/SUMIFS($B12:$B300,G12:G300,"&gt;="&amp;G2,G12:G300,"&lt;="&amp;G3))</f>
        <v>6400.6355438504906</v>
      </c>
      <c r="I5" s="542" t="str">
        <f>IF(COUNT(I12:I300)=0,"-",SUMIFS(H12:H300,I12:I300,"&gt;="&amp;I2,I12:I300,"&lt;="&amp;I3)/SUMIFS($B12:$B300,I12:I300,"&gt;="&amp;I2,I12:I300,"&lt;="&amp;I3))</f>
        <v>-</v>
      </c>
      <c r="K5" s="542">
        <f ca="1">IF(COUNT(K12:K300)=0,"-",SUMIFS(J12:J300,K12:K300,"&gt;="&amp;K2,K12:K300,"&lt;="&amp;K3)/SUMIFS($B12:$B300,K12:K300,"&gt;="&amp;K2,K12:K300,"&lt;="&amp;K3))</f>
        <v>1099.4078848047827</v>
      </c>
      <c r="M5" s="542" t="str">
        <f>IF(COUNT(M12:M300)=0,"-",SUMIFS(L12:L300,M12:M300,"&gt;="&amp;M2,M12:M300,"&lt;="&amp;M3)/SUMIFS($B12:$B300,M12:M300,"&gt;="&amp;M2,M12:M300,"&lt;="&amp;M3))</f>
        <v>-</v>
      </c>
      <c r="O5" s="542">
        <f ca="1">IF(COUNT(O12:O300)=0,"-",SUMIFS(N12:N300,O12:O300,"&gt;="&amp;O2,O12:O300,"&lt;="&amp;O3)/SUMIFS($B12:$B300,O12:O300,"&gt;="&amp;O2,O12:O300,"&lt;="&amp;O3))</f>
        <v>231.71302428955997</v>
      </c>
      <c r="Q5" s="542">
        <f ca="1">IF(COUNT(Q12:Q300)=0,"-",SUMIFS(P12:P300,Q12:Q300,"&gt;="&amp;Q2,Q12:Q300,"&lt;="&amp;Q3)/SUMIFS($B12:$B300,Q12:Q300,"&gt;="&amp;Q2,Q12:Q300,"&lt;="&amp;Q3))</f>
        <v>14.878490588526459</v>
      </c>
      <c r="S5" s="542">
        <f ca="1">IF(COUNT(S12:S300)=0,"-",SUMIFS(R12:R300,S12:S300,"&gt;="&amp;S2,S12:S300,"&lt;="&amp;S3)/SUMIFS($B12:$B300,S12:S300,"&gt;="&amp;S2,S12:S300,"&lt;="&amp;S3))</f>
        <v>8.6492436613509049</v>
      </c>
      <c r="U5" s="542">
        <f ca="1">IF(COUNT(U12:U300)=0,"-",SUMIFS(T12:T300,U12:U300,"&gt;="&amp;U2,U12:U300,"&lt;="&amp;U3)/SUMIFS($B12:$B300,U12:U300,"&gt;="&amp;U2,U12:U300,"&lt;="&amp;U3))</f>
        <v>145.93731619191672</v>
      </c>
      <c r="W5" s="542">
        <f ca="1">IF(COUNT(W12:W300)=0,"-",SUMIFS(V12:V300,W12:W300,"&gt;="&amp;W2,W12:W300,"&lt;="&amp;W3)/SUMIFS($B12:$B300,W12:W300,"&gt;="&amp;W2,W12:W300,"&lt;="&amp;W3))</f>
        <v>129.60491567478161</v>
      </c>
      <c r="Y5" s="542" t="str">
        <f>IF(COUNT(Y12:Y300)=0,"-",SUMIFS(X12:X300,Y12:Y300,"&gt;="&amp;Y2,Y12:Y300,"&lt;="&amp;Y3)/SUMIFS($B12:$B300,Y12:Y300,"&gt;="&amp;Y2,Y12:Y300,"&lt;="&amp;Y3))</f>
        <v>-</v>
      </c>
      <c r="AA5" s="542">
        <f ca="1">IF(COUNT(AA12:AA300)=0,"-",SUMIFS(Z12:Z300,AA12:AA300,"&gt;="&amp;AA2,AA12:AA300,"&lt;="&amp;AA3)/SUMIFS($B12:$B300,AA12:AA300,"&gt;="&amp;AA2,AA12:AA300,"&lt;="&amp;AA3))</f>
        <v>351.24230833218201</v>
      </c>
      <c r="AC5" s="542">
        <f ca="1">IF(COUNT(AC12:AC300)=0,"-",SUMIFS(AB12:AB300,AC12:AC300,"&gt;="&amp;AC2,AC12:AC300,"&lt;="&amp;AC3)/SUMIFS($B12:$B300,AC12:AC300,"&gt;="&amp;AC2,AC12:AC300,"&lt;="&amp;AC3))</f>
        <v>2851.1914378029078</v>
      </c>
      <c r="AE5" s="542">
        <f ca="1">IF(COUNT(AE12:AE300)=0,"-",SUMIFS(AD12:AD300,AE12:AE300,"&gt;="&amp;AE2,AE12:AE300,"&lt;="&amp;AE3)/SUMIFS($B12:$B300,AE12:AE300,"&gt;="&amp;AE2,AE12:AE300,"&lt;="&amp;AE3))</f>
        <v>1723.8393887216534</v>
      </c>
      <c r="AG5" s="542" t="str">
        <f>IF(COUNT(AG12:AG300)=0,"-",SUMIFS(AF12:AF300,AG12:AG300,"&gt;="&amp;AG2,AG12:AG300,"&lt;="&amp;AG3)/SUMIFS($B12:$B300,AG12:AG300,"&gt;="&amp;AG2,AG12:AG300,"&lt;="&amp;AG3))</f>
        <v>-</v>
      </c>
      <c r="AI5" s="542">
        <f ca="1">IF(COUNT(AI12:AI300)=0,"-",SUMIFS(AH12:AH300,AI12:AI300,"&gt;="&amp;AI2,AI12:AI300,"&lt;="&amp;AI3)/SUMIFS($B12:$B300,AI12:AI300,"&gt;="&amp;AI2,AI12:AI300,"&lt;="&amp;AI3))</f>
        <v>2165.5670103092784</v>
      </c>
      <c r="AK5" s="542">
        <f ca="1">IF(COUNT(AK12:AK300)=0,"-",SUMIFS(AJ12:AJ300,AK12:AK300,"&gt;="&amp;AK2,AK12:AK300,"&lt;="&amp;AK3)/SUMIFS($B12:$B300,AK12:AK300,"&gt;="&amp;AK2,AK12:AK300,"&lt;="&amp;AK3))</f>
        <v>588.93353791247966</v>
      </c>
      <c r="AM5" s="542" t="str">
        <f>IF(COUNT(AM12:AM300)=0,"-",SUMIFS(AL12:AL300,AM12:AM300,"&gt;="&amp;AM2,AM12:AM300,"&lt;="&amp;AM3)/SUMIFS($B12:$B300,AM12:AM300,"&gt;="&amp;AM2,AM12:AM300,"&lt;="&amp;AM3))</f>
        <v>-</v>
      </c>
      <c r="AO5" s="542">
        <f ca="1">IF(COUNT(AO12:AO300)=0,"-",SUMIFS(AN12:AN300,AO12:AO300,"&gt;="&amp;AO2,AO12:AO300,"&lt;="&amp;AO3)/SUMIFS($B12:$B300,AO12:AO300,"&gt;="&amp;AO2,AO12:AO300,"&lt;="&amp;AO3))</f>
        <v>2.2865853658536586</v>
      </c>
      <c r="AQ5" s="542">
        <f ca="1">IF(COUNT(AQ12:AQ300)=0,"-",SUMIFS(AP12:AP300,AQ12:AQ300,"&gt;="&amp;AQ2,AQ12:AQ300,"&lt;="&amp;AQ3)/SUMIFS($B12:$B300,AQ12:AQ300,"&gt;="&amp;AQ2,AQ12:AQ300,"&lt;="&amp;AQ3))</f>
        <v>7647.052337614894</v>
      </c>
    </row>
    <row r="6" spans="1:43" x14ac:dyDescent="0.25">
      <c r="A6" s="621"/>
      <c r="C6" s="539" t="s">
        <v>381</v>
      </c>
      <c r="E6" s="543">
        <f ca="1">IF(COUNT(E12:E300)=0,"-",SUMIFS(E12:E300, E12:E300, "&gt;="&amp;E2,E12:E300,"&lt;="&amp;E3)/($A$1-COUNTIF(E12:E300,"&lt;"&amp;E$2)-COUNTIF(E12:E300,"&gt;"&amp;E$3)))</f>
        <v>5587.753539462884</v>
      </c>
      <c r="G6" s="543">
        <f ca="1">IF(COUNT(G12:G300)=0,"-",SUMIFS(G12:G300, G12:G300, "&gt;="&amp;G2,G12:G300,"&lt;="&amp;G3)/($A$1-COUNTIF(G12:G300,"&lt;"&amp;G$2)-COUNTIF(G12:G300,"&gt;"&amp;G$3)))</f>
        <v>3328.4098102561275</v>
      </c>
      <c r="I6" s="543" t="str">
        <f>IF(COUNT(I12:I300)=0,"-",SUMIFS(I12:I300, I12:I300, "&gt;="&amp;I2,I12:I300,"&lt;="&amp;I3)/($A$1-COUNTIF(I12:I300,"&lt;"&amp;I$2)-COUNTIF(I12:I300,"&gt;"&amp;I$3)))</f>
        <v>-</v>
      </c>
      <c r="K6" s="543">
        <f ca="1">IF(COUNT(K12:K300)=0,"-",SUMIFS(K12:K300, K12:K300, "&gt;="&amp;K2,K12:K300,"&lt;="&amp;K3)/($A$1-COUNTIF(K12:K300,"&lt;"&amp;K$2)-COUNTIF(K12:K300,"&gt;"&amp;K$3)))</f>
        <v>239.50414093547153</v>
      </c>
      <c r="M6" s="543" t="str">
        <f>IF(COUNT(M12:M300)=0,"-",SUMIFS(M12:M300, M12:M300, "&gt;="&amp;M2,M12:M300,"&lt;="&amp;M3)/($A$1-COUNTIF(M12:M300,"&lt;"&amp;M$2)-COUNTIF(M12:M300,"&gt;"&amp;M$3)))</f>
        <v>-</v>
      </c>
      <c r="O6" s="543">
        <f ca="1">IF(COUNT(O12:O300)=0,"-",SUMIFS(O12:O300, O12:O300, "&gt;="&amp;O2,O12:O300,"&lt;="&amp;O3)/($A$1-COUNTIF(O12:O300,"&lt;"&amp;O$2)-COUNTIF(O12:O300,"&gt;"&amp;O$3)))</f>
        <v>99.620065197656302</v>
      </c>
      <c r="Q6" s="543">
        <f ca="1">IF(COUNT(Q12:Q300)=0,"-",SUMIFS(Q12:Q300, Q12:Q300, "&gt;="&amp;Q2,Q12:Q300,"&lt;="&amp;Q3)/($A$1-COUNTIF(Q12:Q300,"&lt;"&amp;Q$2)-COUNTIF(Q12:Q300,"&gt;"&amp;Q$3)))</f>
        <v>11.902943174579759</v>
      </c>
      <c r="S6" s="543">
        <f ca="1">IF(COUNT(S12:S300)=0,"-",SUMIFS(S12:S300, S12:S300, "&gt;="&amp;S2,S12:S300,"&lt;="&amp;S3)/($A$1-COUNTIF(S12:S300,"&lt;"&amp;S$2)-COUNTIF(S12:S300,"&gt;"&amp;S$3)))</f>
        <v>2.7314194292836755</v>
      </c>
      <c r="U6" s="543">
        <f ca="1">IF(COUNT(U12:U300)=0,"-",SUMIFS(U12:U300, U12:U300, "&gt;="&amp;U2,U12:U300,"&lt;="&amp;U3)/($A$1-COUNTIF(U12:U300,"&lt;"&amp;U$2)-COUNTIF(U12:U300,"&gt;"&amp;U$3)))</f>
        <v>11.22594739937821</v>
      </c>
      <c r="W6" s="543">
        <f ca="1">IF(COUNT(W12:W300)=0,"-",SUMIFS(W12:W300, W12:W300, "&gt;="&amp;W2,W12:W300,"&lt;="&amp;W3)/($A$1-COUNTIF(W12:W300,"&lt;"&amp;W$2)-COUNTIF(W12:W300,"&gt;"&amp;W$3)))</f>
        <v>19.890759957247131</v>
      </c>
      <c r="Y6" s="543" t="str">
        <f>IF(COUNT(Y12:Y300)=0,"-",SUMIFS(Y12:Y300, Y12:Y300, "&gt;="&amp;Y2,Y12:Y300,"&lt;="&amp;Y3)/($A$1-COUNTIF(Y12:Y300,"&lt;"&amp;Y$2)-COUNTIF(Y12:Y300,"&gt;"&amp;Y$3)))</f>
        <v>-</v>
      </c>
      <c r="AA6" s="543">
        <f ca="1">IF(COUNT(AA12:AA300)=0,"-",SUMIFS(AA12:AA300, AA12:AA300, "&gt;="&amp;AA2,AA12:AA300,"&lt;="&amp;AA3)/($A$1-COUNTIF(AA12:AA300,"&lt;"&amp;AA$2)-COUNTIF(AA12:AA300,"&gt;"&amp;AA$3)))</f>
        <v>27.018639102475539</v>
      </c>
      <c r="AC6" s="543">
        <f ca="1">IF(COUNT(AC12:AC300)=0,"-",SUMIFS(AC12:AC300, AC12:AC300, "&gt;="&amp;AC2,AC12:AC300,"&lt;="&amp;AC3)/($A$1-COUNTIF(AC12:AC300,"&lt;"&amp;AC$2)-COUNTIF(AC12:AC300,"&gt;"&amp;AC$3)))</f>
        <v>926.54397412685637</v>
      </c>
      <c r="AE6" s="543">
        <f ca="1">IF(COUNT(AE12:AE300)=0,"-",SUMIFS(AE12:AE300, AE12:AE300, "&gt;="&amp;AE2,AE12:AE300,"&lt;="&amp;AE3)/($A$1-COUNTIF(AE12:AE300,"&lt;"&amp;AE$2)-COUNTIF(AE12:AE300,"&gt;"&amp;AE$3)))</f>
        <v>223.75971371774742</v>
      </c>
      <c r="AG6" s="543" t="str">
        <f>IF(COUNT(AG12:AG300)=0,"-",SUMIFS(AG12:AG300, AG12:AG300, "&gt;="&amp;AG2,AG12:AG300,"&lt;="&amp;AG3)/($A$1-COUNTIF(AG12:AG300,"&lt;"&amp;AG$2)-COUNTIF(AG12:AG300,"&gt;"&amp;AG$3)))</f>
        <v>-</v>
      </c>
      <c r="AI6" s="543">
        <f ca="1">IF(COUNT(AI12:AI300)=0,"-",SUMIFS(AI12:AI300, AI12:AI300, "&gt;="&amp;AI2,AI12:AI300,"&lt;="&amp;AI3)/($A$1-COUNTIF(AI12:AI300,"&lt;"&amp;AI$2)-COUNTIF(AI12:AI300,"&gt;"&amp;AI$3)))</f>
        <v>166.58207771609835</v>
      </c>
      <c r="AK6" s="543">
        <f ca="1">IF(COUNT(AK12:AK300)=0,"-",SUMIFS(AK12:AK300, AK12:AK300, "&gt;="&amp;AK2,AK12:AK300,"&lt;="&amp;AK3)/($A$1-COUNTIF(AK12:AK300,"&lt;"&amp;AK$2)-COUNTIF(AK12:AK300,"&gt;"&amp;AK$3)))</f>
        <v>650.63726714550955</v>
      </c>
      <c r="AM6" s="543" t="str">
        <f>IF(COUNT(AM12:AM300)=0,"-",SUMIFS(AM12:AM300, AM12:AM300, "&gt;="&amp;AM2,AM12:AM300,"&lt;="&amp;AM3)/($A$1-COUNTIF(AM12:AM300,"&lt;"&amp;AM$2)-COUNTIF(AM12:AM300,"&gt;"&amp;AM$3)))</f>
        <v>-</v>
      </c>
      <c r="AO6" s="543">
        <f ca="1">IF(COUNT(AO12:AO300)=0,"-",SUMIFS(AO12:AO300, AO12:AO300, "&gt;="&amp;AO2,AO12:AO300,"&lt;="&amp;AO3)/($A$1-COUNTIF(AO12:AO300,"&lt;"&amp;AO$2)-COUNTIF(AO12:AO300,"&gt;"&amp;AO$3)))</f>
        <v>0.17589118198874296</v>
      </c>
      <c r="AQ6" s="543">
        <f ca="1">IF(COUNT(AQ12:AQ300)=0,"-",SUMIFS(AQ12:AQ300, AQ12:AQ300, "&gt;="&amp;AQ2,AQ12:AQ300,"&lt;="&amp;AQ3)/($A$1-COUNTIF(AQ12:AQ300,"&lt;"&amp;AQ$2)-COUNTIF(AQ12:AQ300,"&gt;"&amp;AQ$3)))</f>
        <v>5161.9213613138663</v>
      </c>
    </row>
    <row r="9" spans="1:43" x14ac:dyDescent="0.25">
      <c r="D9" s="552" t="s">
        <v>311</v>
      </c>
      <c r="E9" s="553"/>
      <c r="F9" s="552" t="s">
        <v>312</v>
      </c>
      <c r="G9" s="553"/>
      <c r="H9" s="552" t="s">
        <v>313</v>
      </c>
      <c r="I9" s="553"/>
      <c r="J9" s="552" t="s">
        <v>314</v>
      </c>
      <c r="K9" s="553"/>
      <c r="L9" s="552" t="s">
        <v>315</v>
      </c>
      <c r="M9" s="553"/>
      <c r="N9" s="552" t="s">
        <v>316</v>
      </c>
      <c r="O9" s="553"/>
      <c r="P9" s="552" t="s">
        <v>317</v>
      </c>
      <c r="Q9" s="553"/>
      <c r="R9" s="552" t="s">
        <v>318</v>
      </c>
      <c r="S9" s="553"/>
      <c r="T9" s="552" t="s">
        <v>319</v>
      </c>
      <c r="U9" s="553"/>
      <c r="V9" s="552" t="s">
        <v>320</v>
      </c>
      <c r="W9" s="553"/>
      <c r="X9" s="552" t="s">
        <v>321</v>
      </c>
      <c r="Y9" s="553"/>
      <c r="Z9" s="552" t="s">
        <v>322</v>
      </c>
      <c r="AA9" s="553"/>
      <c r="AB9" s="552" t="s">
        <v>323</v>
      </c>
      <c r="AC9" s="553"/>
      <c r="AD9" s="552" t="s">
        <v>324</v>
      </c>
      <c r="AE9" s="553"/>
      <c r="AF9" s="552" t="s">
        <v>325</v>
      </c>
      <c r="AG9" s="553"/>
      <c r="AH9" s="552" t="s">
        <v>326</v>
      </c>
      <c r="AI9" s="553"/>
      <c r="AJ9" s="552" t="s">
        <v>327</v>
      </c>
      <c r="AK9" s="553"/>
      <c r="AL9" s="552" t="s">
        <v>328</v>
      </c>
      <c r="AM9" s="553"/>
      <c r="AN9" s="552" t="s">
        <v>329</v>
      </c>
      <c r="AO9" s="553"/>
      <c r="AP9" s="552" t="s">
        <v>330</v>
      </c>
      <c r="AQ9" s="553"/>
    </row>
    <row r="10" spans="1:43" ht="34.5" x14ac:dyDescent="0.25">
      <c r="A10" s="483"/>
      <c r="B10" s="484"/>
      <c r="D10" s="554" t="s">
        <v>331</v>
      </c>
      <c r="E10" s="555" t="str">
        <f>D10&amp;"
per FTE"</f>
        <v>Total Occupancy
per FTE</v>
      </c>
      <c r="F10" s="554" t="s">
        <v>332</v>
      </c>
      <c r="G10" s="555" t="str">
        <f>F10&amp;"
per FTE"</f>
        <v>Direct Care Consultant 201
per FTE</v>
      </c>
      <c r="H10" s="554" t="s">
        <v>333</v>
      </c>
      <c r="I10" s="555" t="str">
        <f>H10&amp;"
per FTE"</f>
        <v>Temporary Help 202
per FTE</v>
      </c>
      <c r="J10" s="554" t="s">
        <v>334</v>
      </c>
      <c r="K10" s="555" t="str">
        <f>J10&amp;"
per FTE"</f>
        <v>Clients and Caregivers Reimb./Stipends 203
per FTE</v>
      </c>
      <c r="L10" s="554" t="s">
        <v>335</v>
      </c>
      <c r="M10" s="555" t="str">
        <f>L10&amp;"
per FTE"</f>
        <v>Subcontracted Direct Care 206
per FTE</v>
      </c>
      <c r="N10" s="554" t="s">
        <v>336</v>
      </c>
      <c r="O10" s="555" t="str">
        <f>N10&amp;"
per FTE"</f>
        <v>Staff Training 204
per FTE</v>
      </c>
      <c r="P10" s="554" t="s">
        <v>337</v>
      </c>
      <c r="Q10" s="555" t="str">
        <f>P10&amp;"
per FTE"</f>
        <v>Staff Mileage / Travel 205
per FTE</v>
      </c>
      <c r="R10" s="554" t="s">
        <v>338</v>
      </c>
      <c r="S10" s="555" t="str">
        <f>R10&amp;"
per FTE"</f>
        <v>Meals 207
per FTE</v>
      </c>
      <c r="T10" s="554" t="s">
        <v>339</v>
      </c>
      <c r="U10" s="555" t="str">
        <f>T10&amp;"
per FTE"</f>
        <v>Client Transportation 208
per FTE</v>
      </c>
      <c r="V10" s="554" t="s">
        <v>340</v>
      </c>
      <c r="W10" s="555" t="str">
        <f>V10&amp;"
per FTE"</f>
        <v>Vehicle Expenses 208
per FTE</v>
      </c>
      <c r="X10" s="554" t="s">
        <v>341</v>
      </c>
      <c r="Y10" s="555" t="str">
        <f>X10&amp;"
per FTE"</f>
        <v>Vehicle Depreciation 208
per FTE</v>
      </c>
      <c r="Z10" s="554" t="s">
        <v>342</v>
      </c>
      <c r="AA10" s="555" t="str">
        <f>Z10&amp;"
per FTE"</f>
        <v>Incidental Medical /Medicine/Pharmacy 209
per FTE</v>
      </c>
      <c r="AB10" s="554" t="s">
        <v>343</v>
      </c>
      <c r="AC10" s="555" t="str">
        <f>AB10&amp;"
per FTE"</f>
        <v>Client Personal Allowances 211
per FTE</v>
      </c>
      <c r="AD10" s="554" t="s">
        <v>344</v>
      </c>
      <c r="AE10" s="555" t="str">
        <f>AD10&amp;"
per FTE"</f>
        <v>Provision Material Goods/Svs./Benefits 212
per FTE</v>
      </c>
      <c r="AF10" s="554" t="s">
        <v>345</v>
      </c>
      <c r="AG10" s="555" t="str">
        <f>AF10&amp;"
per FTE"</f>
        <v>Direct Client Wages 214
per FTE</v>
      </c>
      <c r="AH10" s="554" t="s">
        <v>346</v>
      </c>
      <c r="AI10" s="555" t="str">
        <f>AH10&amp;"
per FTE"</f>
        <v>Other Commercial Prod. &amp; Svs. 214
per FTE</v>
      </c>
      <c r="AJ10" s="554" t="s">
        <v>347</v>
      </c>
      <c r="AK10" s="555" t="str">
        <f>AJ10&amp;"
per FTE"</f>
        <v>Program Supplies &amp; Materials 215
per FTE</v>
      </c>
      <c r="AL10" s="554" t="s">
        <v>348</v>
      </c>
      <c r="AM10" s="555" t="str">
        <f>AL10&amp;"
per FTE"</f>
        <v>Non Charitable Expenses
per FTE</v>
      </c>
      <c r="AN10" s="554" t="s">
        <v>349</v>
      </c>
      <c r="AO10" s="555" t="str">
        <f>AN10&amp;"
per FTE"</f>
        <v>Other Expense
per FTE</v>
      </c>
      <c r="AP10" s="554" t="s">
        <v>350</v>
      </c>
      <c r="AQ10" s="555" t="str">
        <f>AP10&amp;"
per FTE"</f>
        <v>Total Other Program Expense
per FTE</v>
      </c>
    </row>
    <row r="11" spans="1:43" x14ac:dyDescent="0.25">
      <c r="A11" s="552" t="s">
        <v>351</v>
      </c>
      <c r="B11" s="556" t="s">
        <v>352</v>
      </c>
      <c r="D11" s="552" t="s">
        <v>353</v>
      </c>
      <c r="E11" s="553"/>
      <c r="F11" s="552" t="s">
        <v>353</v>
      </c>
      <c r="G11" s="553"/>
      <c r="H11" s="552" t="s">
        <v>353</v>
      </c>
      <c r="I11" s="553"/>
      <c r="J11" s="552" t="s">
        <v>353</v>
      </c>
      <c r="K11" s="553"/>
      <c r="L11" s="552" t="s">
        <v>353</v>
      </c>
      <c r="M11" s="553"/>
      <c r="N11" s="552" t="s">
        <v>353</v>
      </c>
      <c r="O11" s="553"/>
      <c r="P11" s="552" t="s">
        <v>353</v>
      </c>
      <c r="Q11" s="553"/>
      <c r="R11" s="552" t="s">
        <v>353</v>
      </c>
      <c r="S11" s="553"/>
      <c r="T11" s="552" t="s">
        <v>353</v>
      </c>
      <c r="U11" s="553"/>
      <c r="V11" s="552" t="s">
        <v>353</v>
      </c>
      <c r="W11" s="553"/>
      <c r="X11" s="552" t="s">
        <v>353</v>
      </c>
      <c r="Y11" s="553"/>
      <c r="Z11" s="552" t="s">
        <v>353</v>
      </c>
      <c r="AA11" s="553"/>
      <c r="AB11" s="552" t="s">
        <v>353</v>
      </c>
      <c r="AC11" s="553"/>
      <c r="AD11" s="552" t="s">
        <v>353</v>
      </c>
      <c r="AE11" s="553"/>
      <c r="AF11" s="552" t="s">
        <v>353</v>
      </c>
      <c r="AG11" s="553"/>
      <c r="AH11" s="552" t="s">
        <v>353</v>
      </c>
      <c r="AI11" s="553"/>
      <c r="AJ11" s="552" t="s">
        <v>353</v>
      </c>
      <c r="AK11" s="553"/>
      <c r="AL11" s="552" t="s">
        <v>353</v>
      </c>
      <c r="AM11" s="553"/>
      <c r="AN11" s="552" t="s">
        <v>353</v>
      </c>
      <c r="AO11" s="553"/>
      <c r="AP11" s="552" t="s">
        <v>353</v>
      </c>
      <c r="AQ11" s="553"/>
    </row>
    <row r="12" spans="1:43" x14ac:dyDescent="0.25">
      <c r="A12" s="552" t="s">
        <v>361</v>
      </c>
      <c r="B12" s="556">
        <v>1.04</v>
      </c>
      <c r="D12" s="557">
        <v>7296</v>
      </c>
      <c r="E12" s="487">
        <f>IF(OR($B12=0,D12=0),"",D12/$B12)</f>
        <v>7015.3846153846152</v>
      </c>
      <c r="F12" s="558"/>
      <c r="G12" s="487" t="str">
        <f>IF(OR($B12=0,F12=0),"",F12/$B12)</f>
        <v/>
      </c>
      <c r="H12" s="557"/>
      <c r="I12" s="487" t="str">
        <f>IF(OR($B12=0,H12=0),"",H12/$B12)</f>
        <v/>
      </c>
      <c r="J12" s="557"/>
      <c r="K12" s="487" t="str">
        <f>IF(OR($B12=0,J12=0),"",J12/$B12)</f>
        <v/>
      </c>
      <c r="L12" s="557"/>
      <c r="M12" s="487" t="str">
        <f>IF(OR($B12=0,L12=0),"",L12/$B12)</f>
        <v/>
      </c>
      <c r="N12" s="557">
        <v>220</v>
      </c>
      <c r="O12" s="487">
        <f>IF(OR($B12=0,N12=0),"",N12/$B12)</f>
        <v>211.53846153846152</v>
      </c>
      <c r="P12" s="557">
        <v>24</v>
      </c>
      <c r="Q12" s="487">
        <f>IF(OR($B12=0,P12=0),"",P12/$B12)</f>
        <v>23.076923076923077</v>
      </c>
      <c r="R12" s="557"/>
      <c r="S12" s="487" t="str">
        <f>IF(OR($B12=0,R12=0),"",R12/$B12)</f>
        <v/>
      </c>
      <c r="T12" s="557"/>
      <c r="U12" s="487" t="str">
        <f>IF(OR($B12=0,T12=0),"",T12/$B12)</f>
        <v/>
      </c>
      <c r="V12" s="557"/>
      <c r="W12" s="487" t="str">
        <f>IF(OR($B12=0,V12=0),"",V12/$B12)</f>
        <v/>
      </c>
      <c r="X12" s="557"/>
      <c r="Y12" s="487" t="str">
        <f>IF(OR($B12=0,X12=0),"",X12/$B12)</f>
        <v/>
      </c>
      <c r="Z12" s="557"/>
      <c r="AA12" s="487" t="str">
        <f>IF(OR($B12=0,Z12=0),"",Z12/$B12)</f>
        <v/>
      </c>
      <c r="AB12" s="557">
        <v>5949</v>
      </c>
      <c r="AC12" s="487">
        <f>IF(OR($B12=0,AB12=0),"",AB12/$B12)</f>
        <v>5720.1923076923076</v>
      </c>
      <c r="AD12" s="557"/>
      <c r="AE12" s="487" t="str">
        <f>IF(OR($B12=0,AD12=0),"",AD12/$B12)</f>
        <v/>
      </c>
      <c r="AF12" s="557"/>
      <c r="AG12" s="487" t="str">
        <f>IF(OR($B12=0,AF12=0),"",AF12/$B12)</f>
        <v/>
      </c>
      <c r="AH12" s="557"/>
      <c r="AI12" s="487" t="str">
        <f>IF(OR($B12=0,AH12=0),"",AH12/$B12)</f>
        <v/>
      </c>
      <c r="AJ12" s="557">
        <v>3134</v>
      </c>
      <c r="AK12" s="487">
        <f>IF(OR($B12=0,AJ12=0),"",AJ12/$B12)</f>
        <v>3013.4615384615386</v>
      </c>
      <c r="AL12" s="557"/>
      <c r="AM12" s="487" t="str">
        <f>IF(OR($B12=0,AL12=0),"",AL12/$B12)</f>
        <v/>
      </c>
      <c r="AN12" s="557"/>
      <c r="AO12" s="487" t="str">
        <f>IF(OR($B12=0,AN12=0),"",AN12/$B12)</f>
        <v/>
      </c>
      <c r="AP12" s="557">
        <v>9327</v>
      </c>
      <c r="AQ12" s="487">
        <f>IF(OR($B12=0,AP12=0),"",AP12/$B12)</f>
        <v>8968.2692307692305</v>
      </c>
    </row>
    <row r="13" spans="1:43" x14ac:dyDescent="0.25">
      <c r="A13" s="552" t="s">
        <v>520</v>
      </c>
      <c r="B13" s="556">
        <v>24.55</v>
      </c>
      <c r="D13" s="557">
        <v>33228</v>
      </c>
      <c r="E13" s="487">
        <f t="shared" ref="E13:G76" si="0">IF(OR($B13=0,D13=0),"",D13/$B13)</f>
        <v>1353.4826883910387</v>
      </c>
      <c r="F13" s="557">
        <v>57063</v>
      </c>
      <c r="G13" s="487">
        <f t="shared" si="0"/>
        <v>2324.3584521384928</v>
      </c>
      <c r="H13" s="557"/>
      <c r="I13" s="487" t="str">
        <f t="shared" ref="I13:I76" si="1">IF(OR($B13=0,H13=0),"",H13/$B13)</f>
        <v/>
      </c>
      <c r="J13" s="557">
        <v>6400</v>
      </c>
      <c r="K13" s="487">
        <f t="shared" ref="K13:K76" si="2">IF(OR($B13=0,J13=0),"",J13/$B13)</f>
        <v>260.69246435845213</v>
      </c>
      <c r="L13" s="557"/>
      <c r="M13" s="487" t="str">
        <f t="shared" ref="M13:M76" si="3">IF(OR($B13=0,L13=0),"",L13/$B13)</f>
        <v/>
      </c>
      <c r="N13" s="557"/>
      <c r="O13" s="487" t="str">
        <f t="shared" ref="O13:O76" si="4">IF(OR($B13=0,N13=0),"",N13/$B13)</f>
        <v/>
      </c>
      <c r="P13" s="557"/>
      <c r="Q13" s="487" t="str">
        <f t="shared" ref="Q13:Q76" si="5">IF(OR($B13=0,P13=0),"",P13/$B13)</f>
        <v/>
      </c>
      <c r="R13" s="557"/>
      <c r="S13" s="487" t="str">
        <f t="shared" ref="S13:S76" si="6">IF(OR($B13=0,R13=0),"",R13/$B13)</f>
        <v/>
      </c>
      <c r="T13" s="557"/>
      <c r="U13" s="487" t="str">
        <f t="shared" ref="U13:U76" si="7">IF(OR($B13=0,T13=0),"",T13/$B13)</f>
        <v/>
      </c>
      <c r="V13" s="557"/>
      <c r="W13" s="487" t="str">
        <f t="shared" ref="W13:W76" si="8">IF(OR($B13=0,V13=0),"",V13/$B13)</f>
        <v/>
      </c>
      <c r="X13" s="557"/>
      <c r="Y13" s="487" t="str">
        <f t="shared" ref="Y13:Y76" si="9">IF(OR($B13=0,X13=0),"",X13/$B13)</f>
        <v/>
      </c>
      <c r="Z13" s="557"/>
      <c r="AA13" s="487" t="str">
        <f t="shared" ref="AA13:AA76" si="10">IF(OR($B13=0,Z13=0),"",Z13/$B13)</f>
        <v/>
      </c>
      <c r="AB13" s="557">
        <v>105037</v>
      </c>
      <c r="AC13" s="487">
        <f t="shared" ref="AC13:AC76" si="11">IF(OR($B13=0,AB13=0),"",AB13/$B13)</f>
        <v>4278.4928716904278</v>
      </c>
      <c r="AD13" s="557"/>
      <c r="AE13" s="487" t="str">
        <f t="shared" ref="AE13:AE76" si="12">IF(OR($B13=0,AD13=0),"",AD13/$B13)</f>
        <v/>
      </c>
      <c r="AF13" s="557"/>
      <c r="AG13" s="487" t="str">
        <f t="shared" ref="AG13:AG76" si="13">IF(OR($B13=0,AF13=0),"",AF13/$B13)</f>
        <v/>
      </c>
      <c r="AH13" s="557"/>
      <c r="AI13" s="487" t="str">
        <f t="shared" ref="AI13:AI76" si="14">IF(OR($B13=0,AH13=0),"",AH13/$B13)</f>
        <v/>
      </c>
      <c r="AJ13" s="557"/>
      <c r="AK13" s="487" t="str">
        <f t="shared" ref="AK13:AK76" si="15">IF(OR($B13=0,AJ13=0),"",AJ13/$B13)</f>
        <v/>
      </c>
      <c r="AL13" s="557"/>
      <c r="AM13" s="487" t="str">
        <f t="shared" ref="AM13:AM76" si="16">IF(OR($B13=0,AL13=0),"",AL13/$B13)</f>
        <v/>
      </c>
      <c r="AN13" s="557"/>
      <c r="AO13" s="487" t="str">
        <f t="shared" ref="AO13:AO76" si="17">IF(OR($B13=0,AN13=0),"",AN13/$B13)</f>
        <v/>
      </c>
      <c r="AP13" s="557">
        <v>168500</v>
      </c>
      <c r="AQ13" s="487">
        <f t="shared" ref="AQ13:AQ76" si="18">IF(OR($B13=0,AP13=0),"",AP13/$B13)</f>
        <v>6863.5437881873722</v>
      </c>
    </row>
    <row r="14" spans="1:43" x14ac:dyDescent="0.25">
      <c r="A14" s="489"/>
      <c r="B14">
        <v>17.37</v>
      </c>
      <c r="D14" s="490"/>
      <c r="E14" s="487" t="str">
        <f t="shared" si="0"/>
        <v/>
      </c>
      <c r="F14" s="490">
        <v>175092</v>
      </c>
      <c r="G14" s="487">
        <f t="shared" si="0"/>
        <v>10080.13816925734</v>
      </c>
      <c r="H14" s="490"/>
      <c r="I14" s="487" t="str">
        <f t="shared" si="1"/>
        <v/>
      </c>
      <c r="J14" s="490">
        <v>41345</v>
      </c>
      <c r="K14" s="487">
        <f t="shared" si="2"/>
        <v>2380.2533103051237</v>
      </c>
      <c r="L14" s="490"/>
      <c r="M14" s="487" t="str">
        <f t="shared" si="3"/>
        <v/>
      </c>
      <c r="N14" s="490"/>
      <c r="O14" s="487" t="str">
        <f t="shared" si="4"/>
        <v/>
      </c>
      <c r="P14" s="490">
        <v>5736</v>
      </c>
      <c r="Q14" s="487">
        <f t="shared" si="5"/>
        <v>330.22452504317789</v>
      </c>
      <c r="R14" s="490"/>
      <c r="S14" s="487" t="str">
        <f t="shared" si="6"/>
        <v/>
      </c>
      <c r="T14" s="490"/>
      <c r="U14" s="487" t="str">
        <f t="shared" si="7"/>
        <v/>
      </c>
      <c r="V14" s="490"/>
      <c r="W14" s="487" t="str">
        <f t="shared" si="8"/>
        <v/>
      </c>
      <c r="X14" s="490"/>
      <c r="Y14" s="487" t="str">
        <f t="shared" si="9"/>
        <v/>
      </c>
      <c r="Z14" s="490"/>
      <c r="AA14" s="487" t="str">
        <f t="shared" si="10"/>
        <v/>
      </c>
      <c r="AB14" s="490">
        <v>26964</v>
      </c>
      <c r="AC14" s="487">
        <f t="shared" si="11"/>
        <v>1552.3316062176166</v>
      </c>
      <c r="AD14" s="490"/>
      <c r="AE14" s="487" t="str">
        <f t="shared" si="12"/>
        <v/>
      </c>
      <c r="AF14" s="490"/>
      <c r="AG14" s="487" t="str">
        <f t="shared" si="13"/>
        <v/>
      </c>
      <c r="AH14" s="490"/>
      <c r="AI14" s="487" t="str">
        <f t="shared" si="14"/>
        <v/>
      </c>
      <c r="AJ14" s="490">
        <v>631</v>
      </c>
      <c r="AK14" s="487">
        <f t="shared" si="15"/>
        <v>36.327000575705235</v>
      </c>
      <c r="AL14" s="490"/>
      <c r="AM14" s="487" t="str">
        <f t="shared" si="16"/>
        <v/>
      </c>
      <c r="AN14" s="490"/>
      <c r="AO14" s="487" t="str">
        <f t="shared" si="17"/>
        <v/>
      </c>
      <c r="AP14" s="490">
        <v>249768</v>
      </c>
      <c r="AQ14" s="487">
        <f t="shared" si="18"/>
        <v>14379.274611398963</v>
      </c>
    </row>
    <row r="15" spans="1:43" x14ac:dyDescent="0.25">
      <c r="A15" s="489"/>
      <c r="B15">
        <v>2.84</v>
      </c>
      <c r="D15" s="490"/>
      <c r="E15" s="487" t="str">
        <f t="shared" si="0"/>
        <v/>
      </c>
      <c r="F15" s="490"/>
      <c r="G15" s="487" t="str">
        <f t="shared" si="0"/>
        <v/>
      </c>
      <c r="H15" s="490"/>
      <c r="I15" s="487" t="str">
        <f t="shared" si="1"/>
        <v/>
      </c>
      <c r="J15" s="490"/>
      <c r="K15" s="487" t="str">
        <f t="shared" si="2"/>
        <v/>
      </c>
      <c r="L15" s="490"/>
      <c r="M15" s="487" t="str">
        <f t="shared" si="3"/>
        <v/>
      </c>
      <c r="N15" s="490"/>
      <c r="O15" s="487" t="str">
        <f t="shared" si="4"/>
        <v/>
      </c>
      <c r="P15" s="490"/>
      <c r="Q15" s="487" t="str">
        <f t="shared" si="5"/>
        <v/>
      </c>
      <c r="R15" s="490"/>
      <c r="S15" s="487" t="str">
        <f t="shared" si="6"/>
        <v/>
      </c>
      <c r="T15" s="490"/>
      <c r="U15" s="487" t="str">
        <f t="shared" si="7"/>
        <v/>
      </c>
      <c r="V15" s="490"/>
      <c r="W15" s="487" t="str">
        <f t="shared" si="8"/>
        <v/>
      </c>
      <c r="X15" s="490"/>
      <c r="Y15" s="487" t="str">
        <f t="shared" si="9"/>
        <v/>
      </c>
      <c r="Z15" s="490"/>
      <c r="AA15" s="487" t="str">
        <f t="shared" si="10"/>
        <v/>
      </c>
      <c r="AB15" s="490"/>
      <c r="AC15" s="487" t="str">
        <f t="shared" si="11"/>
        <v/>
      </c>
      <c r="AD15" s="490"/>
      <c r="AE15" s="487" t="str">
        <f t="shared" si="12"/>
        <v/>
      </c>
      <c r="AF15" s="490"/>
      <c r="AG15" s="487" t="str">
        <f t="shared" si="13"/>
        <v/>
      </c>
      <c r="AH15" s="490"/>
      <c r="AI15" s="487" t="str">
        <f t="shared" si="14"/>
        <v/>
      </c>
      <c r="AJ15" s="490"/>
      <c r="AK15" s="487" t="str">
        <f t="shared" si="15"/>
        <v/>
      </c>
      <c r="AL15" s="490"/>
      <c r="AM15" s="487" t="str">
        <f t="shared" si="16"/>
        <v/>
      </c>
      <c r="AN15" s="490"/>
      <c r="AO15" s="487" t="str">
        <f t="shared" si="17"/>
        <v/>
      </c>
      <c r="AP15" s="490"/>
      <c r="AQ15" s="487" t="str">
        <f t="shared" si="18"/>
        <v/>
      </c>
    </row>
    <row r="16" spans="1:43" x14ac:dyDescent="0.25">
      <c r="A16" s="552" t="s">
        <v>521</v>
      </c>
      <c r="B16" s="556">
        <v>4.5773076923076896</v>
      </c>
      <c r="D16" s="557">
        <v>62474</v>
      </c>
      <c r="E16" s="487">
        <f t="shared" si="0"/>
        <v>13648.634568523661</v>
      </c>
      <c r="F16" s="557">
        <v>8073</v>
      </c>
      <c r="G16" s="487">
        <f t="shared" si="0"/>
        <v>1763.700529367281</v>
      </c>
      <c r="H16" s="557"/>
      <c r="I16" s="487" t="str">
        <f t="shared" si="1"/>
        <v/>
      </c>
      <c r="J16" s="557"/>
      <c r="K16" s="487" t="str">
        <f t="shared" si="2"/>
        <v/>
      </c>
      <c r="L16" s="557"/>
      <c r="M16" s="487" t="str">
        <f t="shared" si="3"/>
        <v/>
      </c>
      <c r="N16" s="557"/>
      <c r="O16" s="487" t="str">
        <f t="shared" si="4"/>
        <v/>
      </c>
      <c r="P16" s="557">
        <v>146</v>
      </c>
      <c r="Q16" s="487">
        <f t="shared" si="5"/>
        <v>31.896479287454856</v>
      </c>
      <c r="R16" s="557"/>
      <c r="S16" s="487" t="str">
        <f t="shared" si="6"/>
        <v/>
      </c>
      <c r="T16" s="557">
        <v>668</v>
      </c>
      <c r="U16" s="487">
        <f t="shared" si="7"/>
        <v>145.93731619191672</v>
      </c>
      <c r="V16" s="557"/>
      <c r="W16" s="487" t="str">
        <f t="shared" si="8"/>
        <v/>
      </c>
      <c r="X16" s="557"/>
      <c r="Y16" s="487" t="str">
        <f t="shared" si="9"/>
        <v/>
      </c>
      <c r="Z16" s="557"/>
      <c r="AA16" s="487" t="str">
        <f t="shared" si="10"/>
        <v/>
      </c>
      <c r="AB16" s="557"/>
      <c r="AC16" s="487" t="str">
        <f t="shared" si="11"/>
        <v/>
      </c>
      <c r="AD16" s="557"/>
      <c r="AE16" s="487" t="str">
        <f t="shared" si="12"/>
        <v/>
      </c>
      <c r="AF16" s="557"/>
      <c r="AG16" s="487" t="str">
        <f t="shared" si="13"/>
        <v/>
      </c>
      <c r="AH16" s="557"/>
      <c r="AI16" s="487" t="str">
        <f t="shared" si="14"/>
        <v/>
      </c>
      <c r="AJ16" s="557"/>
      <c r="AK16" s="487" t="str">
        <f t="shared" si="15"/>
        <v/>
      </c>
      <c r="AL16" s="557"/>
      <c r="AM16" s="487" t="str">
        <f t="shared" si="16"/>
        <v/>
      </c>
      <c r="AN16" s="557"/>
      <c r="AO16" s="487" t="str">
        <f t="shared" si="17"/>
        <v/>
      </c>
      <c r="AP16" s="557">
        <v>8887</v>
      </c>
      <c r="AQ16" s="487">
        <f t="shared" si="18"/>
        <v>1941.5343248466527</v>
      </c>
    </row>
    <row r="17" spans="1:43" x14ac:dyDescent="0.25">
      <c r="A17" s="552" t="s">
        <v>522</v>
      </c>
      <c r="B17" s="556">
        <v>5.6</v>
      </c>
      <c r="D17" s="557">
        <v>12681</v>
      </c>
      <c r="E17" s="487">
        <f t="shared" si="0"/>
        <v>2264.4642857142858</v>
      </c>
      <c r="F17" s="557"/>
      <c r="G17" s="487" t="str">
        <f t="shared" si="0"/>
        <v/>
      </c>
      <c r="H17" s="557"/>
      <c r="I17" s="487" t="str">
        <f t="shared" si="1"/>
        <v/>
      </c>
      <c r="J17" s="557"/>
      <c r="K17" s="487" t="str">
        <f t="shared" si="2"/>
        <v/>
      </c>
      <c r="L17" s="557"/>
      <c r="M17" s="487" t="str">
        <f t="shared" si="3"/>
        <v/>
      </c>
      <c r="N17" s="557">
        <v>1265</v>
      </c>
      <c r="O17" s="487">
        <f t="shared" si="4"/>
        <v>225.89285714285717</v>
      </c>
      <c r="P17" s="557"/>
      <c r="Q17" s="487" t="str">
        <f t="shared" si="5"/>
        <v/>
      </c>
      <c r="R17" s="557">
        <v>62</v>
      </c>
      <c r="S17" s="487">
        <f t="shared" si="6"/>
        <v>11.071428571428573</v>
      </c>
      <c r="T17" s="557"/>
      <c r="U17" s="487" t="str">
        <f t="shared" si="7"/>
        <v/>
      </c>
      <c r="V17" s="557"/>
      <c r="W17" s="487" t="str">
        <f t="shared" si="8"/>
        <v/>
      </c>
      <c r="X17" s="557"/>
      <c r="Y17" s="487" t="str">
        <f t="shared" si="9"/>
        <v/>
      </c>
      <c r="Z17" s="557"/>
      <c r="AA17" s="487" t="str">
        <f t="shared" si="10"/>
        <v/>
      </c>
      <c r="AB17" s="557"/>
      <c r="AC17" s="487" t="str">
        <f t="shared" si="11"/>
        <v/>
      </c>
      <c r="AD17" s="557"/>
      <c r="AE17" s="487" t="str">
        <f t="shared" si="12"/>
        <v/>
      </c>
      <c r="AF17" s="557"/>
      <c r="AG17" s="487" t="str">
        <f t="shared" si="13"/>
        <v/>
      </c>
      <c r="AH17" s="557"/>
      <c r="AI17" s="487" t="str">
        <f t="shared" si="14"/>
        <v/>
      </c>
      <c r="AJ17" s="557">
        <v>1527</v>
      </c>
      <c r="AK17" s="487">
        <f t="shared" si="15"/>
        <v>272.67857142857144</v>
      </c>
      <c r="AL17" s="557"/>
      <c r="AM17" s="487" t="str">
        <f t="shared" si="16"/>
        <v/>
      </c>
      <c r="AN17" s="557"/>
      <c r="AO17" s="487" t="str">
        <f t="shared" si="17"/>
        <v/>
      </c>
      <c r="AP17" s="557">
        <v>2854</v>
      </c>
      <c r="AQ17" s="487">
        <f t="shared" si="18"/>
        <v>509.64285714285717</v>
      </c>
    </row>
    <row r="18" spans="1:43" x14ac:dyDescent="0.25">
      <c r="A18" s="552" t="s">
        <v>514</v>
      </c>
      <c r="B18" s="556">
        <v>15.7</v>
      </c>
      <c r="D18" s="557">
        <v>136809</v>
      </c>
      <c r="E18" s="487">
        <f t="shared" si="0"/>
        <v>8713.9490445859883</v>
      </c>
      <c r="F18" s="557">
        <v>187199</v>
      </c>
      <c r="G18" s="487">
        <f t="shared" si="0"/>
        <v>11923.503184713376</v>
      </c>
      <c r="H18" s="557"/>
      <c r="I18" s="487" t="str">
        <f t="shared" si="1"/>
        <v/>
      </c>
      <c r="J18" s="557"/>
      <c r="K18" s="487" t="str">
        <f t="shared" si="2"/>
        <v/>
      </c>
      <c r="L18" s="557"/>
      <c r="M18" s="487" t="str">
        <f t="shared" si="3"/>
        <v/>
      </c>
      <c r="N18" s="557"/>
      <c r="O18" s="487" t="str">
        <f t="shared" si="4"/>
        <v/>
      </c>
      <c r="P18" s="557">
        <v>81</v>
      </c>
      <c r="Q18" s="487">
        <f t="shared" si="5"/>
        <v>5.1592356687898091</v>
      </c>
      <c r="R18" s="557"/>
      <c r="S18" s="487" t="str">
        <f t="shared" si="6"/>
        <v/>
      </c>
      <c r="T18" s="557"/>
      <c r="U18" s="487" t="str">
        <f t="shared" si="7"/>
        <v/>
      </c>
      <c r="V18" s="557"/>
      <c r="W18" s="487" t="str">
        <f t="shared" si="8"/>
        <v/>
      </c>
      <c r="X18" s="557"/>
      <c r="Y18" s="487" t="str">
        <f t="shared" si="9"/>
        <v/>
      </c>
      <c r="Z18" s="557"/>
      <c r="AA18" s="487" t="str">
        <f t="shared" si="10"/>
        <v/>
      </c>
      <c r="AB18" s="557"/>
      <c r="AC18" s="487" t="str">
        <f t="shared" si="11"/>
        <v/>
      </c>
      <c r="AD18" s="557"/>
      <c r="AE18" s="487" t="str">
        <f t="shared" si="12"/>
        <v/>
      </c>
      <c r="AF18" s="557"/>
      <c r="AG18" s="487" t="str">
        <f t="shared" si="13"/>
        <v/>
      </c>
      <c r="AH18" s="557"/>
      <c r="AI18" s="487" t="str">
        <f t="shared" si="14"/>
        <v/>
      </c>
      <c r="AJ18" s="557">
        <v>124762</v>
      </c>
      <c r="AK18" s="487">
        <f t="shared" si="15"/>
        <v>7946.624203821656</v>
      </c>
      <c r="AL18" s="557"/>
      <c r="AM18" s="487" t="str">
        <f t="shared" si="16"/>
        <v/>
      </c>
      <c r="AN18" s="557"/>
      <c r="AO18" s="487" t="str">
        <f t="shared" si="17"/>
        <v/>
      </c>
      <c r="AP18" s="557">
        <v>312042</v>
      </c>
      <c r="AQ18" s="487">
        <f t="shared" si="18"/>
        <v>19875.286624203822</v>
      </c>
    </row>
    <row r="19" spans="1:43" x14ac:dyDescent="0.25">
      <c r="A19" s="489"/>
      <c r="B19">
        <v>5.41</v>
      </c>
      <c r="D19" s="490">
        <v>45821</v>
      </c>
      <c r="E19" s="487">
        <f t="shared" si="0"/>
        <v>8469.6857670979662</v>
      </c>
      <c r="F19" s="490">
        <v>25124</v>
      </c>
      <c r="G19" s="487">
        <f t="shared" si="0"/>
        <v>4643.992606284658</v>
      </c>
      <c r="H19" s="490"/>
      <c r="I19" s="487" t="str">
        <f t="shared" si="1"/>
        <v/>
      </c>
      <c r="J19" s="490"/>
      <c r="K19" s="487" t="str">
        <f t="shared" si="2"/>
        <v/>
      </c>
      <c r="L19" s="490"/>
      <c r="M19" s="487" t="str">
        <f t="shared" si="3"/>
        <v/>
      </c>
      <c r="N19" s="490">
        <v>2077</v>
      </c>
      <c r="O19" s="487">
        <f t="shared" si="4"/>
        <v>383.91866913123846</v>
      </c>
      <c r="P19" s="490">
        <v>244</v>
      </c>
      <c r="Q19" s="487">
        <f t="shared" si="5"/>
        <v>45.10166358595194</v>
      </c>
      <c r="R19" s="490"/>
      <c r="S19" s="487" t="str">
        <f t="shared" si="6"/>
        <v/>
      </c>
      <c r="T19" s="490"/>
      <c r="U19" s="487" t="str">
        <f t="shared" si="7"/>
        <v/>
      </c>
      <c r="V19" s="490"/>
      <c r="W19" s="487" t="str">
        <f t="shared" si="8"/>
        <v/>
      </c>
      <c r="X19" s="490"/>
      <c r="Y19" s="487" t="str">
        <f t="shared" si="9"/>
        <v/>
      </c>
      <c r="Z19" s="490"/>
      <c r="AA19" s="487" t="str">
        <f t="shared" si="10"/>
        <v/>
      </c>
      <c r="AB19" s="490"/>
      <c r="AC19" s="487" t="str">
        <f t="shared" si="11"/>
        <v/>
      </c>
      <c r="AD19" s="490"/>
      <c r="AE19" s="487" t="str">
        <f t="shared" si="12"/>
        <v/>
      </c>
      <c r="AF19" s="490"/>
      <c r="AG19" s="487" t="str">
        <f t="shared" si="13"/>
        <v/>
      </c>
      <c r="AH19" s="490"/>
      <c r="AI19" s="487" t="str">
        <f t="shared" si="14"/>
        <v/>
      </c>
      <c r="AJ19" s="490">
        <v>13281</v>
      </c>
      <c r="AK19" s="487">
        <f t="shared" si="15"/>
        <v>2454.8983364140481</v>
      </c>
      <c r="AL19" s="490"/>
      <c r="AM19" s="487" t="str">
        <f t="shared" si="16"/>
        <v/>
      </c>
      <c r="AN19" s="490"/>
      <c r="AO19" s="487" t="str">
        <f t="shared" si="17"/>
        <v/>
      </c>
      <c r="AP19" s="490">
        <v>40726</v>
      </c>
      <c r="AQ19" s="487">
        <f t="shared" si="18"/>
        <v>7527.9112754158959</v>
      </c>
    </row>
    <row r="20" spans="1:43" x14ac:dyDescent="0.25">
      <c r="A20" s="552" t="s">
        <v>516</v>
      </c>
      <c r="B20" s="556">
        <v>6.4</v>
      </c>
      <c r="D20" s="557">
        <v>28496</v>
      </c>
      <c r="E20" s="487">
        <f t="shared" si="0"/>
        <v>4452.5</v>
      </c>
      <c r="F20" s="557">
        <v>79735</v>
      </c>
      <c r="G20" s="487">
        <f t="shared" si="0"/>
        <v>12458.59375</v>
      </c>
      <c r="H20" s="557"/>
      <c r="I20" s="487" t="str">
        <f t="shared" si="1"/>
        <v/>
      </c>
      <c r="J20" s="557"/>
      <c r="K20" s="487" t="str">
        <f t="shared" si="2"/>
        <v/>
      </c>
      <c r="L20" s="557"/>
      <c r="M20" s="487" t="str">
        <f t="shared" si="3"/>
        <v/>
      </c>
      <c r="N20" s="557">
        <v>100</v>
      </c>
      <c r="O20" s="487">
        <f t="shared" si="4"/>
        <v>15.625</v>
      </c>
      <c r="P20" s="557">
        <v>103</v>
      </c>
      <c r="Q20" s="487">
        <f t="shared" si="5"/>
        <v>16.09375</v>
      </c>
      <c r="R20" s="557"/>
      <c r="S20" s="487" t="str">
        <f t="shared" si="6"/>
        <v/>
      </c>
      <c r="T20" s="557"/>
      <c r="U20" s="487" t="str">
        <f t="shared" si="7"/>
        <v/>
      </c>
      <c r="V20" s="557"/>
      <c r="W20" s="487" t="str">
        <f t="shared" si="8"/>
        <v/>
      </c>
      <c r="X20" s="557"/>
      <c r="Y20" s="487" t="str">
        <f t="shared" si="9"/>
        <v/>
      </c>
      <c r="Z20" s="557"/>
      <c r="AA20" s="487" t="str">
        <f t="shared" si="10"/>
        <v/>
      </c>
      <c r="AB20" s="557"/>
      <c r="AC20" s="487" t="str">
        <f t="shared" si="11"/>
        <v/>
      </c>
      <c r="AD20" s="557"/>
      <c r="AE20" s="487" t="str">
        <f t="shared" si="12"/>
        <v/>
      </c>
      <c r="AF20" s="557"/>
      <c r="AG20" s="487" t="str">
        <f t="shared" si="13"/>
        <v/>
      </c>
      <c r="AH20" s="557"/>
      <c r="AI20" s="487" t="str">
        <f t="shared" si="14"/>
        <v/>
      </c>
      <c r="AJ20" s="557">
        <v>6242</v>
      </c>
      <c r="AK20" s="487">
        <f t="shared" si="15"/>
        <v>975.3125</v>
      </c>
      <c r="AL20" s="557"/>
      <c r="AM20" s="487" t="str">
        <f t="shared" si="16"/>
        <v/>
      </c>
      <c r="AN20" s="557"/>
      <c r="AO20" s="487" t="str">
        <f t="shared" si="17"/>
        <v/>
      </c>
      <c r="AP20" s="557">
        <v>86180</v>
      </c>
      <c r="AQ20" s="487">
        <f t="shared" si="18"/>
        <v>13465.625</v>
      </c>
    </row>
    <row r="21" spans="1:43" x14ac:dyDescent="0.25">
      <c r="A21" s="552" t="s">
        <v>523</v>
      </c>
      <c r="B21" s="556">
        <v>2.6448977755874798</v>
      </c>
      <c r="D21" s="557">
        <v>31997</v>
      </c>
      <c r="E21" s="487">
        <f t="shared" si="0"/>
        <v>12097.632012599384</v>
      </c>
      <c r="F21" s="557">
        <v>113</v>
      </c>
      <c r="G21" s="487">
        <f t="shared" si="0"/>
        <v>42.723768397778869</v>
      </c>
      <c r="H21" s="557"/>
      <c r="I21" s="487" t="str">
        <f t="shared" si="1"/>
        <v/>
      </c>
      <c r="J21" s="557">
        <v>1250</v>
      </c>
      <c r="K21" s="487">
        <f t="shared" si="2"/>
        <v>472.60805749755389</v>
      </c>
      <c r="L21" s="557"/>
      <c r="M21" s="487" t="str">
        <f t="shared" si="3"/>
        <v/>
      </c>
      <c r="N21" s="557">
        <v>175</v>
      </c>
      <c r="O21" s="487">
        <f t="shared" si="4"/>
        <v>66.16512804965754</v>
      </c>
      <c r="P21" s="557">
        <v>6</v>
      </c>
      <c r="Q21" s="487">
        <f t="shared" si="5"/>
        <v>2.2685186759882585</v>
      </c>
      <c r="R21" s="557">
        <v>27</v>
      </c>
      <c r="S21" s="487">
        <f t="shared" si="6"/>
        <v>10.208334041947163</v>
      </c>
      <c r="T21" s="557"/>
      <c r="U21" s="487" t="str">
        <f t="shared" si="7"/>
        <v/>
      </c>
      <c r="V21" s="557">
        <v>340</v>
      </c>
      <c r="W21" s="487">
        <f t="shared" si="8"/>
        <v>128.54939163933466</v>
      </c>
      <c r="X21" s="557"/>
      <c r="Y21" s="487" t="str">
        <f t="shared" si="9"/>
        <v/>
      </c>
      <c r="Z21" s="557">
        <v>929</v>
      </c>
      <c r="AA21" s="487">
        <f t="shared" si="10"/>
        <v>351.24230833218201</v>
      </c>
      <c r="AB21" s="557"/>
      <c r="AC21" s="487" t="str">
        <f t="shared" si="11"/>
        <v/>
      </c>
      <c r="AD21" s="557">
        <v>1425</v>
      </c>
      <c r="AE21" s="487">
        <f t="shared" si="12"/>
        <v>538.77318554721137</v>
      </c>
      <c r="AF21" s="557"/>
      <c r="AG21" s="487" t="str">
        <f t="shared" si="13"/>
        <v/>
      </c>
      <c r="AH21" s="557"/>
      <c r="AI21" s="487" t="str">
        <f t="shared" si="14"/>
        <v/>
      </c>
      <c r="AJ21" s="557">
        <v>771</v>
      </c>
      <c r="AK21" s="487">
        <f t="shared" si="15"/>
        <v>291.50464986449123</v>
      </c>
      <c r="AL21" s="557"/>
      <c r="AM21" s="487" t="str">
        <f t="shared" si="16"/>
        <v/>
      </c>
      <c r="AN21" s="557"/>
      <c r="AO21" s="487" t="str">
        <f t="shared" si="17"/>
        <v/>
      </c>
      <c r="AP21" s="557">
        <v>5036</v>
      </c>
      <c r="AQ21" s="487">
        <f t="shared" si="18"/>
        <v>1904.043342046145</v>
      </c>
    </row>
    <row r="22" spans="1:43" x14ac:dyDescent="0.25">
      <c r="A22" s="489"/>
      <c r="B22">
        <v>0.78080610065186196</v>
      </c>
      <c r="D22" s="490">
        <v>888</v>
      </c>
      <c r="E22" s="487">
        <f t="shared" si="0"/>
        <v>1137.2861959693275</v>
      </c>
      <c r="F22" s="490"/>
      <c r="G22" s="487" t="str">
        <f t="shared" si="0"/>
        <v/>
      </c>
      <c r="H22" s="490"/>
      <c r="I22" s="487" t="str">
        <f t="shared" si="1"/>
        <v/>
      </c>
      <c r="J22" s="490"/>
      <c r="K22" s="487" t="str">
        <f t="shared" si="2"/>
        <v/>
      </c>
      <c r="L22" s="490"/>
      <c r="M22" s="487" t="str">
        <f t="shared" si="3"/>
        <v/>
      </c>
      <c r="N22" s="490"/>
      <c r="O22" s="487" t="str">
        <f t="shared" si="4"/>
        <v/>
      </c>
      <c r="P22" s="490"/>
      <c r="Q22" s="487" t="str">
        <f t="shared" si="5"/>
        <v/>
      </c>
      <c r="R22" s="490"/>
      <c r="S22" s="487" t="str">
        <f t="shared" si="6"/>
        <v/>
      </c>
      <c r="T22" s="490"/>
      <c r="U22" s="487" t="str">
        <f t="shared" si="7"/>
        <v/>
      </c>
      <c r="V22" s="490"/>
      <c r="W22" s="487" t="str">
        <f t="shared" si="8"/>
        <v/>
      </c>
      <c r="X22" s="490"/>
      <c r="Y22" s="487" t="str">
        <f t="shared" si="9"/>
        <v/>
      </c>
      <c r="Z22" s="490"/>
      <c r="AA22" s="487" t="str">
        <f t="shared" si="10"/>
        <v/>
      </c>
      <c r="AB22" s="490"/>
      <c r="AC22" s="487" t="str">
        <f t="shared" si="11"/>
        <v/>
      </c>
      <c r="AD22" s="490"/>
      <c r="AE22" s="487" t="str">
        <f t="shared" si="12"/>
        <v/>
      </c>
      <c r="AF22" s="490"/>
      <c r="AG22" s="487" t="str">
        <f t="shared" si="13"/>
        <v/>
      </c>
      <c r="AH22" s="490"/>
      <c r="AI22" s="487" t="str">
        <f t="shared" si="14"/>
        <v/>
      </c>
      <c r="AJ22" s="490"/>
      <c r="AK22" s="487" t="str">
        <f t="shared" si="15"/>
        <v/>
      </c>
      <c r="AL22" s="490"/>
      <c r="AM22" s="487" t="str">
        <f t="shared" si="16"/>
        <v/>
      </c>
      <c r="AN22" s="490"/>
      <c r="AO22" s="487" t="str">
        <f t="shared" si="17"/>
        <v/>
      </c>
      <c r="AP22" s="490"/>
      <c r="AQ22" s="487" t="str">
        <f t="shared" si="18"/>
        <v/>
      </c>
    </row>
    <row r="23" spans="1:43" x14ac:dyDescent="0.25">
      <c r="A23" s="552" t="s">
        <v>372</v>
      </c>
      <c r="B23" s="556">
        <v>4.8499999999999996</v>
      </c>
      <c r="D23" s="557">
        <v>135175</v>
      </c>
      <c r="E23" s="487">
        <f t="shared" si="0"/>
        <v>27871.13402061856</v>
      </c>
      <c r="F23" s="557"/>
      <c r="G23" s="487" t="str">
        <f t="shared" si="0"/>
        <v/>
      </c>
      <c r="H23" s="557"/>
      <c r="I23" s="487" t="str">
        <f t="shared" si="1"/>
        <v/>
      </c>
      <c r="J23" s="557"/>
      <c r="K23" s="487" t="str">
        <f t="shared" si="2"/>
        <v/>
      </c>
      <c r="L23" s="557"/>
      <c r="M23" s="487" t="str">
        <f t="shared" si="3"/>
        <v/>
      </c>
      <c r="N23" s="557"/>
      <c r="O23" s="487" t="str">
        <f t="shared" si="4"/>
        <v/>
      </c>
      <c r="P23" s="557">
        <v>80</v>
      </c>
      <c r="Q23" s="487">
        <f t="shared" si="5"/>
        <v>16.494845360824744</v>
      </c>
      <c r="R23" s="557">
        <v>35</v>
      </c>
      <c r="S23" s="487">
        <f t="shared" si="6"/>
        <v>7.2164948453608249</v>
      </c>
      <c r="T23" s="557"/>
      <c r="U23" s="487" t="str">
        <f t="shared" si="7"/>
        <v/>
      </c>
      <c r="V23" s="557"/>
      <c r="W23" s="487" t="str">
        <f t="shared" si="8"/>
        <v/>
      </c>
      <c r="X23" s="557"/>
      <c r="Y23" s="487" t="str">
        <f t="shared" si="9"/>
        <v/>
      </c>
      <c r="Z23" s="557"/>
      <c r="AA23" s="487" t="str">
        <f t="shared" si="10"/>
        <v/>
      </c>
      <c r="AB23" s="557"/>
      <c r="AC23" s="487" t="str">
        <f t="shared" si="11"/>
        <v/>
      </c>
      <c r="AD23" s="557">
        <v>11495</v>
      </c>
      <c r="AE23" s="487">
        <f t="shared" si="12"/>
        <v>2370.1030927835054</v>
      </c>
      <c r="AF23" s="557"/>
      <c r="AG23" s="487" t="str">
        <f t="shared" si="13"/>
        <v/>
      </c>
      <c r="AH23" s="557">
        <v>10503</v>
      </c>
      <c r="AI23" s="487">
        <f t="shared" si="14"/>
        <v>2165.5670103092784</v>
      </c>
      <c r="AJ23" s="557">
        <v>3464</v>
      </c>
      <c r="AK23" s="487">
        <f t="shared" si="15"/>
        <v>714.22680412371142</v>
      </c>
      <c r="AL23" s="557"/>
      <c r="AM23" s="487" t="str">
        <f t="shared" si="16"/>
        <v/>
      </c>
      <c r="AN23" s="557"/>
      <c r="AO23" s="487" t="str">
        <f t="shared" si="17"/>
        <v/>
      </c>
      <c r="AP23" s="557">
        <v>25577</v>
      </c>
      <c r="AQ23" s="487">
        <f t="shared" si="18"/>
        <v>5273.6082474226805</v>
      </c>
    </row>
    <row r="24" spans="1:43" x14ac:dyDescent="0.25">
      <c r="A24" s="552" t="s">
        <v>360</v>
      </c>
      <c r="B24" s="556">
        <v>6.56</v>
      </c>
      <c r="D24" s="557">
        <v>17631</v>
      </c>
      <c r="E24" s="487">
        <f t="shared" si="0"/>
        <v>2687.6524390243903</v>
      </c>
      <c r="F24" s="557">
        <v>212</v>
      </c>
      <c r="G24" s="487">
        <f t="shared" si="0"/>
        <v>32.31707317073171</v>
      </c>
      <c r="H24" s="557"/>
      <c r="I24" s="487" t="str">
        <f t="shared" si="1"/>
        <v/>
      </c>
      <c r="J24" s="557"/>
      <c r="K24" s="487" t="str">
        <f t="shared" si="2"/>
        <v/>
      </c>
      <c r="L24" s="557"/>
      <c r="M24" s="487" t="str">
        <f t="shared" si="3"/>
        <v/>
      </c>
      <c r="N24" s="557">
        <v>2571</v>
      </c>
      <c r="O24" s="487">
        <f t="shared" si="4"/>
        <v>391.92073170731709</v>
      </c>
      <c r="P24" s="557">
        <v>18</v>
      </c>
      <c r="Q24" s="487">
        <f t="shared" si="5"/>
        <v>2.7439024390243905</v>
      </c>
      <c r="R24" s="557">
        <v>46</v>
      </c>
      <c r="S24" s="487">
        <f t="shared" si="6"/>
        <v>7.01219512195122</v>
      </c>
      <c r="T24" s="557"/>
      <c r="U24" s="487" t="str">
        <f t="shared" si="7"/>
        <v/>
      </c>
      <c r="V24" s="557">
        <v>853</v>
      </c>
      <c r="W24" s="487">
        <f t="shared" si="8"/>
        <v>130.03048780487805</v>
      </c>
      <c r="X24" s="557"/>
      <c r="Y24" s="487" t="str">
        <f t="shared" si="9"/>
        <v/>
      </c>
      <c r="Z24" s="557"/>
      <c r="AA24" s="487" t="str">
        <f t="shared" si="10"/>
        <v/>
      </c>
      <c r="AB24" s="557">
        <v>3241</v>
      </c>
      <c r="AC24" s="487">
        <f t="shared" si="11"/>
        <v>494.05487804878049</v>
      </c>
      <c r="AD24" s="557"/>
      <c r="AE24" s="487" t="str">
        <f t="shared" si="12"/>
        <v/>
      </c>
      <c r="AF24" s="557"/>
      <c r="AG24" s="487" t="str">
        <f t="shared" si="13"/>
        <v/>
      </c>
      <c r="AH24" s="557"/>
      <c r="AI24" s="487" t="str">
        <f t="shared" si="14"/>
        <v/>
      </c>
      <c r="AJ24" s="557">
        <v>323</v>
      </c>
      <c r="AK24" s="487">
        <f t="shared" si="15"/>
        <v>49.237804878048784</v>
      </c>
      <c r="AL24" s="557"/>
      <c r="AM24" s="487" t="str">
        <f t="shared" si="16"/>
        <v/>
      </c>
      <c r="AN24" s="557">
        <v>15</v>
      </c>
      <c r="AO24" s="487">
        <f t="shared" si="17"/>
        <v>2.2865853658536586</v>
      </c>
      <c r="AP24" s="557">
        <v>7279</v>
      </c>
      <c r="AQ24" s="487">
        <f t="shared" si="18"/>
        <v>1109.6036585365855</v>
      </c>
    </row>
    <row r="25" spans="1:43" x14ac:dyDescent="0.25">
      <c r="E25" s="487" t="str">
        <f t="shared" si="0"/>
        <v/>
      </c>
      <c r="G25" s="487" t="str">
        <f t="shared" si="0"/>
        <v/>
      </c>
      <c r="I25" s="487" t="str">
        <f t="shared" si="1"/>
        <v/>
      </c>
      <c r="K25" s="487" t="str">
        <f t="shared" si="2"/>
        <v/>
      </c>
      <c r="M25" s="487" t="str">
        <f t="shared" si="3"/>
        <v/>
      </c>
      <c r="O25" s="487" t="str">
        <f t="shared" si="4"/>
        <v/>
      </c>
      <c r="Q25" s="487" t="str">
        <f t="shared" si="5"/>
        <v/>
      </c>
      <c r="S25" s="487" t="str">
        <f t="shared" si="6"/>
        <v/>
      </c>
      <c r="U25" s="487" t="str">
        <f t="shared" si="7"/>
        <v/>
      </c>
      <c r="W25" s="487" t="str">
        <f t="shared" si="8"/>
        <v/>
      </c>
      <c r="Y25" s="487" t="str">
        <f t="shared" si="9"/>
        <v/>
      </c>
      <c r="AA25" s="487" t="str">
        <f t="shared" si="10"/>
        <v/>
      </c>
      <c r="AC25" s="487" t="str">
        <f t="shared" si="11"/>
        <v/>
      </c>
      <c r="AE25" s="487" t="str">
        <f t="shared" si="12"/>
        <v/>
      </c>
      <c r="AG25" s="487" t="str">
        <f t="shared" si="13"/>
        <v/>
      </c>
      <c r="AI25" s="487" t="str">
        <f t="shared" si="14"/>
        <v/>
      </c>
      <c r="AK25" s="487" t="str">
        <f t="shared" si="15"/>
        <v/>
      </c>
      <c r="AM25" s="487" t="str">
        <f t="shared" si="16"/>
        <v/>
      </c>
      <c r="AO25" s="487" t="str">
        <f t="shared" si="17"/>
        <v/>
      </c>
      <c r="AQ25" s="487" t="str">
        <f t="shared" si="18"/>
        <v/>
      </c>
    </row>
    <row r="26" spans="1:43" x14ac:dyDescent="0.25">
      <c r="E26" s="487" t="str">
        <f t="shared" si="0"/>
        <v/>
      </c>
      <c r="G26" s="487" t="str">
        <f t="shared" si="0"/>
        <v/>
      </c>
      <c r="I26" s="487" t="str">
        <f t="shared" si="1"/>
        <v/>
      </c>
      <c r="K26" s="487" t="str">
        <f t="shared" si="2"/>
        <v/>
      </c>
      <c r="M26" s="487" t="str">
        <f t="shared" si="3"/>
        <v/>
      </c>
      <c r="O26" s="487" t="str">
        <f t="shared" si="4"/>
        <v/>
      </c>
      <c r="Q26" s="487" t="str">
        <f t="shared" si="5"/>
        <v/>
      </c>
      <c r="S26" s="487" t="str">
        <f t="shared" si="6"/>
        <v/>
      </c>
      <c r="U26" s="487" t="str">
        <f t="shared" si="7"/>
        <v/>
      </c>
      <c r="W26" s="487" t="str">
        <f t="shared" si="8"/>
        <v/>
      </c>
      <c r="Y26" s="487" t="str">
        <f t="shared" si="9"/>
        <v/>
      </c>
      <c r="AA26" s="487" t="str">
        <f t="shared" si="10"/>
        <v/>
      </c>
      <c r="AC26" s="487" t="str">
        <f t="shared" si="11"/>
        <v/>
      </c>
      <c r="AE26" s="487" t="str">
        <f t="shared" si="12"/>
        <v/>
      </c>
      <c r="AG26" s="487" t="str">
        <f t="shared" si="13"/>
        <v/>
      </c>
      <c r="AI26" s="487" t="str">
        <f t="shared" si="14"/>
        <v/>
      </c>
      <c r="AK26" s="487" t="str">
        <f t="shared" si="15"/>
        <v/>
      </c>
      <c r="AM26" s="487" t="str">
        <f t="shared" si="16"/>
        <v/>
      </c>
      <c r="AO26" s="487" t="str">
        <f t="shared" si="17"/>
        <v/>
      </c>
      <c r="AQ26" s="487" t="str">
        <f t="shared" si="18"/>
        <v/>
      </c>
    </row>
    <row r="27" spans="1:43" x14ac:dyDescent="0.25">
      <c r="B27">
        <f>SUM(B12:B26)</f>
        <v>98.323011568547031</v>
      </c>
      <c r="D27" s="540">
        <f>SUM(D12:D26)</f>
        <v>512496</v>
      </c>
      <c r="E27" s="487">
        <f>D27/B27</f>
        <v>5212.3708562639731</v>
      </c>
      <c r="G27" s="487" t="str">
        <f t="shared" si="0"/>
        <v/>
      </c>
      <c r="I27" s="487" t="str">
        <f t="shared" si="1"/>
        <v/>
      </c>
      <c r="K27" s="487" t="str">
        <f t="shared" si="2"/>
        <v/>
      </c>
      <c r="M27" s="487" t="str">
        <f t="shared" si="3"/>
        <v/>
      </c>
      <c r="O27" s="487" t="str">
        <f t="shared" si="4"/>
        <v/>
      </c>
      <c r="Q27" s="487" t="str">
        <f t="shared" si="5"/>
        <v/>
      </c>
      <c r="S27" s="487" t="str">
        <f t="shared" si="6"/>
        <v/>
      </c>
      <c r="U27" s="487" t="str">
        <f t="shared" si="7"/>
        <v/>
      </c>
      <c r="W27" s="487" t="str">
        <f t="shared" si="8"/>
        <v/>
      </c>
      <c r="Y27" s="487" t="str">
        <f t="shared" si="9"/>
        <v/>
      </c>
      <c r="AA27" s="487" t="str">
        <f t="shared" si="10"/>
        <v/>
      </c>
      <c r="AC27" s="487" t="str">
        <f t="shared" si="11"/>
        <v/>
      </c>
      <c r="AE27" s="487" t="str">
        <f t="shared" si="12"/>
        <v/>
      </c>
      <c r="AG27" s="487" t="str">
        <f t="shared" si="13"/>
        <v/>
      </c>
      <c r="AI27" s="487" t="str">
        <f t="shared" si="14"/>
        <v/>
      </c>
      <c r="AK27" s="487" t="str">
        <f t="shared" si="15"/>
        <v/>
      </c>
      <c r="AM27" s="487" t="str">
        <f t="shared" si="16"/>
        <v/>
      </c>
      <c r="AO27" s="487" t="str">
        <f t="shared" si="17"/>
        <v/>
      </c>
      <c r="AQ27" s="487" t="str">
        <f t="shared" si="18"/>
        <v/>
      </c>
    </row>
    <row r="28" spans="1:43" x14ac:dyDescent="0.25">
      <c r="E28" s="487"/>
      <c r="G28" s="487" t="str">
        <f t="shared" si="0"/>
        <v/>
      </c>
      <c r="I28" s="487" t="str">
        <f t="shared" si="1"/>
        <v/>
      </c>
      <c r="K28" s="487" t="str">
        <f t="shared" si="2"/>
        <v/>
      </c>
      <c r="M28" s="487" t="str">
        <f t="shared" si="3"/>
        <v/>
      </c>
      <c r="O28" s="487" t="str">
        <f t="shared" si="4"/>
        <v/>
      </c>
      <c r="Q28" s="487" t="str">
        <f t="shared" si="5"/>
        <v/>
      </c>
      <c r="S28" s="487" t="str">
        <f t="shared" si="6"/>
        <v/>
      </c>
      <c r="U28" s="487" t="str">
        <f t="shared" si="7"/>
        <v/>
      </c>
      <c r="W28" s="487" t="str">
        <f t="shared" si="8"/>
        <v/>
      </c>
      <c r="Y28" s="487" t="str">
        <f t="shared" si="9"/>
        <v/>
      </c>
      <c r="AA28" s="487" t="str">
        <f t="shared" si="10"/>
        <v/>
      </c>
      <c r="AC28" s="487" t="str">
        <f t="shared" si="11"/>
        <v/>
      </c>
      <c r="AE28" s="487" t="str">
        <f t="shared" si="12"/>
        <v/>
      </c>
      <c r="AG28" s="487" t="str">
        <f t="shared" si="13"/>
        <v/>
      </c>
      <c r="AI28" s="487" t="str">
        <f t="shared" si="14"/>
        <v/>
      </c>
      <c r="AK28" s="487" t="str">
        <f t="shared" si="15"/>
        <v/>
      </c>
      <c r="AM28" s="487" t="str">
        <f t="shared" si="16"/>
        <v/>
      </c>
      <c r="AO28" s="487" t="str">
        <f t="shared" si="17"/>
        <v/>
      </c>
      <c r="AQ28" s="487" t="str">
        <f t="shared" si="18"/>
        <v/>
      </c>
    </row>
    <row r="29" spans="1:43" x14ac:dyDescent="0.25">
      <c r="E29" s="487" t="str">
        <f t="shared" si="0"/>
        <v/>
      </c>
      <c r="G29" s="487" t="str">
        <f t="shared" si="0"/>
        <v/>
      </c>
      <c r="I29" s="487" t="str">
        <f t="shared" si="1"/>
        <v/>
      </c>
      <c r="K29" s="487" t="str">
        <f t="shared" si="2"/>
        <v/>
      </c>
      <c r="M29" s="487" t="str">
        <f t="shared" si="3"/>
        <v/>
      </c>
      <c r="O29" s="487" t="str">
        <f t="shared" si="4"/>
        <v/>
      </c>
      <c r="Q29" s="487" t="str">
        <f t="shared" si="5"/>
        <v/>
      </c>
      <c r="S29" s="487" t="str">
        <f t="shared" si="6"/>
        <v/>
      </c>
      <c r="U29" s="487" t="str">
        <f t="shared" si="7"/>
        <v/>
      </c>
      <c r="W29" s="487" t="str">
        <f t="shared" si="8"/>
        <v/>
      </c>
      <c r="Y29" s="487" t="str">
        <f t="shared" si="9"/>
        <v/>
      </c>
      <c r="AA29" s="487" t="str">
        <f t="shared" si="10"/>
        <v/>
      </c>
      <c r="AC29" s="487" t="str">
        <f t="shared" si="11"/>
        <v/>
      </c>
      <c r="AE29" s="487" t="str">
        <f t="shared" si="12"/>
        <v/>
      </c>
      <c r="AG29" s="487" t="str">
        <f t="shared" si="13"/>
        <v/>
      </c>
      <c r="AI29" s="487" t="str">
        <f t="shared" si="14"/>
        <v/>
      </c>
      <c r="AK29" s="487" t="str">
        <f t="shared" si="15"/>
        <v/>
      </c>
      <c r="AM29" s="487" t="str">
        <f t="shared" si="16"/>
        <v/>
      </c>
      <c r="AO29" s="487" t="str">
        <f t="shared" si="17"/>
        <v/>
      </c>
      <c r="AQ29" s="487" t="str">
        <f t="shared" si="18"/>
        <v/>
      </c>
    </row>
    <row r="30" spans="1:43" x14ac:dyDescent="0.25">
      <c r="E30" s="487" t="str">
        <f t="shared" si="0"/>
        <v/>
      </c>
      <c r="G30" s="487" t="str">
        <f t="shared" si="0"/>
        <v/>
      </c>
      <c r="I30" s="487" t="str">
        <f t="shared" si="1"/>
        <v/>
      </c>
      <c r="K30" s="487" t="str">
        <f t="shared" si="2"/>
        <v/>
      </c>
      <c r="M30" s="487" t="str">
        <f t="shared" si="3"/>
        <v/>
      </c>
      <c r="O30" s="487" t="str">
        <f t="shared" si="4"/>
        <v/>
      </c>
      <c r="Q30" s="487" t="str">
        <f t="shared" si="5"/>
        <v/>
      </c>
      <c r="S30" s="487" t="str">
        <f t="shared" si="6"/>
        <v/>
      </c>
      <c r="U30" s="487" t="str">
        <f t="shared" si="7"/>
        <v/>
      </c>
      <c r="W30" s="487" t="str">
        <f t="shared" si="8"/>
        <v/>
      </c>
      <c r="Y30" s="487" t="str">
        <f t="shared" si="9"/>
        <v/>
      </c>
      <c r="AA30" s="487" t="str">
        <f t="shared" si="10"/>
        <v/>
      </c>
      <c r="AC30" s="487" t="str">
        <f t="shared" si="11"/>
        <v/>
      </c>
      <c r="AE30" s="487" t="str">
        <f t="shared" si="12"/>
        <v/>
      </c>
      <c r="AG30" s="487" t="str">
        <f t="shared" si="13"/>
        <v/>
      </c>
      <c r="AI30" s="487" t="str">
        <f t="shared" si="14"/>
        <v/>
      </c>
      <c r="AK30" s="487" t="str">
        <f t="shared" si="15"/>
        <v/>
      </c>
      <c r="AM30" s="487" t="str">
        <f t="shared" si="16"/>
        <v/>
      </c>
      <c r="AO30" s="487" t="str">
        <f t="shared" si="17"/>
        <v/>
      </c>
      <c r="AQ30" s="487" t="str">
        <f t="shared" si="18"/>
        <v/>
      </c>
    </row>
    <row r="31" spans="1:43" x14ac:dyDescent="0.25">
      <c r="E31" s="487" t="str">
        <f t="shared" si="0"/>
        <v/>
      </c>
      <c r="G31" s="487" t="str">
        <f t="shared" si="0"/>
        <v/>
      </c>
      <c r="I31" s="487" t="str">
        <f t="shared" si="1"/>
        <v/>
      </c>
      <c r="K31" s="487" t="str">
        <f t="shared" si="2"/>
        <v/>
      </c>
      <c r="M31" s="487" t="str">
        <f t="shared" si="3"/>
        <v/>
      </c>
      <c r="O31" s="487" t="str">
        <f t="shared" si="4"/>
        <v/>
      </c>
      <c r="Q31" s="487" t="str">
        <f t="shared" si="5"/>
        <v/>
      </c>
      <c r="S31" s="487" t="str">
        <f t="shared" si="6"/>
        <v/>
      </c>
      <c r="U31" s="487" t="str">
        <f t="shared" si="7"/>
        <v/>
      </c>
      <c r="W31" s="487" t="str">
        <f t="shared" si="8"/>
        <v/>
      </c>
      <c r="Y31" s="487" t="str">
        <f t="shared" si="9"/>
        <v/>
      </c>
      <c r="AA31" s="487" t="str">
        <f t="shared" si="10"/>
        <v/>
      </c>
      <c r="AC31" s="487" t="str">
        <f t="shared" si="11"/>
        <v/>
      </c>
      <c r="AE31" s="487" t="str">
        <f t="shared" si="12"/>
        <v/>
      </c>
      <c r="AG31" s="487" t="str">
        <f t="shared" si="13"/>
        <v/>
      </c>
      <c r="AI31" s="487" t="str">
        <f t="shared" si="14"/>
        <v/>
      </c>
      <c r="AK31" s="487" t="str">
        <f t="shared" si="15"/>
        <v/>
      </c>
      <c r="AM31" s="487" t="str">
        <f t="shared" si="16"/>
        <v/>
      </c>
      <c r="AO31" s="487" t="str">
        <f t="shared" si="17"/>
        <v/>
      </c>
      <c r="AQ31" s="487" t="str">
        <f t="shared" si="18"/>
        <v/>
      </c>
    </row>
    <row r="32" spans="1:43" x14ac:dyDescent="0.25">
      <c r="E32" s="487" t="str">
        <f t="shared" si="0"/>
        <v/>
      </c>
      <c r="G32" s="487" t="str">
        <f t="shared" si="0"/>
        <v/>
      </c>
      <c r="I32" s="487" t="str">
        <f t="shared" si="1"/>
        <v/>
      </c>
      <c r="K32" s="487" t="str">
        <f t="shared" si="2"/>
        <v/>
      </c>
      <c r="M32" s="487" t="str">
        <f t="shared" si="3"/>
        <v/>
      </c>
      <c r="O32" s="487" t="str">
        <f t="shared" si="4"/>
        <v/>
      </c>
      <c r="Q32" s="487" t="str">
        <f t="shared" si="5"/>
        <v/>
      </c>
      <c r="S32" s="487" t="str">
        <f t="shared" si="6"/>
        <v/>
      </c>
      <c r="U32" s="487" t="str">
        <f t="shared" si="7"/>
        <v/>
      </c>
      <c r="W32" s="487" t="str">
        <f t="shared" si="8"/>
        <v/>
      </c>
      <c r="Y32" s="487" t="str">
        <f t="shared" si="9"/>
        <v/>
      </c>
      <c r="AA32" s="487" t="str">
        <f t="shared" si="10"/>
        <v/>
      </c>
      <c r="AC32" s="487" t="str">
        <f t="shared" si="11"/>
        <v/>
      </c>
      <c r="AE32" s="487" t="str">
        <f t="shared" si="12"/>
        <v/>
      </c>
      <c r="AG32" s="487" t="str">
        <f t="shared" si="13"/>
        <v/>
      </c>
      <c r="AI32" s="487" t="str">
        <f t="shared" si="14"/>
        <v/>
      </c>
      <c r="AK32" s="487" t="str">
        <f t="shared" si="15"/>
        <v/>
      </c>
      <c r="AM32" s="487" t="str">
        <f t="shared" si="16"/>
        <v/>
      </c>
      <c r="AO32" s="487" t="str">
        <f t="shared" si="17"/>
        <v/>
      </c>
      <c r="AQ32" s="487" t="str">
        <f t="shared" si="18"/>
        <v/>
      </c>
    </row>
    <row r="33" spans="5:43" x14ac:dyDescent="0.25">
      <c r="E33" s="487" t="str">
        <f t="shared" si="0"/>
        <v/>
      </c>
      <c r="G33" s="487" t="str">
        <f t="shared" si="0"/>
        <v/>
      </c>
      <c r="I33" s="487" t="str">
        <f t="shared" si="1"/>
        <v/>
      </c>
      <c r="K33" s="487" t="str">
        <f t="shared" si="2"/>
        <v/>
      </c>
      <c r="M33" s="487" t="str">
        <f t="shared" si="3"/>
        <v/>
      </c>
      <c r="O33" s="487" t="str">
        <f t="shared" si="4"/>
        <v/>
      </c>
      <c r="Q33" s="487" t="str">
        <f t="shared" si="5"/>
        <v/>
      </c>
      <c r="S33" s="487" t="str">
        <f t="shared" si="6"/>
        <v/>
      </c>
      <c r="U33" s="487" t="str">
        <f t="shared" si="7"/>
        <v/>
      </c>
      <c r="W33" s="487" t="str">
        <f t="shared" si="8"/>
        <v/>
      </c>
      <c r="Y33" s="487" t="str">
        <f t="shared" si="9"/>
        <v/>
      </c>
      <c r="AA33" s="487" t="str">
        <f t="shared" si="10"/>
        <v/>
      </c>
      <c r="AC33" s="487" t="str">
        <f t="shared" si="11"/>
        <v/>
      </c>
      <c r="AE33" s="487" t="str">
        <f t="shared" si="12"/>
        <v/>
      </c>
      <c r="AG33" s="487" t="str">
        <f t="shared" si="13"/>
        <v/>
      </c>
      <c r="AI33" s="487" t="str">
        <f t="shared" si="14"/>
        <v/>
      </c>
      <c r="AK33" s="487" t="str">
        <f t="shared" si="15"/>
        <v/>
      </c>
      <c r="AM33" s="487" t="str">
        <f t="shared" si="16"/>
        <v/>
      </c>
      <c r="AO33" s="487" t="str">
        <f t="shared" si="17"/>
        <v/>
      </c>
      <c r="AQ33" s="487" t="str">
        <f t="shared" si="18"/>
        <v/>
      </c>
    </row>
    <row r="34" spans="5:43" x14ac:dyDescent="0.25">
      <c r="E34" s="487" t="str">
        <f t="shared" si="0"/>
        <v/>
      </c>
      <c r="G34" s="487" t="str">
        <f t="shared" si="0"/>
        <v/>
      </c>
      <c r="I34" s="487" t="str">
        <f t="shared" si="1"/>
        <v/>
      </c>
      <c r="K34" s="487" t="str">
        <f t="shared" si="2"/>
        <v/>
      </c>
      <c r="M34" s="487" t="str">
        <f t="shared" si="3"/>
        <v/>
      </c>
      <c r="O34" s="487" t="str">
        <f t="shared" si="4"/>
        <v/>
      </c>
      <c r="Q34" s="487" t="str">
        <f t="shared" si="5"/>
        <v/>
      </c>
      <c r="S34" s="487" t="str">
        <f t="shared" si="6"/>
        <v/>
      </c>
      <c r="U34" s="487" t="str">
        <f t="shared" si="7"/>
        <v/>
      </c>
      <c r="W34" s="487" t="str">
        <f t="shared" si="8"/>
        <v/>
      </c>
      <c r="Y34" s="487" t="str">
        <f t="shared" si="9"/>
        <v/>
      </c>
      <c r="AA34" s="487" t="str">
        <f t="shared" si="10"/>
        <v/>
      </c>
      <c r="AC34" s="487" t="str">
        <f t="shared" si="11"/>
        <v/>
      </c>
      <c r="AE34" s="487" t="str">
        <f t="shared" si="12"/>
        <v/>
      </c>
      <c r="AG34" s="487" t="str">
        <f t="shared" si="13"/>
        <v/>
      </c>
      <c r="AI34" s="487" t="str">
        <f t="shared" si="14"/>
        <v/>
      </c>
      <c r="AK34" s="487" t="str">
        <f t="shared" si="15"/>
        <v/>
      </c>
      <c r="AM34" s="487" t="str">
        <f t="shared" si="16"/>
        <v/>
      </c>
      <c r="AO34" s="487" t="str">
        <f t="shared" si="17"/>
        <v/>
      </c>
      <c r="AQ34" s="487" t="str">
        <f t="shared" si="18"/>
        <v/>
      </c>
    </row>
    <row r="35" spans="5:43" x14ac:dyDescent="0.25">
      <c r="E35" s="487" t="str">
        <f t="shared" si="0"/>
        <v/>
      </c>
      <c r="G35" s="487" t="str">
        <f t="shared" si="0"/>
        <v/>
      </c>
      <c r="I35" s="487" t="str">
        <f t="shared" si="1"/>
        <v/>
      </c>
      <c r="K35" s="487" t="str">
        <f t="shared" si="2"/>
        <v/>
      </c>
      <c r="M35" s="487" t="str">
        <f t="shared" si="3"/>
        <v/>
      </c>
      <c r="O35" s="487" t="str">
        <f t="shared" si="4"/>
        <v/>
      </c>
      <c r="Q35" s="487" t="str">
        <f t="shared" si="5"/>
        <v/>
      </c>
      <c r="S35" s="487" t="str">
        <f t="shared" si="6"/>
        <v/>
      </c>
      <c r="U35" s="487" t="str">
        <f t="shared" si="7"/>
        <v/>
      </c>
      <c r="W35" s="487" t="str">
        <f t="shared" si="8"/>
        <v/>
      </c>
      <c r="Y35" s="487" t="str">
        <f t="shared" si="9"/>
        <v/>
      </c>
      <c r="AA35" s="487" t="str">
        <f t="shared" si="10"/>
        <v/>
      </c>
      <c r="AC35" s="487" t="str">
        <f t="shared" si="11"/>
        <v/>
      </c>
      <c r="AE35" s="487" t="str">
        <f t="shared" si="12"/>
        <v/>
      </c>
      <c r="AG35" s="487" t="str">
        <f t="shared" si="13"/>
        <v/>
      </c>
      <c r="AI35" s="487" t="str">
        <f t="shared" si="14"/>
        <v/>
      </c>
      <c r="AK35" s="487" t="str">
        <f t="shared" si="15"/>
        <v/>
      </c>
      <c r="AM35" s="487" t="str">
        <f t="shared" si="16"/>
        <v/>
      </c>
      <c r="AO35" s="487" t="str">
        <f t="shared" si="17"/>
        <v/>
      </c>
      <c r="AQ35" s="487" t="str">
        <f t="shared" si="18"/>
        <v/>
      </c>
    </row>
    <row r="36" spans="5:43" x14ac:dyDescent="0.25">
      <c r="E36" s="487" t="str">
        <f t="shared" si="0"/>
        <v/>
      </c>
      <c r="G36" s="487" t="str">
        <f t="shared" si="0"/>
        <v/>
      </c>
      <c r="I36" s="487" t="str">
        <f t="shared" si="1"/>
        <v/>
      </c>
      <c r="K36" s="487" t="str">
        <f t="shared" si="2"/>
        <v/>
      </c>
      <c r="M36" s="487" t="str">
        <f t="shared" si="3"/>
        <v/>
      </c>
      <c r="O36" s="487" t="str">
        <f t="shared" si="4"/>
        <v/>
      </c>
      <c r="Q36" s="487" t="str">
        <f t="shared" si="5"/>
        <v/>
      </c>
      <c r="S36" s="487" t="str">
        <f t="shared" si="6"/>
        <v/>
      </c>
      <c r="U36" s="487" t="str">
        <f t="shared" si="7"/>
        <v/>
      </c>
      <c r="W36" s="487" t="str">
        <f t="shared" si="8"/>
        <v/>
      </c>
      <c r="Y36" s="487" t="str">
        <f t="shared" si="9"/>
        <v/>
      </c>
      <c r="AA36" s="487" t="str">
        <f t="shared" si="10"/>
        <v/>
      </c>
      <c r="AC36" s="487" t="str">
        <f t="shared" si="11"/>
        <v/>
      </c>
      <c r="AE36" s="487" t="str">
        <f t="shared" si="12"/>
        <v/>
      </c>
      <c r="AG36" s="487" t="str">
        <f t="shared" si="13"/>
        <v/>
      </c>
      <c r="AI36" s="487" t="str">
        <f t="shared" si="14"/>
        <v/>
      </c>
      <c r="AK36" s="487" t="str">
        <f t="shared" si="15"/>
        <v/>
      </c>
      <c r="AM36" s="487" t="str">
        <f t="shared" si="16"/>
        <v/>
      </c>
      <c r="AO36" s="487" t="str">
        <f t="shared" si="17"/>
        <v/>
      </c>
      <c r="AQ36" s="487" t="str">
        <f t="shared" si="18"/>
        <v/>
      </c>
    </row>
    <row r="37" spans="5:43" x14ac:dyDescent="0.25">
      <c r="E37" s="487" t="str">
        <f t="shared" si="0"/>
        <v/>
      </c>
      <c r="G37" s="487" t="str">
        <f t="shared" si="0"/>
        <v/>
      </c>
      <c r="I37" s="487" t="str">
        <f t="shared" si="1"/>
        <v/>
      </c>
      <c r="K37" s="487" t="str">
        <f t="shared" si="2"/>
        <v/>
      </c>
      <c r="M37" s="487" t="str">
        <f t="shared" si="3"/>
        <v/>
      </c>
      <c r="O37" s="487" t="str">
        <f t="shared" si="4"/>
        <v/>
      </c>
      <c r="Q37" s="487" t="str">
        <f t="shared" si="5"/>
        <v/>
      </c>
      <c r="S37" s="487" t="str">
        <f t="shared" si="6"/>
        <v/>
      </c>
      <c r="U37" s="487" t="str">
        <f t="shared" si="7"/>
        <v/>
      </c>
      <c r="W37" s="487" t="str">
        <f t="shared" si="8"/>
        <v/>
      </c>
      <c r="Y37" s="487" t="str">
        <f t="shared" si="9"/>
        <v/>
      </c>
      <c r="AA37" s="487" t="str">
        <f t="shared" si="10"/>
        <v/>
      </c>
      <c r="AC37" s="487" t="str">
        <f t="shared" si="11"/>
        <v/>
      </c>
      <c r="AE37" s="487" t="str">
        <f t="shared" si="12"/>
        <v/>
      </c>
      <c r="AG37" s="487" t="str">
        <f t="shared" si="13"/>
        <v/>
      </c>
      <c r="AI37" s="487" t="str">
        <f t="shared" si="14"/>
        <v/>
      </c>
      <c r="AK37" s="487" t="str">
        <f t="shared" si="15"/>
        <v/>
      </c>
      <c r="AM37" s="487" t="str">
        <f t="shared" si="16"/>
        <v/>
      </c>
      <c r="AO37" s="487" t="str">
        <f t="shared" si="17"/>
        <v/>
      </c>
      <c r="AQ37" s="487" t="str">
        <f t="shared" si="18"/>
        <v/>
      </c>
    </row>
    <row r="38" spans="5:43" x14ac:dyDescent="0.25">
      <c r="E38" s="487" t="str">
        <f t="shared" si="0"/>
        <v/>
      </c>
      <c r="G38" s="487" t="str">
        <f t="shared" si="0"/>
        <v/>
      </c>
      <c r="I38" s="487" t="str">
        <f t="shared" si="1"/>
        <v/>
      </c>
      <c r="K38" s="487" t="str">
        <f t="shared" si="2"/>
        <v/>
      </c>
      <c r="M38" s="487" t="str">
        <f t="shared" si="3"/>
        <v/>
      </c>
      <c r="O38" s="487" t="str">
        <f t="shared" si="4"/>
        <v/>
      </c>
      <c r="Q38" s="487" t="str">
        <f t="shared" si="5"/>
        <v/>
      </c>
      <c r="S38" s="487" t="str">
        <f t="shared" si="6"/>
        <v/>
      </c>
      <c r="U38" s="487" t="str">
        <f t="shared" si="7"/>
        <v/>
      </c>
      <c r="W38" s="487" t="str">
        <f t="shared" si="8"/>
        <v/>
      </c>
      <c r="Y38" s="487" t="str">
        <f t="shared" si="9"/>
        <v/>
      </c>
      <c r="AA38" s="487" t="str">
        <f t="shared" si="10"/>
        <v/>
      </c>
      <c r="AC38" s="487" t="str">
        <f t="shared" si="11"/>
        <v/>
      </c>
      <c r="AE38" s="487" t="str">
        <f t="shared" si="12"/>
        <v/>
      </c>
      <c r="AG38" s="487" t="str">
        <f t="shared" si="13"/>
        <v/>
      </c>
      <c r="AI38" s="487" t="str">
        <f t="shared" si="14"/>
        <v/>
      </c>
      <c r="AK38" s="487" t="str">
        <f t="shared" si="15"/>
        <v/>
      </c>
      <c r="AM38" s="487" t="str">
        <f t="shared" si="16"/>
        <v/>
      </c>
      <c r="AO38" s="487" t="str">
        <f t="shared" si="17"/>
        <v/>
      </c>
      <c r="AQ38" s="487" t="str">
        <f t="shared" si="18"/>
        <v/>
      </c>
    </row>
    <row r="39" spans="5:43" x14ac:dyDescent="0.25">
      <c r="E39" s="487" t="str">
        <f t="shared" si="0"/>
        <v/>
      </c>
      <c r="G39" s="487" t="str">
        <f t="shared" si="0"/>
        <v/>
      </c>
      <c r="I39" s="487" t="str">
        <f t="shared" si="1"/>
        <v/>
      </c>
      <c r="K39" s="487" t="str">
        <f t="shared" si="2"/>
        <v/>
      </c>
      <c r="M39" s="487" t="str">
        <f t="shared" si="3"/>
        <v/>
      </c>
      <c r="O39" s="487" t="str">
        <f t="shared" si="4"/>
        <v/>
      </c>
      <c r="Q39" s="487" t="str">
        <f t="shared" si="5"/>
        <v/>
      </c>
      <c r="S39" s="487" t="str">
        <f t="shared" si="6"/>
        <v/>
      </c>
      <c r="U39" s="487" t="str">
        <f t="shared" si="7"/>
        <v/>
      </c>
      <c r="W39" s="487" t="str">
        <f t="shared" si="8"/>
        <v/>
      </c>
      <c r="Y39" s="487" t="str">
        <f t="shared" si="9"/>
        <v/>
      </c>
      <c r="AA39" s="487" t="str">
        <f t="shared" si="10"/>
        <v/>
      </c>
      <c r="AC39" s="487" t="str">
        <f t="shared" si="11"/>
        <v/>
      </c>
      <c r="AE39" s="487" t="str">
        <f t="shared" si="12"/>
        <v/>
      </c>
      <c r="AG39" s="487" t="str">
        <f t="shared" si="13"/>
        <v/>
      </c>
      <c r="AI39" s="487" t="str">
        <f t="shared" si="14"/>
        <v/>
      </c>
      <c r="AK39" s="487" t="str">
        <f t="shared" si="15"/>
        <v/>
      </c>
      <c r="AM39" s="487" t="str">
        <f t="shared" si="16"/>
        <v/>
      </c>
      <c r="AO39" s="487" t="str">
        <f t="shared" si="17"/>
        <v/>
      </c>
      <c r="AQ39" s="487" t="str">
        <f t="shared" si="18"/>
        <v/>
      </c>
    </row>
    <row r="40" spans="5:43" x14ac:dyDescent="0.25">
      <c r="E40" s="487" t="str">
        <f t="shared" si="0"/>
        <v/>
      </c>
      <c r="G40" s="487" t="str">
        <f t="shared" si="0"/>
        <v/>
      </c>
      <c r="I40" s="487" t="str">
        <f t="shared" si="1"/>
        <v/>
      </c>
      <c r="K40" s="487" t="str">
        <f t="shared" si="2"/>
        <v/>
      </c>
      <c r="M40" s="487" t="str">
        <f t="shared" si="3"/>
        <v/>
      </c>
      <c r="O40" s="487" t="str">
        <f t="shared" si="4"/>
        <v/>
      </c>
      <c r="Q40" s="487" t="str">
        <f t="shared" si="5"/>
        <v/>
      </c>
      <c r="S40" s="487" t="str">
        <f t="shared" si="6"/>
        <v/>
      </c>
      <c r="U40" s="487" t="str">
        <f t="shared" si="7"/>
        <v/>
      </c>
      <c r="W40" s="487" t="str">
        <f t="shared" si="8"/>
        <v/>
      </c>
      <c r="Y40" s="487" t="str">
        <f t="shared" si="9"/>
        <v/>
      </c>
      <c r="AA40" s="487" t="str">
        <f t="shared" si="10"/>
        <v/>
      </c>
      <c r="AC40" s="487" t="str">
        <f t="shared" si="11"/>
        <v/>
      </c>
      <c r="AE40" s="487" t="str">
        <f t="shared" si="12"/>
        <v/>
      </c>
      <c r="AG40" s="487" t="str">
        <f t="shared" si="13"/>
        <v/>
      </c>
      <c r="AI40" s="487" t="str">
        <f t="shared" si="14"/>
        <v/>
      </c>
      <c r="AK40" s="487" t="str">
        <f t="shared" si="15"/>
        <v/>
      </c>
      <c r="AM40" s="487" t="str">
        <f t="shared" si="16"/>
        <v/>
      </c>
      <c r="AO40" s="487" t="str">
        <f t="shared" si="17"/>
        <v/>
      </c>
      <c r="AQ40" s="487" t="str">
        <f t="shared" si="18"/>
        <v/>
      </c>
    </row>
    <row r="41" spans="5:43" x14ac:dyDescent="0.25">
      <c r="E41" s="487" t="str">
        <f t="shared" si="0"/>
        <v/>
      </c>
      <c r="G41" s="487" t="str">
        <f t="shared" si="0"/>
        <v/>
      </c>
      <c r="I41" s="487" t="str">
        <f t="shared" si="1"/>
        <v/>
      </c>
      <c r="K41" s="487" t="str">
        <f t="shared" si="2"/>
        <v/>
      </c>
      <c r="M41" s="487" t="str">
        <f t="shared" si="3"/>
        <v/>
      </c>
      <c r="O41" s="487" t="str">
        <f t="shared" si="4"/>
        <v/>
      </c>
      <c r="Q41" s="487" t="str">
        <f t="shared" si="5"/>
        <v/>
      </c>
      <c r="S41" s="487" t="str">
        <f t="shared" si="6"/>
        <v/>
      </c>
      <c r="U41" s="487" t="str">
        <f t="shared" si="7"/>
        <v/>
      </c>
      <c r="W41" s="487" t="str">
        <f t="shared" si="8"/>
        <v/>
      </c>
      <c r="Y41" s="487" t="str">
        <f t="shared" si="9"/>
        <v/>
      </c>
      <c r="AA41" s="487" t="str">
        <f t="shared" si="10"/>
        <v/>
      </c>
      <c r="AC41" s="487" t="str">
        <f t="shared" si="11"/>
        <v/>
      </c>
      <c r="AE41" s="487" t="str">
        <f t="shared" si="12"/>
        <v/>
      </c>
      <c r="AG41" s="487" t="str">
        <f t="shared" si="13"/>
        <v/>
      </c>
      <c r="AI41" s="487" t="str">
        <f t="shared" si="14"/>
        <v/>
      </c>
      <c r="AK41" s="487" t="str">
        <f t="shared" si="15"/>
        <v/>
      </c>
      <c r="AM41" s="487" t="str">
        <f t="shared" si="16"/>
        <v/>
      </c>
      <c r="AO41" s="487" t="str">
        <f t="shared" si="17"/>
        <v/>
      </c>
      <c r="AQ41" s="487" t="str">
        <f t="shared" si="18"/>
        <v/>
      </c>
    </row>
    <row r="42" spans="5:43" x14ac:dyDescent="0.25">
      <c r="E42" s="487" t="str">
        <f t="shared" si="0"/>
        <v/>
      </c>
      <c r="G42" s="487" t="str">
        <f t="shared" si="0"/>
        <v/>
      </c>
      <c r="I42" s="487" t="str">
        <f t="shared" si="1"/>
        <v/>
      </c>
      <c r="K42" s="487" t="str">
        <f t="shared" si="2"/>
        <v/>
      </c>
      <c r="M42" s="487" t="str">
        <f t="shared" si="3"/>
        <v/>
      </c>
      <c r="O42" s="487" t="str">
        <f t="shared" si="4"/>
        <v/>
      </c>
      <c r="Q42" s="487" t="str">
        <f t="shared" si="5"/>
        <v/>
      </c>
      <c r="S42" s="487" t="str">
        <f t="shared" si="6"/>
        <v/>
      </c>
      <c r="U42" s="487" t="str">
        <f t="shared" si="7"/>
        <v/>
      </c>
      <c r="W42" s="487" t="str">
        <f t="shared" si="8"/>
        <v/>
      </c>
      <c r="Y42" s="487" t="str">
        <f t="shared" si="9"/>
        <v/>
      </c>
      <c r="AA42" s="487" t="str">
        <f t="shared" si="10"/>
        <v/>
      </c>
      <c r="AC42" s="487" t="str">
        <f t="shared" si="11"/>
        <v/>
      </c>
      <c r="AE42" s="487" t="str">
        <f t="shared" si="12"/>
        <v/>
      </c>
      <c r="AG42" s="487" t="str">
        <f t="shared" si="13"/>
        <v/>
      </c>
      <c r="AI42" s="487" t="str">
        <f t="shared" si="14"/>
        <v/>
      </c>
      <c r="AK42" s="487" t="str">
        <f t="shared" si="15"/>
        <v/>
      </c>
      <c r="AM42" s="487" t="str">
        <f t="shared" si="16"/>
        <v/>
      </c>
      <c r="AO42" s="487" t="str">
        <f t="shared" si="17"/>
        <v/>
      </c>
      <c r="AQ42" s="487" t="str">
        <f t="shared" si="18"/>
        <v/>
      </c>
    </row>
    <row r="43" spans="5:43" x14ac:dyDescent="0.25">
      <c r="E43" s="487" t="str">
        <f t="shared" si="0"/>
        <v/>
      </c>
      <c r="G43" s="487" t="str">
        <f t="shared" si="0"/>
        <v/>
      </c>
      <c r="I43" s="487" t="str">
        <f t="shared" si="1"/>
        <v/>
      </c>
      <c r="K43" s="487" t="str">
        <f t="shared" si="2"/>
        <v/>
      </c>
      <c r="M43" s="487" t="str">
        <f t="shared" si="3"/>
        <v/>
      </c>
      <c r="O43" s="487" t="str">
        <f t="shared" si="4"/>
        <v/>
      </c>
      <c r="Q43" s="487" t="str">
        <f t="shared" si="5"/>
        <v/>
      </c>
      <c r="S43" s="487" t="str">
        <f t="shared" si="6"/>
        <v/>
      </c>
      <c r="U43" s="487" t="str">
        <f t="shared" si="7"/>
        <v/>
      </c>
      <c r="W43" s="487" t="str">
        <f t="shared" si="8"/>
        <v/>
      </c>
      <c r="Y43" s="487" t="str">
        <f t="shared" si="9"/>
        <v/>
      </c>
      <c r="AA43" s="487" t="str">
        <f t="shared" si="10"/>
        <v/>
      </c>
      <c r="AC43" s="487" t="str">
        <f t="shared" si="11"/>
        <v/>
      </c>
      <c r="AE43" s="487" t="str">
        <f t="shared" si="12"/>
        <v/>
      </c>
      <c r="AG43" s="487" t="str">
        <f t="shared" si="13"/>
        <v/>
      </c>
      <c r="AI43" s="487" t="str">
        <f t="shared" si="14"/>
        <v/>
      </c>
      <c r="AK43" s="487" t="str">
        <f t="shared" si="15"/>
        <v/>
      </c>
      <c r="AM43" s="487" t="str">
        <f t="shared" si="16"/>
        <v/>
      </c>
      <c r="AO43" s="487" t="str">
        <f t="shared" si="17"/>
        <v/>
      </c>
      <c r="AQ43" s="487" t="str">
        <f t="shared" si="18"/>
        <v/>
      </c>
    </row>
    <row r="44" spans="5:43" x14ac:dyDescent="0.25">
      <c r="E44" s="487" t="str">
        <f t="shared" si="0"/>
        <v/>
      </c>
      <c r="G44" s="487" t="str">
        <f t="shared" si="0"/>
        <v/>
      </c>
      <c r="I44" s="487" t="str">
        <f t="shared" si="1"/>
        <v/>
      </c>
      <c r="K44" s="487" t="str">
        <f t="shared" si="2"/>
        <v/>
      </c>
      <c r="M44" s="487" t="str">
        <f t="shared" si="3"/>
        <v/>
      </c>
      <c r="O44" s="487" t="str">
        <f t="shared" si="4"/>
        <v/>
      </c>
      <c r="Q44" s="487" t="str">
        <f t="shared" si="5"/>
        <v/>
      </c>
      <c r="S44" s="487" t="str">
        <f t="shared" si="6"/>
        <v/>
      </c>
      <c r="U44" s="487" t="str">
        <f t="shared" si="7"/>
        <v/>
      </c>
      <c r="W44" s="487" t="str">
        <f t="shared" si="8"/>
        <v/>
      </c>
      <c r="Y44" s="487" t="str">
        <f t="shared" si="9"/>
        <v/>
      </c>
      <c r="AA44" s="487" t="str">
        <f t="shared" si="10"/>
        <v/>
      </c>
      <c r="AC44" s="487" t="str">
        <f t="shared" si="11"/>
        <v/>
      </c>
      <c r="AE44" s="487" t="str">
        <f t="shared" si="12"/>
        <v/>
      </c>
      <c r="AG44" s="487" t="str">
        <f t="shared" si="13"/>
        <v/>
      </c>
      <c r="AI44" s="487" t="str">
        <f t="shared" si="14"/>
        <v/>
      </c>
      <c r="AK44" s="487" t="str">
        <f t="shared" si="15"/>
        <v/>
      </c>
      <c r="AM44" s="487" t="str">
        <f t="shared" si="16"/>
        <v/>
      </c>
      <c r="AO44" s="487" t="str">
        <f t="shared" si="17"/>
        <v/>
      </c>
      <c r="AQ44" s="487" t="str">
        <f t="shared" si="18"/>
        <v/>
      </c>
    </row>
    <row r="45" spans="5:43" x14ac:dyDescent="0.25">
      <c r="E45" s="487" t="str">
        <f t="shared" si="0"/>
        <v/>
      </c>
      <c r="G45" s="487" t="str">
        <f t="shared" si="0"/>
        <v/>
      </c>
      <c r="I45" s="487" t="str">
        <f t="shared" si="1"/>
        <v/>
      </c>
      <c r="K45" s="487" t="str">
        <f t="shared" si="2"/>
        <v/>
      </c>
      <c r="M45" s="487" t="str">
        <f t="shared" si="3"/>
        <v/>
      </c>
      <c r="O45" s="487" t="str">
        <f t="shared" si="4"/>
        <v/>
      </c>
      <c r="Q45" s="487" t="str">
        <f t="shared" si="5"/>
        <v/>
      </c>
      <c r="S45" s="487" t="str">
        <f t="shared" si="6"/>
        <v/>
      </c>
      <c r="U45" s="487" t="str">
        <f t="shared" si="7"/>
        <v/>
      </c>
      <c r="W45" s="487" t="str">
        <f t="shared" si="8"/>
        <v/>
      </c>
      <c r="Y45" s="487" t="str">
        <f t="shared" si="9"/>
        <v/>
      </c>
      <c r="AA45" s="487" t="str">
        <f t="shared" si="10"/>
        <v/>
      </c>
      <c r="AC45" s="487" t="str">
        <f t="shared" si="11"/>
        <v/>
      </c>
      <c r="AE45" s="487" t="str">
        <f t="shared" si="12"/>
        <v/>
      </c>
      <c r="AG45" s="487" t="str">
        <f t="shared" si="13"/>
        <v/>
      </c>
      <c r="AI45" s="487" t="str">
        <f t="shared" si="14"/>
        <v/>
      </c>
      <c r="AK45" s="487" t="str">
        <f t="shared" si="15"/>
        <v/>
      </c>
      <c r="AM45" s="487" t="str">
        <f t="shared" si="16"/>
        <v/>
      </c>
      <c r="AO45" s="487" t="str">
        <f t="shared" si="17"/>
        <v/>
      </c>
      <c r="AQ45" s="487" t="str">
        <f t="shared" si="18"/>
        <v/>
      </c>
    </row>
    <row r="46" spans="5:43" x14ac:dyDescent="0.25">
      <c r="E46" s="487" t="str">
        <f t="shared" si="0"/>
        <v/>
      </c>
      <c r="G46" s="487" t="str">
        <f t="shared" si="0"/>
        <v/>
      </c>
      <c r="I46" s="487" t="str">
        <f t="shared" si="1"/>
        <v/>
      </c>
      <c r="K46" s="487" t="str">
        <f t="shared" si="2"/>
        <v/>
      </c>
      <c r="M46" s="487" t="str">
        <f t="shared" si="3"/>
        <v/>
      </c>
      <c r="O46" s="487" t="str">
        <f t="shared" si="4"/>
        <v/>
      </c>
      <c r="Q46" s="487" t="str">
        <f t="shared" si="5"/>
        <v/>
      </c>
      <c r="S46" s="487" t="str">
        <f t="shared" si="6"/>
        <v/>
      </c>
      <c r="U46" s="487" t="str">
        <f t="shared" si="7"/>
        <v/>
      </c>
      <c r="W46" s="487" t="str">
        <f t="shared" si="8"/>
        <v/>
      </c>
      <c r="Y46" s="487" t="str">
        <f t="shared" si="9"/>
        <v/>
      </c>
      <c r="AA46" s="487" t="str">
        <f t="shared" si="10"/>
        <v/>
      </c>
      <c r="AC46" s="487" t="str">
        <f t="shared" si="11"/>
        <v/>
      </c>
      <c r="AE46" s="487" t="str">
        <f t="shared" si="12"/>
        <v/>
      </c>
      <c r="AG46" s="487" t="str">
        <f t="shared" si="13"/>
        <v/>
      </c>
      <c r="AI46" s="487" t="str">
        <f t="shared" si="14"/>
        <v/>
      </c>
      <c r="AK46" s="487" t="str">
        <f t="shared" si="15"/>
        <v/>
      </c>
      <c r="AM46" s="487" t="str">
        <f t="shared" si="16"/>
        <v/>
      </c>
      <c r="AO46" s="487" t="str">
        <f t="shared" si="17"/>
        <v/>
      </c>
      <c r="AQ46" s="487" t="str">
        <f t="shared" si="18"/>
        <v/>
      </c>
    </row>
    <row r="47" spans="5:43" x14ac:dyDescent="0.25">
      <c r="E47" s="487" t="str">
        <f t="shared" si="0"/>
        <v/>
      </c>
      <c r="G47" s="487" t="str">
        <f t="shared" si="0"/>
        <v/>
      </c>
      <c r="I47" s="487" t="str">
        <f t="shared" si="1"/>
        <v/>
      </c>
      <c r="K47" s="487" t="str">
        <f t="shared" si="2"/>
        <v/>
      </c>
      <c r="M47" s="487" t="str">
        <f t="shared" si="3"/>
        <v/>
      </c>
      <c r="O47" s="487" t="str">
        <f t="shared" si="4"/>
        <v/>
      </c>
      <c r="Q47" s="487" t="str">
        <f t="shared" si="5"/>
        <v/>
      </c>
      <c r="S47" s="487" t="str">
        <f t="shared" si="6"/>
        <v/>
      </c>
      <c r="U47" s="487" t="str">
        <f t="shared" si="7"/>
        <v/>
      </c>
      <c r="W47" s="487" t="str">
        <f t="shared" si="8"/>
        <v/>
      </c>
      <c r="Y47" s="487" t="str">
        <f t="shared" si="9"/>
        <v/>
      </c>
      <c r="AA47" s="487" t="str">
        <f t="shared" si="10"/>
        <v/>
      </c>
      <c r="AC47" s="487" t="str">
        <f t="shared" si="11"/>
        <v/>
      </c>
      <c r="AE47" s="487" t="str">
        <f t="shared" si="12"/>
        <v/>
      </c>
      <c r="AG47" s="487" t="str">
        <f t="shared" si="13"/>
        <v/>
      </c>
      <c r="AI47" s="487" t="str">
        <f t="shared" si="14"/>
        <v/>
      </c>
      <c r="AK47" s="487" t="str">
        <f t="shared" si="15"/>
        <v/>
      </c>
      <c r="AM47" s="487" t="str">
        <f t="shared" si="16"/>
        <v/>
      </c>
      <c r="AO47" s="487" t="str">
        <f t="shared" si="17"/>
        <v/>
      </c>
      <c r="AQ47" s="487" t="str">
        <f t="shared" si="18"/>
        <v/>
      </c>
    </row>
    <row r="48" spans="5:43" x14ac:dyDescent="0.25">
      <c r="E48" s="487" t="str">
        <f t="shared" si="0"/>
        <v/>
      </c>
      <c r="G48" s="487" t="str">
        <f t="shared" si="0"/>
        <v/>
      </c>
      <c r="I48" s="487" t="str">
        <f t="shared" si="1"/>
        <v/>
      </c>
      <c r="K48" s="487" t="str">
        <f t="shared" si="2"/>
        <v/>
      </c>
      <c r="M48" s="487" t="str">
        <f t="shared" si="3"/>
        <v/>
      </c>
      <c r="O48" s="487" t="str">
        <f t="shared" si="4"/>
        <v/>
      </c>
      <c r="Q48" s="487" t="str">
        <f t="shared" si="5"/>
        <v/>
      </c>
      <c r="S48" s="487" t="str">
        <f t="shared" si="6"/>
        <v/>
      </c>
      <c r="U48" s="487" t="str">
        <f t="shared" si="7"/>
        <v/>
      </c>
      <c r="W48" s="487" t="str">
        <f t="shared" si="8"/>
        <v/>
      </c>
      <c r="Y48" s="487" t="str">
        <f t="shared" si="9"/>
        <v/>
      </c>
      <c r="AA48" s="487" t="str">
        <f t="shared" si="10"/>
        <v/>
      </c>
      <c r="AC48" s="487" t="str">
        <f t="shared" si="11"/>
        <v/>
      </c>
      <c r="AE48" s="487" t="str">
        <f t="shared" si="12"/>
        <v/>
      </c>
      <c r="AG48" s="487" t="str">
        <f t="shared" si="13"/>
        <v/>
      </c>
      <c r="AI48" s="487" t="str">
        <f t="shared" si="14"/>
        <v/>
      </c>
      <c r="AK48" s="487" t="str">
        <f t="shared" si="15"/>
        <v/>
      </c>
      <c r="AM48" s="487" t="str">
        <f t="shared" si="16"/>
        <v/>
      </c>
      <c r="AO48" s="487" t="str">
        <f t="shared" si="17"/>
        <v/>
      </c>
      <c r="AQ48" s="487" t="str">
        <f t="shared" si="18"/>
        <v/>
      </c>
    </row>
    <row r="49" spans="5:43" x14ac:dyDescent="0.25">
      <c r="E49" s="487" t="str">
        <f t="shared" si="0"/>
        <v/>
      </c>
      <c r="G49" s="487" t="str">
        <f t="shared" si="0"/>
        <v/>
      </c>
      <c r="I49" s="487" t="str">
        <f t="shared" si="1"/>
        <v/>
      </c>
      <c r="K49" s="487" t="str">
        <f t="shared" si="2"/>
        <v/>
      </c>
      <c r="M49" s="487" t="str">
        <f t="shared" si="3"/>
        <v/>
      </c>
      <c r="O49" s="487" t="str">
        <f t="shared" si="4"/>
        <v/>
      </c>
      <c r="Q49" s="487" t="str">
        <f t="shared" si="5"/>
        <v/>
      </c>
      <c r="S49" s="487" t="str">
        <f t="shared" si="6"/>
        <v/>
      </c>
      <c r="U49" s="487" t="str">
        <f t="shared" si="7"/>
        <v/>
      </c>
      <c r="W49" s="487" t="str">
        <f t="shared" si="8"/>
        <v/>
      </c>
      <c r="Y49" s="487" t="str">
        <f t="shared" si="9"/>
        <v/>
      </c>
      <c r="AA49" s="487" t="str">
        <f t="shared" si="10"/>
        <v/>
      </c>
      <c r="AC49" s="487" t="str">
        <f t="shared" si="11"/>
        <v/>
      </c>
      <c r="AE49" s="487" t="str">
        <f t="shared" si="12"/>
        <v/>
      </c>
      <c r="AG49" s="487" t="str">
        <f t="shared" si="13"/>
        <v/>
      </c>
      <c r="AI49" s="487" t="str">
        <f t="shared" si="14"/>
        <v/>
      </c>
      <c r="AK49" s="487" t="str">
        <f t="shared" si="15"/>
        <v/>
      </c>
      <c r="AM49" s="487" t="str">
        <f t="shared" si="16"/>
        <v/>
      </c>
      <c r="AO49" s="487" t="str">
        <f t="shared" si="17"/>
        <v/>
      </c>
      <c r="AQ49" s="487" t="str">
        <f t="shared" si="18"/>
        <v/>
      </c>
    </row>
    <row r="50" spans="5:43" x14ac:dyDescent="0.25">
      <c r="E50" s="487" t="str">
        <f t="shared" si="0"/>
        <v/>
      </c>
      <c r="G50" s="487" t="str">
        <f t="shared" si="0"/>
        <v/>
      </c>
      <c r="I50" s="487" t="str">
        <f t="shared" si="1"/>
        <v/>
      </c>
      <c r="K50" s="487" t="str">
        <f t="shared" si="2"/>
        <v/>
      </c>
      <c r="M50" s="487" t="str">
        <f t="shared" si="3"/>
        <v/>
      </c>
      <c r="O50" s="487" t="str">
        <f t="shared" si="4"/>
        <v/>
      </c>
      <c r="Q50" s="487" t="str">
        <f t="shared" si="5"/>
        <v/>
      </c>
      <c r="S50" s="487" t="str">
        <f t="shared" si="6"/>
        <v/>
      </c>
      <c r="U50" s="487" t="str">
        <f t="shared" si="7"/>
        <v/>
      </c>
      <c r="W50" s="487" t="str">
        <f t="shared" si="8"/>
        <v/>
      </c>
      <c r="Y50" s="487" t="str">
        <f t="shared" si="9"/>
        <v/>
      </c>
      <c r="AA50" s="487" t="str">
        <f t="shared" si="10"/>
        <v/>
      </c>
      <c r="AC50" s="487" t="str">
        <f t="shared" si="11"/>
        <v/>
      </c>
      <c r="AE50" s="487" t="str">
        <f t="shared" si="12"/>
        <v/>
      </c>
      <c r="AG50" s="487" t="str">
        <f t="shared" si="13"/>
        <v/>
      </c>
      <c r="AI50" s="487" t="str">
        <f t="shared" si="14"/>
        <v/>
      </c>
      <c r="AK50" s="487" t="str">
        <f t="shared" si="15"/>
        <v/>
      </c>
      <c r="AM50" s="487" t="str">
        <f t="shared" si="16"/>
        <v/>
      </c>
      <c r="AO50" s="487" t="str">
        <f t="shared" si="17"/>
        <v/>
      </c>
      <c r="AQ50" s="487" t="str">
        <f t="shared" si="18"/>
        <v/>
      </c>
    </row>
    <row r="51" spans="5:43" x14ac:dyDescent="0.25">
      <c r="E51" s="487" t="str">
        <f t="shared" si="0"/>
        <v/>
      </c>
      <c r="G51" s="487" t="str">
        <f t="shared" si="0"/>
        <v/>
      </c>
      <c r="I51" s="487" t="str">
        <f t="shared" si="1"/>
        <v/>
      </c>
      <c r="K51" s="487" t="str">
        <f t="shared" si="2"/>
        <v/>
      </c>
      <c r="M51" s="487" t="str">
        <f t="shared" si="3"/>
        <v/>
      </c>
      <c r="O51" s="487" t="str">
        <f t="shared" si="4"/>
        <v/>
      </c>
      <c r="Q51" s="487" t="str">
        <f t="shared" si="5"/>
        <v/>
      </c>
      <c r="S51" s="487" t="str">
        <f t="shared" si="6"/>
        <v/>
      </c>
      <c r="U51" s="487" t="str">
        <f t="shared" si="7"/>
        <v/>
      </c>
      <c r="W51" s="487" t="str">
        <f t="shared" si="8"/>
        <v/>
      </c>
      <c r="Y51" s="487" t="str">
        <f t="shared" si="9"/>
        <v/>
      </c>
      <c r="AA51" s="487" t="str">
        <f t="shared" si="10"/>
        <v/>
      </c>
      <c r="AC51" s="487" t="str">
        <f t="shared" si="11"/>
        <v/>
      </c>
      <c r="AE51" s="487" t="str">
        <f t="shared" si="12"/>
        <v/>
      </c>
      <c r="AG51" s="487" t="str">
        <f t="shared" si="13"/>
        <v/>
      </c>
      <c r="AI51" s="487" t="str">
        <f t="shared" si="14"/>
        <v/>
      </c>
      <c r="AK51" s="487" t="str">
        <f t="shared" si="15"/>
        <v/>
      </c>
      <c r="AM51" s="487" t="str">
        <f t="shared" si="16"/>
        <v/>
      </c>
      <c r="AO51" s="487" t="str">
        <f t="shared" si="17"/>
        <v/>
      </c>
      <c r="AQ51" s="487" t="str">
        <f t="shared" si="18"/>
        <v/>
      </c>
    </row>
    <row r="52" spans="5:43" x14ac:dyDescent="0.25">
      <c r="E52" s="487" t="str">
        <f t="shared" si="0"/>
        <v/>
      </c>
      <c r="G52" s="487" t="str">
        <f t="shared" si="0"/>
        <v/>
      </c>
      <c r="I52" s="487" t="str">
        <f t="shared" si="1"/>
        <v/>
      </c>
      <c r="K52" s="487" t="str">
        <f t="shared" si="2"/>
        <v/>
      </c>
      <c r="M52" s="487" t="str">
        <f t="shared" si="3"/>
        <v/>
      </c>
      <c r="O52" s="487" t="str">
        <f t="shared" si="4"/>
        <v/>
      </c>
      <c r="Q52" s="487" t="str">
        <f t="shared" si="5"/>
        <v/>
      </c>
      <c r="S52" s="487" t="str">
        <f t="shared" si="6"/>
        <v/>
      </c>
      <c r="U52" s="487" t="str">
        <f t="shared" si="7"/>
        <v/>
      </c>
      <c r="W52" s="487" t="str">
        <f t="shared" si="8"/>
        <v/>
      </c>
      <c r="Y52" s="487" t="str">
        <f t="shared" si="9"/>
        <v/>
      </c>
      <c r="AA52" s="487" t="str">
        <f t="shared" si="10"/>
        <v/>
      </c>
      <c r="AC52" s="487" t="str">
        <f t="shared" si="11"/>
        <v/>
      </c>
      <c r="AE52" s="487" t="str">
        <f t="shared" si="12"/>
        <v/>
      </c>
      <c r="AG52" s="487" t="str">
        <f t="shared" si="13"/>
        <v/>
      </c>
      <c r="AI52" s="487" t="str">
        <f t="shared" si="14"/>
        <v/>
      </c>
      <c r="AK52" s="487" t="str">
        <f t="shared" si="15"/>
        <v/>
      </c>
      <c r="AM52" s="487" t="str">
        <f t="shared" si="16"/>
        <v/>
      </c>
      <c r="AO52" s="487" t="str">
        <f t="shared" si="17"/>
        <v/>
      </c>
      <c r="AQ52" s="487" t="str">
        <f t="shared" si="18"/>
        <v/>
      </c>
    </row>
    <row r="53" spans="5:43" x14ac:dyDescent="0.25">
      <c r="E53" s="487" t="str">
        <f t="shared" si="0"/>
        <v/>
      </c>
      <c r="G53" s="487" t="str">
        <f t="shared" si="0"/>
        <v/>
      </c>
      <c r="I53" s="487" t="str">
        <f t="shared" si="1"/>
        <v/>
      </c>
      <c r="K53" s="487" t="str">
        <f t="shared" si="2"/>
        <v/>
      </c>
      <c r="M53" s="487" t="str">
        <f t="shared" si="3"/>
        <v/>
      </c>
      <c r="O53" s="487" t="str">
        <f t="shared" si="4"/>
        <v/>
      </c>
      <c r="Q53" s="487" t="str">
        <f t="shared" si="5"/>
        <v/>
      </c>
      <c r="S53" s="487" t="str">
        <f t="shared" si="6"/>
        <v/>
      </c>
      <c r="U53" s="487" t="str">
        <f t="shared" si="7"/>
        <v/>
      </c>
      <c r="W53" s="487" t="str">
        <f t="shared" si="8"/>
        <v/>
      </c>
      <c r="Y53" s="487" t="str">
        <f t="shared" si="9"/>
        <v/>
      </c>
      <c r="AA53" s="487" t="str">
        <f t="shared" si="10"/>
        <v/>
      </c>
      <c r="AC53" s="487" t="str">
        <f t="shared" si="11"/>
        <v/>
      </c>
      <c r="AE53" s="487" t="str">
        <f t="shared" si="12"/>
        <v/>
      </c>
      <c r="AG53" s="487" t="str">
        <f t="shared" si="13"/>
        <v/>
      </c>
      <c r="AI53" s="487" t="str">
        <f t="shared" si="14"/>
        <v/>
      </c>
      <c r="AK53" s="487" t="str">
        <f t="shared" si="15"/>
        <v/>
      </c>
      <c r="AM53" s="487" t="str">
        <f t="shared" si="16"/>
        <v/>
      </c>
      <c r="AO53" s="487" t="str">
        <f t="shared" si="17"/>
        <v/>
      </c>
      <c r="AQ53" s="487" t="str">
        <f t="shared" si="18"/>
        <v/>
      </c>
    </row>
    <row r="54" spans="5:43" x14ac:dyDescent="0.25">
      <c r="E54" s="487" t="str">
        <f t="shared" si="0"/>
        <v/>
      </c>
      <c r="G54" s="487" t="str">
        <f t="shared" si="0"/>
        <v/>
      </c>
      <c r="I54" s="487" t="str">
        <f t="shared" si="1"/>
        <v/>
      </c>
      <c r="K54" s="487" t="str">
        <f t="shared" si="2"/>
        <v/>
      </c>
      <c r="M54" s="487" t="str">
        <f t="shared" si="3"/>
        <v/>
      </c>
      <c r="O54" s="487" t="str">
        <f t="shared" si="4"/>
        <v/>
      </c>
      <c r="Q54" s="487" t="str">
        <f t="shared" si="5"/>
        <v/>
      </c>
      <c r="S54" s="487" t="str">
        <f t="shared" si="6"/>
        <v/>
      </c>
      <c r="U54" s="487" t="str">
        <f t="shared" si="7"/>
        <v/>
      </c>
      <c r="W54" s="487" t="str">
        <f t="shared" si="8"/>
        <v/>
      </c>
      <c r="Y54" s="487" t="str">
        <f t="shared" si="9"/>
        <v/>
      </c>
      <c r="AA54" s="487" t="str">
        <f t="shared" si="10"/>
        <v/>
      </c>
      <c r="AC54" s="487" t="str">
        <f t="shared" si="11"/>
        <v/>
      </c>
      <c r="AE54" s="487" t="str">
        <f t="shared" si="12"/>
        <v/>
      </c>
      <c r="AG54" s="487" t="str">
        <f t="shared" si="13"/>
        <v/>
      </c>
      <c r="AI54" s="487" t="str">
        <f t="shared" si="14"/>
        <v/>
      </c>
      <c r="AK54" s="487" t="str">
        <f t="shared" si="15"/>
        <v/>
      </c>
      <c r="AM54" s="487" t="str">
        <f t="shared" si="16"/>
        <v/>
      </c>
      <c r="AO54" s="487" t="str">
        <f t="shared" si="17"/>
        <v/>
      </c>
      <c r="AQ54" s="487" t="str">
        <f t="shared" si="18"/>
        <v/>
      </c>
    </row>
    <row r="55" spans="5:43" x14ac:dyDescent="0.25">
      <c r="E55" s="487" t="str">
        <f t="shared" si="0"/>
        <v/>
      </c>
      <c r="G55" s="487" t="str">
        <f t="shared" si="0"/>
        <v/>
      </c>
      <c r="I55" s="487" t="str">
        <f t="shared" si="1"/>
        <v/>
      </c>
      <c r="K55" s="487" t="str">
        <f t="shared" si="2"/>
        <v/>
      </c>
      <c r="M55" s="487" t="str">
        <f t="shared" si="3"/>
        <v/>
      </c>
      <c r="O55" s="487" t="str">
        <f t="shared" si="4"/>
        <v/>
      </c>
      <c r="Q55" s="487" t="str">
        <f t="shared" si="5"/>
        <v/>
      </c>
      <c r="S55" s="487" t="str">
        <f t="shared" si="6"/>
        <v/>
      </c>
      <c r="U55" s="487" t="str">
        <f t="shared" si="7"/>
        <v/>
      </c>
      <c r="W55" s="487" t="str">
        <f t="shared" si="8"/>
        <v/>
      </c>
      <c r="Y55" s="487" t="str">
        <f t="shared" si="9"/>
        <v/>
      </c>
      <c r="AA55" s="487" t="str">
        <f t="shared" si="10"/>
        <v/>
      </c>
      <c r="AC55" s="487" t="str">
        <f t="shared" si="11"/>
        <v/>
      </c>
      <c r="AE55" s="487" t="str">
        <f t="shared" si="12"/>
        <v/>
      </c>
      <c r="AG55" s="487" t="str">
        <f t="shared" si="13"/>
        <v/>
      </c>
      <c r="AI55" s="487" t="str">
        <f t="shared" si="14"/>
        <v/>
      </c>
      <c r="AK55" s="487" t="str">
        <f t="shared" si="15"/>
        <v/>
      </c>
      <c r="AM55" s="487" t="str">
        <f t="shared" si="16"/>
        <v/>
      </c>
      <c r="AO55" s="487" t="str">
        <f t="shared" si="17"/>
        <v/>
      </c>
      <c r="AQ55" s="487" t="str">
        <f t="shared" si="18"/>
        <v/>
      </c>
    </row>
    <row r="56" spans="5:43" x14ac:dyDescent="0.25">
      <c r="E56" s="487" t="str">
        <f t="shared" si="0"/>
        <v/>
      </c>
      <c r="G56" s="487" t="str">
        <f t="shared" si="0"/>
        <v/>
      </c>
      <c r="I56" s="487" t="str">
        <f t="shared" si="1"/>
        <v/>
      </c>
      <c r="K56" s="487" t="str">
        <f t="shared" si="2"/>
        <v/>
      </c>
      <c r="M56" s="487" t="str">
        <f t="shared" si="3"/>
        <v/>
      </c>
      <c r="O56" s="487" t="str">
        <f t="shared" si="4"/>
        <v/>
      </c>
      <c r="Q56" s="487" t="str">
        <f t="shared" si="5"/>
        <v/>
      </c>
      <c r="S56" s="487" t="str">
        <f t="shared" si="6"/>
        <v/>
      </c>
      <c r="U56" s="487" t="str">
        <f t="shared" si="7"/>
        <v/>
      </c>
      <c r="W56" s="487" t="str">
        <f t="shared" si="8"/>
        <v/>
      </c>
      <c r="Y56" s="487" t="str">
        <f t="shared" si="9"/>
        <v/>
      </c>
      <c r="AA56" s="487" t="str">
        <f t="shared" si="10"/>
        <v/>
      </c>
      <c r="AC56" s="487" t="str">
        <f t="shared" si="11"/>
        <v/>
      </c>
      <c r="AE56" s="487" t="str">
        <f t="shared" si="12"/>
        <v/>
      </c>
      <c r="AG56" s="487" t="str">
        <f t="shared" si="13"/>
        <v/>
      </c>
      <c r="AI56" s="487" t="str">
        <f t="shared" si="14"/>
        <v/>
      </c>
      <c r="AK56" s="487" t="str">
        <f t="shared" si="15"/>
        <v/>
      </c>
      <c r="AM56" s="487" t="str">
        <f t="shared" si="16"/>
        <v/>
      </c>
      <c r="AO56" s="487" t="str">
        <f t="shared" si="17"/>
        <v/>
      </c>
      <c r="AQ56" s="487" t="str">
        <f t="shared" si="18"/>
        <v/>
      </c>
    </row>
    <row r="57" spans="5:43" x14ac:dyDescent="0.25">
      <c r="E57" s="487" t="str">
        <f t="shared" si="0"/>
        <v/>
      </c>
      <c r="G57" s="487" t="str">
        <f t="shared" si="0"/>
        <v/>
      </c>
      <c r="I57" s="487" t="str">
        <f t="shared" si="1"/>
        <v/>
      </c>
      <c r="K57" s="487" t="str">
        <f t="shared" si="2"/>
        <v/>
      </c>
      <c r="M57" s="487" t="str">
        <f t="shared" si="3"/>
        <v/>
      </c>
      <c r="O57" s="487" t="str">
        <f t="shared" si="4"/>
        <v/>
      </c>
      <c r="Q57" s="487" t="str">
        <f t="shared" si="5"/>
        <v/>
      </c>
      <c r="S57" s="487" t="str">
        <f t="shared" si="6"/>
        <v/>
      </c>
      <c r="U57" s="487" t="str">
        <f t="shared" si="7"/>
        <v/>
      </c>
      <c r="W57" s="487" t="str">
        <f t="shared" si="8"/>
        <v/>
      </c>
      <c r="Y57" s="487" t="str">
        <f t="shared" si="9"/>
        <v/>
      </c>
      <c r="AA57" s="487" t="str">
        <f t="shared" si="10"/>
        <v/>
      </c>
      <c r="AC57" s="487" t="str">
        <f t="shared" si="11"/>
        <v/>
      </c>
      <c r="AE57" s="487" t="str">
        <f t="shared" si="12"/>
        <v/>
      </c>
      <c r="AG57" s="487" t="str">
        <f t="shared" si="13"/>
        <v/>
      </c>
      <c r="AI57" s="487" t="str">
        <f t="shared" si="14"/>
        <v/>
      </c>
      <c r="AK57" s="487" t="str">
        <f t="shared" si="15"/>
        <v/>
      </c>
      <c r="AM57" s="487" t="str">
        <f t="shared" si="16"/>
        <v/>
      </c>
      <c r="AO57" s="487" t="str">
        <f t="shared" si="17"/>
        <v/>
      </c>
      <c r="AQ57" s="487" t="str">
        <f t="shared" si="18"/>
        <v/>
      </c>
    </row>
    <row r="58" spans="5:43" x14ac:dyDescent="0.25">
      <c r="E58" s="487" t="str">
        <f t="shared" si="0"/>
        <v/>
      </c>
      <c r="G58" s="487" t="str">
        <f t="shared" si="0"/>
        <v/>
      </c>
      <c r="I58" s="487" t="str">
        <f t="shared" si="1"/>
        <v/>
      </c>
      <c r="K58" s="487" t="str">
        <f t="shared" si="2"/>
        <v/>
      </c>
      <c r="M58" s="487" t="str">
        <f t="shared" si="3"/>
        <v/>
      </c>
      <c r="O58" s="487" t="str">
        <f t="shared" si="4"/>
        <v/>
      </c>
      <c r="Q58" s="487" t="str">
        <f t="shared" si="5"/>
        <v/>
      </c>
      <c r="S58" s="487" t="str">
        <f t="shared" si="6"/>
        <v/>
      </c>
      <c r="U58" s="487" t="str">
        <f t="shared" si="7"/>
        <v/>
      </c>
      <c r="W58" s="487" t="str">
        <f t="shared" si="8"/>
        <v/>
      </c>
      <c r="Y58" s="487" t="str">
        <f t="shared" si="9"/>
        <v/>
      </c>
      <c r="AA58" s="487" t="str">
        <f t="shared" si="10"/>
        <v/>
      </c>
      <c r="AC58" s="487" t="str">
        <f t="shared" si="11"/>
        <v/>
      </c>
      <c r="AE58" s="487" t="str">
        <f t="shared" si="12"/>
        <v/>
      </c>
      <c r="AG58" s="487" t="str">
        <f t="shared" si="13"/>
        <v/>
      </c>
      <c r="AI58" s="487" t="str">
        <f t="shared" si="14"/>
        <v/>
      </c>
      <c r="AK58" s="487" t="str">
        <f t="shared" si="15"/>
        <v/>
      </c>
      <c r="AM58" s="487" t="str">
        <f t="shared" si="16"/>
        <v/>
      </c>
      <c r="AO58" s="487" t="str">
        <f t="shared" si="17"/>
        <v/>
      </c>
      <c r="AQ58" s="487" t="str">
        <f t="shared" si="18"/>
        <v/>
      </c>
    </row>
    <row r="59" spans="5:43" x14ac:dyDescent="0.25">
      <c r="E59" s="487" t="str">
        <f t="shared" si="0"/>
        <v/>
      </c>
      <c r="G59" s="487" t="str">
        <f t="shared" si="0"/>
        <v/>
      </c>
      <c r="I59" s="487" t="str">
        <f t="shared" si="1"/>
        <v/>
      </c>
      <c r="K59" s="487" t="str">
        <f t="shared" si="2"/>
        <v/>
      </c>
      <c r="M59" s="487" t="str">
        <f t="shared" si="3"/>
        <v/>
      </c>
      <c r="O59" s="487" t="str">
        <f t="shared" si="4"/>
        <v/>
      </c>
      <c r="Q59" s="487" t="str">
        <f t="shared" si="5"/>
        <v/>
      </c>
      <c r="S59" s="487" t="str">
        <f t="shared" si="6"/>
        <v/>
      </c>
      <c r="U59" s="487" t="str">
        <f t="shared" si="7"/>
        <v/>
      </c>
      <c r="W59" s="487" t="str">
        <f t="shared" si="8"/>
        <v/>
      </c>
      <c r="Y59" s="487" t="str">
        <f t="shared" si="9"/>
        <v/>
      </c>
      <c r="AA59" s="487" t="str">
        <f t="shared" si="10"/>
        <v/>
      </c>
      <c r="AC59" s="487" t="str">
        <f t="shared" si="11"/>
        <v/>
      </c>
      <c r="AE59" s="487" t="str">
        <f t="shared" si="12"/>
        <v/>
      </c>
      <c r="AG59" s="487" t="str">
        <f t="shared" si="13"/>
        <v/>
      </c>
      <c r="AI59" s="487" t="str">
        <f t="shared" si="14"/>
        <v/>
      </c>
      <c r="AK59" s="487" t="str">
        <f t="shared" si="15"/>
        <v/>
      </c>
      <c r="AM59" s="487" t="str">
        <f t="shared" si="16"/>
        <v/>
      </c>
      <c r="AO59" s="487" t="str">
        <f t="shared" si="17"/>
        <v/>
      </c>
      <c r="AQ59" s="487" t="str">
        <f t="shared" si="18"/>
        <v/>
      </c>
    </row>
    <row r="60" spans="5:43" x14ac:dyDescent="0.25">
      <c r="E60" s="487" t="str">
        <f t="shared" si="0"/>
        <v/>
      </c>
      <c r="G60" s="487" t="str">
        <f t="shared" si="0"/>
        <v/>
      </c>
      <c r="I60" s="487" t="str">
        <f t="shared" si="1"/>
        <v/>
      </c>
      <c r="K60" s="487" t="str">
        <f t="shared" si="2"/>
        <v/>
      </c>
      <c r="M60" s="487" t="str">
        <f t="shared" si="3"/>
        <v/>
      </c>
      <c r="O60" s="487" t="str">
        <f t="shared" si="4"/>
        <v/>
      </c>
      <c r="Q60" s="487" t="str">
        <f t="shared" si="5"/>
        <v/>
      </c>
      <c r="S60" s="487" t="str">
        <f t="shared" si="6"/>
        <v/>
      </c>
      <c r="U60" s="487" t="str">
        <f t="shared" si="7"/>
        <v/>
      </c>
      <c r="W60" s="487" t="str">
        <f t="shared" si="8"/>
        <v/>
      </c>
      <c r="Y60" s="487" t="str">
        <f t="shared" si="9"/>
        <v/>
      </c>
      <c r="AA60" s="487" t="str">
        <f t="shared" si="10"/>
        <v/>
      </c>
      <c r="AC60" s="487" t="str">
        <f t="shared" si="11"/>
        <v/>
      </c>
      <c r="AE60" s="487" t="str">
        <f t="shared" si="12"/>
        <v/>
      </c>
      <c r="AG60" s="487" t="str">
        <f t="shared" si="13"/>
        <v/>
      </c>
      <c r="AI60" s="487" t="str">
        <f t="shared" si="14"/>
        <v/>
      </c>
      <c r="AK60" s="487" t="str">
        <f t="shared" si="15"/>
        <v/>
      </c>
      <c r="AM60" s="487" t="str">
        <f t="shared" si="16"/>
        <v/>
      </c>
      <c r="AO60" s="487" t="str">
        <f t="shared" si="17"/>
        <v/>
      </c>
      <c r="AQ60" s="487" t="str">
        <f t="shared" si="18"/>
        <v/>
      </c>
    </row>
    <row r="61" spans="5:43" x14ac:dyDescent="0.25">
      <c r="E61" s="487" t="str">
        <f t="shared" si="0"/>
        <v/>
      </c>
      <c r="G61" s="487" t="str">
        <f t="shared" si="0"/>
        <v/>
      </c>
      <c r="I61" s="487" t="str">
        <f t="shared" si="1"/>
        <v/>
      </c>
      <c r="K61" s="487" t="str">
        <f t="shared" si="2"/>
        <v/>
      </c>
      <c r="M61" s="487" t="str">
        <f t="shared" si="3"/>
        <v/>
      </c>
      <c r="O61" s="487" t="str">
        <f t="shared" si="4"/>
        <v/>
      </c>
      <c r="Q61" s="487" t="str">
        <f t="shared" si="5"/>
        <v/>
      </c>
      <c r="S61" s="487" t="str">
        <f t="shared" si="6"/>
        <v/>
      </c>
      <c r="U61" s="487" t="str">
        <f t="shared" si="7"/>
        <v/>
      </c>
      <c r="W61" s="487" t="str">
        <f t="shared" si="8"/>
        <v/>
      </c>
      <c r="Y61" s="487" t="str">
        <f t="shared" si="9"/>
        <v/>
      </c>
      <c r="AA61" s="487" t="str">
        <f t="shared" si="10"/>
        <v/>
      </c>
      <c r="AC61" s="487" t="str">
        <f t="shared" si="11"/>
        <v/>
      </c>
      <c r="AE61" s="487" t="str">
        <f t="shared" si="12"/>
        <v/>
      </c>
      <c r="AG61" s="487" t="str">
        <f t="shared" si="13"/>
        <v/>
      </c>
      <c r="AI61" s="487" t="str">
        <f t="shared" si="14"/>
        <v/>
      </c>
      <c r="AK61" s="487" t="str">
        <f t="shared" si="15"/>
        <v/>
      </c>
      <c r="AM61" s="487" t="str">
        <f t="shared" si="16"/>
        <v/>
      </c>
      <c r="AO61" s="487" t="str">
        <f t="shared" si="17"/>
        <v/>
      </c>
      <c r="AQ61" s="487" t="str">
        <f t="shared" si="18"/>
        <v/>
      </c>
    </row>
    <row r="62" spans="5:43" x14ac:dyDescent="0.25">
      <c r="E62" s="487" t="str">
        <f t="shared" si="0"/>
        <v/>
      </c>
      <c r="G62" s="487" t="str">
        <f t="shared" si="0"/>
        <v/>
      </c>
      <c r="I62" s="487" t="str">
        <f t="shared" si="1"/>
        <v/>
      </c>
      <c r="K62" s="487" t="str">
        <f t="shared" si="2"/>
        <v/>
      </c>
      <c r="M62" s="487" t="str">
        <f t="shared" si="3"/>
        <v/>
      </c>
      <c r="O62" s="487" t="str">
        <f t="shared" si="4"/>
        <v/>
      </c>
      <c r="Q62" s="487" t="str">
        <f t="shared" si="5"/>
        <v/>
      </c>
      <c r="S62" s="487" t="str">
        <f t="shared" si="6"/>
        <v/>
      </c>
      <c r="U62" s="487" t="str">
        <f t="shared" si="7"/>
        <v/>
      </c>
      <c r="W62" s="487" t="str">
        <f t="shared" si="8"/>
        <v/>
      </c>
      <c r="Y62" s="487" t="str">
        <f t="shared" si="9"/>
        <v/>
      </c>
      <c r="AA62" s="487" t="str">
        <f t="shared" si="10"/>
        <v/>
      </c>
      <c r="AC62" s="487" t="str">
        <f t="shared" si="11"/>
        <v/>
      </c>
      <c r="AE62" s="487" t="str">
        <f t="shared" si="12"/>
        <v/>
      </c>
      <c r="AG62" s="487" t="str">
        <f t="shared" si="13"/>
        <v/>
      </c>
      <c r="AI62" s="487" t="str">
        <f t="shared" si="14"/>
        <v/>
      </c>
      <c r="AK62" s="487" t="str">
        <f t="shared" si="15"/>
        <v/>
      </c>
      <c r="AM62" s="487" t="str">
        <f t="shared" si="16"/>
        <v/>
      </c>
      <c r="AO62" s="487" t="str">
        <f t="shared" si="17"/>
        <v/>
      </c>
      <c r="AQ62" s="487" t="str">
        <f t="shared" si="18"/>
        <v/>
      </c>
    </row>
    <row r="63" spans="5:43" x14ac:dyDescent="0.25">
      <c r="E63" s="487" t="str">
        <f t="shared" si="0"/>
        <v/>
      </c>
      <c r="G63" s="487" t="str">
        <f t="shared" si="0"/>
        <v/>
      </c>
      <c r="I63" s="487" t="str">
        <f t="shared" si="1"/>
        <v/>
      </c>
      <c r="K63" s="487" t="str">
        <f t="shared" si="2"/>
        <v/>
      </c>
      <c r="M63" s="487" t="str">
        <f t="shared" si="3"/>
        <v/>
      </c>
      <c r="O63" s="487" t="str">
        <f t="shared" si="4"/>
        <v/>
      </c>
      <c r="Q63" s="487" t="str">
        <f t="shared" si="5"/>
        <v/>
      </c>
      <c r="S63" s="487" t="str">
        <f t="shared" si="6"/>
        <v/>
      </c>
      <c r="U63" s="487" t="str">
        <f t="shared" si="7"/>
        <v/>
      </c>
      <c r="W63" s="487" t="str">
        <f t="shared" si="8"/>
        <v/>
      </c>
      <c r="Y63" s="487" t="str">
        <f t="shared" si="9"/>
        <v/>
      </c>
      <c r="AA63" s="487" t="str">
        <f t="shared" si="10"/>
        <v/>
      </c>
      <c r="AC63" s="487" t="str">
        <f t="shared" si="11"/>
        <v/>
      </c>
      <c r="AE63" s="487" t="str">
        <f t="shared" si="12"/>
        <v/>
      </c>
      <c r="AG63" s="487" t="str">
        <f t="shared" si="13"/>
        <v/>
      </c>
      <c r="AI63" s="487" t="str">
        <f t="shared" si="14"/>
        <v/>
      </c>
      <c r="AK63" s="487" t="str">
        <f t="shared" si="15"/>
        <v/>
      </c>
      <c r="AM63" s="487" t="str">
        <f t="shared" si="16"/>
        <v/>
      </c>
      <c r="AO63" s="487" t="str">
        <f t="shared" si="17"/>
        <v/>
      </c>
      <c r="AQ63" s="487" t="str">
        <f t="shared" si="18"/>
        <v/>
      </c>
    </row>
    <row r="64" spans="5:43" x14ac:dyDescent="0.25">
      <c r="E64" s="487" t="str">
        <f t="shared" si="0"/>
        <v/>
      </c>
      <c r="G64" s="487" t="str">
        <f t="shared" si="0"/>
        <v/>
      </c>
      <c r="I64" s="487" t="str">
        <f t="shared" si="1"/>
        <v/>
      </c>
      <c r="K64" s="487" t="str">
        <f t="shared" si="2"/>
        <v/>
      </c>
      <c r="M64" s="487" t="str">
        <f t="shared" si="3"/>
        <v/>
      </c>
      <c r="O64" s="487" t="str">
        <f t="shared" si="4"/>
        <v/>
      </c>
      <c r="Q64" s="487" t="str">
        <f t="shared" si="5"/>
        <v/>
      </c>
      <c r="S64" s="487" t="str">
        <f t="shared" si="6"/>
        <v/>
      </c>
      <c r="U64" s="487" t="str">
        <f t="shared" si="7"/>
        <v/>
      </c>
      <c r="W64" s="487" t="str">
        <f t="shared" si="8"/>
        <v/>
      </c>
      <c r="Y64" s="487" t="str">
        <f t="shared" si="9"/>
        <v/>
      </c>
      <c r="AA64" s="487" t="str">
        <f t="shared" si="10"/>
        <v/>
      </c>
      <c r="AC64" s="487" t="str">
        <f t="shared" si="11"/>
        <v/>
      </c>
      <c r="AE64" s="487" t="str">
        <f t="shared" si="12"/>
        <v/>
      </c>
      <c r="AG64" s="487" t="str">
        <f t="shared" si="13"/>
        <v/>
      </c>
      <c r="AI64" s="487" t="str">
        <f t="shared" si="14"/>
        <v/>
      </c>
      <c r="AK64" s="487" t="str">
        <f t="shared" si="15"/>
        <v/>
      </c>
      <c r="AM64" s="487" t="str">
        <f t="shared" si="16"/>
        <v/>
      </c>
      <c r="AO64" s="487" t="str">
        <f t="shared" si="17"/>
        <v/>
      </c>
      <c r="AQ64" s="487" t="str">
        <f t="shared" si="18"/>
        <v/>
      </c>
    </row>
    <row r="65" spans="5:43" x14ac:dyDescent="0.25">
      <c r="E65" s="487" t="str">
        <f t="shared" si="0"/>
        <v/>
      </c>
      <c r="G65" s="487" t="str">
        <f t="shared" si="0"/>
        <v/>
      </c>
      <c r="I65" s="487" t="str">
        <f t="shared" si="1"/>
        <v/>
      </c>
      <c r="K65" s="487" t="str">
        <f t="shared" si="2"/>
        <v/>
      </c>
      <c r="M65" s="487" t="str">
        <f t="shared" si="3"/>
        <v/>
      </c>
      <c r="O65" s="487" t="str">
        <f t="shared" si="4"/>
        <v/>
      </c>
      <c r="Q65" s="487" t="str">
        <f t="shared" si="5"/>
        <v/>
      </c>
      <c r="S65" s="487" t="str">
        <f t="shared" si="6"/>
        <v/>
      </c>
      <c r="U65" s="487" t="str">
        <f t="shared" si="7"/>
        <v/>
      </c>
      <c r="W65" s="487" t="str">
        <f t="shared" si="8"/>
        <v/>
      </c>
      <c r="Y65" s="487" t="str">
        <f t="shared" si="9"/>
        <v/>
      </c>
      <c r="AA65" s="487" t="str">
        <f t="shared" si="10"/>
        <v/>
      </c>
      <c r="AC65" s="487" t="str">
        <f t="shared" si="11"/>
        <v/>
      </c>
      <c r="AE65" s="487" t="str">
        <f t="shared" si="12"/>
        <v/>
      </c>
      <c r="AG65" s="487" t="str">
        <f t="shared" si="13"/>
        <v/>
      </c>
      <c r="AI65" s="487" t="str">
        <f t="shared" si="14"/>
        <v/>
      </c>
      <c r="AK65" s="487" t="str">
        <f t="shared" si="15"/>
        <v/>
      </c>
      <c r="AM65" s="487" t="str">
        <f t="shared" si="16"/>
        <v/>
      </c>
      <c r="AO65" s="487" t="str">
        <f t="shared" si="17"/>
        <v/>
      </c>
      <c r="AQ65" s="487" t="str">
        <f t="shared" si="18"/>
        <v/>
      </c>
    </row>
    <row r="66" spans="5:43" x14ac:dyDescent="0.25">
      <c r="E66" s="487" t="str">
        <f t="shared" si="0"/>
        <v/>
      </c>
      <c r="G66" s="487" t="str">
        <f t="shared" si="0"/>
        <v/>
      </c>
      <c r="I66" s="487" t="str">
        <f t="shared" si="1"/>
        <v/>
      </c>
      <c r="K66" s="487" t="str">
        <f t="shared" si="2"/>
        <v/>
      </c>
      <c r="M66" s="487" t="str">
        <f t="shared" si="3"/>
        <v/>
      </c>
      <c r="O66" s="487" t="str">
        <f t="shared" si="4"/>
        <v/>
      </c>
      <c r="Q66" s="487" t="str">
        <f t="shared" si="5"/>
        <v/>
      </c>
      <c r="S66" s="487" t="str">
        <f t="shared" si="6"/>
        <v/>
      </c>
      <c r="U66" s="487" t="str">
        <f t="shared" si="7"/>
        <v/>
      </c>
      <c r="W66" s="487" t="str">
        <f t="shared" si="8"/>
        <v/>
      </c>
      <c r="Y66" s="487" t="str">
        <f t="shared" si="9"/>
        <v/>
      </c>
      <c r="AA66" s="487" t="str">
        <f t="shared" si="10"/>
        <v/>
      </c>
      <c r="AC66" s="487" t="str">
        <f t="shared" si="11"/>
        <v/>
      </c>
      <c r="AE66" s="487" t="str">
        <f t="shared" si="12"/>
        <v/>
      </c>
      <c r="AG66" s="487" t="str">
        <f t="shared" si="13"/>
        <v/>
      </c>
      <c r="AI66" s="487" t="str">
        <f t="shared" si="14"/>
        <v/>
      </c>
      <c r="AK66" s="487" t="str">
        <f t="shared" si="15"/>
        <v/>
      </c>
      <c r="AM66" s="487" t="str">
        <f t="shared" si="16"/>
        <v/>
      </c>
      <c r="AO66" s="487" t="str">
        <f t="shared" si="17"/>
        <v/>
      </c>
      <c r="AQ66" s="487" t="str">
        <f t="shared" si="18"/>
        <v/>
      </c>
    </row>
    <row r="67" spans="5:43" x14ac:dyDescent="0.25">
      <c r="E67" s="487" t="str">
        <f t="shared" si="0"/>
        <v/>
      </c>
      <c r="G67" s="487" t="str">
        <f t="shared" si="0"/>
        <v/>
      </c>
      <c r="I67" s="487" t="str">
        <f t="shared" si="1"/>
        <v/>
      </c>
      <c r="K67" s="487" t="str">
        <f t="shared" si="2"/>
        <v/>
      </c>
      <c r="M67" s="487" t="str">
        <f t="shared" si="3"/>
        <v/>
      </c>
      <c r="O67" s="487" t="str">
        <f t="shared" si="4"/>
        <v/>
      </c>
      <c r="Q67" s="487" t="str">
        <f t="shared" si="5"/>
        <v/>
      </c>
      <c r="S67" s="487" t="str">
        <f t="shared" si="6"/>
        <v/>
      </c>
      <c r="U67" s="487" t="str">
        <f t="shared" si="7"/>
        <v/>
      </c>
      <c r="W67" s="487" t="str">
        <f t="shared" si="8"/>
        <v/>
      </c>
      <c r="Y67" s="487" t="str">
        <f t="shared" si="9"/>
        <v/>
      </c>
      <c r="AA67" s="487" t="str">
        <f t="shared" si="10"/>
        <v/>
      </c>
      <c r="AC67" s="487" t="str">
        <f t="shared" si="11"/>
        <v/>
      </c>
      <c r="AE67" s="487" t="str">
        <f t="shared" si="12"/>
        <v/>
      </c>
      <c r="AG67" s="487" t="str">
        <f t="shared" si="13"/>
        <v/>
      </c>
      <c r="AI67" s="487" t="str">
        <f t="shared" si="14"/>
        <v/>
      </c>
      <c r="AK67" s="487" t="str">
        <f t="shared" si="15"/>
        <v/>
      </c>
      <c r="AM67" s="487" t="str">
        <f t="shared" si="16"/>
        <v/>
      </c>
      <c r="AO67" s="487" t="str">
        <f t="shared" si="17"/>
        <v/>
      </c>
      <c r="AQ67" s="487" t="str">
        <f t="shared" si="18"/>
        <v/>
      </c>
    </row>
    <row r="68" spans="5:43" x14ac:dyDescent="0.25">
      <c r="E68" s="487" t="str">
        <f t="shared" si="0"/>
        <v/>
      </c>
      <c r="G68" s="487" t="str">
        <f t="shared" si="0"/>
        <v/>
      </c>
      <c r="I68" s="487" t="str">
        <f t="shared" si="1"/>
        <v/>
      </c>
      <c r="K68" s="487" t="str">
        <f t="shared" si="2"/>
        <v/>
      </c>
      <c r="M68" s="487" t="str">
        <f t="shared" si="3"/>
        <v/>
      </c>
      <c r="O68" s="487" t="str">
        <f t="shared" si="4"/>
        <v/>
      </c>
      <c r="Q68" s="487" t="str">
        <f t="shared" si="5"/>
        <v/>
      </c>
      <c r="S68" s="487" t="str">
        <f t="shared" si="6"/>
        <v/>
      </c>
      <c r="U68" s="487" t="str">
        <f t="shared" si="7"/>
        <v/>
      </c>
      <c r="W68" s="487" t="str">
        <f t="shared" si="8"/>
        <v/>
      </c>
      <c r="Y68" s="487" t="str">
        <f t="shared" si="9"/>
        <v/>
      </c>
      <c r="AA68" s="487" t="str">
        <f t="shared" si="10"/>
        <v/>
      </c>
      <c r="AC68" s="487" t="str">
        <f t="shared" si="11"/>
        <v/>
      </c>
      <c r="AE68" s="487" t="str">
        <f t="shared" si="12"/>
        <v/>
      </c>
      <c r="AG68" s="487" t="str">
        <f t="shared" si="13"/>
        <v/>
      </c>
      <c r="AI68" s="487" t="str">
        <f t="shared" si="14"/>
        <v/>
      </c>
      <c r="AK68" s="487" t="str">
        <f t="shared" si="15"/>
        <v/>
      </c>
      <c r="AM68" s="487" t="str">
        <f t="shared" si="16"/>
        <v/>
      </c>
      <c r="AO68" s="487" t="str">
        <f t="shared" si="17"/>
        <v/>
      </c>
      <c r="AQ68" s="487" t="str">
        <f t="shared" si="18"/>
        <v/>
      </c>
    </row>
    <row r="69" spans="5:43" x14ac:dyDescent="0.25">
      <c r="E69" s="487" t="str">
        <f t="shared" si="0"/>
        <v/>
      </c>
      <c r="G69" s="487" t="str">
        <f t="shared" si="0"/>
        <v/>
      </c>
      <c r="I69" s="487" t="str">
        <f t="shared" si="1"/>
        <v/>
      </c>
      <c r="K69" s="487" t="str">
        <f t="shared" si="2"/>
        <v/>
      </c>
      <c r="M69" s="487" t="str">
        <f t="shared" si="3"/>
        <v/>
      </c>
      <c r="O69" s="487" t="str">
        <f t="shared" si="4"/>
        <v/>
      </c>
      <c r="Q69" s="487" t="str">
        <f t="shared" si="5"/>
        <v/>
      </c>
      <c r="S69" s="487" t="str">
        <f t="shared" si="6"/>
        <v/>
      </c>
      <c r="U69" s="487" t="str">
        <f t="shared" si="7"/>
        <v/>
      </c>
      <c r="W69" s="487" t="str">
        <f t="shared" si="8"/>
        <v/>
      </c>
      <c r="Y69" s="487" t="str">
        <f t="shared" si="9"/>
        <v/>
      </c>
      <c r="AA69" s="487" t="str">
        <f t="shared" si="10"/>
        <v/>
      </c>
      <c r="AC69" s="487" t="str">
        <f t="shared" si="11"/>
        <v/>
      </c>
      <c r="AE69" s="487" t="str">
        <f t="shared" si="12"/>
        <v/>
      </c>
      <c r="AG69" s="487" t="str">
        <f t="shared" si="13"/>
        <v/>
      </c>
      <c r="AI69" s="487" t="str">
        <f t="shared" si="14"/>
        <v/>
      </c>
      <c r="AK69" s="487" t="str">
        <f t="shared" si="15"/>
        <v/>
      </c>
      <c r="AM69" s="487" t="str">
        <f t="shared" si="16"/>
        <v/>
      </c>
      <c r="AO69" s="487" t="str">
        <f t="shared" si="17"/>
        <v/>
      </c>
      <c r="AQ69" s="487" t="str">
        <f t="shared" si="18"/>
        <v/>
      </c>
    </row>
    <row r="70" spans="5:43" x14ac:dyDescent="0.25">
      <c r="E70" s="487" t="str">
        <f t="shared" si="0"/>
        <v/>
      </c>
      <c r="G70" s="487" t="str">
        <f t="shared" si="0"/>
        <v/>
      </c>
      <c r="I70" s="487" t="str">
        <f t="shared" si="1"/>
        <v/>
      </c>
      <c r="K70" s="487" t="str">
        <f t="shared" si="2"/>
        <v/>
      </c>
      <c r="M70" s="487" t="str">
        <f t="shared" si="3"/>
        <v/>
      </c>
      <c r="O70" s="487" t="str">
        <f t="shared" si="4"/>
        <v/>
      </c>
      <c r="Q70" s="487" t="str">
        <f t="shared" si="5"/>
        <v/>
      </c>
      <c r="S70" s="487" t="str">
        <f t="shared" si="6"/>
        <v/>
      </c>
      <c r="U70" s="487" t="str">
        <f t="shared" si="7"/>
        <v/>
      </c>
      <c r="W70" s="487" t="str">
        <f t="shared" si="8"/>
        <v/>
      </c>
      <c r="Y70" s="487" t="str">
        <f t="shared" si="9"/>
        <v/>
      </c>
      <c r="AA70" s="487" t="str">
        <f t="shared" si="10"/>
        <v/>
      </c>
      <c r="AC70" s="487" t="str">
        <f t="shared" si="11"/>
        <v/>
      </c>
      <c r="AE70" s="487" t="str">
        <f t="shared" si="12"/>
        <v/>
      </c>
      <c r="AG70" s="487" t="str">
        <f t="shared" si="13"/>
        <v/>
      </c>
      <c r="AI70" s="487" t="str">
        <f t="shared" si="14"/>
        <v/>
      </c>
      <c r="AK70" s="487" t="str">
        <f t="shared" si="15"/>
        <v/>
      </c>
      <c r="AM70" s="487" t="str">
        <f t="shared" si="16"/>
        <v/>
      </c>
      <c r="AO70" s="487" t="str">
        <f t="shared" si="17"/>
        <v/>
      </c>
      <c r="AQ70" s="487" t="str">
        <f t="shared" si="18"/>
        <v/>
      </c>
    </row>
    <row r="71" spans="5:43" x14ac:dyDescent="0.25">
      <c r="E71" s="487" t="str">
        <f t="shared" si="0"/>
        <v/>
      </c>
      <c r="G71" s="487" t="str">
        <f t="shared" si="0"/>
        <v/>
      </c>
      <c r="I71" s="487" t="str">
        <f t="shared" si="1"/>
        <v/>
      </c>
      <c r="K71" s="487" t="str">
        <f t="shared" si="2"/>
        <v/>
      </c>
      <c r="M71" s="487" t="str">
        <f t="shared" si="3"/>
        <v/>
      </c>
      <c r="O71" s="487" t="str">
        <f t="shared" si="4"/>
        <v/>
      </c>
      <c r="Q71" s="487" t="str">
        <f t="shared" si="5"/>
        <v/>
      </c>
      <c r="S71" s="487" t="str">
        <f t="shared" si="6"/>
        <v/>
      </c>
      <c r="U71" s="487" t="str">
        <f t="shared" si="7"/>
        <v/>
      </c>
      <c r="W71" s="487" t="str">
        <f t="shared" si="8"/>
        <v/>
      </c>
      <c r="Y71" s="487" t="str">
        <f t="shared" si="9"/>
        <v/>
      </c>
      <c r="AA71" s="487" t="str">
        <f t="shared" si="10"/>
        <v/>
      </c>
      <c r="AC71" s="487" t="str">
        <f t="shared" si="11"/>
        <v/>
      </c>
      <c r="AE71" s="487" t="str">
        <f t="shared" si="12"/>
        <v/>
      </c>
      <c r="AG71" s="487" t="str">
        <f t="shared" si="13"/>
        <v/>
      </c>
      <c r="AI71" s="487" t="str">
        <f t="shared" si="14"/>
        <v/>
      </c>
      <c r="AK71" s="487" t="str">
        <f t="shared" si="15"/>
        <v/>
      </c>
      <c r="AM71" s="487" t="str">
        <f t="shared" si="16"/>
        <v/>
      </c>
      <c r="AO71" s="487" t="str">
        <f t="shared" si="17"/>
        <v/>
      </c>
      <c r="AQ71" s="487" t="str">
        <f t="shared" si="18"/>
        <v/>
      </c>
    </row>
    <row r="72" spans="5:43" x14ac:dyDescent="0.25">
      <c r="E72" s="487" t="str">
        <f t="shared" si="0"/>
        <v/>
      </c>
      <c r="G72" s="487" t="str">
        <f t="shared" si="0"/>
        <v/>
      </c>
      <c r="I72" s="487" t="str">
        <f t="shared" si="1"/>
        <v/>
      </c>
      <c r="K72" s="487" t="str">
        <f t="shared" si="2"/>
        <v/>
      </c>
      <c r="M72" s="487" t="str">
        <f t="shared" si="3"/>
        <v/>
      </c>
      <c r="O72" s="487" t="str">
        <f t="shared" si="4"/>
        <v/>
      </c>
      <c r="Q72" s="487" t="str">
        <f t="shared" si="5"/>
        <v/>
      </c>
      <c r="S72" s="487" t="str">
        <f t="shared" si="6"/>
        <v/>
      </c>
      <c r="U72" s="487" t="str">
        <f t="shared" si="7"/>
        <v/>
      </c>
      <c r="W72" s="487" t="str">
        <f t="shared" si="8"/>
        <v/>
      </c>
      <c r="Y72" s="487" t="str">
        <f t="shared" si="9"/>
        <v/>
      </c>
      <c r="AA72" s="487" t="str">
        <f t="shared" si="10"/>
        <v/>
      </c>
      <c r="AC72" s="487" t="str">
        <f t="shared" si="11"/>
        <v/>
      </c>
      <c r="AE72" s="487" t="str">
        <f t="shared" si="12"/>
        <v/>
      </c>
      <c r="AG72" s="487" t="str">
        <f t="shared" si="13"/>
        <v/>
      </c>
      <c r="AI72" s="487" t="str">
        <f t="shared" si="14"/>
        <v/>
      </c>
      <c r="AK72" s="487" t="str">
        <f t="shared" si="15"/>
        <v/>
      </c>
      <c r="AM72" s="487" t="str">
        <f t="shared" si="16"/>
        <v/>
      </c>
      <c r="AO72" s="487" t="str">
        <f t="shared" si="17"/>
        <v/>
      </c>
      <c r="AQ72" s="487" t="str">
        <f t="shared" si="18"/>
        <v/>
      </c>
    </row>
    <row r="73" spans="5:43" x14ac:dyDescent="0.25">
      <c r="E73" s="487" t="str">
        <f t="shared" si="0"/>
        <v/>
      </c>
      <c r="G73" s="487" t="str">
        <f t="shared" si="0"/>
        <v/>
      </c>
      <c r="I73" s="487" t="str">
        <f t="shared" si="1"/>
        <v/>
      </c>
      <c r="K73" s="487" t="str">
        <f t="shared" si="2"/>
        <v/>
      </c>
      <c r="M73" s="487" t="str">
        <f t="shared" si="3"/>
        <v/>
      </c>
      <c r="O73" s="487" t="str">
        <f t="shared" si="4"/>
        <v/>
      </c>
      <c r="Q73" s="487" t="str">
        <f t="shared" si="5"/>
        <v/>
      </c>
      <c r="S73" s="487" t="str">
        <f t="shared" si="6"/>
        <v/>
      </c>
      <c r="U73" s="487" t="str">
        <f t="shared" si="7"/>
        <v/>
      </c>
      <c r="W73" s="487" t="str">
        <f t="shared" si="8"/>
        <v/>
      </c>
      <c r="Y73" s="487" t="str">
        <f t="shared" si="9"/>
        <v/>
      </c>
      <c r="AA73" s="487" t="str">
        <f t="shared" si="10"/>
        <v/>
      </c>
      <c r="AC73" s="487" t="str">
        <f t="shared" si="11"/>
        <v/>
      </c>
      <c r="AE73" s="487" t="str">
        <f t="shared" si="12"/>
        <v/>
      </c>
      <c r="AG73" s="487" t="str">
        <f t="shared" si="13"/>
        <v/>
      </c>
      <c r="AI73" s="487" t="str">
        <f t="shared" si="14"/>
        <v/>
      </c>
      <c r="AK73" s="487" t="str">
        <f t="shared" si="15"/>
        <v/>
      </c>
      <c r="AM73" s="487" t="str">
        <f t="shared" si="16"/>
        <v/>
      </c>
      <c r="AO73" s="487" t="str">
        <f t="shared" si="17"/>
        <v/>
      </c>
      <c r="AQ73" s="487" t="str">
        <f t="shared" si="18"/>
        <v/>
      </c>
    </row>
    <row r="74" spans="5:43" x14ac:dyDescent="0.25">
      <c r="E74" s="487" t="str">
        <f t="shared" si="0"/>
        <v/>
      </c>
      <c r="G74" s="487" t="str">
        <f t="shared" si="0"/>
        <v/>
      </c>
      <c r="I74" s="487" t="str">
        <f t="shared" si="1"/>
        <v/>
      </c>
      <c r="K74" s="487" t="str">
        <f t="shared" si="2"/>
        <v/>
      </c>
      <c r="M74" s="487" t="str">
        <f t="shared" si="3"/>
        <v/>
      </c>
      <c r="O74" s="487" t="str">
        <f t="shared" si="4"/>
        <v/>
      </c>
      <c r="Q74" s="487" t="str">
        <f t="shared" si="5"/>
        <v/>
      </c>
      <c r="S74" s="487" t="str">
        <f t="shared" si="6"/>
        <v/>
      </c>
      <c r="U74" s="487" t="str">
        <f t="shared" si="7"/>
        <v/>
      </c>
      <c r="W74" s="487" t="str">
        <f t="shared" si="8"/>
        <v/>
      </c>
      <c r="Y74" s="487" t="str">
        <f t="shared" si="9"/>
        <v/>
      </c>
      <c r="AA74" s="487" t="str">
        <f t="shared" si="10"/>
        <v/>
      </c>
      <c r="AC74" s="487" t="str">
        <f t="shared" si="11"/>
        <v/>
      </c>
      <c r="AE74" s="487" t="str">
        <f t="shared" si="12"/>
        <v/>
      </c>
      <c r="AG74" s="487" t="str">
        <f t="shared" si="13"/>
        <v/>
      </c>
      <c r="AI74" s="487" t="str">
        <f t="shared" si="14"/>
        <v/>
      </c>
      <c r="AK74" s="487" t="str">
        <f t="shared" si="15"/>
        <v/>
      </c>
      <c r="AM74" s="487" t="str">
        <f t="shared" si="16"/>
        <v/>
      </c>
      <c r="AO74" s="487" t="str">
        <f t="shared" si="17"/>
        <v/>
      </c>
      <c r="AQ74" s="487" t="str">
        <f t="shared" si="18"/>
        <v/>
      </c>
    </row>
    <row r="75" spans="5:43" x14ac:dyDescent="0.25">
      <c r="E75" s="487" t="str">
        <f t="shared" si="0"/>
        <v/>
      </c>
      <c r="G75" s="487" t="str">
        <f t="shared" si="0"/>
        <v/>
      </c>
      <c r="I75" s="487" t="str">
        <f t="shared" si="1"/>
        <v/>
      </c>
      <c r="K75" s="487" t="str">
        <f t="shared" si="2"/>
        <v/>
      </c>
      <c r="M75" s="487" t="str">
        <f t="shared" si="3"/>
        <v/>
      </c>
      <c r="O75" s="487" t="str">
        <f t="shared" si="4"/>
        <v/>
      </c>
      <c r="Q75" s="487" t="str">
        <f t="shared" si="5"/>
        <v/>
      </c>
      <c r="S75" s="487" t="str">
        <f t="shared" si="6"/>
        <v/>
      </c>
      <c r="U75" s="487" t="str">
        <f t="shared" si="7"/>
        <v/>
      </c>
      <c r="W75" s="487" t="str">
        <f t="shared" si="8"/>
        <v/>
      </c>
      <c r="Y75" s="487" t="str">
        <f t="shared" si="9"/>
        <v/>
      </c>
      <c r="AA75" s="487" t="str">
        <f t="shared" si="10"/>
        <v/>
      </c>
      <c r="AC75" s="487" t="str">
        <f t="shared" si="11"/>
        <v/>
      </c>
      <c r="AE75" s="487" t="str">
        <f t="shared" si="12"/>
        <v/>
      </c>
      <c r="AG75" s="487" t="str">
        <f t="shared" si="13"/>
        <v/>
      </c>
      <c r="AI75" s="487" t="str">
        <f t="shared" si="14"/>
        <v/>
      </c>
      <c r="AK75" s="487" t="str">
        <f t="shared" si="15"/>
        <v/>
      </c>
      <c r="AM75" s="487" t="str">
        <f t="shared" si="16"/>
        <v/>
      </c>
      <c r="AO75" s="487" t="str">
        <f t="shared" si="17"/>
        <v/>
      </c>
      <c r="AQ75" s="487" t="str">
        <f t="shared" si="18"/>
        <v/>
      </c>
    </row>
    <row r="76" spans="5:43" x14ac:dyDescent="0.25">
      <c r="E76" s="487" t="str">
        <f t="shared" si="0"/>
        <v/>
      </c>
      <c r="G76" s="487" t="str">
        <f t="shared" si="0"/>
        <v/>
      </c>
      <c r="I76" s="487" t="str">
        <f t="shared" si="1"/>
        <v/>
      </c>
      <c r="K76" s="487" t="str">
        <f t="shared" si="2"/>
        <v/>
      </c>
      <c r="M76" s="487" t="str">
        <f t="shared" si="3"/>
        <v/>
      </c>
      <c r="O76" s="487" t="str">
        <f t="shared" si="4"/>
        <v/>
      </c>
      <c r="Q76" s="487" t="str">
        <f t="shared" si="5"/>
        <v/>
      </c>
      <c r="S76" s="487" t="str">
        <f t="shared" si="6"/>
        <v/>
      </c>
      <c r="U76" s="487" t="str">
        <f t="shared" si="7"/>
        <v/>
      </c>
      <c r="W76" s="487" t="str">
        <f t="shared" si="8"/>
        <v/>
      </c>
      <c r="Y76" s="487" t="str">
        <f t="shared" si="9"/>
        <v/>
      </c>
      <c r="AA76" s="487" t="str">
        <f t="shared" si="10"/>
        <v/>
      </c>
      <c r="AC76" s="487" t="str">
        <f t="shared" si="11"/>
        <v/>
      </c>
      <c r="AE76" s="487" t="str">
        <f t="shared" si="12"/>
        <v/>
      </c>
      <c r="AG76" s="487" t="str">
        <f t="shared" si="13"/>
        <v/>
      </c>
      <c r="AI76" s="487" t="str">
        <f t="shared" si="14"/>
        <v/>
      </c>
      <c r="AK76" s="487" t="str">
        <f t="shared" si="15"/>
        <v/>
      </c>
      <c r="AM76" s="487" t="str">
        <f t="shared" si="16"/>
        <v/>
      </c>
      <c r="AO76" s="487" t="str">
        <f t="shared" si="17"/>
        <v/>
      </c>
      <c r="AQ76" s="487" t="str">
        <f t="shared" si="18"/>
        <v/>
      </c>
    </row>
    <row r="77" spans="5:43" x14ac:dyDescent="0.25">
      <c r="E77" s="487" t="str">
        <f t="shared" ref="E77:G140" si="19">IF(OR($B77=0,D77=0),"",D77/$B77)</f>
        <v/>
      </c>
      <c r="G77" s="487" t="str">
        <f t="shared" si="19"/>
        <v/>
      </c>
      <c r="I77" s="487" t="str">
        <f t="shared" ref="I77:I140" si="20">IF(OR($B77=0,H77=0),"",H77/$B77)</f>
        <v/>
      </c>
      <c r="K77" s="487" t="str">
        <f t="shared" ref="K77:K140" si="21">IF(OR($B77=0,J77=0),"",J77/$B77)</f>
        <v/>
      </c>
      <c r="M77" s="487" t="str">
        <f t="shared" ref="M77:M140" si="22">IF(OR($B77=0,L77=0),"",L77/$B77)</f>
        <v/>
      </c>
      <c r="O77" s="487" t="str">
        <f t="shared" ref="O77:O140" si="23">IF(OR($B77=0,N77=0),"",N77/$B77)</f>
        <v/>
      </c>
      <c r="Q77" s="487" t="str">
        <f t="shared" ref="Q77:Q140" si="24">IF(OR($B77=0,P77=0),"",P77/$B77)</f>
        <v/>
      </c>
      <c r="S77" s="487" t="str">
        <f t="shared" ref="S77:S140" si="25">IF(OR($B77=0,R77=0),"",R77/$B77)</f>
        <v/>
      </c>
      <c r="U77" s="487" t="str">
        <f t="shared" ref="U77:U140" si="26">IF(OR($B77=0,T77=0),"",T77/$B77)</f>
        <v/>
      </c>
      <c r="W77" s="487" t="str">
        <f t="shared" ref="W77:W140" si="27">IF(OR($B77=0,V77=0),"",V77/$B77)</f>
        <v/>
      </c>
      <c r="Y77" s="487" t="str">
        <f t="shared" ref="Y77:Y140" si="28">IF(OR($B77=0,X77=0),"",X77/$B77)</f>
        <v/>
      </c>
      <c r="AA77" s="487" t="str">
        <f t="shared" ref="AA77:AA140" si="29">IF(OR($B77=0,Z77=0),"",Z77/$B77)</f>
        <v/>
      </c>
      <c r="AC77" s="487" t="str">
        <f t="shared" ref="AC77:AC140" si="30">IF(OR($B77=0,AB77=0),"",AB77/$B77)</f>
        <v/>
      </c>
      <c r="AE77" s="487" t="str">
        <f t="shared" ref="AE77:AE140" si="31">IF(OR($B77=0,AD77=0),"",AD77/$B77)</f>
        <v/>
      </c>
      <c r="AG77" s="487" t="str">
        <f t="shared" ref="AG77:AG140" si="32">IF(OR($B77=0,AF77=0),"",AF77/$B77)</f>
        <v/>
      </c>
      <c r="AI77" s="487" t="str">
        <f t="shared" ref="AI77:AI140" si="33">IF(OR($B77=0,AH77=0),"",AH77/$B77)</f>
        <v/>
      </c>
      <c r="AK77" s="487" t="str">
        <f t="shared" ref="AK77:AK140" si="34">IF(OR($B77=0,AJ77=0),"",AJ77/$B77)</f>
        <v/>
      </c>
      <c r="AM77" s="487" t="str">
        <f t="shared" ref="AM77:AM140" si="35">IF(OR($B77=0,AL77=0),"",AL77/$B77)</f>
        <v/>
      </c>
      <c r="AO77" s="487" t="str">
        <f t="shared" ref="AO77:AO140" si="36">IF(OR($B77=0,AN77=0),"",AN77/$B77)</f>
        <v/>
      </c>
      <c r="AQ77" s="487" t="str">
        <f t="shared" ref="AQ77:AQ140" si="37">IF(OR($B77=0,AP77=0),"",AP77/$B77)</f>
        <v/>
      </c>
    </row>
    <row r="78" spans="5:43" x14ac:dyDescent="0.25">
      <c r="E78" s="487" t="str">
        <f t="shared" si="19"/>
        <v/>
      </c>
      <c r="G78" s="487" t="str">
        <f t="shared" si="19"/>
        <v/>
      </c>
      <c r="I78" s="487" t="str">
        <f t="shared" si="20"/>
        <v/>
      </c>
      <c r="K78" s="487" t="str">
        <f t="shared" si="21"/>
        <v/>
      </c>
      <c r="M78" s="487" t="str">
        <f t="shared" si="22"/>
        <v/>
      </c>
      <c r="O78" s="487" t="str">
        <f t="shared" si="23"/>
        <v/>
      </c>
      <c r="Q78" s="487" t="str">
        <f t="shared" si="24"/>
        <v/>
      </c>
      <c r="S78" s="487" t="str">
        <f t="shared" si="25"/>
        <v/>
      </c>
      <c r="U78" s="487" t="str">
        <f t="shared" si="26"/>
        <v/>
      </c>
      <c r="W78" s="487" t="str">
        <f t="shared" si="27"/>
        <v/>
      </c>
      <c r="Y78" s="487" t="str">
        <f t="shared" si="28"/>
        <v/>
      </c>
      <c r="AA78" s="487" t="str">
        <f t="shared" si="29"/>
        <v/>
      </c>
      <c r="AC78" s="487" t="str">
        <f t="shared" si="30"/>
        <v/>
      </c>
      <c r="AE78" s="487" t="str">
        <f t="shared" si="31"/>
        <v/>
      </c>
      <c r="AG78" s="487" t="str">
        <f t="shared" si="32"/>
        <v/>
      </c>
      <c r="AI78" s="487" t="str">
        <f t="shared" si="33"/>
        <v/>
      </c>
      <c r="AK78" s="487" t="str">
        <f t="shared" si="34"/>
        <v/>
      </c>
      <c r="AM78" s="487" t="str">
        <f t="shared" si="35"/>
        <v/>
      </c>
      <c r="AO78" s="487" t="str">
        <f t="shared" si="36"/>
        <v/>
      </c>
      <c r="AQ78" s="487" t="str">
        <f t="shared" si="37"/>
        <v/>
      </c>
    </row>
    <row r="79" spans="5:43" x14ac:dyDescent="0.25">
      <c r="E79" s="487" t="str">
        <f t="shared" si="19"/>
        <v/>
      </c>
      <c r="G79" s="487" t="str">
        <f t="shared" si="19"/>
        <v/>
      </c>
      <c r="I79" s="487" t="str">
        <f t="shared" si="20"/>
        <v/>
      </c>
      <c r="K79" s="487" t="str">
        <f t="shared" si="21"/>
        <v/>
      </c>
      <c r="M79" s="487" t="str">
        <f t="shared" si="22"/>
        <v/>
      </c>
      <c r="O79" s="487" t="str">
        <f t="shared" si="23"/>
        <v/>
      </c>
      <c r="Q79" s="487" t="str">
        <f t="shared" si="24"/>
        <v/>
      </c>
      <c r="S79" s="487" t="str">
        <f t="shared" si="25"/>
        <v/>
      </c>
      <c r="U79" s="487" t="str">
        <f t="shared" si="26"/>
        <v/>
      </c>
      <c r="W79" s="487" t="str">
        <f t="shared" si="27"/>
        <v/>
      </c>
      <c r="Y79" s="487" t="str">
        <f t="shared" si="28"/>
        <v/>
      </c>
      <c r="AA79" s="487" t="str">
        <f t="shared" si="29"/>
        <v/>
      </c>
      <c r="AC79" s="487" t="str">
        <f t="shared" si="30"/>
        <v/>
      </c>
      <c r="AE79" s="487" t="str">
        <f t="shared" si="31"/>
        <v/>
      </c>
      <c r="AG79" s="487" t="str">
        <f t="shared" si="32"/>
        <v/>
      </c>
      <c r="AI79" s="487" t="str">
        <f t="shared" si="33"/>
        <v/>
      </c>
      <c r="AK79" s="487" t="str">
        <f t="shared" si="34"/>
        <v/>
      </c>
      <c r="AM79" s="487" t="str">
        <f t="shared" si="35"/>
        <v/>
      </c>
      <c r="AO79" s="487" t="str">
        <f t="shared" si="36"/>
        <v/>
      </c>
      <c r="AQ79" s="487" t="str">
        <f t="shared" si="37"/>
        <v/>
      </c>
    </row>
    <row r="80" spans="5:43" x14ac:dyDescent="0.25">
      <c r="E80" s="487" t="str">
        <f t="shared" si="19"/>
        <v/>
      </c>
      <c r="G80" s="487" t="str">
        <f t="shared" si="19"/>
        <v/>
      </c>
      <c r="I80" s="487" t="str">
        <f t="shared" si="20"/>
        <v/>
      </c>
      <c r="K80" s="487" t="str">
        <f t="shared" si="21"/>
        <v/>
      </c>
      <c r="M80" s="487" t="str">
        <f t="shared" si="22"/>
        <v/>
      </c>
      <c r="O80" s="487" t="str">
        <f t="shared" si="23"/>
        <v/>
      </c>
      <c r="Q80" s="487" t="str">
        <f t="shared" si="24"/>
        <v/>
      </c>
      <c r="S80" s="487" t="str">
        <f t="shared" si="25"/>
        <v/>
      </c>
      <c r="U80" s="487" t="str">
        <f t="shared" si="26"/>
        <v/>
      </c>
      <c r="W80" s="487" t="str">
        <f t="shared" si="27"/>
        <v/>
      </c>
      <c r="Y80" s="487" t="str">
        <f t="shared" si="28"/>
        <v/>
      </c>
      <c r="AA80" s="487" t="str">
        <f t="shared" si="29"/>
        <v/>
      </c>
      <c r="AC80" s="487" t="str">
        <f t="shared" si="30"/>
        <v/>
      </c>
      <c r="AE80" s="487" t="str">
        <f t="shared" si="31"/>
        <v/>
      </c>
      <c r="AG80" s="487" t="str">
        <f t="shared" si="32"/>
        <v/>
      </c>
      <c r="AI80" s="487" t="str">
        <f t="shared" si="33"/>
        <v/>
      </c>
      <c r="AK80" s="487" t="str">
        <f t="shared" si="34"/>
        <v/>
      </c>
      <c r="AM80" s="487" t="str">
        <f t="shared" si="35"/>
        <v/>
      </c>
      <c r="AO80" s="487" t="str">
        <f t="shared" si="36"/>
        <v/>
      </c>
      <c r="AQ80" s="487" t="str">
        <f t="shared" si="37"/>
        <v/>
      </c>
    </row>
    <row r="81" spans="5:43" x14ac:dyDescent="0.25">
      <c r="E81" s="487" t="str">
        <f t="shared" si="19"/>
        <v/>
      </c>
      <c r="G81" s="487" t="str">
        <f t="shared" si="19"/>
        <v/>
      </c>
      <c r="I81" s="487" t="str">
        <f t="shared" si="20"/>
        <v/>
      </c>
      <c r="K81" s="487" t="str">
        <f t="shared" si="21"/>
        <v/>
      </c>
      <c r="M81" s="487" t="str">
        <f t="shared" si="22"/>
        <v/>
      </c>
      <c r="O81" s="487" t="str">
        <f t="shared" si="23"/>
        <v/>
      </c>
      <c r="Q81" s="487" t="str">
        <f t="shared" si="24"/>
        <v/>
      </c>
      <c r="S81" s="487" t="str">
        <f t="shared" si="25"/>
        <v/>
      </c>
      <c r="U81" s="487" t="str">
        <f t="shared" si="26"/>
        <v/>
      </c>
      <c r="W81" s="487" t="str">
        <f t="shared" si="27"/>
        <v/>
      </c>
      <c r="Y81" s="487" t="str">
        <f t="shared" si="28"/>
        <v/>
      </c>
      <c r="AA81" s="487" t="str">
        <f t="shared" si="29"/>
        <v/>
      </c>
      <c r="AC81" s="487" t="str">
        <f t="shared" si="30"/>
        <v/>
      </c>
      <c r="AE81" s="487" t="str">
        <f t="shared" si="31"/>
        <v/>
      </c>
      <c r="AG81" s="487" t="str">
        <f t="shared" si="32"/>
        <v/>
      </c>
      <c r="AI81" s="487" t="str">
        <f t="shared" si="33"/>
        <v/>
      </c>
      <c r="AK81" s="487" t="str">
        <f t="shared" si="34"/>
        <v/>
      </c>
      <c r="AM81" s="487" t="str">
        <f t="shared" si="35"/>
        <v/>
      </c>
      <c r="AO81" s="487" t="str">
        <f t="shared" si="36"/>
        <v/>
      </c>
      <c r="AQ81" s="487" t="str">
        <f t="shared" si="37"/>
        <v/>
      </c>
    </row>
    <row r="82" spans="5:43" x14ac:dyDescent="0.25">
      <c r="E82" s="487" t="str">
        <f t="shared" si="19"/>
        <v/>
      </c>
      <c r="G82" s="487" t="str">
        <f t="shared" si="19"/>
        <v/>
      </c>
      <c r="I82" s="487" t="str">
        <f t="shared" si="20"/>
        <v/>
      </c>
      <c r="K82" s="487" t="str">
        <f t="shared" si="21"/>
        <v/>
      </c>
      <c r="M82" s="487" t="str">
        <f t="shared" si="22"/>
        <v/>
      </c>
      <c r="O82" s="487" t="str">
        <f t="shared" si="23"/>
        <v/>
      </c>
      <c r="Q82" s="487" t="str">
        <f t="shared" si="24"/>
        <v/>
      </c>
      <c r="S82" s="487" t="str">
        <f t="shared" si="25"/>
        <v/>
      </c>
      <c r="U82" s="487" t="str">
        <f t="shared" si="26"/>
        <v/>
      </c>
      <c r="W82" s="487" t="str">
        <f t="shared" si="27"/>
        <v/>
      </c>
      <c r="Y82" s="487" t="str">
        <f t="shared" si="28"/>
        <v/>
      </c>
      <c r="AA82" s="487" t="str">
        <f t="shared" si="29"/>
        <v/>
      </c>
      <c r="AC82" s="487" t="str">
        <f t="shared" si="30"/>
        <v/>
      </c>
      <c r="AE82" s="487" t="str">
        <f t="shared" si="31"/>
        <v/>
      </c>
      <c r="AG82" s="487" t="str">
        <f t="shared" si="32"/>
        <v/>
      </c>
      <c r="AI82" s="487" t="str">
        <f t="shared" si="33"/>
        <v/>
      </c>
      <c r="AK82" s="487" t="str">
        <f t="shared" si="34"/>
        <v/>
      </c>
      <c r="AM82" s="487" t="str">
        <f t="shared" si="35"/>
        <v/>
      </c>
      <c r="AO82" s="487" t="str">
        <f t="shared" si="36"/>
        <v/>
      </c>
      <c r="AQ82" s="487" t="str">
        <f t="shared" si="37"/>
        <v/>
      </c>
    </row>
    <row r="83" spans="5:43" x14ac:dyDescent="0.25">
      <c r="E83" s="487" t="str">
        <f t="shared" si="19"/>
        <v/>
      </c>
      <c r="G83" s="487" t="str">
        <f t="shared" si="19"/>
        <v/>
      </c>
      <c r="I83" s="487" t="str">
        <f t="shared" si="20"/>
        <v/>
      </c>
      <c r="K83" s="487" t="str">
        <f t="shared" si="21"/>
        <v/>
      </c>
      <c r="M83" s="487" t="str">
        <f t="shared" si="22"/>
        <v/>
      </c>
      <c r="O83" s="487" t="str">
        <f t="shared" si="23"/>
        <v/>
      </c>
      <c r="Q83" s="487" t="str">
        <f t="shared" si="24"/>
        <v/>
      </c>
      <c r="S83" s="487" t="str">
        <f t="shared" si="25"/>
        <v/>
      </c>
      <c r="U83" s="487" t="str">
        <f t="shared" si="26"/>
        <v/>
      </c>
      <c r="W83" s="487" t="str">
        <f t="shared" si="27"/>
        <v/>
      </c>
      <c r="Y83" s="487" t="str">
        <f t="shared" si="28"/>
        <v/>
      </c>
      <c r="AA83" s="487" t="str">
        <f t="shared" si="29"/>
        <v/>
      </c>
      <c r="AC83" s="487" t="str">
        <f t="shared" si="30"/>
        <v/>
      </c>
      <c r="AE83" s="487" t="str">
        <f t="shared" si="31"/>
        <v/>
      </c>
      <c r="AG83" s="487" t="str">
        <f t="shared" si="32"/>
        <v/>
      </c>
      <c r="AI83" s="487" t="str">
        <f t="shared" si="33"/>
        <v/>
      </c>
      <c r="AK83" s="487" t="str">
        <f t="shared" si="34"/>
        <v/>
      </c>
      <c r="AM83" s="487" t="str">
        <f t="shared" si="35"/>
        <v/>
      </c>
      <c r="AO83" s="487" t="str">
        <f t="shared" si="36"/>
        <v/>
      </c>
      <c r="AQ83" s="487" t="str">
        <f t="shared" si="37"/>
        <v/>
      </c>
    </row>
    <row r="84" spans="5:43" x14ac:dyDescent="0.25">
      <c r="E84" s="487" t="str">
        <f t="shared" si="19"/>
        <v/>
      </c>
      <c r="G84" s="487" t="str">
        <f t="shared" si="19"/>
        <v/>
      </c>
      <c r="I84" s="487" t="str">
        <f t="shared" si="20"/>
        <v/>
      </c>
      <c r="K84" s="487" t="str">
        <f t="shared" si="21"/>
        <v/>
      </c>
      <c r="M84" s="487" t="str">
        <f t="shared" si="22"/>
        <v/>
      </c>
      <c r="O84" s="487" t="str">
        <f t="shared" si="23"/>
        <v/>
      </c>
      <c r="Q84" s="487" t="str">
        <f t="shared" si="24"/>
        <v/>
      </c>
      <c r="S84" s="487" t="str">
        <f t="shared" si="25"/>
        <v/>
      </c>
      <c r="U84" s="487" t="str">
        <f t="shared" si="26"/>
        <v/>
      </c>
      <c r="W84" s="487" t="str">
        <f t="shared" si="27"/>
        <v/>
      </c>
      <c r="Y84" s="487" t="str">
        <f t="shared" si="28"/>
        <v/>
      </c>
      <c r="AA84" s="487" t="str">
        <f t="shared" si="29"/>
        <v/>
      </c>
      <c r="AC84" s="487" t="str">
        <f t="shared" si="30"/>
        <v/>
      </c>
      <c r="AE84" s="487" t="str">
        <f t="shared" si="31"/>
        <v/>
      </c>
      <c r="AG84" s="487" t="str">
        <f t="shared" si="32"/>
        <v/>
      </c>
      <c r="AI84" s="487" t="str">
        <f t="shared" si="33"/>
        <v/>
      </c>
      <c r="AK84" s="487" t="str">
        <f t="shared" si="34"/>
        <v/>
      </c>
      <c r="AM84" s="487" t="str">
        <f t="shared" si="35"/>
        <v/>
      </c>
      <c r="AO84" s="487" t="str">
        <f t="shared" si="36"/>
        <v/>
      </c>
      <c r="AQ84" s="487" t="str">
        <f t="shared" si="37"/>
        <v/>
      </c>
    </row>
    <row r="85" spans="5:43" x14ac:dyDescent="0.25">
      <c r="E85" s="487" t="str">
        <f t="shared" si="19"/>
        <v/>
      </c>
      <c r="G85" s="487" t="str">
        <f t="shared" si="19"/>
        <v/>
      </c>
      <c r="I85" s="487" t="str">
        <f t="shared" si="20"/>
        <v/>
      </c>
      <c r="K85" s="487" t="str">
        <f t="shared" si="21"/>
        <v/>
      </c>
      <c r="M85" s="487" t="str">
        <f t="shared" si="22"/>
        <v/>
      </c>
      <c r="O85" s="487" t="str">
        <f t="shared" si="23"/>
        <v/>
      </c>
      <c r="Q85" s="487" t="str">
        <f t="shared" si="24"/>
        <v/>
      </c>
      <c r="S85" s="487" t="str">
        <f t="shared" si="25"/>
        <v/>
      </c>
      <c r="U85" s="487" t="str">
        <f t="shared" si="26"/>
        <v/>
      </c>
      <c r="W85" s="487" t="str">
        <f t="shared" si="27"/>
        <v/>
      </c>
      <c r="Y85" s="487" t="str">
        <f t="shared" si="28"/>
        <v/>
      </c>
      <c r="AA85" s="487" t="str">
        <f t="shared" si="29"/>
        <v/>
      </c>
      <c r="AC85" s="487" t="str">
        <f t="shared" si="30"/>
        <v/>
      </c>
      <c r="AE85" s="487" t="str">
        <f t="shared" si="31"/>
        <v/>
      </c>
      <c r="AG85" s="487" t="str">
        <f t="shared" si="32"/>
        <v/>
      </c>
      <c r="AI85" s="487" t="str">
        <f t="shared" si="33"/>
        <v/>
      </c>
      <c r="AK85" s="487" t="str">
        <f t="shared" si="34"/>
        <v/>
      </c>
      <c r="AM85" s="487" t="str">
        <f t="shared" si="35"/>
        <v/>
      </c>
      <c r="AO85" s="487" t="str">
        <f t="shared" si="36"/>
        <v/>
      </c>
      <c r="AQ85" s="487" t="str">
        <f t="shared" si="37"/>
        <v/>
      </c>
    </row>
    <row r="86" spans="5:43" x14ac:dyDescent="0.25">
      <c r="E86" s="487" t="str">
        <f t="shared" si="19"/>
        <v/>
      </c>
      <c r="G86" s="487" t="str">
        <f t="shared" si="19"/>
        <v/>
      </c>
      <c r="I86" s="487" t="str">
        <f t="shared" si="20"/>
        <v/>
      </c>
      <c r="K86" s="487" t="str">
        <f t="shared" si="21"/>
        <v/>
      </c>
      <c r="M86" s="487" t="str">
        <f t="shared" si="22"/>
        <v/>
      </c>
      <c r="O86" s="487" t="str">
        <f t="shared" si="23"/>
        <v/>
      </c>
      <c r="Q86" s="487" t="str">
        <f t="shared" si="24"/>
        <v/>
      </c>
      <c r="S86" s="487" t="str">
        <f t="shared" si="25"/>
        <v/>
      </c>
      <c r="U86" s="487" t="str">
        <f t="shared" si="26"/>
        <v/>
      </c>
      <c r="W86" s="487" t="str">
        <f t="shared" si="27"/>
        <v/>
      </c>
      <c r="Y86" s="487" t="str">
        <f t="shared" si="28"/>
        <v/>
      </c>
      <c r="AA86" s="487" t="str">
        <f t="shared" si="29"/>
        <v/>
      </c>
      <c r="AC86" s="487" t="str">
        <f t="shared" si="30"/>
        <v/>
      </c>
      <c r="AE86" s="487" t="str">
        <f t="shared" si="31"/>
        <v/>
      </c>
      <c r="AG86" s="487" t="str">
        <f t="shared" si="32"/>
        <v/>
      </c>
      <c r="AI86" s="487" t="str">
        <f t="shared" si="33"/>
        <v/>
      </c>
      <c r="AK86" s="487" t="str">
        <f t="shared" si="34"/>
        <v/>
      </c>
      <c r="AM86" s="487" t="str">
        <f t="shared" si="35"/>
        <v/>
      </c>
      <c r="AO86" s="487" t="str">
        <f t="shared" si="36"/>
        <v/>
      </c>
      <c r="AQ86" s="487" t="str">
        <f t="shared" si="37"/>
        <v/>
      </c>
    </row>
    <row r="87" spans="5:43" x14ac:dyDescent="0.25">
      <c r="E87" s="487" t="str">
        <f t="shared" si="19"/>
        <v/>
      </c>
      <c r="G87" s="487" t="str">
        <f t="shared" si="19"/>
        <v/>
      </c>
      <c r="I87" s="487" t="str">
        <f t="shared" si="20"/>
        <v/>
      </c>
      <c r="K87" s="487" t="str">
        <f t="shared" si="21"/>
        <v/>
      </c>
      <c r="M87" s="487" t="str">
        <f t="shared" si="22"/>
        <v/>
      </c>
      <c r="O87" s="487" t="str">
        <f t="shared" si="23"/>
        <v/>
      </c>
      <c r="Q87" s="487" t="str">
        <f t="shared" si="24"/>
        <v/>
      </c>
      <c r="S87" s="487" t="str">
        <f t="shared" si="25"/>
        <v/>
      </c>
      <c r="U87" s="487" t="str">
        <f t="shared" si="26"/>
        <v/>
      </c>
      <c r="W87" s="487" t="str">
        <f t="shared" si="27"/>
        <v/>
      </c>
      <c r="Y87" s="487" t="str">
        <f t="shared" si="28"/>
        <v/>
      </c>
      <c r="AA87" s="487" t="str">
        <f t="shared" si="29"/>
        <v/>
      </c>
      <c r="AC87" s="487" t="str">
        <f t="shared" si="30"/>
        <v/>
      </c>
      <c r="AE87" s="487" t="str">
        <f t="shared" si="31"/>
        <v/>
      </c>
      <c r="AG87" s="487" t="str">
        <f t="shared" si="32"/>
        <v/>
      </c>
      <c r="AI87" s="487" t="str">
        <f t="shared" si="33"/>
        <v/>
      </c>
      <c r="AK87" s="487" t="str">
        <f t="shared" si="34"/>
        <v/>
      </c>
      <c r="AM87" s="487" t="str">
        <f t="shared" si="35"/>
        <v/>
      </c>
      <c r="AO87" s="487" t="str">
        <f t="shared" si="36"/>
        <v/>
      </c>
      <c r="AQ87" s="487" t="str">
        <f t="shared" si="37"/>
        <v/>
      </c>
    </row>
    <row r="88" spans="5:43" x14ac:dyDescent="0.25">
      <c r="E88" s="487" t="str">
        <f t="shared" si="19"/>
        <v/>
      </c>
      <c r="G88" s="487" t="str">
        <f t="shared" si="19"/>
        <v/>
      </c>
      <c r="I88" s="487" t="str">
        <f t="shared" si="20"/>
        <v/>
      </c>
      <c r="K88" s="487" t="str">
        <f t="shared" si="21"/>
        <v/>
      </c>
      <c r="M88" s="487" t="str">
        <f t="shared" si="22"/>
        <v/>
      </c>
      <c r="O88" s="487" t="str">
        <f t="shared" si="23"/>
        <v/>
      </c>
      <c r="Q88" s="487" t="str">
        <f t="shared" si="24"/>
        <v/>
      </c>
      <c r="S88" s="487" t="str">
        <f t="shared" si="25"/>
        <v/>
      </c>
      <c r="U88" s="487" t="str">
        <f t="shared" si="26"/>
        <v/>
      </c>
      <c r="W88" s="487" t="str">
        <f t="shared" si="27"/>
        <v/>
      </c>
      <c r="Y88" s="487" t="str">
        <f t="shared" si="28"/>
        <v/>
      </c>
      <c r="AA88" s="487" t="str">
        <f t="shared" si="29"/>
        <v/>
      </c>
      <c r="AC88" s="487" t="str">
        <f t="shared" si="30"/>
        <v/>
      </c>
      <c r="AE88" s="487" t="str">
        <f t="shared" si="31"/>
        <v/>
      </c>
      <c r="AG88" s="487" t="str">
        <f t="shared" si="32"/>
        <v/>
      </c>
      <c r="AI88" s="487" t="str">
        <f t="shared" si="33"/>
        <v/>
      </c>
      <c r="AK88" s="487" t="str">
        <f t="shared" si="34"/>
        <v/>
      </c>
      <c r="AM88" s="487" t="str">
        <f t="shared" si="35"/>
        <v/>
      </c>
      <c r="AO88" s="487" t="str">
        <f t="shared" si="36"/>
        <v/>
      </c>
      <c r="AQ88" s="487" t="str">
        <f t="shared" si="37"/>
        <v/>
      </c>
    </row>
    <row r="89" spans="5:43" x14ac:dyDescent="0.25">
      <c r="E89" s="487" t="str">
        <f t="shared" si="19"/>
        <v/>
      </c>
      <c r="G89" s="487" t="str">
        <f t="shared" si="19"/>
        <v/>
      </c>
      <c r="I89" s="487" t="str">
        <f t="shared" si="20"/>
        <v/>
      </c>
      <c r="K89" s="487" t="str">
        <f t="shared" si="21"/>
        <v/>
      </c>
      <c r="M89" s="487" t="str">
        <f t="shared" si="22"/>
        <v/>
      </c>
      <c r="O89" s="487" t="str">
        <f t="shared" si="23"/>
        <v/>
      </c>
      <c r="Q89" s="487" t="str">
        <f t="shared" si="24"/>
        <v/>
      </c>
      <c r="S89" s="487" t="str">
        <f t="shared" si="25"/>
        <v/>
      </c>
      <c r="U89" s="487" t="str">
        <f t="shared" si="26"/>
        <v/>
      </c>
      <c r="W89" s="487" t="str">
        <f t="shared" si="27"/>
        <v/>
      </c>
      <c r="Y89" s="487" t="str">
        <f t="shared" si="28"/>
        <v/>
      </c>
      <c r="AA89" s="487" t="str">
        <f t="shared" si="29"/>
        <v/>
      </c>
      <c r="AC89" s="487" t="str">
        <f t="shared" si="30"/>
        <v/>
      </c>
      <c r="AE89" s="487" t="str">
        <f t="shared" si="31"/>
        <v/>
      </c>
      <c r="AG89" s="487" t="str">
        <f t="shared" si="32"/>
        <v/>
      </c>
      <c r="AI89" s="487" t="str">
        <f t="shared" si="33"/>
        <v/>
      </c>
      <c r="AK89" s="487" t="str">
        <f t="shared" si="34"/>
        <v/>
      </c>
      <c r="AM89" s="487" t="str">
        <f t="shared" si="35"/>
        <v/>
      </c>
      <c r="AO89" s="487" t="str">
        <f t="shared" si="36"/>
        <v/>
      </c>
      <c r="AQ89" s="487" t="str">
        <f t="shared" si="37"/>
        <v/>
      </c>
    </row>
    <row r="90" spans="5:43" x14ac:dyDescent="0.25">
      <c r="E90" s="487" t="str">
        <f t="shared" si="19"/>
        <v/>
      </c>
      <c r="G90" s="487" t="str">
        <f t="shared" si="19"/>
        <v/>
      </c>
      <c r="I90" s="487" t="str">
        <f t="shared" si="20"/>
        <v/>
      </c>
      <c r="K90" s="487" t="str">
        <f t="shared" si="21"/>
        <v/>
      </c>
      <c r="M90" s="487" t="str">
        <f t="shared" si="22"/>
        <v/>
      </c>
      <c r="O90" s="487" t="str">
        <f t="shared" si="23"/>
        <v/>
      </c>
      <c r="Q90" s="487" t="str">
        <f t="shared" si="24"/>
        <v/>
      </c>
      <c r="S90" s="487" t="str">
        <f t="shared" si="25"/>
        <v/>
      </c>
      <c r="U90" s="487" t="str">
        <f t="shared" si="26"/>
        <v/>
      </c>
      <c r="W90" s="487" t="str">
        <f t="shared" si="27"/>
        <v/>
      </c>
      <c r="Y90" s="487" t="str">
        <f t="shared" si="28"/>
        <v/>
      </c>
      <c r="AA90" s="487" t="str">
        <f t="shared" si="29"/>
        <v/>
      </c>
      <c r="AC90" s="487" t="str">
        <f t="shared" si="30"/>
        <v/>
      </c>
      <c r="AE90" s="487" t="str">
        <f t="shared" si="31"/>
        <v/>
      </c>
      <c r="AG90" s="487" t="str">
        <f t="shared" si="32"/>
        <v/>
      </c>
      <c r="AI90" s="487" t="str">
        <f t="shared" si="33"/>
        <v/>
      </c>
      <c r="AK90" s="487" t="str">
        <f t="shared" si="34"/>
        <v/>
      </c>
      <c r="AM90" s="487" t="str">
        <f t="shared" si="35"/>
        <v/>
      </c>
      <c r="AO90" s="487" t="str">
        <f t="shared" si="36"/>
        <v/>
      </c>
      <c r="AQ90" s="487" t="str">
        <f t="shared" si="37"/>
        <v/>
      </c>
    </row>
    <row r="91" spans="5:43" x14ac:dyDescent="0.25">
      <c r="E91" s="487" t="str">
        <f t="shared" si="19"/>
        <v/>
      </c>
      <c r="G91" s="487" t="str">
        <f t="shared" si="19"/>
        <v/>
      </c>
      <c r="I91" s="487" t="str">
        <f t="shared" si="20"/>
        <v/>
      </c>
      <c r="K91" s="487" t="str">
        <f t="shared" si="21"/>
        <v/>
      </c>
      <c r="M91" s="487" t="str">
        <f t="shared" si="22"/>
        <v/>
      </c>
      <c r="O91" s="487" t="str">
        <f t="shared" si="23"/>
        <v/>
      </c>
      <c r="Q91" s="487" t="str">
        <f t="shared" si="24"/>
        <v/>
      </c>
      <c r="S91" s="487" t="str">
        <f t="shared" si="25"/>
        <v/>
      </c>
      <c r="U91" s="487" t="str">
        <f t="shared" si="26"/>
        <v/>
      </c>
      <c r="W91" s="487" t="str">
        <f t="shared" si="27"/>
        <v/>
      </c>
      <c r="Y91" s="487" t="str">
        <f t="shared" si="28"/>
        <v/>
      </c>
      <c r="AA91" s="487" t="str">
        <f t="shared" si="29"/>
        <v/>
      </c>
      <c r="AC91" s="487" t="str">
        <f t="shared" si="30"/>
        <v/>
      </c>
      <c r="AE91" s="487" t="str">
        <f t="shared" si="31"/>
        <v/>
      </c>
      <c r="AG91" s="487" t="str">
        <f t="shared" si="32"/>
        <v/>
      </c>
      <c r="AI91" s="487" t="str">
        <f t="shared" si="33"/>
        <v/>
      </c>
      <c r="AK91" s="487" t="str">
        <f t="shared" si="34"/>
        <v/>
      </c>
      <c r="AM91" s="487" t="str">
        <f t="shared" si="35"/>
        <v/>
      </c>
      <c r="AO91" s="487" t="str">
        <f t="shared" si="36"/>
        <v/>
      </c>
      <c r="AQ91" s="487" t="str">
        <f t="shared" si="37"/>
        <v/>
      </c>
    </row>
    <row r="92" spans="5:43" x14ac:dyDescent="0.25">
      <c r="E92" s="487" t="str">
        <f t="shared" si="19"/>
        <v/>
      </c>
      <c r="G92" s="487" t="str">
        <f t="shared" si="19"/>
        <v/>
      </c>
      <c r="I92" s="487" t="str">
        <f t="shared" si="20"/>
        <v/>
      </c>
      <c r="K92" s="487" t="str">
        <f t="shared" si="21"/>
        <v/>
      </c>
      <c r="M92" s="487" t="str">
        <f t="shared" si="22"/>
        <v/>
      </c>
      <c r="O92" s="487" t="str">
        <f t="shared" si="23"/>
        <v/>
      </c>
      <c r="Q92" s="487" t="str">
        <f t="shared" si="24"/>
        <v/>
      </c>
      <c r="S92" s="487" t="str">
        <f t="shared" si="25"/>
        <v/>
      </c>
      <c r="U92" s="487" t="str">
        <f t="shared" si="26"/>
        <v/>
      </c>
      <c r="W92" s="487" t="str">
        <f t="shared" si="27"/>
        <v/>
      </c>
      <c r="Y92" s="487" t="str">
        <f t="shared" si="28"/>
        <v/>
      </c>
      <c r="AA92" s="487" t="str">
        <f t="shared" si="29"/>
        <v/>
      </c>
      <c r="AC92" s="487" t="str">
        <f t="shared" si="30"/>
        <v/>
      </c>
      <c r="AE92" s="487" t="str">
        <f t="shared" si="31"/>
        <v/>
      </c>
      <c r="AG92" s="487" t="str">
        <f t="shared" si="32"/>
        <v/>
      </c>
      <c r="AI92" s="487" t="str">
        <f t="shared" si="33"/>
        <v/>
      </c>
      <c r="AK92" s="487" t="str">
        <f t="shared" si="34"/>
        <v/>
      </c>
      <c r="AM92" s="487" t="str">
        <f t="shared" si="35"/>
        <v/>
      </c>
      <c r="AO92" s="487" t="str">
        <f t="shared" si="36"/>
        <v/>
      </c>
      <c r="AQ92" s="487" t="str">
        <f t="shared" si="37"/>
        <v/>
      </c>
    </row>
    <row r="93" spans="5:43" x14ac:dyDescent="0.25">
      <c r="E93" s="487" t="str">
        <f t="shared" si="19"/>
        <v/>
      </c>
      <c r="G93" s="487" t="str">
        <f t="shared" si="19"/>
        <v/>
      </c>
      <c r="I93" s="487" t="str">
        <f t="shared" si="20"/>
        <v/>
      </c>
      <c r="K93" s="487" t="str">
        <f t="shared" si="21"/>
        <v/>
      </c>
      <c r="M93" s="487" t="str">
        <f t="shared" si="22"/>
        <v/>
      </c>
      <c r="O93" s="487" t="str">
        <f t="shared" si="23"/>
        <v/>
      </c>
      <c r="Q93" s="487" t="str">
        <f t="shared" si="24"/>
        <v/>
      </c>
      <c r="S93" s="487" t="str">
        <f t="shared" si="25"/>
        <v/>
      </c>
      <c r="U93" s="487" t="str">
        <f t="shared" si="26"/>
        <v/>
      </c>
      <c r="W93" s="487" t="str">
        <f t="shared" si="27"/>
        <v/>
      </c>
      <c r="Y93" s="487" t="str">
        <f t="shared" si="28"/>
        <v/>
      </c>
      <c r="AA93" s="487" t="str">
        <f t="shared" si="29"/>
        <v/>
      </c>
      <c r="AC93" s="487" t="str">
        <f t="shared" si="30"/>
        <v/>
      </c>
      <c r="AE93" s="487" t="str">
        <f t="shared" si="31"/>
        <v/>
      </c>
      <c r="AG93" s="487" t="str">
        <f t="shared" si="32"/>
        <v/>
      </c>
      <c r="AI93" s="487" t="str">
        <f t="shared" si="33"/>
        <v/>
      </c>
      <c r="AK93" s="487" t="str">
        <f t="shared" si="34"/>
        <v/>
      </c>
      <c r="AM93" s="487" t="str">
        <f t="shared" si="35"/>
        <v/>
      </c>
      <c r="AO93" s="487" t="str">
        <f t="shared" si="36"/>
        <v/>
      </c>
      <c r="AQ93" s="487" t="str">
        <f t="shared" si="37"/>
        <v/>
      </c>
    </row>
    <row r="94" spans="5:43" x14ac:dyDescent="0.25">
      <c r="E94" s="487" t="str">
        <f t="shared" si="19"/>
        <v/>
      </c>
      <c r="G94" s="487" t="str">
        <f t="shared" si="19"/>
        <v/>
      </c>
      <c r="I94" s="487" t="str">
        <f t="shared" si="20"/>
        <v/>
      </c>
      <c r="K94" s="487" t="str">
        <f t="shared" si="21"/>
        <v/>
      </c>
      <c r="M94" s="487" t="str">
        <f t="shared" si="22"/>
        <v/>
      </c>
      <c r="O94" s="487" t="str">
        <f t="shared" si="23"/>
        <v/>
      </c>
      <c r="Q94" s="487" t="str">
        <f t="shared" si="24"/>
        <v/>
      </c>
      <c r="S94" s="487" t="str">
        <f t="shared" si="25"/>
        <v/>
      </c>
      <c r="U94" s="487" t="str">
        <f t="shared" si="26"/>
        <v/>
      </c>
      <c r="W94" s="487" t="str">
        <f t="shared" si="27"/>
        <v/>
      </c>
      <c r="Y94" s="487" t="str">
        <f t="shared" si="28"/>
        <v/>
      </c>
      <c r="AA94" s="487" t="str">
        <f t="shared" si="29"/>
        <v/>
      </c>
      <c r="AC94" s="487" t="str">
        <f t="shared" si="30"/>
        <v/>
      </c>
      <c r="AE94" s="487" t="str">
        <f t="shared" si="31"/>
        <v/>
      </c>
      <c r="AG94" s="487" t="str">
        <f t="shared" si="32"/>
        <v/>
      </c>
      <c r="AI94" s="487" t="str">
        <f t="shared" si="33"/>
        <v/>
      </c>
      <c r="AK94" s="487" t="str">
        <f t="shared" si="34"/>
        <v/>
      </c>
      <c r="AM94" s="487" t="str">
        <f t="shared" si="35"/>
        <v/>
      </c>
      <c r="AO94" s="487" t="str">
        <f t="shared" si="36"/>
        <v/>
      </c>
      <c r="AQ94" s="487" t="str">
        <f t="shared" si="37"/>
        <v/>
      </c>
    </row>
    <row r="95" spans="5:43" x14ac:dyDescent="0.25">
      <c r="E95" s="487" t="str">
        <f t="shared" si="19"/>
        <v/>
      </c>
      <c r="G95" s="487" t="str">
        <f t="shared" si="19"/>
        <v/>
      </c>
      <c r="I95" s="487" t="str">
        <f t="shared" si="20"/>
        <v/>
      </c>
      <c r="K95" s="487" t="str">
        <f t="shared" si="21"/>
        <v/>
      </c>
      <c r="M95" s="487" t="str">
        <f t="shared" si="22"/>
        <v/>
      </c>
      <c r="O95" s="487" t="str">
        <f t="shared" si="23"/>
        <v/>
      </c>
      <c r="Q95" s="487" t="str">
        <f t="shared" si="24"/>
        <v/>
      </c>
      <c r="S95" s="487" t="str">
        <f t="shared" si="25"/>
        <v/>
      </c>
      <c r="U95" s="487" t="str">
        <f t="shared" si="26"/>
        <v/>
      </c>
      <c r="W95" s="487" t="str">
        <f t="shared" si="27"/>
        <v/>
      </c>
      <c r="Y95" s="487" t="str">
        <f t="shared" si="28"/>
        <v/>
      </c>
      <c r="AA95" s="487" t="str">
        <f t="shared" si="29"/>
        <v/>
      </c>
      <c r="AC95" s="487" t="str">
        <f t="shared" si="30"/>
        <v/>
      </c>
      <c r="AE95" s="487" t="str">
        <f t="shared" si="31"/>
        <v/>
      </c>
      <c r="AG95" s="487" t="str">
        <f t="shared" si="32"/>
        <v/>
      </c>
      <c r="AI95" s="487" t="str">
        <f t="shared" si="33"/>
        <v/>
      </c>
      <c r="AK95" s="487" t="str">
        <f t="shared" si="34"/>
        <v/>
      </c>
      <c r="AM95" s="487" t="str">
        <f t="shared" si="35"/>
        <v/>
      </c>
      <c r="AO95" s="487" t="str">
        <f t="shared" si="36"/>
        <v/>
      </c>
      <c r="AQ95" s="487" t="str">
        <f t="shared" si="37"/>
        <v/>
      </c>
    </row>
    <row r="96" spans="5:43" x14ac:dyDescent="0.25">
      <c r="E96" s="487" t="str">
        <f t="shared" si="19"/>
        <v/>
      </c>
      <c r="G96" s="487" t="str">
        <f t="shared" si="19"/>
        <v/>
      </c>
      <c r="I96" s="487" t="str">
        <f t="shared" si="20"/>
        <v/>
      </c>
      <c r="K96" s="487" t="str">
        <f t="shared" si="21"/>
        <v/>
      </c>
      <c r="M96" s="487" t="str">
        <f t="shared" si="22"/>
        <v/>
      </c>
      <c r="O96" s="487" t="str">
        <f t="shared" si="23"/>
        <v/>
      </c>
      <c r="Q96" s="487" t="str">
        <f t="shared" si="24"/>
        <v/>
      </c>
      <c r="S96" s="487" t="str">
        <f t="shared" si="25"/>
        <v/>
      </c>
      <c r="U96" s="487" t="str">
        <f t="shared" si="26"/>
        <v/>
      </c>
      <c r="W96" s="487" t="str">
        <f t="shared" si="27"/>
        <v/>
      </c>
      <c r="Y96" s="487" t="str">
        <f t="shared" si="28"/>
        <v/>
      </c>
      <c r="AA96" s="487" t="str">
        <f t="shared" si="29"/>
        <v/>
      </c>
      <c r="AC96" s="487" t="str">
        <f t="shared" si="30"/>
        <v/>
      </c>
      <c r="AE96" s="487" t="str">
        <f t="shared" si="31"/>
        <v/>
      </c>
      <c r="AG96" s="487" t="str">
        <f t="shared" si="32"/>
        <v/>
      </c>
      <c r="AI96" s="487" t="str">
        <f t="shared" si="33"/>
        <v/>
      </c>
      <c r="AK96" s="487" t="str">
        <f t="shared" si="34"/>
        <v/>
      </c>
      <c r="AM96" s="487" t="str">
        <f t="shared" si="35"/>
        <v/>
      </c>
      <c r="AO96" s="487" t="str">
        <f t="shared" si="36"/>
        <v/>
      </c>
      <c r="AQ96" s="487" t="str">
        <f t="shared" si="37"/>
        <v/>
      </c>
    </row>
    <row r="97" spans="5:43" x14ac:dyDescent="0.25">
      <c r="E97" s="487" t="str">
        <f t="shared" si="19"/>
        <v/>
      </c>
      <c r="G97" s="487" t="str">
        <f t="shared" si="19"/>
        <v/>
      </c>
      <c r="I97" s="487" t="str">
        <f t="shared" si="20"/>
        <v/>
      </c>
      <c r="K97" s="487" t="str">
        <f t="shared" si="21"/>
        <v/>
      </c>
      <c r="M97" s="487" t="str">
        <f t="shared" si="22"/>
        <v/>
      </c>
      <c r="O97" s="487" t="str">
        <f t="shared" si="23"/>
        <v/>
      </c>
      <c r="Q97" s="487" t="str">
        <f t="shared" si="24"/>
        <v/>
      </c>
      <c r="S97" s="487" t="str">
        <f t="shared" si="25"/>
        <v/>
      </c>
      <c r="U97" s="487" t="str">
        <f t="shared" si="26"/>
        <v/>
      </c>
      <c r="W97" s="487" t="str">
        <f t="shared" si="27"/>
        <v/>
      </c>
      <c r="Y97" s="487" t="str">
        <f t="shared" si="28"/>
        <v/>
      </c>
      <c r="AA97" s="487" t="str">
        <f t="shared" si="29"/>
        <v/>
      </c>
      <c r="AC97" s="487" t="str">
        <f t="shared" si="30"/>
        <v/>
      </c>
      <c r="AE97" s="487" t="str">
        <f t="shared" si="31"/>
        <v/>
      </c>
      <c r="AG97" s="487" t="str">
        <f t="shared" si="32"/>
        <v/>
      </c>
      <c r="AI97" s="487" t="str">
        <f t="shared" si="33"/>
        <v/>
      </c>
      <c r="AK97" s="487" t="str">
        <f t="shared" si="34"/>
        <v/>
      </c>
      <c r="AM97" s="487" t="str">
        <f t="shared" si="35"/>
        <v/>
      </c>
      <c r="AO97" s="487" t="str">
        <f t="shared" si="36"/>
        <v/>
      </c>
      <c r="AQ97" s="487" t="str">
        <f t="shared" si="37"/>
        <v/>
      </c>
    </row>
    <row r="98" spans="5:43" x14ac:dyDescent="0.25">
      <c r="E98" s="487" t="str">
        <f t="shared" si="19"/>
        <v/>
      </c>
      <c r="G98" s="487" t="str">
        <f t="shared" si="19"/>
        <v/>
      </c>
      <c r="I98" s="487" t="str">
        <f t="shared" si="20"/>
        <v/>
      </c>
      <c r="K98" s="487" t="str">
        <f t="shared" si="21"/>
        <v/>
      </c>
      <c r="M98" s="487" t="str">
        <f t="shared" si="22"/>
        <v/>
      </c>
      <c r="O98" s="487" t="str">
        <f t="shared" si="23"/>
        <v/>
      </c>
      <c r="Q98" s="487" t="str">
        <f t="shared" si="24"/>
        <v/>
      </c>
      <c r="S98" s="487" t="str">
        <f t="shared" si="25"/>
        <v/>
      </c>
      <c r="U98" s="487" t="str">
        <f t="shared" si="26"/>
        <v/>
      </c>
      <c r="W98" s="487" t="str">
        <f t="shared" si="27"/>
        <v/>
      </c>
      <c r="Y98" s="487" t="str">
        <f t="shared" si="28"/>
        <v/>
      </c>
      <c r="AA98" s="487" t="str">
        <f t="shared" si="29"/>
        <v/>
      </c>
      <c r="AC98" s="487" t="str">
        <f t="shared" si="30"/>
        <v/>
      </c>
      <c r="AE98" s="487" t="str">
        <f t="shared" si="31"/>
        <v/>
      </c>
      <c r="AG98" s="487" t="str">
        <f t="shared" si="32"/>
        <v/>
      </c>
      <c r="AI98" s="487" t="str">
        <f t="shared" si="33"/>
        <v/>
      </c>
      <c r="AK98" s="487" t="str">
        <f t="shared" si="34"/>
        <v/>
      </c>
      <c r="AM98" s="487" t="str">
        <f t="shared" si="35"/>
        <v/>
      </c>
      <c r="AO98" s="487" t="str">
        <f t="shared" si="36"/>
        <v/>
      </c>
      <c r="AQ98" s="487" t="str">
        <f t="shared" si="37"/>
        <v/>
      </c>
    </row>
    <row r="99" spans="5:43" x14ac:dyDescent="0.25">
      <c r="E99" s="487" t="str">
        <f t="shared" si="19"/>
        <v/>
      </c>
      <c r="G99" s="487" t="str">
        <f t="shared" si="19"/>
        <v/>
      </c>
      <c r="I99" s="487" t="str">
        <f t="shared" si="20"/>
        <v/>
      </c>
      <c r="K99" s="487" t="str">
        <f t="shared" si="21"/>
        <v/>
      </c>
      <c r="M99" s="487" t="str">
        <f t="shared" si="22"/>
        <v/>
      </c>
      <c r="O99" s="487" t="str">
        <f t="shared" si="23"/>
        <v/>
      </c>
      <c r="Q99" s="487" t="str">
        <f t="shared" si="24"/>
        <v/>
      </c>
      <c r="S99" s="487" t="str">
        <f t="shared" si="25"/>
        <v/>
      </c>
      <c r="U99" s="487" t="str">
        <f t="shared" si="26"/>
        <v/>
      </c>
      <c r="W99" s="487" t="str">
        <f t="shared" si="27"/>
        <v/>
      </c>
      <c r="Y99" s="487" t="str">
        <f t="shared" si="28"/>
        <v/>
      </c>
      <c r="AA99" s="487" t="str">
        <f t="shared" si="29"/>
        <v/>
      </c>
      <c r="AC99" s="487" t="str">
        <f t="shared" si="30"/>
        <v/>
      </c>
      <c r="AE99" s="487" t="str">
        <f t="shared" si="31"/>
        <v/>
      </c>
      <c r="AG99" s="487" t="str">
        <f t="shared" si="32"/>
        <v/>
      </c>
      <c r="AI99" s="487" t="str">
        <f t="shared" si="33"/>
        <v/>
      </c>
      <c r="AK99" s="487" t="str">
        <f t="shared" si="34"/>
        <v/>
      </c>
      <c r="AM99" s="487" t="str">
        <f t="shared" si="35"/>
        <v/>
      </c>
      <c r="AO99" s="487" t="str">
        <f t="shared" si="36"/>
        <v/>
      </c>
      <c r="AQ99" s="487" t="str">
        <f t="shared" si="37"/>
        <v/>
      </c>
    </row>
    <row r="100" spans="5:43" x14ac:dyDescent="0.25">
      <c r="E100" s="487" t="str">
        <f t="shared" si="19"/>
        <v/>
      </c>
      <c r="G100" s="487" t="str">
        <f t="shared" si="19"/>
        <v/>
      </c>
      <c r="I100" s="487" t="str">
        <f t="shared" si="20"/>
        <v/>
      </c>
      <c r="K100" s="487" t="str">
        <f t="shared" si="21"/>
        <v/>
      </c>
      <c r="M100" s="487" t="str">
        <f t="shared" si="22"/>
        <v/>
      </c>
      <c r="O100" s="487" t="str">
        <f t="shared" si="23"/>
        <v/>
      </c>
      <c r="Q100" s="487" t="str">
        <f t="shared" si="24"/>
        <v/>
      </c>
      <c r="S100" s="487" t="str">
        <f t="shared" si="25"/>
        <v/>
      </c>
      <c r="U100" s="487" t="str">
        <f t="shared" si="26"/>
        <v/>
      </c>
      <c r="W100" s="487" t="str">
        <f t="shared" si="27"/>
        <v/>
      </c>
      <c r="Y100" s="487" t="str">
        <f t="shared" si="28"/>
        <v/>
      </c>
      <c r="AA100" s="487" t="str">
        <f t="shared" si="29"/>
        <v/>
      </c>
      <c r="AC100" s="487" t="str">
        <f t="shared" si="30"/>
        <v/>
      </c>
      <c r="AE100" s="487" t="str">
        <f t="shared" si="31"/>
        <v/>
      </c>
      <c r="AG100" s="487" t="str">
        <f t="shared" si="32"/>
        <v/>
      </c>
      <c r="AI100" s="487" t="str">
        <f t="shared" si="33"/>
        <v/>
      </c>
      <c r="AK100" s="487" t="str">
        <f t="shared" si="34"/>
        <v/>
      </c>
      <c r="AM100" s="487" t="str">
        <f t="shared" si="35"/>
        <v/>
      </c>
      <c r="AO100" s="487" t="str">
        <f t="shared" si="36"/>
        <v/>
      </c>
      <c r="AQ100" s="487" t="str">
        <f t="shared" si="37"/>
        <v/>
      </c>
    </row>
    <row r="101" spans="5:43" x14ac:dyDescent="0.25">
      <c r="E101" s="487" t="str">
        <f t="shared" si="19"/>
        <v/>
      </c>
      <c r="G101" s="487" t="str">
        <f t="shared" si="19"/>
        <v/>
      </c>
      <c r="I101" s="487" t="str">
        <f t="shared" si="20"/>
        <v/>
      </c>
      <c r="K101" s="487" t="str">
        <f t="shared" si="21"/>
        <v/>
      </c>
      <c r="M101" s="487" t="str">
        <f t="shared" si="22"/>
        <v/>
      </c>
      <c r="O101" s="487" t="str">
        <f t="shared" si="23"/>
        <v/>
      </c>
      <c r="Q101" s="487" t="str">
        <f t="shared" si="24"/>
        <v/>
      </c>
      <c r="S101" s="487" t="str">
        <f t="shared" si="25"/>
        <v/>
      </c>
      <c r="U101" s="487" t="str">
        <f t="shared" si="26"/>
        <v/>
      </c>
      <c r="W101" s="487" t="str">
        <f t="shared" si="27"/>
        <v/>
      </c>
      <c r="Y101" s="487" t="str">
        <f t="shared" si="28"/>
        <v/>
      </c>
      <c r="AA101" s="487" t="str">
        <f t="shared" si="29"/>
        <v/>
      </c>
      <c r="AC101" s="487" t="str">
        <f t="shared" si="30"/>
        <v/>
      </c>
      <c r="AE101" s="487" t="str">
        <f t="shared" si="31"/>
        <v/>
      </c>
      <c r="AG101" s="487" t="str">
        <f t="shared" si="32"/>
        <v/>
      </c>
      <c r="AI101" s="487" t="str">
        <f t="shared" si="33"/>
        <v/>
      </c>
      <c r="AK101" s="487" t="str">
        <f t="shared" si="34"/>
        <v/>
      </c>
      <c r="AM101" s="487" t="str">
        <f t="shared" si="35"/>
        <v/>
      </c>
      <c r="AO101" s="487" t="str">
        <f t="shared" si="36"/>
        <v/>
      </c>
      <c r="AQ101" s="487" t="str">
        <f t="shared" si="37"/>
        <v/>
      </c>
    </row>
    <row r="102" spans="5:43" x14ac:dyDescent="0.25">
      <c r="E102" s="487" t="str">
        <f t="shared" si="19"/>
        <v/>
      </c>
      <c r="G102" s="487" t="str">
        <f t="shared" si="19"/>
        <v/>
      </c>
      <c r="I102" s="487" t="str">
        <f t="shared" si="20"/>
        <v/>
      </c>
      <c r="K102" s="487" t="str">
        <f t="shared" si="21"/>
        <v/>
      </c>
      <c r="M102" s="487" t="str">
        <f t="shared" si="22"/>
        <v/>
      </c>
      <c r="O102" s="487" t="str">
        <f t="shared" si="23"/>
        <v/>
      </c>
      <c r="Q102" s="487" t="str">
        <f t="shared" si="24"/>
        <v/>
      </c>
      <c r="S102" s="487" t="str">
        <f t="shared" si="25"/>
        <v/>
      </c>
      <c r="U102" s="487" t="str">
        <f t="shared" si="26"/>
        <v/>
      </c>
      <c r="W102" s="487" t="str">
        <f t="shared" si="27"/>
        <v/>
      </c>
      <c r="Y102" s="487" t="str">
        <f t="shared" si="28"/>
        <v/>
      </c>
      <c r="AA102" s="487" t="str">
        <f t="shared" si="29"/>
        <v/>
      </c>
      <c r="AC102" s="487" t="str">
        <f t="shared" si="30"/>
        <v/>
      </c>
      <c r="AE102" s="487" t="str">
        <f t="shared" si="31"/>
        <v/>
      </c>
      <c r="AG102" s="487" t="str">
        <f t="shared" si="32"/>
        <v/>
      </c>
      <c r="AI102" s="487" t="str">
        <f t="shared" si="33"/>
        <v/>
      </c>
      <c r="AK102" s="487" t="str">
        <f t="shared" si="34"/>
        <v/>
      </c>
      <c r="AM102" s="487" t="str">
        <f t="shared" si="35"/>
        <v/>
      </c>
      <c r="AO102" s="487" t="str">
        <f t="shared" si="36"/>
        <v/>
      </c>
      <c r="AQ102" s="487" t="str">
        <f t="shared" si="37"/>
        <v/>
      </c>
    </row>
    <row r="103" spans="5:43" x14ac:dyDescent="0.25">
      <c r="E103" s="487" t="str">
        <f t="shared" si="19"/>
        <v/>
      </c>
      <c r="G103" s="487" t="str">
        <f t="shared" si="19"/>
        <v/>
      </c>
      <c r="I103" s="487" t="str">
        <f t="shared" si="20"/>
        <v/>
      </c>
      <c r="K103" s="487" t="str">
        <f t="shared" si="21"/>
        <v/>
      </c>
      <c r="M103" s="487" t="str">
        <f t="shared" si="22"/>
        <v/>
      </c>
      <c r="O103" s="487" t="str">
        <f t="shared" si="23"/>
        <v/>
      </c>
      <c r="Q103" s="487" t="str">
        <f t="shared" si="24"/>
        <v/>
      </c>
      <c r="S103" s="487" t="str">
        <f t="shared" si="25"/>
        <v/>
      </c>
      <c r="U103" s="487" t="str">
        <f t="shared" si="26"/>
        <v/>
      </c>
      <c r="W103" s="487" t="str">
        <f t="shared" si="27"/>
        <v/>
      </c>
      <c r="Y103" s="487" t="str">
        <f t="shared" si="28"/>
        <v/>
      </c>
      <c r="AA103" s="487" t="str">
        <f t="shared" si="29"/>
        <v/>
      </c>
      <c r="AC103" s="487" t="str">
        <f t="shared" si="30"/>
        <v/>
      </c>
      <c r="AE103" s="487" t="str">
        <f t="shared" si="31"/>
        <v/>
      </c>
      <c r="AG103" s="487" t="str">
        <f t="shared" si="32"/>
        <v/>
      </c>
      <c r="AI103" s="487" t="str">
        <f t="shared" si="33"/>
        <v/>
      </c>
      <c r="AK103" s="487" t="str">
        <f t="shared" si="34"/>
        <v/>
      </c>
      <c r="AM103" s="487" t="str">
        <f t="shared" si="35"/>
        <v/>
      </c>
      <c r="AO103" s="487" t="str">
        <f t="shared" si="36"/>
        <v/>
      </c>
      <c r="AQ103" s="487" t="str">
        <f t="shared" si="37"/>
        <v/>
      </c>
    </row>
    <row r="104" spans="5:43" x14ac:dyDescent="0.25">
      <c r="E104" s="487" t="str">
        <f t="shared" si="19"/>
        <v/>
      </c>
      <c r="G104" s="487" t="str">
        <f t="shared" si="19"/>
        <v/>
      </c>
      <c r="I104" s="487" t="str">
        <f t="shared" si="20"/>
        <v/>
      </c>
      <c r="K104" s="487" t="str">
        <f t="shared" si="21"/>
        <v/>
      </c>
      <c r="M104" s="487" t="str">
        <f t="shared" si="22"/>
        <v/>
      </c>
      <c r="O104" s="487" t="str">
        <f t="shared" si="23"/>
        <v/>
      </c>
      <c r="Q104" s="487" t="str">
        <f t="shared" si="24"/>
        <v/>
      </c>
      <c r="S104" s="487" t="str">
        <f t="shared" si="25"/>
        <v/>
      </c>
      <c r="U104" s="487" t="str">
        <f t="shared" si="26"/>
        <v/>
      </c>
      <c r="W104" s="487" t="str">
        <f t="shared" si="27"/>
        <v/>
      </c>
      <c r="Y104" s="487" t="str">
        <f t="shared" si="28"/>
        <v/>
      </c>
      <c r="AA104" s="487" t="str">
        <f t="shared" si="29"/>
        <v/>
      </c>
      <c r="AC104" s="487" t="str">
        <f t="shared" si="30"/>
        <v/>
      </c>
      <c r="AE104" s="487" t="str">
        <f t="shared" si="31"/>
        <v/>
      </c>
      <c r="AG104" s="487" t="str">
        <f t="shared" si="32"/>
        <v/>
      </c>
      <c r="AI104" s="487" t="str">
        <f t="shared" si="33"/>
        <v/>
      </c>
      <c r="AK104" s="487" t="str">
        <f t="shared" si="34"/>
        <v/>
      </c>
      <c r="AM104" s="487" t="str">
        <f t="shared" si="35"/>
        <v/>
      </c>
      <c r="AO104" s="487" t="str">
        <f t="shared" si="36"/>
        <v/>
      </c>
      <c r="AQ104" s="487" t="str">
        <f t="shared" si="37"/>
        <v/>
      </c>
    </row>
    <row r="105" spans="5:43" x14ac:dyDescent="0.25">
      <c r="E105" s="487" t="str">
        <f t="shared" si="19"/>
        <v/>
      </c>
      <c r="G105" s="487" t="str">
        <f t="shared" si="19"/>
        <v/>
      </c>
      <c r="I105" s="487" t="str">
        <f t="shared" si="20"/>
        <v/>
      </c>
      <c r="K105" s="487" t="str">
        <f t="shared" si="21"/>
        <v/>
      </c>
      <c r="M105" s="487" t="str">
        <f t="shared" si="22"/>
        <v/>
      </c>
      <c r="O105" s="487" t="str">
        <f t="shared" si="23"/>
        <v/>
      </c>
      <c r="Q105" s="487" t="str">
        <f t="shared" si="24"/>
        <v/>
      </c>
      <c r="S105" s="487" t="str">
        <f t="shared" si="25"/>
        <v/>
      </c>
      <c r="U105" s="487" t="str">
        <f t="shared" si="26"/>
        <v/>
      </c>
      <c r="W105" s="487" t="str">
        <f t="shared" si="27"/>
        <v/>
      </c>
      <c r="Y105" s="487" t="str">
        <f t="shared" si="28"/>
        <v/>
      </c>
      <c r="AA105" s="487" t="str">
        <f t="shared" si="29"/>
        <v/>
      </c>
      <c r="AC105" s="487" t="str">
        <f t="shared" si="30"/>
        <v/>
      </c>
      <c r="AE105" s="487" t="str">
        <f t="shared" si="31"/>
        <v/>
      </c>
      <c r="AG105" s="487" t="str">
        <f t="shared" si="32"/>
        <v/>
      </c>
      <c r="AI105" s="487" t="str">
        <f t="shared" si="33"/>
        <v/>
      </c>
      <c r="AK105" s="487" t="str">
        <f t="shared" si="34"/>
        <v/>
      </c>
      <c r="AM105" s="487" t="str">
        <f t="shared" si="35"/>
        <v/>
      </c>
      <c r="AO105" s="487" t="str">
        <f t="shared" si="36"/>
        <v/>
      </c>
      <c r="AQ105" s="487" t="str">
        <f t="shared" si="37"/>
        <v/>
      </c>
    </row>
    <row r="106" spans="5:43" x14ac:dyDescent="0.25">
      <c r="E106" s="487" t="str">
        <f t="shared" si="19"/>
        <v/>
      </c>
      <c r="G106" s="487" t="str">
        <f t="shared" si="19"/>
        <v/>
      </c>
      <c r="I106" s="487" t="str">
        <f t="shared" si="20"/>
        <v/>
      </c>
      <c r="K106" s="487" t="str">
        <f t="shared" si="21"/>
        <v/>
      </c>
      <c r="M106" s="487" t="str">
        <f t="shared" si="22"/>
        <v/>
      </c>
      <c r="O106" s="487" t="str">
        <f t="shared" si="23"/>
        <v/>
      </c>
      <c r="Q106" s="487" t="str">
        <f t="shared" si="24"/>
        <v/>
      </c>
      <c r="S106" s="487" t="str">
        <f t="shared" si="25"/>
        <v/>
      </c>
      <c r="U106" s="487" t="str">
        <f t="shared" si="26"/>
        <v/>
      </c>
      <c r="W106" s="487" t="str">
        <f t="shared" si="27"/>
        <v/>
      </c>
      <c r="Y106" s="487" t="str">
        <f t="shared" si="28"/>
        <v/>
      </c>
      <c r="AA106" s="487" t="str">
        <f t="shared" si="29"/>
        <v/>
      </c>
      <c r="AC106" s="487" t="str">
        <f t="shared" si="30"/>
        <v/>
      </c>
      <c r="AE106" s="487" t="str">
        <f t="shared" si="31"/>
        <v/>
      </c>
      <c r="AG106" s="487" t="str">
        <f t="shared" si="32"/>
        <v/>
      </c>
      <c r="AI106" s="487" t="str">
        <f t="shared" si="33"/>
        <v/>
      </c>
      <c r="AK106" s="487" t="str">
        <f t="shared" si="34"/>
        <v/>
      </c>
      <c r="AM106" s="487" t="str">
        <f t="shared" si="35"/>
        <v/>
      </c>
      <c r="AO106" s="487" t="str">
        <f t="shared" si="36"/>
        <v/>
      </c>
      <c r="AQ106" s="487" t="str">
        <f t="shared" si="37"/>
        <v/>
      </c>
    </row>
    <row r="107" spans="5:43" x14ac:dyDescent="0.25">
      <c r="E107" s="487" t="str">
        <f t="shared" si="19"/>
        <v/>
      </c>
      <c r="G107" s="487" t="str">
        <f t="shared" si="19"/>
        <v/>
      </c>
      <c r="I107" s="487" t="str">
        <f t="shared" si="20"/>
        <v/>
      </c>
      <c r="K107" s="487" t="str">
        <f t="shared" si="21"/>
        <v/>
      </c>
      <c r="M107" s="487" t="str">
        <f t="shared" si="22"/>
        <v/>
      </c>
      <c r="O107" s="487" t="str">
        <f t="shared" si="23"/>
        <v/>
      </c>
      <c r="Q107" s="487" t="str">
        <f t="shared" si="24"/>
        <v/>
      </c>
      <c r="S107" s="487" t="str">
        <f t="shared" si="25"/>
        <v/>
      </c>
      <c r="U107" s="487" t="str">
        <f t="shared" si="26"/>
        <v/>
      </c>
      <c r="W107" s="487" t="str">
        <f t="shared" si="27"/>
        <v/>
      </c>
      <c r="Y107" s="487" t="str">
        <f t="shared" si="28"/>
        <v/>
      </c>
      <c r="AA107" s="487" t="str">
        <f t="shared" si="29"/>
        <v/>
      </c>
      <c r="AC107" s="487" t="str">
        <f t="shared" si="30"/>
        <v/>
      </c>
      <c r="AE107" s="487" t="str">
        <f t="shared" si="31"/>
        <v/>
      </c>
      <c r="AG107" s="487" t="str">
        <f t="shared" si="32"/>
        <v/>
      </c>
      <c r="AI107" s="487" t="str">
        <f t="shared" si="33"/>
        <v/>
      </c>
      <c r="AK107" s="487" t="str">
        <f t="shared" si="34"/>
        <v/>
      </c>
      <c r="AM107" s="487" t="str">
        <f t="shared" si="35"/>
        <v/>
      </c>
      <c r="AO107" s="487" t="str">
        <f t="shared" si="36"/>
        <v/>
      </c>
      <c r="AQ107" s="487" t="str">
        <f t="shared" si="37"/>
        <v/>
      </c>
    </row>
    <row r="108" spans="5:43" x14ac:dyDescent="0.25">
      <c r="E108" s="487" t="str">
        <f t="shared" si="19"/>
        <v/>
      </c>
      <c r="G108" s="487" t="str">
        <f t="shared" si="19"/>
        <v/>
      </c>
      <c r="I108" s="487" t="str">
        <f t="shared" si="20"/>
        <v/>
      </c>
      <c r="K108" s="487" t="str">
        <f t="shared" si="21"/>
        <v/>
      </c>
      <c r="M108" s="487" t="str">
        <f t="shared" si="22"/>
        <v/>
      </c>
      <c r="O108" s="487" t="str">
        <f t="shared" si="23"/>
        <v/>
      </c>
      <c r="Q108" s="487" t="str">
        <f t="shared" si="24"/>
        <v/>
      </c>
      <c r="S108" s="487" t="str">
        <f t="shared" si="25"/>
        <v/>
      </c>
      <c r="U108" s="487" t="str">
        <f t="shared" si="26"/>
        <v/>
      </c>
      <c r="W108" s="487" t="str">
        <f t="shared" si="27"/>
        <v/>
      </c>
      <c r="Y108" s="487" t="str">
        <f t="shared" si="28"/>
        <v/>
      </c>
      <c r="AA108" s="487" t="str">
        <f t="shared" si="29"/>
        <v/>
      </c>
      <c r="AC108" s="487" t="str">
        <f t="shared" si="30"/>
        <v/>
      </c>
      <c r="AE108" s="487" t="str">
        <f t="shared" si="31"/>
        <v/>
      </c>
      <c r="AG108" s="487" t="str">
        <f t="shared" si="32"/>
        <v/>
      </c>
      <c r="AI108" s="487" t="str">
        <f t="shared" si="33"/>
        <v/>
      </c>
      <c r="AK108" s="487" t="str">
        <f t="shared" si="34"/>
        <v/>
      </c>
      <c r="AM108" s="487" t="str">
        <f t="shared" si="35"/>
        <v/>
      </c>
      <c r="AO108" s="487" t="str">
        <f t="shared" si="36"/>
        <v/>
      </c>
      <c r="AQ108" s="487" t="str">
        <f t="shared" si="37"/>
        <v/>
      </c>
    </row>
    <row r="109" spans="5:43" x14ac:dyDescent="0.25">
      <c r="E109" s="487" t="str">
        <f t="shared" si="19"/>
        <v/>
      </c>
      <c r="G109" s="487" t="str">
        <f t="shared" si="19"/>
        <v/>
      </c>
      <c r="I109" s="487" t="str">
        <f t="shared" si="20"/>
        <v/>
      </c>
      <c r="K109" s="487" t="str">
        <f t="shared" si="21"/>
        <v/>
      </c>
      <c r="M109" s="487" t="str">
        <f t="shared" si="22"/>
        <v/>
      </c>
      <c r="O109" s="487" t="str">
        <f t="shared" si="23"/>
        <v/>
      </c>
      <c r="Q109" s="487" t="str">
        <f t="shared" si="24"/>
        <v/>
      </c>
      <c r="S109" s="487" t="str">
        <f t="shared" si="25"/>
        <v/>
      </c>
      <c r="U109" s="487" t="str">
        <f t="shared" si="26"/>
        <v/>
      </c>
      <c r="W109" s="487" t="str">
        <f t="shared" si="27"/>
        <v/>
      </c>
      <c r="Y109" s="487" t="str">
        <f t="shared" si="28"/>
        <v/>
      </c>
      <c r="AA109" s="487" t="str">
        <f t="shared" si="29"/>
        <v/>
      </c>
      <c r="AC109" s="487" t="str">
        <f t="shared" si="30"/>
        <v/>
      </c>
      <c r="AE109" s="487" t="str">
        <f t="shared" si="31"/>
        <v/>
      </c>
      <c r="AG109" s="487" t="str">
        <f t="shared" si="32"/>
        <v/>
      </c>
      <c r="AI109" s="487" t="str">
        <f t="shared" si="33"/>
        <v/>
      </c>
      <c r="AK109" s="487" t="str">
        <f t="shared" si="34"/>
        <v/>
      </c>
      <c r="AM109" s="487" t="str">
        <f t="shared" si="35"/>
        <v/>
      </c>
      <c r="AO109" s="487" t="str">
        <f t="shared" si="36"/>
        <v/>
      </c>
      <c r="AQ109" s="487" t="str">
        <f t="shared" si="37"/>
        <v/>
      </c>
    </row>
    <row r="110" spans="5:43" x14ac:dyDescent="0.25">
      <c r="E110" s="487" t="str">
        <f t="shared" si="19"/>
        <v/>
      </c>
      <c r="G110" s="487" t="str">
        <f t="shared" si="19"/>
        <v/>
      </c>
      <c r="I110" s="487" t="str">
        <f t="shared" si="20"/>
        <v/>
      </c>
      <c r="K110" s="487" t="str">
        <f t="shared" si="21"/>
        <v/>
      </c>
      <c r="M110" s="487" t="str">
        <f t="shared" si="22"/>
        <v/>
      </c>
      <c r="O110" s="487" t="str">
        <f t="shared" si="23"/>
        <v/>
      </c>
      <c r="Q110" s="487" t="str">
        <f t="shared" si="24"/>
        <v/>
      </c>
      <c r="S110" s="487" t="str">
        <f t="shared" si="25"/>
        <v/>
      </c>
      <c r="U110" s="487" t="str">
        <f t="shared" si="26"/>
        <v/>
      </c>
      <c r="W110" s="487" t="str">
        <f t="shared" si="27"/>
        <v/>
      </c>
      <c r="Y110" s="487" t="str">
        <f t="shared" si="28"/>
        <v/>
      </c>
      <c r="AA110" s="487" t="str">
        <f t="shared" si="29"/>
        <v/>
      </c>
      <c r="AC110" s="487" t="str">
        <f t="shared" si="30"/>
        <v/>
      </c>
      <c r="AE110" s="487" t="str">
        <f t="shared" si="31"/>
        <v/>
      </c>
      <c r="AG110" s="487" t="str">
        <f t="shared" si="32"/>
        <v/>
      </c>
      <c r="AI110" s="487" t="str">
        <f t="shared" si="33"/>
        <v/>
      </c>
      <c r="AK110" s="487" t="str">
        <f t="shared" si="34"/>
        <v/>
      </c>
      <c r="AM110" s="487" t="str">
        <f t="shared" si="35"/>
        <v/>
      </c>
      <c r="AO110" s="487" t="str">
        <f t="shared" si="36"/>
        <v/>
      </c>
      <c r="AQ110" s="487" t="str">
        <f t="shared" si="37"/>
        <v/>
      </c>
    </row>
    <row r="111" spans="5:43" x14ac:dyDescent="0.25">
      <c r="E111" s="487" t="str">
        <f t="shared" si="19"/>
        <v/>
      </c>
      <c r="G111" s="487" t="str">
        <f t="shared" si="19"/>
        <v/>
      </c>
      <c r="I111" s="487" t="str">
        <f t="shared" si="20"/>
        <v/>
      </c>
      <c r="K111" s="487" t="str">
        <f t="shared" si="21"/>
        <v/>
      </c>
      <c r="M111" s="487" t="str">
        <f t="shared" si="22"/>
        <v/>
      </c>
      <c r="O111" s="487" t="str">
        <f t="shared" si="23"/>
        <v/>
      </c>
      <c r="Q111" s="487" t="str">
        <f t="shared" si="24"/>
        <v/>
      </c>
      <c r="S111" s="487" t="str">
        <f t="shared" si="25"/>
        <v/>
      </c>
      <c r="U111" s="487" t="str">
        <f t="shared" si="26"/>
        <v/>
      </c>
      <c r="W111" s="487" t="str">
        <f t="shared" si="27"/>
        <v/>
      </c>
      <c r="Y111" s="487" t="str">
        <f t="shared" si="28"/>
        <v/>
      </c>
      <c r="AA111" s="487" t="str">
        <f t="shared" si="29"/>
        <v/>
      </c>
      <c r="AC111" s="487" t="str">
        <f t="shared" si="30"/>
        <v/>
      </c>
      <c r="AE111" s="487" t="str">
        <f t="shared" si="31"/>
        <v/>
      </c>
      <c r="AG111" s="487" t="str">
        <f t="shared" si="32"/>
        <v/>
      </c>
      <c r="AI111" s="487" t="str">
        <f t="shared" si="33"/>
        <v/>
      </c>
      <c r="AK111" s="487" t="str">
        <f t="shared" si="34"/>
        <v/>
      </c>
      <c r="AM111" s="487" t="str">
        <f t="shared" si="35"/>
        <v/>
      </c>
      <c r="AO111" s="487" t="str">
        <f t="shared" si="36"/>
        <v/>
      </c>
      <c r="AQ111" s="487" t="str">
        <f t="shared" si="37"/>
        <v/>
      </c>
    </row>
    <row r="112" spans="5:43" x14ac:dyDescent="0.25">
      <c r="E112" s="487" t="str">
        <f t="shared" si="19"/>
        <v/>
      </c>
      <c r="G112" s="487" t="str">
        <f t="shared" si="19"/>
        <v/>
      </c>
      <c r="I112" s="487" t="str">
        <f t="shared" si="20"/>
        <v/>
      </c>
      <c r="K112" s="487" t="str">
        <f t="shared" si="21"/>
        <v/>
      </c>
      <c r="M112" s="487" t="str">
        <f t="shared" si="22"/>
        <v/>
      </c>
      <c r="O112" s="487" t="str">
        <f t="shared" si="23"/>
        <v/>
      </c>
      <c r="Q112" s="487" t="str">
        <f t="shared" si="24"/>
        <v/>
      </c>
      <c r="S112" s="487" t="str">
        <f t="shared" si="25"/>
        <v/>
      </c>
      <c r="U112" s="487" t="str">
        <f t="shared" si="26"/>
        <v/>
      </c>
      <c r="W112" s="487" t="str">
        <f t="shared" si="27"/>
        <v/>
      </c>
      <c r="Y112" s="487" t="str">
        <f t="shared" si="28"/>
        <v/>
      </c>
      <c r="AA112" s="487" t="str">
        <f t="shared" si="29"/>
        <v/>
      </c>
      <c r="AC112" s="487" t="str">
        <f t="shared" si="30"/>
        <v/>
      </c>
      <c r="AE112" s="487" t="str">
        <f t="shared" si="31"/>
        <v/>
      </c>
      <c r="AG112" s="487" t="str">
        <f t="shared" si="32"/>
        <v/>
      </c>
      <c r="AI112" s="487" t="str">
        <f t="shared" si="33"/>
        <v/>
      </c>
      <c r="AK112" s="487" t="str">
        <f t="shared" si="34"/>
        <v/>
      </c>
      <c r="AM112" s="487" t="str">
        <f t="shared" si="35"/>
        <v/>
      </c>
      <c r="AO112" s="487" t="str">
        <f t="shared" si="36"/>
        <v/>
      </c>
      <c r="AQ112" s="487" t="str">
        <f t="shared" si="37"/>
        <v/>
      </c>
    </row>
    <row r="113" spans="5:43" x14ac:dyDescent="0.25">
      <c r="E113" s="487" t="str">
        <f t="shared" si="19"/>
        <v/>
      </c>
      <c r="G113" s="487" t="str">
        <f t="shared" si="19"/>
        <v/>
      </c>
      <c r="I113" s="487" t="str">
        <f t="shared" si="20"/>
        <v/>
      </c>
      <c r="K113" s="487" t="str">
        <f t="shared" si="21"/>
        <v/>
      </c>
      <c r="M113" s="487" t="str">
        <f t="shared" si="22"/>
        <v/>
      </c>
      <c r="O113" s="487" t="str">
        <f t="shared" si="23"/>
        <v/>
      </c>
      <c r="Q113" s="487" t="str">
        <f t="shared" si="24"/>
        <v/>
      </c>
      <c r="S113" s="487" t="str">
        <f t="shared" si="25"/>
        <v/>
      </c>
      <c r="U113" s="487" t="str">
        <f t="shared" si="26"/>
        <v/>
      </c>
      <c r="W113" s="487" t="str">
        <f t="shared" si="27"/>
        <v/>
      </c>
      <c r="Y113" s="487" t="str">
        <f t="shared" si="28"/>
        <v/>
      </c>
      <c r="AA113" s="487" t="str">
        <f t="shared" si="29"/>
        <v/>
      </c>
      <c r="AC113" s="487" t="str">
        <f t="shared" si="30"/>
        <v/>
      </c>
      <c r="AE113" s="487" t="str">
        <f t="shared" si="31"/>
        <v/>
      </c>
      <c r="AG113" s="487" t="str">
        <f t="shared" si="32"/>
        <v/>
      </c>
      <c r="AI113" s="487" t="str">
        <f t="shared" si="33"/>
        <v/>
      </c>
      <c r="AK113" s="487" t="str">
        <f t="shared" si="34"/>
        <v/>
      </c>
      <c r="AM113" s="487" t="str">
        <f t="shared" si="35"/>
        <v/>
      </c>
      <c r="AO113" s="487" t="str">
        <f t="shared" si="36"/>
        <v/>
      </c>
      <c r="AQ113" s="487" t="str">
        <f t="shared" si="37"/>
        <v/>
      </c>
    </row>
    <row r="114" spans="5:43" x14ac:dyDescent="0.25">
      <c r="E114" s="487" t="str">
        <f t="shared" si="19"/>
        <v/>
      </c>
      <c r="G114" s="487" t="str">
        <f t="shared" si="19"/>
        <v/>
      </c>
      <c r="I114" s="487" t="str">
        <f t="shared" si="20"/>
        <v/>
      </c>
      <c r="K114" s="487" t="str">
        <f t="shared" si="21"/>
        <v/>
      </c>
      <c r="M114" s="487" t="str">
        <f t="shared" si="22"/>
        <v/>
      </c>
      <c r="O114" s="487" t="str">
        <f t="shared" si="23"/>
        <v/>
      </c>
      <c r="Q114" s="487" t="str">
        <f t="shared" si="24"/>
        <v/>
      </c>
      <c r="S114" s="487" t="str">
        <f t="shared" si="25"/>
        <v/>
      </c>
      <c r="U114" s="487" t="str">
        <f t="shared" si="26"/>
        <v/>
      </c>
      <c r="W114" s="487" t="str">
        <f t="shared" si="27"/>
        <v/>
      </c>
      <c r="Y114" s="487" t="str">
        <f t="shared" si="28"/>
        <v/>
      </c>
      <c r="AA114" s="487" t="str">
        <f t="shared" si="29"/>
        <v/>
      </c>
      <c r="AC114" s="487" t="str">
        <f t="shared" si="30"/>
        <v/>
      </c>
      <c r="AE114" s="487" t="str">
        <f t="shared" si="31"/>
        <v/>
      </c>
      <c r="AG114" s="487" t="str">
        <f t="shared" si="32"/>
        <v/>
      </c>
      <c r="AI114" s="487" t="str">
        <f t="shared" si="33"/>
        <v/>
      </c>
      <c r="AK114" s="487" t="str">
        <f t="shared" si="34"/>
        <v/>
      </c>
      <c r="AM114" s="487" t="str">
        <f t="shared" si="35"/>
        <v/>
      </c>
      <c r="AO114" s="487" t="str">
        <f t="shared" si="36"/>
        <v/>
      </c>
      <c r="AQ114" s="487" t="str">
        <f t="shared" si="37"/>
        <v/>
      </c>
    </row>
    <row r="115" spans="5:43" x14ac:dyDescent="0.25">
      <c r="E115" s="487" t="str">
        <f t="shared" si="19"/>
        <v/>
      </c>
      <c r="G115" s="487" t="str">
        <f t="shared" si="19"/>
        <v/>
      </c>
      <c r="I115" s="487" t="str">
        <f t="shared" si="20"/>
        <v/>
      </c>
      <c r="K115" s="487" t="str">
        <f t="shared" si="21"/>
        <v/>
      </c>
      <c r="M115" s="487" t="str">
        <f t="shared" si="22"/>
        <v/>
      </c>
      <c r="O115" s="487" t="str">
        <f t="shared" si="23"/>
        <v/>
      </c>
      <c r="Q115" s="487" t="str">
        <f t="shared" si="24"/>
        <v/>
      </c>
      <c r="S115" s="487" t="str">
        <f t="shared" si="25"/>
        <v/>
      </c>
      <c r="U115" s="487" t="str">
        <f t="shared" si="26"/>
        <v/>
      </c>
      <c r="W115" s="487" t="str">
        <f t="shared" si="27"/>
        <v/>
      </c>
      <c r="Y115" s="487" t="str">
        <f t="shared" si="28"/>
        <v/>
      </c>
      <c r="AA115" s="487" t="str">
        <f t="shared" si="29"/>
        <v/>
      </c>
      <c r="AC115" s="487" t="str">
        <f t="shared" si="30"/>
        <v/>
      </c>
      <c r="AE115" s="487" t="str">
        <f t="shared" si="31"/>
        <v/>
      </c>
      <c r="AG115" s="487" t="str">
        <f t="shared" si="32"/>
        <v/>
      </c>
      <c r="AI115" s="487" t="str">
        <f t="shared" si="33"/>
        <v/>
      </c>
      <c r="AK115" s="487" t="str">
        <f t="shared" si="34"/>
        <v/>
      </c>
      <c r="AM115" s="487" t="str">
        <f t="shared" si="35"/>
        <v/>
      </c>
      <c r="AO115" s="487" t="str">
        <f t="shared" si="36"/>
        <v/>
      </c>
      <c r="AQ115" s="487" t="str">
        <f t="shared" si="37"/>
        <v/>
      </c>
    </row>
    <row r="116" spans="5:43" x14ac:dyDescent="0.25">
      <c r="E116" s="487" t="str">
        <f t="shared" si="19"/>
        <v/>
      </c>
      <c r="G116" s="487" t="str">
        <f t="shared" si="19"/>
        <v/>
      </c>
      <c r="I116" s="487" t="str">
        <f t="shared" si="20"/>
        <v/>
      </c>
      <c r="K116" s="487" t="str">
        <f t="shared" si="21"/>
        <v/>
      </c>
      <c r="M116" s="487" t="str">
        <f t="shared" si="22"/>
        <v/>
      </c>
      <c r="O116" s="487" t="str">
        <f t="shared" si="23"/>
        <v/>
      </c>
      <c r="Q116" s="487" t="str">
        <f t="shared" si="24"/>
        <v/>
      </c>
      <c r="S116" s="487" t="str">
        <f t="shared" si="25"/>
        <v/>
      </c>
      <c r="U116" s="487" t="str">
        <f t="shared" si="26"/>
        <v/>
      </c>
      <c r="W116" s="487" t="str">
        <f t="shared" si="27"/>
        <v/>
      </c>
      <c r="Y116" s="487" t="str">
        <f t="shared" si="28"/>
        <v/>
      </c>
      <c r="AA116" s="487" t="str">
        <f t="shared" si="29"/>
        <v/>
      </c>
      <c r="AC116" s="487" t="str">
        <f t="shared" si="30"/>
        <v/>
      </c>
      <c r="AE116" s="487" t="str">
        <f t="shared" si="31"/>
        <v/>
      </c>
      <c r="AG116" s="487" t="str">
        <f t="shared" si="32"/>
        <v/>
      </c>
      <c r="AI116" s="487" t="str">
        <f t="shared" si="33"/>
        <v/>
      </c>
      <c r="AK116" s="487" t="str">
        <f t="shared" si="34"/>
        <v/>
      </c>
      <c r="AM116" s="487" t="str">
        <f t="shared" si="35"/>
        <v/>
      </c>
      <c r="AO116" s="487" t="str">
        <f t="shared" si="36"/>
        <v/>
      </c>
      <c r="AQ116" s="487" t="str">
        <f t="shared" si="37"/>
        <v/>
      </c>
    </row>
    <row r="117" spans="5:43" x14ac:dyDescent="0.25">
      <c r="E117" s="487" t="str">
        <f t="shared" si="19"/>
        <v/>
      </c>
      <c r="G117" s="487" t="str">
        <f t="shared" si="19"/>
        <v/>
      </c>
      <c r="I117" s="487" t="str">
        <f t="shared" si="20"/>
        <v/>
      </c>
      <c r="K117" s="487" t="str">
        <f t="shared" si="21"/>
        <v/>
      </c>
      <c r="M117" s="487" t="str">
        <f t="shared" si="22"/>
        <v/>
      </c>
      <c r="O117" s="487" t="str">
        <f t="shared" si="23"/>
        <v/>
      </c>
      <c r="Q117" s="487" t="str">
        <f t="shared" si="24"/>
        <v/>
      </c>
      <c r="S117" s="487" t="str">
        <f t="shared" si="25"/>
        <v/>
      </c>
      <c r="U117" s="487" t="str">
        <f t="shared" si="26"/>
        <v/>
      </c>
      <c r="W117" s="487" t="str">
        <f t="shared" si="27"/>
        <v/>
      </c>
      <c r="Y117" s="487" t="str">
        <f t="shared" si="28"/>
        <v/>
      </c>
      <c r="AA117" s="487" t="str">
        <f t="shared" si="29"/>
        <v/>
      </c>
      <c r="AC117" s="487" t="str">
        <f t="shared" si="30"/>
        <v/>
      </c>
      <c r="AE117" s="487" t="str">
        <f t="shared" si="31"/>
        <v/>
      </c>
      <c r="AG117" s="487" t="str">
        <f t="shared" si="32"/>
        <v/>
      </c>
      <c r="AI117" s="487" t="str">
        <f t="shared" si="33"/>
        <v/>
      </c>
      <c r="AK117" s="487" t="str">
        <f t="shared" si="34"/>
        <v/>
      </c>
      <c r="AM117" s="487" t="str">
        <f t="shared" si="35"/>
        <v/>
      </c>
      <c r="AO117" s="487" t="str">
        <f t="shared" si="36"/>
        <v/>
      </c>
      <c r="AQ117" s="487" t="str">
        <f t="shared" si="37"/>
        <v/>
      </c>
    </row>
    <row r="118" spans="5:43" x14ac:dyDescent="0.25">
      <c r="E118" s="487" t="str">
        <f t="shared" si="19"/>
        <v/>
      </c>
      <c r="G118" s="487" t="str">
        <f t="shared" si="19"/>
        <v/>
      </c>
      <c r="I118" s="487" t="str">
        <f t="shared" si="20"/>
        <v/>
      </c>
      <c r="K118" s="487" t="str">
        <f t="shared" si="21"/>
        <v/>
      </c>
      <c r="M118" s="487" t="str">
        <f t="shared" si="22"/>
        <v/>
      </c>
      <c r="O118" s="487" t="str">
        <f t="shared" si="23"/>
        <v/>
      </c>
      <c r="Q118" s="487" t="str">
        <f t="shared" si="24"/>
        <v/>
      </c>
      <c r="S118" s="487" t="str">
        <f t="shared" si="25"/>
        <v/>
      </c>
      <c r="U118" s="487" t="str">
        <f t="shared" si="26"/>
        <v/>
      </c>
      <c r="W118" s="487" t="str">
        <f t="shared" si="27"/>
        <v/>
      </c>
      <c r="Y118" s="487" t="str">
        <f t="shared" si="28"/>
        <v/>
      </c>
      <c r="AA118" s="487" t="str">
        <f t="shared" si="29"/>
        <v/>
      </c>
      <c r="AC118" s="487" t="str">
        <f t="shared" si="30"/>
        <v/>
      </c>
      <c r="AE118" s="487" t="str">
        <f t="shared" si="31"/>
        <v/>
      </c>
      <c r="AG118" s="487" t="str">
        <f t="shared" si="32"/>
        <v/>
      </c>
      <c r="AI118" s="487" t="str">
        <f t="shared" si="33"/>
        <v/>
      </c>
      <c r="AK118" s="487" t="str">
        <f t="shared" si="34"/>
        <v/>
      </c>
      <c r="AM118" s="487" t="str">
        <f t="shared" si="35"/>
        <v/>
      </c>
      <c r="AO118" s="487" t="str">
        <f t="shared" si="36"/>
        <v/>
      </c>
      <c r="AQ118" s="487" t="str">
        <f t="shared" si="37"/>
        <v/>
      </c>
    </row>
    <row r="119" spans="5:43" x14ac:dyDescent="0.25">
      <c r="E119" s="487" t="str">
        <f t="shared" si="19"/>
        <v/>
      </c>
      <c r="G119" s="487" t="str">
        <f t="shared" si="19"/>
        <v/>
      </c>
      <c r="I119" s="487" t="str">
        <f t="shared" si="20"/>
        <v/>
      </c>
      <c r="K119" s="487" t="str">
        <f t="shared" si="21"/>
        <v/>
      </c>
      <c r="M119" s="487" t="str">
        <f t="shared" si="22"/>
        <v/>
      </c>
      <c r="O119" s="487" t="str">
        <f t="shared" si="23"/>
        <v/>
      </c>
      <c r="Q119" s="487" t="str">
        <f t="shared" si="24"/>
        <v/>
      </c>
      <c r="S119" s="487" t="str">
        <f t="shared" si="25"/>
        <v/>
      </c>
      <c r="U119" s="487" t="str">
        <f t="shared" si="26"/>
        <v/>
      </c>
      <c r="W119" s="487" t="str">
        <f t="shared" si="27"/>
        <v/>
      </c>
      <c r="Y119" s="487" t="str">
        <f t="shared" si="28"/>
        <v/>
      </c>
      <c r="AA119" s="487" t="str">
        <f t="shared" si="29"/>
        <v/>
      </c>
      <c r="AC119" s="487" t="str">
        <f t="shared" si="30"/>
        <v/>
      </c>
      <c r="AE119" s="487" t="str">
        <f t="shared" si="31"/>
        <v/>
      </c>
      <c r="AG119" s="487" t="str">
        <f t="shared" si="32"/>
        <v/>
      </c>
      <c r="AI119" s="487" t="str">
        <f t="shared" si="33"/>
        <v/>
      </c>
      <c r="AK119" s="487" t="str">
        <f t="shared" si="34"/>
        <v/>
      </c>
      <c r="AM119" s="487" t="str">
        <f t="shared" si="35"/>
        <v/>
      </c>
      <c r="AO119" s="487" t="str">
        <f t="shared" si="36"/>
        <v/>
      </c>
      <c r="AQ119" s="487" t="str">
        <f t="shared" si="37"/>
        <v/>
      </c>
    </row>
    <row r="120" spans="5:43" x14ac:dyDescent="0.25">
      <c r="E120" s="487" t="str">
        <f t="shared" si="19"/>
        <v/>
      </c>
      <c r="G120" s="487" t="str">
        <f t="shared" si="19"/>
        <v/>
      </c>
      <c r="I120" s="487" t="str">
        <f t="shared" si="20"/>
        <v/>
      </c>
      <c r="K120" s="487" t="str">
        <f t="shared" si="21"/>
        <v/>
      </c>
      <c r="M120" s="487" t="str">
        <f t="shared" si="22"/>
        <v/>
      </c>
      <c r="O120" s="487" t="str">
        <f t="shared" si="23"/>
        <v/>
      </c>
      <c r="Q120" s="487" t="str">
        <f t="shared" si="24"/>
        <v/>
      </c>
      <c r="S120" s="487" t="str">
        <f t="shared" si="25"/>
        <v/>
      </c>
      <c r="U120" s="487" t="str">
        <f t="shared" si="26"/>
        <v/>
      </c>
      <c r="W120" s="487" t="str">
        <f t="shared" si="27"/>
        <v/>
      </c>
      <c r="Y120" s="487" t="str">
        <f t="shared" si="28"/>
        <v/>
      </c>
      <c r="AA120" s="487" t="str">
        <f t="shared" si="29"/>
        <v/>
      </c>
      <c r="AC120" s="487" t="str">
        <f t="shared" si="30"/>
        <v/>
      </c>
      <c r="AE120" s="487" t="str">
        <f t="shared" si="31"/>
        <v/>
      </c>
      <c r="AG120" s="487" t="str">
        <f t="shared" si="32"/>
        <v/>
      </c>
      <c r="AI120" s="487" t="str">
        <f t="shared" si="33"/>
        <v/>
      </c>
      <c r="AK120" s="487" t="str">
        <f t="shared" si="34"/>
        <v/>
      </c>
      <c r="AM120" s="487" t="str">
        <f t="shared" si="35"/>
        <v/>
      </c>
      <c r="AO120" s="487" t="str">
        <f t="shared" si="36"/>
        <v/>
      </c>
      <c r="AQ120" s="487" t="str">
        <f t="shared" si="37"/>
        <v/>
      </c>
    </row>
    <row r="121" spans="5:43" x14ac:dyDescent="0.25">
      <c r="E121" s="487" t="str">
        <f t="shared" si="19"/>
        <v/>
      </c>
      <c r="G121" s="487" t="str">
        <f t="shared" si="19"/>
        <v/>
      </c>
      <c r="I121" s="487" t="str">
        <f t="shared" si="20"/>
        <v/>
      </c>
      <c r="K121" s="487" t="str">
        <f t="shared" si="21"/>
        <v/>
      </c>
      <c r="M121" s="487" t="str">
        <f t="shared" si="22"/>
        <v/>
      </c>
      <c r="O121" s="487" t="str">
        <f t="shared" si="23"/>
        <v/>
      </c>
      <c r="Q121" s="487" t="str">
        <f t="shared" si="24"/>
        <v/>
      </c>
      <c r="S121" s="487" t="str">
        <f t="shared" si="25"/>
        <v/>
      </c>
      <c r="U121" s="487" t="str">
        <f t="shared" si="26"/>
        <v/>
      </c>
      <c r="W121" s="487" t="str">
        <f t="shared" si="27"/>
        <v/>
      </c>
      <c r="Y121" s="487" t="str">
        <f t="shared" si="28"/>
        <v/>
      </c>
      <c r="AA121" s="487" t="str">
        <f t="shared" si="29"/>
        <v/>
      </c>
      <c r="AC121" s="487" t="str">
        <f t="shared" si="30"/>
        <v/>
      </c>
      <c r="AE121" s="487" t="str">
        <f t="shared" si="31"/>
        <v/>
      </c>
      <c r="AG121" s="487" t="str">
        <f t="shared" si="32"/>
        <v/>
      </c>
      <c r="AI121" s="487" t="str">
        <f t="shared" si="33"/>
        <v/>
      </c>
      <c r="AK121" s="487" t="str">
        <f t="shared" si="34"/>
        <v/>
      </c>
      <c r="AM121" s="487" t="str">
        <f t="shared" si="35"/>
        <v/>
      </c>
      <c r="AO121" s="487" t="str">
        <f t="shared" si="36"/>
        <v/>
      </c>
      <c r="AQ121" s="487" t="str">
        <f t="shared" si="37"/>
        <v/>
      </c>
    </row>
    <row r="122" spans="5:43" x14ac:dyDescent="0.25">
      <c r="E122" s="487" t="str">
        <f t="shared" si="19"/>
        <v/>
      </c>
      <c r="G122" s="487" t="str">
        <f t="shared" si="19"/>
        <v/>
      </c>
      <c r="I122" s="487" t="str">
        <f t="shared" si="20"/>
        <v/>
      </c>
      <c r="K122" s="487" t="str">
        <f t="shared" si="21"/>
        <v/>
      </c>
      <c r="M122" s="487" t="str">
        <f t="shared" si="22"/>
        <v/>
      </c>
      <c r="O122" s="487" t="str">
        <f t="shared" si="23"/>
        <v/>
      </c>
      <c r="Q122" s="487" t="str">
        <f t="shared" si="24"/>
        <v/>
      </c>
      <c r="S122" s="487" t="str">
        <f t="shared" si="25"/>
        <v/>
      </c>
      <c r="U122" s="487" t="str">
        <f t="shared" si="26"/>
        <v/>
      </c>
      <c r="W122" s="487" t="str">
        <f t="shared" si="27"/>
        <v/>
      </c>
      <c r="Y122" s="487" t="str">
        <f t="shared" si="28"/>
        <v/>
      </c>
      <c r="AA122" s="487" t="str">
        <f t="shared" si="29"/>
        <v/>
      </c>
      <c r="AC122" s="487" t="str">
        <f t="shared" si="30"/>
        <v/>
      </c>
      <c r="AE122" s="487" t="str">
        <f t="shared" si="31"/>
        <v/>
      </c>
      <c r="AG122" s="487" t="str">
        <f t="shared" si="32"/>
        <v/>
      </c>
      <c r="AI122" s="487" t="str">
        <f t="shared" si="33"/>
        <v/>
      </c>
      <c r="AK122" s="487" t="str">
        <f t="shared" si="34"/>
        <v/>
      </c>
      <c r="AM122" s="487" t="str">
        <f t="shared" si="35"/>
        <v/>
      </c>
      <c r="AO122" s="487" t="str">
        <f t="shared" si="36"/>
        <v/>
      </c>
      <c r="AQ122" s="487" t="str">
        <f t="shared" si="37"/>
        <v/>
      </c>
    </row>
    <row r="123" spans="5:43" x14ac:dyDescent="0.25">
      <c r="E123" s="487" t="str">
        <f t="shared" si="19"/>
        <v/>
      </c>
      <c r="G123" s="487" t="str">
        <f t="shared" si="19"/>
        <v/>
      </c>
      <c r="I123" s="487" t="str">
        <f t="shared" si="20"/>
        <v/>
      </c>
      <c r="K123" s="487" t="str">
        <f t="shared" si="21"/>
        <v/>
      </c>
      <c r="M123" s="487" t="str">
        <f t="shared" si="22"/>
        <v/>
      </c>
      <c r="O123" s="487" t="str">
        <f t="shared" si="23"/>
        <v/>
      </c>
      <c r="Q123" s="487" t="str">
        <f t="shared" si="24"/>
        <v/>
      </c>
      <c r="S123" s="487" t="str">
        <f t="shared" si="25"/>
        <v/>
      </c>
      <c r="U123" s="487" t="str">
        <f t="shared" si="26"/>
        <v/>
      </c>
      <c r="W123" s="487" t="str">
        <f t="shared" si="27"/>
        <v/>
      </c>
      <c r="Y123" s="487" t="str">
        <f t="shared" si="28"/>
        <v/>
      </c>
      <c r="AA123" s="487" t="str">
        <f t="shared" si="29"/>
        <v/>
      </c>
      <c r="AC123" s="487" t="str">
        <f t="shared" si="30"/>
        <v/>
      </c>
      <c r="AE123" s="487" t="str">
        <f t="shared" si="31"/>
        <v/>
      </c>
      <c r="AG123" s="487" t="str">
        <f t="shared" si="32"/>
        <v/>
      </c>
      <c r="AI123" s="487" t="str">
        <f t="shared" si="33"/>
        <v/>
      </c>
      <c r="AK123" s="487" t="str">
        <f t="shared" si="34"/>
        <v/>
      </c>
      <c r="AM123" s="487" t="str">
        <f t="shared" si="35"/>
        <v/>
      </c>
      <c r="AO123" s="487" t="str">
        <f t="shared" si="36"/>
        <v/>
      </c>
      <c r="AQ123" s="487" t="str">
        <f t="shared" si="37"/>
        <v/>
      </c>
    </row>
    <row r="124" spans="5:43" x14ac:dyDescent="0.25">
      <c r="E124" s="487" t="str">
        <f t="shared" si="19"/>
        <v/>
      </c>
      <c r="G124" s="487" t="str">
        <f t="shared" si="19"/>
        <v/>
      </c>
      <c r="I124" s="487" t="str">
        <f t="shared" si="20"/>
        <v/>
      </c>
      <c r="K124" s="487" t="str">
        <f t="shared" si="21"/>
        <v/>
      </c>
      <c r="M124" s="487" t="str">
        <f t="shared" si="22"/>
        <v/>
      </c>
      <c r="O124" s="487" t="str">
        <f t="shared" si="23"/>
        <v/>
      </c>
      <c r="Q124" s="487" t="str">
        <f t="shared" si="24"/>
        <v/>
      </c>
      <c r="S124" s="487" t="str">
        <f t="shared" si="25"/>
        <v/>
      </c>
      <c r="U124" s="487" t="str">
        <f t="shared" si="26"/>
        <v/>
      </c>
      <c r="W124" s="487" t="str">
        <f t="shared" si="27"/>
        <v/>
      </c>
      <c r="Y124" s="487" t="str">
        <f t="shared" si="28"/>
        <v/>
      </c>
      <c r="AA124" s="487" t="str">
        <f t="shared" si="29"/>
        <v/>
      </c>
      <c r="AC124" s="487" t="str">
        <f t="shared" si="30"/>
        <v/>
      </c>
      <c r="AE124" s="487" t="str">
        <f t="shared" si="31"/>
        <v/>
      </c>
      <c r="AG124" s="487" t="str">
        <f t="shared" si="32"/>
        <v/>
      </c>
      <c r="AI124" s="487" t="str">
        <f t="shared" si="33"/>
        <v/>
      </c>
      <c r="AK124" s="487" t="str">
        <f t="shared" si="34"/>
        <v/>
      </c>
      <c r="AM124" s="487" t="str">
        <f t="shared" si="35"/>
        <v/>
      </c>
      <c r="AO124" s="487" t="str">
        <f t="shared" si="36"/>
        <v/>
      </c>
      <c r="AQ124" s="487" t="str">
        <f t="shared" si="37"/>
        <v/>
      </c>
    </row>
    <row r="125" spans="5:43" x14ac:dyDescent="0.25">
      <c r="E125" s="487" t="str">
        <f t="shared" si="19"/>
        <v/>
      </c>
      <c r="G125" s="487" t="str">
        <f t="shared" si="19"/>
        <v/>
      </c>
      <c r="I125" s="487" t="str">
        <f t="shared" si="20"/>
        <v/>
      </c>
      <c r="K125" s="487" t="str">
        <f t="shared" si="21"/>
        <v/>
      </c>
      <c r="M125" s="487" t="str">
        <f t="shared" si="22"/>
        <v/>
      </c>
      <c r="O125" s="487" t="str">
        <f t="shared" si="23"/>
        <v/>
      </c>
      <c r="Q125" s="487" t="str">
        <f t="shared" si="24"/>
        <v/>
      </c>
      <c r="S125" s="487" t="str">
        <f t="shared" si="25"/>
        <v/>
      </c>
      <c r="U125" s="487" t="str">
        <f t="shared" si="26"/>
        <v/>
      </c>
      <c r="W125" s="487" t="str">
        <f t="shared" si="27"/>
        <v/>
      </c>
      <c r="Y125" s="487" t="str">
        <f t="shared" si="28"/>
        <v/>
      </c>
      <c r="AA125" s="487" t="str">
        <f t="shared" si="29"/>
        <v/>
      </c>
      <c r="AC125" s="487" t="str">
        <f t="shared" si="30"/>
        <v/>
      </c>
      <c r="AE125" s="487" t="str">
        <f t="shared" si="31"/>
        <v/>
      </c>
      <c r="AG125" s="487" t="str">
        <f t="shared" si="32"/>
        <v/>
      </c>
      <c r="AI125" s="487" t="str">
        <f t="shared" si="33"/>
        <v/>
      </c>
      <c r="AK125" s="487" t="str">
        <f t="shared" si="34"/>
        <v/>
      </c>
      <c r="AM125" s="487" t="str">
        <f t="shared" si="35"/>
        <v/>
      </c>
      <c r="AO125" s="487" t="str">
        <f t="shared" si="36"/>
        <v/>
      </c>
      <c r="AQ125" s="487" t="str">
        <f t="shared" si="37"/>
        <v/>
      </c>
    </row>
    <row r="126" spans="5:43" x14ac:dyDescent="0.25">
      <c r="E126" s="487" t="str">
        <f t="shared" si="19"/>
        <v/>
      </c>
      <c r="G126" s="487" t="str">
        <f t="shared" si="19"/>
        <v/>
      </c>
      <c r="I126" s="487" t="str">
        <f t="shared" si="20"/>
        <v/>
      </c>
      <c r="K126" s="487" t="str">
        <f t="shared" si="21"/>
        <v/>
      </c>
      <c r="M126" s="487" t="str">
        <f t="shared" si="22"/>
        <v/>
      </c>
      <c r="O126" s="487" t="str">
        <f t="shared" si="23"/>
        <v/>
      </c>
      <c r="Q126" s="487" t="str">
        <f t="shared" si="24"/>
        <v/>
      </c>
      <c r="S126" s="487" t="str">
        <f t="shared" si="25"/>
        <v/>
      </c>
      <c r="U126" s="487" t="str">
        <f t="shared" si="26"/>
        <v/>
      </c>
      <c r="W126" s="487" t="str">
        <f t="shared" si="27"/>
        <v/>
      </c>
      <c r="Y126" s="487" t="str">
        <f t="shared" si="28"/>
        <v/>
      </c>
      <c r="AA126" s="487" t="str">
        <f t="shared" si="29"/>
        <v/>
      </c>
      <c r="AC126" s="487" t="str">
        <f t="shared" si="30"/>
        <v/>
      </c>
      <c r="AE126" s="487" t="str">
        <f t="shared" si="31"/>
        <v/>
      </c>
      <c r="AG126" s="487" t="str">
        <f t="shared" si="32"/>
        <v/>
      </c>
      <c r="AI126" s="487" t="str">
        <f t="shared" si="33"/>
        <v/>
      </c>
      <c r="AK126" s="487" t="str">
        <f t="shared" si="34"/>
        <v/>
      </c>
      <c r="AM126" s="487" t="str">
        <f t="shared" si="35"/>
        <v/>
      </c>
      <c r="AO126" s="487" t="str">
        <f t="shared" si="36"/>
        <v/>
      </c>
      <c r="AQ126" s="487" t="str">
        <f t="shared" si="37"/>
        <v/>
      </c>
    </row>
    <row r="127" spans="5:43" x14ac:dyDescent="0.25">
      <c r="E127" s="487" t="str">
        <f t="shared" si="19"/>
        <v/>
      </c>
      <c r="G127" s="487" t="str">
        <f t="shared" si="19"/>
        <v/>
      </c>
      <c r="I127" s="487" t="str">
        <f t="shared" si="20"/>
        <v/>
      </c>
      <c r="K127" s="487" t="str">
        <f t="shared" si="21"/>
        <v/>
      </c>
      <c r="M127" s="487" t="str">
        <f t="shared" si="22"/>
        <v/>
      </c>
      <c r="O127" s="487" t="str">
        <f t="shared" si="23"/>
        <v/>
      </c>
      <c r="Q127" s="487" t="str">
        <f t="shared" si="24"/>
        <v/>
      </c>
      <c r="S127" s="487" t="str">
        <f t="shared" si="25"/>
        <v/>
      </c>
      <c r="U127" s="487" t="str">
        <f t="shared" si="26"/>
        <v/>
      </c>
      <c r="W127" s="487" t="str">
        <f t="shared" si="27"/>
        <v/>
      </c>
      <c r="Y127" s="487" t="str">
        <f t="shared" si="28"/>
        <v/>
      </c>
      <c r="AA127" s="487" t="str">
        <f t="shared" si="29"/>
        <v/>
      </c>
      <c r="AC127" s="487" t="str">
        <f t="shared" si="30"/>
        <v/>
      </c>
      <c r="AE127" s="487" t="str">
        <f t="shared" si="31"/>
        <v/>
      </c>
      <c r="AG127" s="487" t="str">
        <f t="shared" si="32"/>
        <v/>
      </c>
      <c r="AI127" s="487" t="str">
        <f t="shared" si="33"/>
        <v/>
      </c>
      <c r="AK127" s="487" t="str">
        <f t="shared" si="34"/>
        <v/>
      </c>
      <c r="AM127" s="487" t="str">
        <f t="shared" si="35"/>
        <v/>
      </c>
      <c r="AO127" s="487" t="str">
        <f t="shared" si="36"/>
        <v/>
      </c>
      <c r="AQ127" s="487" t="str">
        <f t="shared" si="37"/>
        <v/>
      </c>
    </row>
    <row r="128" spans="5:43" x14ac:dyDescent="0.25">
      <c r="E128" s="487" t="str">
        <f t="shared" si="19"/>
        <v/>
      </c>
      <c r="G128" s="487" t="str">
        <f t="shared" si="19"/>
        <v/>
      </c>
      <c r="I128" s="487" t="str">
        <f t="shared" si="20"/>
        <v/>
      </c>
      <c r="K128" s="487" t="str">
        <f t="shared" si="21"/>
        <v/>
      </c>
      <c r="M128" s="487" t="str">
        <f t="shared" si="22"/>
        <v/>
      </c>
      <c r="O128" s="487" t="str">
        <f t="shared" si="23"/>
        <v/>
      </c>
      <c r="Q128" s="487" t="str">
        <f t="shared" si="24"/>
        <v/>
      </c>
      <c r="S128" s="487" t="str">
        <f t="shared" si="25"/>
        <v/>
      </c>
      <c r="U128" s="487" t="str">
        <f t="shared" si="26"/>
        <v/>
      </c>
      <c r="W128" s="487" t="str">
        <f t="shared" si="27"/>
        <v/>
      </c>
      <c r="Y128" s="487" t="str">
        <f t="shared" si="28"/>
        <v/>
      </c>
      <c r="AA128" s="487" t="str">
        <f t="shared" si="29"/>
        <v/>
      </c>
      <c r="AC128" s="487" t="str">
        <f t="shared" si="30"/>
        <v/>
      </c>
      <c r="AE128" s="487" t="str">
        <f t="shared" si="31"/>
        <v/>
      </c>
      <c r="AG128" s="487" t="str">
        <f t="shared" si="32"/>
        <v/>
      </c>
      <c r="AI128" s="487" t="str">
        <f t="shared" si="33"/>
        <v/>
      </c>
      <c r="AK128" s="487" t="str">
        <f t="shared" si="34"/>
        <v/>
      </c>
      <c r="AM128" s="487" t="str">
        <f t="shared" si="35"/>
        <v/>
      </c>
      <c r="AO128" s="487" t="str">
        <f t="shared" si="36"/>
        <v/>
      </c>
      <c r="AQ128" s="487" t="str">
        <f t="shared" si="37"/>
        <v/>
      </c>
    </row>
    <row r="129" spans="5:43" x14ac:dyDescent="0.25">
      <c r="E129" s="487" t="str">
        <f t="shared" si="19"/>
        <v/>
      </c>
      <c r="G129" s="487" t="str">
        <f t="shared" si="19"/>
        <v/>
      </c>
      <c r="I129" s="487" t="str">
        <f t="shared" si="20"/>
        <v/>
      </c>
      <c r="K129" s="487" t="str">
        <f t="shared" si="21"/>
        <v/>
      </c>
      <c r="M129" s="487" t="str">
        <f t="shared" si="22"/>
        <v/>
      </c>
      <c r="O129" s="487" t="str">
        <f t="shared" si="23"/>
        <v/>
      </c>
      <c r="Q129" s="487" t="str">
        <f t="shared" si="24"/>
        <v/>
      </c>
      <c r="S129" s="487" t="str">
        <f t="shared" si="25"/>
        <v/>
      </c>
      <c r="U129" s="487" t="str">
        <f t="shared" si="26"/>
        <v/>
      </c>
      <c r="W129" s="487" t="str">
        <f t="shared" si="27"/>
        <v/>
      </c>
      <c r="Y129" s="487" t="str">
        <f t="shared" si="28"/>
        <v/>
      </c>
      <c r="AA129" s="487" t="str">
        <f t="shared" si="29"/>
        <v/>
      </c>
      <c r="AC129" s="487" t="str">
        <f t="shared" si="30"/>
        <v/>
      </c>
      <c r="AE129" s="487" t="str">
        <f t="shared" si="31"/>
        <v/>
      </c>
      <c r="AG129" s="487" t="str">
        <f t="shared" si="32"/>
        <v/>
      </c>
      <c r="AI129" s="487" t="str">
        <f t="shared" si="33"/>
        <v/>
      </c>
      <c r="AK129" s="487" t="str">
        <f t="shared" si="34"/>
        <v/>
      </c>
      <c r="AM129" s="487" t="str">
        <f t="shared" si="35"/>
        <v/>
      </c>
      <c r="AO129" s="487" t="str">
        <f t="shared" si="36"/>
        <v/>
      </c>
      <c r="AQ129" s="487" t="str">
        <f t="shared" si="37"/>
        <v/>
      </c>
    </row>
    <row r="130" spans="5:43" x14ac:dyDescent="0.25">
      <c r="E130" s="487" t="str">
        <f t="shared" si="19"/>
        <v/>
      </c>
      <c r="G130" s="487" t="str">
        <f t="shared" si="19"/>
        <v/>
      </c>
      <c r="I130" s="487" t="str">
        <f t="shared" si="20"/>
        <v/>
      </c>
      <c r="K130" s="487" t="str">
        <f t="shared" si="21"/>
        <v/>
      </c>
      <c r="M130" s="487" t="str">
        <f t="shared" si="22"/>
        <v/>
      </c>
      <c r="O130" s="487" t="str">
        <f t="shared" si="23"/>
        <v/>
      </c>
      <c r="Q130" s="487" t="str">
        <f t="shared" si="24"/>
        <v/>
      </c>
      <c r="S130" s="487" t="str">
        <f t="shared" si="25"/>
        <v/>
      </c>
      <c r="U130" s="487" t="str">
        <f t="shared" si="26"/>
        <v/>
      </c>
      <c r="W130" s="487" t="str">
        <f t="shared" si="27"/>
        <v/>
      </c>
      <c r="Y130" s="487" t="str">
        <f t="shared" si="28"/>
        <v/>
      </c>
      <c r="AA130" s="487" t="str">
        <f t="shared" si="29"/>
        <v/>
      </c>
      <c r="AC130" s="487" t="str">
        <f t="shared" si="30"/>
        <v/>
      </c>
      <c r="AE130" s="487" t="str">
        <f t="shared" si="31"/>
        <v/>
      </c>
      <c r="AG130" s="487" t="str">
        <f t="shared" si="32"/>
        <v/>
      </c>
      <c r="AI130" s="487" t="str">
        <f t="shared" si="33"/>
        <v/>
      </c>
      <c r="AK130" s="487" t="str">
        <f t="shared" si="34"/>
        <v/>
      </c>
      <c r="AM130" s="487" t="str">
        <f t="shared" si="35"/>
        <v/>
      </c>
      <c r="AO130" s="487" t="str">
        <f t="shared" si="36"/>
        <v/>
      </c>
      <c r="AQ130" s="487" t="str">
        <f t="shared" si="37"/>
        <v/>
      </c>
    </row>
    <row r="131" spans="5:43" x14ac:dyDescent="0.25">
      <c r="E131" s="487" t="str">
        <f t="shared" si="19"/>
        <v/>
      </c>
      <c r="G131" s="487" t="str">
        <f t="shared" si="19"/>
        <v/>
      </c>
      <c r="I131" s="487" t="str">
        <f t="shared" si="20"/>
        <v/>
      </c>
      <c r="K131" s="487" t="str">
        <f t="shared" si="21"/>
        <v/>
      </c>
      <c r="M131" s="487" t="str">
        <f t="shared" si="22"/>
        <v/>
      </c>
      <c r="O131" s="487" t="str">
        <f t="shared" si="23"/>
        <v/>
      </c>
      <c r="Q131" s="487" t="str">
        <f t="shared" si="24"/>
        <v/>
      </c>
      <c r="S131" s="487" t="str">
        <f t="shared" si="25"/>
        <v/>
      </c>
      <c r="U131" s="487" t="str">
        <f t="shared" si="26"/>
        <v/>
      </c>
      <c r="W131" s="487" t="str">
        <f t="shared" si="27"/>
        <v/>
      </c>
      <c r="Y131" s="487" t="str">
        <f t="shared" si="28"/>
        <v/>
      </c>
      <c r="AA131" s="487" t="str">
        <f t="shared" si="29"/>
        <v/>
      </c>
      <c r="AC131" s="487" t="str">
        <f t="shared" si="30"/>
        <v/>
      </c>
      <c r="AE131" s="487" t="str">
        <f t="shared" si="31"/>
        <v/>
      </c>
      <c r="AG131" s="487" t="str">
        <f t="shared" si="32"/>
        <v/>
      </c>
      <c r="AI131" s="487" t="str">
        <f t="shared" si="33"/>
        <v/>
      </c>
      <c r="AK131" s="487" t="str">
        <f t="shared" si="34"/>
        <v/>
      </c>
      <c r="AM131" s="487" t="str">
        <f t="shared" si="35"/>
        <v/>
      </c>
      <c r="AO131" s="487" t="str">
        <f t="shared" si="36"/>
        <v/>
      </c>
      <c r="AQ131" s="487" t="str">
        <f t="shared" si="37"/>
        <v/>
      </c>
    </row>
    <row r="132" spans="5:43" x14ac:dyDescent="0.25">
      <c r="E132" s="487" t="str">
        <f t="shared" si="19"/>
        <v/>
      </c>
      <c r="G132" s="487" t="str">
        <f t="shared" si="19"/>
        <v/>
      </c>
      <c r="I132" s="487" t="str">
        <f t="shared" si="20"/>
        <v/>
      </c>
      <c r="K132" s="487" t="str">
        <f t="shared" si="21"/>
        <v/>
      </c>
      <c r="M132" s="487" t="str">
        <f t="shared" si="22"/>
        <v/>
      </c>
      <c r="O132" s="487" t="str">
        <f t="shared" si="23"/>
        <v/>
      </c>
      <c r="Q132" s="487" t="str">
        <f t="shared" si="24"/>
        <v/>
      </c>
      <c r="S132" s="487" t="str">
        <f t="shared" si="25"/>
        <v/>
      </c>
      <c r="U132" s="487" t="str">
        <f t="shared" si="26"/>
        <v/>
      </c>
      <c r="W132" s="487" t="str">
        <f t="shared" si="27"/>
        <v/>
      </c>
      <c r="Y132" s="487" t="str">
        <f t="shared" si="28"/>
        <v/>
      </c>
      <c r="AA132" s="487" t="str">
        <f t="shared" si="29"/>
        <v/>
      </c>
      <c r="AC132" s="487" t="str">
        <f t="shared" si="30"/>
        <v/>
      </c>
      <c r="AE132" s="487" t="str">
        <f t="shared" si="31"/>
        <v/>
      </c>
      <c r="AG132" s="487" t="str">
        <f t="shared" si="32"/>
        <v/>
      </c>
      <c r="AI132" s="487" t="str">
        <f t="shared" si="33"/>
        <v/>
      </c>
      <c r="AK132" s="487" t="str">
        <f t="shared" si="34"/>
        <v/>
      </c>
      <c r="AM132" s="487" t="str">
        <f t="shared" si="35"/>
        <v/>
      </c>
      <c r="AO132" s="487" t="str">
        <f t="shared" si="36"/>
        <v/>
      </c>
      <c r="AQ132" s="487" t="str">
        <f t="shared" si="37"/>
        <v/>
      </c>
    </row>
    <row r="133" spans="5:43" x14ac:dyDescent="0.25">
      <c r="E133" s="487" t="str">
        <f t="shared" si="19"/>
        <v/>
      </c>
      <c r="G133" s="487" t="str">
        <f t="shared" si="19"/>
        <v/>
      </c>
      <c r="I133" s="487" t="str">
        <f t="shared" si="20"/>
        <v/>
      </c>
      <c r="K133" s="487" t="str">
        <f t="shared" si="21"/>
        <v/>
      </c>
      <c r="M133" s="487" t="str">
        <f t="shared" si="22"/>
        <v/>
      </c>
      <c r="O133" s="487" t="str">
        <f t="shared" si="23"/>
        <v/>
      </c>
      <c r="Q133" s="487" t="str">
        <f t="shared" si="24"/>
        <v/>
      </c>
      <c r="S133" s="487" t="str">
        <f t="shared" si="25"/>
        <v/>
      </c>
      <c r="U133" s="487" t="str">
        <f t="shared" si="26"/>
        <v/>
      </c>
      <c r="W133" s="487" t="str">
        <f t="shared" si="27"/>
        <v/>
      </c>
      <c r="Y133" s="487" t="str">
        <f t="shared" si="28"/>
        <v/>
      </c>
      <c r="AA133" s="487" t="str">
        <f t="shared" si="29"/>
        <v/>
      </c>
      <c r="AC133" s="487" t="str">
        <f t="shared" si="30"/>
        <v/>
      </c>
      <c r="AE133" s="487" t="str">
        <f t="shared" si="31"/>
        <v/>
      </c>
      <c r="AG133" s="487" t="str">
        <f t="shared" si="32"/>
        <v/>
      </c>
      <c r="AI133" s="487" t="str">
        <f t="shared" si="33"/>
        <v/>
      </c>
      <c r="AK133" s="487" t="str">
        <f t="shared" si="34"/>
        <v/>
      </c>
      <c r="AM133" s="487" t="str">
        <f t="shared" si="35"/>
        <v/>
      </c>
      <c r="AO133" s="487" t="str">
        <f t="shared" si="36"/>
        <v/>
      </c>
      <c r="AQ133" s="487" t="str">
        <f t="shared" si="37"/>
        <v/>
      </c>
    </row>
    <row r="134" spans="5:43" x14ac:dyDescent="0.25">
      <c r="E134" s="487" t="str">
        <f t="shared" si="19"/>
        <v/>
      </c>
      <c r="G134" s="487" t="str">
        <f t="shared" si="19"/>
        <v/>
      </c>
      <c r="I134" s="487" t="str">
        <f t="shared" si="20"/>
        <v/>
      </c>
      <c r="K134" s="487" t="str">
        <f t="shared" si="21"/>
        <v/>
      </c>
      <c r="M134" s="487" t="str">
        <f t="shared" si="22"/>
        <v/>
      </c>
      <c r="O134" s="487" t="str">
        <f t="shared" si="23"/>
        <v/>
      </c>
      <c r="Q134" s="487" t="str">
        <f t="shared" si="24"/>
        <v/>
      </c>
      <c r="S134" s="487" t="str">
        <f t="shared" si="25"/>
        <v/>
      </c>
      <c r="U134" s="487" t="str">
        <f t="shared" si="26"/>
        <v/>
      </c>
      <c r="W134" s="487" t="str">
        <f t="shared" si="27"/>
        <v/>
      </c>
      <c r="Y134" s="487" t="str">
        <f t="shared" si="28"/>
        <v/>
      </c>
      <c r="AA134" s="487" t="str">
        <f t="shared" si="29"/>
        <v/>
      </c>
      <c r="AC134" s="487" t="str">
        <f t="shared" si="30"/>
        <v/>
      </c>
      <c r="AE134" s="487" t="str">
        <f t="shared" si="31"/>
        <v/>
      </c>
      <c r="AG134" s="487" t="str">
        <f t="shared" si="32"/>
        <v/>
      </c>
      <c r="AI134" s="487" t="str">
        <f t="shared" si="33"/>
        <v/>
      </c>
      <c r="AK134" s="487" t="str">
        <f t="shared" si="34"/>
        <v/>
      </c>
      <c r="AM134" s="487" t="str">
        <f t="shared" si="35"/>
        <v/>
      </c>
      <c r="AO134" s="487" t="str">
        <f t="shared" si="36"/>
        <v/>
      </c>
      <c r="AQ134" s="487" t="str">
        <f t="shared" si="37"/>
        <v/>
      </c>
    </row>
    <row r="135" spans="5:43" x14ac:dyDescent="0.25">
      <c r="E135" s="487" t="str">
        <f t="shared" si="19"/>
        <v/>
      </c>
      <c r="G135" s="487" t="str">
        <f t="shared" si="19"/>
        <v/>
      </c>
      <c r="I135" s="487" t="str">
        <f t="shared" si="20"/>
        <v/>
      </c>
      <c r="K135" s="487" t="str">
        <f t="shared" si="21"/>
        <v/>
      </c>
      <c r="M135" s="487" t="str">
        <f t="shared" si="22"/>
        <v/>
      </c>
      <c r="O135" s="487" t="str">
        <f t="shared" si="23"/>
        <v/>
      </c>
      <c r="Q135" s="487" t="str">
        <f t="shared" si="24"/>
        <v/>
      </c>
      <c r="S135" s="487" t="str">
        <f t="shared" si="25"/>
        <v/>
      </c>
      <c r="U135" s="487" t="str">
        <f t="shared" si="26"/>
        <v/>
      </c>
      <c r="W135" s="487" t="str">
        <f t="shared" si="27"/>
        <v/>
      </c>
      <c r="Y135" s="487" t="str">
        <f t="shared" si="28"/>
        <v/>
      </c>
      <c r="AA135" s="487" t="str">
        <f t="shared" si="29"/>
        <v/>
      </c>
      <c r="AC135" s="487" t="str">
        <f t="shared" si="30"/>
        <v/>
      </c>
      <c r="AE135" s="487" t="str">
        <f t="shared" si="31"/>
        <v/>
      </c>
      <c r="AG135" s="487" t="str">
        <f t="shared" si="32"/>
        <v/>
      </c>
      <c r="AI135" s="487" t="str">
        <f t="shared" si="33"/>
        <v/>
      </c>
      <c r="AK135" s="487" t="str">
        <f t="shared" si="34"/>
        <v/>
      </c>
      <c r="AM135" s="487" t="str">
        <f t="shared" si="35"/>
        <v/>
      </c>
      <c r="AO135" s="487" t="str">
        <f t="shared" si="36"/>
        <v/>
      </c>
      <c r="AQ135" s="487" t="str">
        <f t="shared" si="37"/>
        <v/>
      </c>
    </row>
    <row r="136" spans="5:43" x14ac:dyDescent="0.25">
      <c r="E136" s="487" t="str">
        <f t="shared" si="19"/>
        <v/>
      </c>
      <c r="G136" s="487" t="str">
        <f t="shared" si="19"/>
        <v/>
      </c>
      <c r="I136" s="487" t="str">
        <f t="shared" si="20"/>
        <v/>
      </c>
      <c r="K136" s="487" t="str">
        <f t="shared" si="21"/>
        <v/>
      </c>
      <c r="M136" s="487" t="str">
        <f t="shared" si="22"/>
        <v/>
      </c>
      <c r="O136" s="487" t="str">
        <f t="shared" si="23"/>
        <v/>
      </c>
      <c r="Q136" s="487" t="str">
        <f t="shared" si="24"/>
        <v/>
      </c>
      <c r="S136" s="487" t="str">
        <f t="shared" si="25"/>
        <v/>
      </c>
      <c r="U136" s="487" t="str">
        <f t="shared" si="26"/>
        <v/>
      </c>
      <c r="W136" s="487" t="str">
        <f t="shared" si="27"/>
        <v/>
      </c>
      <c r="Y136" s="487" t="str">
        <f t="shared" si="28"/>
        <v/>
      </c>
      <c r="AA136" s="487" t="str">
        <f t="shared" si="29"/>
        <v/>
      </c>
      <c r="AC136" s="487" t="str">
        <f t="shared" si="30"/>
        <v/>
      </c>
      <c r="AE136" s="487" t="str">
        <f t="shared" si="31"/>
        <v/>
      </c>
      <c r="AG136" s="487" t="str">
        <f t="shared" si="32"/>
        <v/>
      </c>
      <c r="AI136" s="487" t="str">
        <f t="shared" si="33"/>
        <v/>
      </c>
      <c r="AK136" s="487" t="str">
        <f t="shared" si="34"/>
        <v/>
      </c>
      <c r="AM136" s="487" t="str">
        <f t="shared" si="35"/>
        <v/>
      </c>
      <c r="AO136" s="487" t="str">
        <f t="shared" si="36"/>
        <v/>
      </c>
      <c r="AQ136" s="487" t="str">
        <f t="shared" si="37"/>
        <v/>
      </c>
    </row>
    <row r="137" spans="5:43" x14ac:dyDescent="0.25">
      <c r="E137" s="487" t="str">
        <f t="shared" si="19"/>
        <v/>
      </c>
      <c r="G137" s="487" t="str">
        <f t="shared" si="19"/>
        <v/>
      </c>
      <c r="I137" s="487" t="str">
        <f t="shared" si="20"/>
        <v/>
      </c>
      <c r="K137" s="487" t="str">
        <f t="shared" si="21"/>
        <v/>
      </c>
      <c r="M137" s="487" t="str">
        <f t="shared" si="22"/>
        <v/>
      </c>
      <c r="O137" s="487" t="str">
        <f t="shared" si="23"/>
        <v/>
      </c>
      <c r="Q137" s="487" t="str">
        <f t="shared" si="24"/>
        <v/>
      </c>
      <c r="S137" s="487" t="str">
        <f t="shared" si="25"/>
        <v/>
      </c>
      <c r="U137" s="487" t="str">
        <f t="shared" si="26"/>
        <v/>
      </c>
      <c r="W137" s="487" t="str">
        <f t="shared" si="27"/>
        <v/>
      </c>
      <c r="Y137" s="487" t="str">
        <f t="shared" si="28"/>
        <v/>
      </c>
      <c r="AA137" s="487" t="str">
        <f t="shared" si="29"/>
        <v/>
      </c>
      <c r="AC137" s="487" t="str">
        <f t="shared" si="30"/>
        <v/>
      </c>
      <c r="AE137" s="487" t="str">
        <f t="shared" si="31"/>
        <v/>
      </c>
      <c r="AG137" s="487" t="str">
        <f t="shared" si="32"/>
        <v/>
      </c>
      <c r="AI137" s="487" t="str">
        <f t="shared" si="33"/>
        <v/>
      </c>
      <c r="AK137" s="487" t="str">
        <f t="shared" si="34"/>
        <v/>
      </c>
      <c r="AM137" s="487" t="str">
        <f t="shared" si="35"/>
        <v/>
      </c>
      <c r="AO137" s="487" t="str">
        <f t="shared" si="36"/>
        <v/>
      </c>
      <c r="AQ137" s="487" t="str">
        <f t="shared" si="37"/>
        <v/>
      </c>
    </row>
    <row r="138" spans="5:43" x14ac:dyDescent="0.25">
      <c r="E138" s="487" t="str">
        <f t="shared" si="19"/>
        <v/>
      </c>
      <c r="G138" s="487" t="str">
        <f t="shared" si="19"/>
        <v/>
      </c>
      <c r="I138" s="487" t="str">
        <f t="shared" si="20"/>
        <v/>
      </c>
      <c r="K138" s="487" t="str">
        <f t="shared" si="21"/>
        <v/>
      </c>
      <c r="M138" s="487" t="str">
        <f t="shared" si="22"/>
        <v/>
      </c>
      <c r="O138" s="487" t="str">
        <f t="shared" si="23"/>
        <v/>
      </c>
      <c r="Q138" s="487" t="str">
        <f t="shared" si="24"/>
        <v/>
      </c>
      <c r="S138" s="487" t="str">
        <f t="shared" si="25"/>
        <v/>
      </c>
      <c r="U138" s="487" t="str">
        <f t="shared" si="26"/>
        <v/>
      </c>
      <c r="W138" s="487" t="str">
        <f t="shared" si="27"/>
        <v/>
      </c>
      <c r="Y138" s="487" t="str">
        <f t="shared" si="28"/>
        <v/>
      </c>
      <c r="AA138" s="487" t="str">
        <f t="shared" si="29"/>
        <v/>
      </c>
      <c r="AC138" s="487" t="str">
        <f t="shared" si="30"/>
        <v/>
      </c>
      <c r="AE138" s="487" t="str">
        <f t="shared" si="31"/>
        <v/>
      </c>
      <c r="AG138" s="487" t="str">
        <f t="shared" si="32"/>
        <v/>
      </c>
      <c r="AI138" s="487" t="str">
        <f t="shared" si="33"/>
        <v/>
      </c>
      <c r="AK138" s="487" t="str">
        <f t="shared" si="34"/>
        <v/>
      </c>
      <c r="AM138" s="487" t="str">
        <f t="shared" si="35"/>
        <v/>
      </c>
      <c r="AO138" s="487" t="str">
        <f t="shared" si="36"/>
        <v/>
      </c>
      <c r="AQ138" s="487" t="str">
        <f t="shared" si="37"/>
        <v/>
      </c>
    </row>
    <row r="139" spans="5:43" x14ac:dyDescent="0.25">
      <c r="E139" s="487" t="str">
        <f t="shared" si="19"/>
        <v/>
      </c>
      <c r="G139" s="487" t="str">
        <f t="shared" si="19"/>
        <v/>
      </c>
      <c r="I139" s="487" t="str">
        <f t="shared" si="20"/>
        <v/>
      </c>
      <c r="K139" s="487" t="str">
        <f t="shared" si="21"/>
        <v/>
      </c>
      <c r="M139" s="487" t="str">
        <f t="shared" si="22"/>
        <v/>
      </c>
      <c r="O139" s="487" t="str">
        <f t="shared" si="23"/>
        <v/>
      </c>
      <c r="Q139" s="487" t="str">
        <f t="shared" si="24"/>
        <v/>
      </c>
      <c r="S139" s="487" t="str">
        <f t="shared" si="25"/>
        <v/>
      </c>
      <c r="U139" s="487" t="str">
        <f t="shared" si="26"/>
        <v/>
      </c>
      <c r="W139" s="487" t="str">
        <f t="shared" si="27"/>
        <v/>
      </c>
      <c r="Y139" s="487" t="str">
        <f t="shared" si="28"/>
        <v/>
      </c>
      <c r="AA139" s="487" t="str">
        <f t="shared" si="29"/>
        <v/>
      </c>
      <c r="AC139" s="487" t="str">
        <f t="shared" si="30"/>
        <v/>
      </c>
      <c r="AE139" s="487" t="str">
        <f t="shared" si="31"/>
        <v/>
      </c>
      <c r="AG139" s="487" t="str">
        <f t="shared" si="32"/>
        <v/>
      </c>
      <c r="AI139" s="487" t="str">
        <f t="shared" si="33"/>
        <v/>
      </c>
      <c r="AK139" s="487" t="str">
        <f t="shared" si="34"/>
        <v/>
      </c>
      <c r="AM139" s="487" t="str">
        <f t="shared" si="35"/>
        <v/>
      </c>
      <c r="AO139" s="487" t="str">
        <f t="shared" si="36"/>
        <v/>
      </c>
      <c r="AQ139" s="487" t="str">
        <f t="shared" si="37"/>
        <v/>
      </c>
    </row>
    <row r="140" spans="5:43" x14ac:dyDescent="0.25">
      <c r="E140" s="487" t="str">
        <f t="shared" si="19"/>
        <v/>
      </c>
      <c r="G140" s="487" t="str">
        <f t="shared" si="19"/>
        <v/>
      </c>
      <c r="I140" s="487" t="str">
        <f t="shared" si="20"/>
        <v/>
      </c>
      <c r="K140" s="487" t="str">
        <f t="shared" si="21"/>
        <v/>
      </c>
      <c r="M140" s="487" t="str">
        <f t="shared" si="22"/>
        <v/>
      </c>
      <c r="O140" s="487" t="str">
        <f t="shared" si="23"/>
        <v/>
      </c>
      <c r="Q140" s="487" t="str">
        <f t="shared" si="24"/>
        <v/>
      </c>
      <c r="S140" s="487" t="str">
        <f t="shared" si="25"/>
        <v/>
      </c>
      <c r="U140" s="487" t="str">
        <f t="shared" si="26"/>
        <v/>
      </c>
      <c r="W140" s="487" t="str">
        <f t="shared" si="27"/>
        <v/>
      </c>
      <c r="Y140" s="487" t="str">
        <f t="shared" si="28"/>
        <v/>
      </c>
      <c r="AA140" s="487" t="str">
        <f t="shared" si="29"/>
        <v/>
      </c>
      <c r="AC140" s="487" t="str">
        <f t="shared" si="30"/>
        <v/>
      </c>
      <c r="AE140" s="487" t="str">
        <f t="shared" si="31"/>
        <v/>
      </c>
      <c r="AG140" s="487" t="str">
        <f t="shared" si="32"/>
        <v/>
      </c>
      <c r="AI140" s="487" t="str">
        <f t="shared" si="33"/>
        <v/>
      </c>
      <c r="AK140" s="487" t="str">
        <f t="shared" si="34"/>
        <v/>
      </c>
      <c r="AM140" s="487" t="str">
        <f t="shared" si="35"/>
        <v/>
      </c>
      <c r="AO140" s="487" t="str">
        <f t="shared" si="36"/>
        <v/>
      </c>
      <c r="AQ140" s="487" t="str">
        <f t="shared" si="37"/>
        <v/>
      </c>
    </row>
    <row r="141" spans="5:43" x14ac:dyDescent="0.25">
      <c r="E141" s="487" t="str">
        <f t="shared" ref="E141:G204" si="38">IF(OR($B141=0,D141=0),"",D141/$B141)</f>
        <v/>
      </c>
      <c r="G141" s="487" t="str">
        <f t="shared" si="38"/>
        <v/>
      </c>
      <c r="I141" s="487" t="str">
        <f t="shared" ref="I141:I204" si="39">IF(OR($B141=0,H141=0),"",H141/$B141)</f>
        <v/>
      </c>
      <c r="K141" s="487" t="str">
        <f t="shared" ref="K141:K204" si="40">IF(OR($B141=0,J141=0),"",J141/$B141)</f>
        <v/>
      </c>
      <c r="M141" s="487" t="str">
        <f t="shared" ref="M141:M204" si="41">IF(OR($B141=0,L141=0),"",L141/$B141)</f>
        <v/>
      </c>
      <c r="O141" s="487" t="str">
        <f t="shared" ref="O141:O204" si="42">IF(OR($B141=0,N141=0),"",N141/$B141)</f>
        <v/>
      </c>
      <c r="Q141" s="487" t="str">
        <f t="shared" ref="Q141:Q204" si="43">IF(OR($B141=0,P141=0),"",P141/$B141)</f>
        <v/>
      </c>
      <c r="S141" s="487" t="str">
        <f t="shared" ref="S141:S204" si="44">IF(OR($B141=0,R141=0),"",R141/$B141)</f>
        <v/>
      </c>
      <c r="U141" s="487" t="str">
        <f t="shared" ref="U141:U204" si="45">IF(OR($B141=0,T141=0),"",T141/$B141)</f>
        <v/>
      </c>
      <c r="W141" s="487" t="str">
        <f t="shared" ref="W141:W204" si="46">IF(OR($B141=0,V141=0),"",V141/$B141)</f>
        <v/>
      </c>
      <c r="Y141" s="487" t="str">
        <f t="shared" ref="Y141:Y204" si="47">IF(OR($B141=0,X141=0),"",X141/$B141)</f>
        <v/>
      </c>
      <c r="AA141" s="487" t="str">
        <f t="shared" ref="AA141:AA204" si="48">IF(OR($B141=0,Z141=0),"",Z141/$B141)</f>
        <v/>
      </c>
      <c r="AC141" s="487" t="str">
        <f t="shared" ref="AC141:AC204" si="49">IF(OR($B141=0,AB141=0),"",AB141/$B141)</f>
        <v/>
      </c>
      <c r="AE141" s="487" t="str">
        <f t="shared" ref="AE141:AE204" si="50">IF(OR($B141=0,AD141=0),"",AD141/$B141)</f>
        <v/>
      </c>
      <c r="AG141" s="487" t="str">
        <f t="shared" ref="AG141:AG204" si="51">IF(OR($B141=0,AF141=0),"",AF141/$B141)</f>
        <v/>
      </c>
      <c r="AI141" s="487" t="str">
        <f t="shared" ref="AI141:AI204" si="52">IF(OR($B141=0,AH141=0),"",AH141/$B141)</f>
        <v/>
      </c>
      <c r="AK141" s="487" t="str">
        <f t="shared" ref="AK141:AK204" si="53">IF(OR($B141=0,AJ141=0),"",AJ141/$B141)</f>
        <v/>
      </c>
      <c r="AM141" s="487" t="str">
        <f t="shared" ref="AM141:AM204" si="54">IF(OR($B141=0,AL141=0),"",AL141/$B141)</f>
        <v/>
      </c>
      <c r="AO141" s="487" t="str">
        <f t="shared" ref="AO141:AO204" si="55">IF(OR($B141=0,AN141=0),"",AN141/$B141)</f>
        <v/>
      </c>
      <c r="AQ141" s="487" t="str">
        <f t="shared" ref="AQ141:AQ204" si="56">IF(OR($B141=0,AP141=0),"",AP141/$B141)</f>
        <v/>
      </c>
    </row>
    <row r="142" spans="5:43" x14ac:dyDescent="0.25">
      <c r="E142" s="487" t="str">
        <f t="shared" si="38"/>
        <v/>
      </c>
      <c r="G142" s="487" t="str">
        <f t="shared" si="38"/>
        <v/>
      </c>
      <c r="I142" s="487" t="str">
        <f t="shared" si="39"/>
        <v/>
      </c>
      <c r="K142" s="487" t="str">
        <f t="shared" si="40"/>
        <v/>
      </c>
      <c r="M142" s="487" t="str">
        <f t="shared" si="41"/>
        <v/>
      </c>
      <c r="O142" s="487" t="str">
        <f t="shared" si="42"/>
        <v/>
      </c>
      <c r="Q142" s="487" t="str">
        <f t="shared" si="43"/>
        <v/>
      </c>
      <c r="S142" s="487" t="str">
        <f t="shared" si="44"/>
        <v/>
      </c>
      <c r="U142" s="487" t="str">
        <f t="shared" si="45"/>
        <v/>
      </c>
      <c r="W142" s="487" t="str">
        <f t="shared" si="46"/>
        <v/>
      </c>
      <c r="Y142" s="487" t="str">
        <f t="shared" si="47"/>
        <v/>
      </c>
      <c r="AA142" s="487" t="str">
        <f t="shared" si="48"/>
        <v/>
      </c>
      <c r="AC142" s="487" t="str">
        <f t="shared" si="49"/>
        <v/>
      </c>
      <c r="AE142" s="487" t="str">
        <f t="shared" si="50"/>
        <v/>
      </c>
      <c r="AG142" s="487" t="str">
        <f t="shared" si="51"/>
        <v/>
      </c>
      <c r="AI142" s="487" t="str">
        <f t="shared" si="52"/>
        <v/>
      </c>
      <c r="AK142" s="487" t="str">
        <f t="shared" si="53"/>
        <v/>
      </c>
      <c r="AM142" s="487" t="str">
        <f t="shared" si="54"/>
        <v/>
      </c>
      <c r="AO142" s="487" t="str">
        <f t="shared" si="55"/>
        <v/>
      </c>
      <c r="AQ142" s="487" t="str">
        <f t="shared" si="56"/>
        <v/>
      </c>
    </row>
    <row r="143" spans="5:43" x14ac:dyDescent="0.25">
      <c r="E143" s="487" t="str">
        <f t="shared" si="38"/>
        <v/>
      </c>
      <c r="G143" s="487" t="str">
        <f t="shared" si="38"/>
        <v/>
      </c>
      <c r="I143" s="487" t="str">
        <f t="shared" si="39"/>
        <v/>
      </c>
      <c r="K143" s="487" t="str">
        <f t="shared" si="40"/>
        <v/>
      </c>
      <c r="M143" s="487" t="str">
        <f t="shared" si="41"/>
        <v/>
      </c>
      <c r="O143" s="487" t="str">
        <f t="shared" si="42"/>
        <v/>
      </c>
      <c r="Q143" s="487" t="str">
        <f t="shared" si="43"/>
        <v/>
      </c>
      <c r="S143" s="487" t="str">
        <f t="shared" si="44"/>
        <v/>
      </c>
      <c r="U143" s="487" t="str">
        <f t="shared" si="45"/>
        <v/>
      </c>
      <c r="W143" s="487" t="str">
        <f t="shared" si="46"/>
        <v/>
      </c>
      <c r="Y143" s="487" t="str">
        <f t="shared" si="47"/>
        <v/>
      </c>
      <c r="AA143" s="487" t="str">
        <f t="shared" si="48"/>
        <v/>
      </c>
      <c r="AC143" s="487" t="str">
        <f t="shared" si="49"/>
        <v/>
      </c>
      <c r="AE143" s="487" t="str">
        <f t="shared" si="50"/>
        <v/>
      </c>
      <c r="AG143" s="487" t="str">
        <f t="shared" si="51"/>
        <v/>
      </c>
      <c r="AI143" s="487" t="str">
        <f t="shared" si="52"/>
        <v/>
      </c>
      <c r="AK143" s="487" t="str">
        <f t="shared" si="53"/>
        <v/>
      </c>
      <c r="AM143" s="487" t="str">
        <f t="shared" si="54"/>
        <v/>
      </c>
      <c r="AO143" s="487" t="str">
        <f t="shared" si="55"/>
        <v/>
      </c>
      <c r="AQ143" s="487" t="str">
        <f t="shared" si="56"/>
        <v/>
      </c>
    </row>
    <row r="144" spans="5:43" x14ac:dyDescent="0.25">
      <c r="E144" s="487" t="str">
        <f t="shared" si="38"/>
        <v/>
      </c>
      <c r="G144" s="487" t="str">
        <f t="shared" si="38"/>
        <v/>
      </c>
      <c r="I144" s="487" t="str">
        <f t="shared" si="39"/>
        <v/>
      </c>
      <c r="K144" s="487" t="str">
        <f t="shared" si="40"/>
        <v/>
      </c>
      <c r="M144" s="487" t="str">
        <f t="shared" si="41"/>
        <v/>
      </c>
      <c r="O144" s="487" t="str">
        <f t="shared" si="42"/>
        <v/>
      </c>
      <c r="Q144" s="487" t="str">
        <f t="shared" si="43"/>
        <v/>
      </c>
      <c r="S144" s="487" t="str">
        <f t="shared" si="44"/>
        <v/>
      </c>
      <c r="U144" s="487" t="str">
        <f t="shared" si="45"/>
        <v/>
      </c>
      <c r="W144" s="487" t="str">
        <f t="shared" si="46"/>
        <v/>
      </c>
      <c r="Y144" s="487" t="str">
        <f t="shared" si="47"/>
        <v/>
      </c>
      <c r="AA144" s="487" t="str">
        <f t="shared" si="48"/>
        <v/>
      </c>
      <c r="AC144" s="487" t="str">
        <f t="shared" si="49"/>
        <v/>
      </c>
      <c r="AE144" s="487" t="str">
        <f t="shared" si="50"/>
        <v/>
      </c>
      <c r="AG144" s="487" t="str">
        <f t="shared" si="51"/>
        <v/>
      </c>
      <c r="AI144" s="487" t="str">
        <f t="shared" si="52"/>
        <v/>
      </c>
      <c r="AK144" s="487" t="str">
        <f t="shared" si="53"/>
        <v/>
      </c>
      <c r="AM144" s="487" t="str">
        <f t="shared" si="54"/>
        <v/>
      </c>
      <c r="AO144" s="487" t="str">
        <f t="shared" si="55"/>
        <v/>
      </c>
      <c r="AQ144" s="487" t="str">
        <f t="shared" si="56"/>
        <v/>
      </c>
    </row>
    <row r="145" spans="5:43" x14ac:dyDescent="0.25">
      <c r="E145" s="487" t="str">
        <f t="shared" si="38"/>
        <v/>
      </c>
      <c r="G145" s="487" t="str">
        <f t="shared" si="38"/>
        <v/>
      </c>
      <c r="I145" s="487" t="str">
        <f t="shared" si="39"/>
        <v/>
      </c>
      <c r="K145" s="487" t="str">
        <f t="shared" si="40"/>
        <v/>
      </c>
      <c r="M145" s="487" t="str">
        <f t="shared" si="41"/>
        <v/>
      </c>
      <c r="O145" s="487" t="str">
        <f t="shared" si="42"/>
        <v/>
      </c>
      <c r="Q145" s="487" t="str">
        <f t="shared" si="43"/>
        <v/>
      </c>
      <c r="S145" s="487" t="str">
        <f t="shared" si="44"/>
        <v/>
      </c>
      <c r="U145" s="487" t="str">
        <f t="shared" si="45"/>
        <v/>
      </c>
      <c r="W145" s="487" t="str">
        <f t="shared" si="46"/>
        <v/>
      </c>
      <c r="Y145" s="487" t="str">
        <f t="shared" si="47"/>
        <v/>
      </c>
      <c r="AA145" s="487" t="str">
        <f t="shared" si="48"/>
        <v/>
      </c>
      <c r="AC145" s="487" t="str">
        <f t="shared" si="49"/>
        <v/>
      </c>
      <c r="AE145" s="487" t="str">
        <f t="shared" si="50"/>
        <v/>
      </c>
      <c r="AG145" s="487" t="str">
        <f t="shared" si="51"/>
        <v/>
      </c>
      <c r="AI145" s="487" t="str">
        <f t="shared" si="52"/>
        <v/>
      </c>
      <c r="AK145" s="487" t="str">
        <f t="shared" si="53"/>
        <v/>
      </c>
      <c r="AM145" s="487" t="str">
        <f t="shared" si="54"/>
        <v/>
      </c>
      <c r="AO145" s="487" t="str">
        <f t="shared" si="55"/>
        <v/>
      </c>
      <c r="AQ145" s="487" t="str">
        <f t="shared" si="56"/>
        <v/>
      </c>
    </row>
    <row r="146" spans="5:43" x14ac:dyDescent="0.25">
      <c r="E146" s="487" t="str">
        <f t="shared" si="38"/>
        <v/>
      </c>
      <c r="G146" s="487" t="str">
        <f t="shared" si="38"/>
        <v/>
      </c>
      <c r="I146" s="487" t="str">
        <f t="shared" si="39"/>
        <v/>
      </c>
      <c r="K146" s="487" t="str">
        <f t="shared" si="40"/>
        <v/>
      </c>
      <c r="M146" s="487" t="str">
        <f t="shared" si="41"/>
        <v/>
      </c>
      <c r="O146" s="487" t="str">
        <f t="shared" si="42"/>
        <v/>
      </c>
      <c r="Q146" s="487" t="str">
        <f t="shared" si="43"/>
        <v/>
      </c>
      <c r="S146" s="487" t="str">
        <f t="shared" si="44"/>
        <v/>
      </c>
      <c r="U146" s="487" t="str">
        <f t="shared" si="45"/>
        <v/>
      </c>
      <c r="W146" s="487" t="str">
        <f t="shared" si="46"/>
        <v/>
      </c>
      <c r="Y146" s="487" t="str">
        <f t="shared" si="47"/>
        <v/>
      </c>
      <c r="AA146" s="487" t="str">
        <f t="shared" si="48"/>
        <v/>
      </c>
      <c r="AC146" s="487" t="str">
        <f t="shared" si="49"/>
        <v/>
      </c>
      <c r="AE146" s="487" t="str">
        <f t="shared" si="50"/>
        <v/>
      </c>
      <c r="AG146" s="487" t="str">
        <f t="shared" si="51"/>
        <v/>
      </c>
      <c r="AI146" s="487" t="str">
        <f t="shared" si="52"/>
        <v/>
      </c>
      <c r="AK146" s="487" t="str">
        <f t="shared" si="53"/>
        <v/>
      </c>
      <c r="AM146" s="487" t="str">
        <f t="shared" si="54"/>
        <v/>
      </c>
      <c r="AO146" s="487" t="str">
        <f t="shared" si="55"/>
        <v/>
      </c>
      <c r="AQ146" s="487" t="str">
        <f t="shared" si="56"/>
        <v/>
      </c>
    </row>
    <row r="147" spans="5:43" x14ac:dyDescent="0.25">
      <c r="E147" s="487" t="str">
        <f t="shared" si="38"/>
        <v/>
      </c>
      <c r="G147" s="487" t="str">
        <f t="shared" si="38"/>
        <v/>
      </c>
      <c r="I147" s="487" t="str">
        <f t="shared" si="39"/>
        <v/>
      </c>
      <c r="K147" s="487" t="str">
        <f t="shared" si="40"/>
        <v/>
      </c>
      <c r="M147" s="487" t="str">
        <f t="shared" si="41"/>
        <v/>
      </c>
      <c r="O147" s="487" t="str">
        <f t="shared" si="42"/>
        <v/>
      </c>
      <c r="Q147" s="487" t="str">
        <f t="shared" si="43"/>
        <v/>
      </c>
      <c r="S147" s="487" t="str">
        <f t="shared" si="44"/>
        <v/>
      </c>
      <c r="U147" s="487" t="str">
        <f t="shared" si="45"/>
        <v/>
      </c>
      <c r="W147" s="487" t="str">
        <f t="shared" si="46"/>
        <v/>
      </c>
      <c r="Y147" s="487" t="str">
        <f t="shared" si="47"/>
        <v/>
      </c>
      <c r="AA147" s="487" t="str">
        <f t="shared" si="48"/>
        <v/>
      </c>
      <c r="AC147" s="487" t="str">
        <f t="shared" si="49"/>
        <v/>
      </c>
      <c r="AE147" s="487" t="str">
        <f t="shared" si="50"/>
        <v/>
      </c>
      <c r="AG147" s="487" t="str">
        <f t="shared" si="51"/>
        <v/>
      </c>
      <c r="AI147" s="487" t="str">
        <f t="shared" si="52"/>
        <v/>
      </c>
      <c r="AK147" s="487" t="str">
        <f t="shared" si="53"/>
        <v/>
      </c>
      <c r="AM147" s="487" t="str">
        <f t="shared" si="54"/>
        <v/>
      </c>
      <c r="AO147" s="487" t="str">
        <f t="shared" si="55"/>
        <v/>
      </c>
      <c r="AQ147" s="487" t="str">
        <f t="shared" si="56"/>
        <v/>
      </c>
    </row>
    <row r="148" spans="5:43" x14ac:dyDescent="0.25">
      <c r="E148" s="487" t="str">
        <f t="shared" si="38"/>
        <v/>
      </c>
      <c r="G148" s="487" t="str">
        <f t="shared" si="38"/>
        <v/>
      </c>
      <c r="I148" s="487" t="str">
        <f t="shared" si="39"/>
        <v/>
      </c>
      <c r="K148" s="487" t="str">
        <f t="shared" si="40"/>
        <v/>
      </c>
      <c r="M148" s="487" t="str">
        <f t="shared" si="41"/>
        <v/>
      </c>
      <c r="O148" s="487" t="str">
        <f t="shared" si="42"/>
        <v/>
      </c>
      <c r="Q148" s="487" t="str">
        <f t="shared" si="43"/>
        <v/>
      </c>
      <c r="S148" s="487" t="str">
        <f t="shared" si="44"/>
        <v/>
      </c>
      <c r="U148" s="487" t="str">
        <f t="shared" si="45"/>
        <v/>
      </c>
      <c r="W148" s="487" t="str">
        <f t="shared" si="46"/>
        <v/>
      </c>
      <c r="Y148" s="487" t="str">
        <f t="shared" si="47"/>
        <v/>
      </c>
      <c r="AA148" s="487" t="str">
        <f t="shared" si="48"/>
        <v/>
      </c>
      <c r="AC148" s="487" t="str">
        <f t="shared" si="49"/>
        <v/>
      </c>
      <c r="AE148" s="487" t="str">
        <f t="shared" si="50"/>
        <v/>
      </c>
      <c r="AG148" s="487" t="str">
        <f t="shared" si="51"/>
        <v/>
      </c>
      <c r="AI148" s="487" t="str">
        <f t="shared" si="52"/>
        <v/>
      </c>
      <c r="AK148" s="487" t="str">
        <f t="shared" si="53"/>
        <v/>
      </c>
      <c r="AM148" s="487" t="str">
        <f t="shared" si="54"/>
        <v/>
      </c>
      <c r="AO148" s="487" t="str">
        <f t="shared" si="55"/>
        <v/>
      </c>
      <c r="AQ148" s="487" t="str">
        <f t="shared" si="56"/>
        <v/>
      </c>
    </row>
    <row r="149" spans="5:43" x14ac:dyDescent="0.25">
      <c r="E149" s="487" t="str">
        <f t="shared" si="38"/>
        <v/>
      </c>
      <c r="G149" s="487" t="str">
        <f t="shared" si="38"/>
        <v/>
      </c>
      <c r="I149" s="487" t="str">
        <f t="shared" si="39"/>
        <v/>
      </c>
      <c r="K149" s="487" t="str">
        <f t="shared" si="40"/>
        <v/>
      </c>
      <c r="M149" s="487" t="str">
        <f t="shared" si="41"/>
        <v/>
      </c>
      <c r="O149" s="487" t="str">
        <f t="shared" si="42"/>
        <v/>
      </c>
      <c r="Q149" s="487" t="str">
        <f t="shared" si="43"/>
        <v/>
      </c>
      <c r="S149" s="487" t="str">
        <f t="shared" si="44"/>
        <v/>
      </c>
      <c r="U149" s="487" t="str">
        <f t="shared" si="45"/>
        <v/>
      </c>
      <c r="W149" s="487" t="str">
        <f t="shared" si="46"/>
        <v/>
      </c>
      <c r="Y149" s="487" t="str">
        <f t="shared" si="47"/>
        <v/>
      </c>
      <c r="AA149" s="487" t="str">
        <f t="shared" si="48"/>
        <v/>
      </c>
      <c r="AC149" s="487" t="str">
        <f t="shared" si="49"/>
        <v/>
      </c>
      <c r="AE149" s="487" t="str">
        <f t="shared" si="50"/>
        <v/>
      </c>
      <c r="AG149" s="487" t="str">
        <f t="shared" si="51"/>
        <v/>
      </c>
      <c r="AI149" s="487" t="str">
        <f t="shared" si="52"/>
        <v/>
      </c>
      <c r="AK149" s="487" t="str">
        <f t="shared" si="53"/>
        <v/>
      </c>
      <c r="AM149" s="487" t="str">
        <f t="shared" si="54"/>
        <v/>
      </c>
      <c r="AO149" s="487" t="str">
        <f t="shared" si="55"/>
        <v/>
      </c>
      <c r="AQ149" s="487" t="str">
        <f t="shared" si="56"/>
        <v/>
      </c>
    </row>
    <row r="150" spans="5:43" x14ac:dyDescent="0.25">
      <c r="E150" s="487" t="str">
        <f t="shared" si="38"/>
        <v/>
      </c>
      <c r="G150" s="487" t="str">
        <f t="shared" si="38"/>
        <v/>
      </c>
      <c r="I150" s="487" t="str">
        <f t="shared" si="39"/>
        <v/>
      </c>
      <c r="K150" s="487" t="str">
        <f t="shared" si="40"/>
        <v/>
      </c>
      <c r="M150" s="487" t="str">
        <f t="shared" si="41"/>
        <v/>
      </c>
      <c r="O150" s="487" t="str">
        <f t="shared" si="42"/>
        <v/>
      </c>
      <c r="Q150" s="487" t="str">
        <f t="shared" si="43"/>
        <v/>
      </c>
      <c r="S150" s="487" t="str">
        <f t="shared" si="44"/>
        <v/>
      </c>
      <c r="U150" s="487" t="str">
        <f t="shared" si="45"/>
        <v/>
      </c>
      <c r="W150" s="487" t="str">
        <f t="shared" si="46"/>
        <v/>
      </c>
      <c r="Y150" s="487" t="str">
        <f t="shared" si="47"/>
        <v/>
      </c>
      <c r="AA150" s="487" t="str">
        <f t="shared" si="48"/>
        <v/>
      </c>
      <c r="AC150" s="487" t="str">
        <f t="shared" si="49"/>
        <v/>
      </c>
      <c r="AE150" s="487" t="str">
        <f t="shared" si="50"/>
        <v/>
      </c>
      <c r="AG150" s="487" t="str">
        <f t="shared" si="51"/>
        <v/>
      </c>
      <c r="AI150" s="487" t="str">
        <f t="shared" si="52"/>
        <v/>
      </c>
      <c r="AK150" s="487" t="str">
        <f t="shared" si="53"/>
        <v/>
      </c>
      <c r="AM150" s="487" t="str">
        <f t="shared" si="54"/>
        <v/>
      </c>
      <c r="AO150" s="487" t="str">
        <f t="shared" si="55"/>
        <v/>
      </c>
      <c r="AQ150" s="487" t="str">
        <f t="shared" si="56"/>
        <v/>
      </c>
    </row>
    <row r="151" spans="5:43" x14ac:dyDescent="0.25">
      <c r="E151" s="487" t="str">
        <f t="shared" si="38"/>
        <v/>
      </c>
      <c r="G151" s="487" t="str">
        <f t="shared" si="38"/>
        <v/>
      </c>
      <c r="I151" s="487" t="str">
        <f t="shared" si="39"/>
        <v/>
      </c>
      <c r="K151" s="487" t="str">
        <f t="shared" si="40"/>
        <v/>
      </c>
      <c r="M151" s="487" t="str">
        <f t="shared" si="41"/>
        <v/>
      </c>
      <c r="O151" s="487" t="str">
        <f t="shared" si="42"/>
        <v/>
      </c>
      <c r="Q151" s="487" t="str">
        <f t="shared" si="43"/>
        <v/>
      </c>
      <c r="S151" s="487" t="str">
        <f t="shared" si="44"/>
        <v/>
      </c>
      <c r="U151" s="487" t="str">
        <f t="shared" si="45"/>
        <v/>
      </c>
      <c r="W151" s="487" t="str">
        <f t="shared" si="46"/>
        <v/>
      </c>
      <c r="Y151" s="487" t="str">
        <f t="shared" si="47"/>
        <v/>
      </c>
      <c r="AA151" s="487" t="str">
        <f t="shared" si="48"/>
        <v/>
      </c>
      <c r="AC151" s="487" t="str">
        <f t="shared" si="49"/>
        <v/>
      </c>
      <c r="AE151" s="487" t="str">
        <f t="shared" si="50"/>
        <v/>
      </c>
      <c r="AG151" s="487" t="str">
        <f t="shared" si="51"/>
        <v/>
      </c>
      <c r="AI151" s="487" t="str">
        <f t="shared" si="52"/>
        <v/>
      </c>
      <c r="AK151" s="487" t="str">
        <f t="shared" si="53"/>
        <v/>
      </c>
      <c r="AM151" s="487" t="str">
        <f t="shared" si="54"/>
        <v/>
      </c>
      <c r="AO151" s="487" t="str">
        <f t="shared" si="55"/>
        <v/>
      </c>
      <c r="AQ151" s="487" t="str">
        <f t="shared" si="56"/>
        <v/>
      </c>
    </row>
    <row r="152" spans="5:43" x14ac:dyDescent="0.25">
      <c r="E152" s="487" t="str">
        <f t="shared" si="38"/>
        <v/>
      </c>
      <c r="G152" s="487" t="str">
        <f t="shared" si="38"/>
        <v/>
      </c>
      <c r="I152" s="487" t="str">
        <f t="shared" si="39"/>
        <v/>
      </c>
      <c r="K152" s="487" t="str">
        <f t="shared" si="40"/>
        <v/>
      </c>
      <c r="M152" s="487" t="str">
        <f t="shared" si="41"/>
        <v/>
      </c>
      <c r="O152" s="487" t="str">
        <f t="shared" si="42"/>
        <v/>
      </c>
      <c r="Q152" s="487" t="str">
        <f t="shared" si="43"/>
        <v/>
      </c>
      <c r="S152" s="487" t="str">
        <f t="shared" si="44"/>
        <v/>
      </c>
      <c r="U152" s="487" t="str">
        <f t="shared" si="45"/>
        <v/>
      </c>
      <c r="W152" s="487" t="str">
        <f t="shared" si="46"/>
        <v/>
      </c>
      <c r="Y152" s="487" t="str">
        <f t="shared" si="47"/>
        <v/>
      </c>
      <c r="AA152" s="487" t="str">
        <f t="shared" si="48"/>
        <v/>
      </c>
      <c r="AC152" s="487" t="str">
        <f t="shared" si="49"/>
        <v/>
      </c>
      <c r="AE152" s="487" t="str">
        <f t="shared" si="50"/>
        <v/>
      </c>
      <c r="AG152" s="487" t="str">
        <f t="shared" si="51"/>
        <v/>
      </c>
      <c r="AI152" s="487" t="str">
        <f t="shared" si="52"/>
        <v/>
      </c>
      <c r="AK152" s="487" t="str">
        <f t="shared" si="53"/>
        <v/>
      </c>
      <c r="AM152" s="487" t="str">
        <f t="shared" si="54"/>
        <v/>
      </c>
      <c r="AO152" s="487" t="str">
        <f t="shared" si="55"/>
        <v/>
      </c>
      <c r="AQ152" s="487" t="str">
        <f t="shared" si="56"/>
        <v/>
      </c>
    </row>
    <row r="153" spans="5:43" x14ac:dyDescent="0.25">
      <c r="E153" s="487" t="str">
        <f t="shared" si="38"/>
        <v/>
      </c>
      <c r="G153" s="487" t="str">
        <f t="shared" si="38"/>
        <v/>
      </c>
      <c r="I153" s="487" t="str">
        <f t="shared" si="39"/>
        <v/>
      </c>
      <c r="K153" s="487" t="str">
        <f t="shared" si="40"/>
        <v/>
      </c>
      <c r="M153" s="487" t="str">
        <f t="shared" si="41"/>
        <v/>
      </c>
      <c r="O153" s="487" t="str">
        <f t="shared" si="42"/>
        <v/>
      </c>
      <c r="Q153" s="487" t="str">
        <f t="shared" si="43"/>
        <v/>
      </c>
      <c r="S153" s="487" t="str">
        <f t="shared" si="44"/>
        <v/>
      </c>
      <c r="U153" s="487" t="str">
        <f t="shared" si="45"/>
        <v/>
      </c>
      <c r="W153" s="487" t="str">
        <f t="shared" si="46"/>
        <v/>
      </c>
      <c r="Y153" s="487" t="str">
        <f t="shared" si="47"/>
        <v/>
      </c>
      <c r="AA153" s="487" t="str">
        <f t="shared" si="48"/>
        <v/>
      </c>
      <c r="AC153" s="487" t="str">
        <f t="shared" si="49"/>
        <v/>
      </c>
      <c r="AE153" s="487" t="str">
        <f t="shared" si="50"/>
        <v/>
      </c>
      <c r="AG153" s="487" t="str">
        <f t="shared" si="51"/>
        <v/>
      </c>
      <c r="AI153" s="487" t="str">
        <f t="shared" si="52"/>
        <v/>
      </c>
      <c r="AK153" s="487" t="str">
        <f t="shared" si="53"/>
        <v/>
      </c>
      <c r="AM153" s="487" t="str">
        <f t="shared" si="54"/>
        <v/>
      </c>
      <c r="AO153" s="487" t="str">
        <f t="shared" si="55"/>
        <v/>
      </c>
      <c r="AQ153" s="487" t="str">
        <f t="shared" si="56"/>
        <v/>
      </c>
    </row>
    <row r="154" spans="5:43" x14ac:dyDescent="0.25">
      <c r="E154" s="487" t="str">
        <f t="shared" si="38"/>
        <v/>
      </c>
      <c r="G154" s="487" t="str">
        <f t="shared" si="38"/>
        <v/>
      </c>
      <c r="I154" s="487" t="str">
        <f t="shared" si="39"/>
        <v/>
      </c>
      <c r="K154" s="487" t="str">
        <f t="shared" si="40"/>
        <v/>
      </c>
      <c r="M154" s="487" t="str">
        <f t="shared" si="41"/>
        <v/>
      </c>
      <c r="O154" s="487" t="str">
        <f t="shared" si="42"/>
        <v/>
      </c>
      <c r="Q154" s="487" t="str">
        <f t="shared" si="43"/>
        <v/>
      </c>
      <c r="S154" s="487" t="str">
        <f t="shared" si="44"/>
        <v/>
      </c>
      <c r="U154" s="487" t="str">
        <f t="shared" si="45"/>
        <v/>
      </c>
      <c r="W154" s="487" t="str">
        <f t="shared" si="46"/>
        <v/>
      </c>
      <c r="Y154" s="487" t="str">
        <f t="shared" si="47"/>
        <v/>
      </c>
      <c r="AA154" s="487" t="str">
        <f t="shared" si="48"/>
        <v/>
      </c>
      <c r="AC154" s="487" t="str">
        <f t="shared" si="49"/>
        <v/>
      </c>
      <c r="AE154" s="487" t="str">
        <f t="shared" si="50"/>
        <v/>
      </c>
      <c r="AG154" s="487" t="str">
        <f t="shared" si="51"/>
        <v/>
      </c>
      <c r="AI154" s="487" t="str">
        <f t="shared" si="52"/>
        <v/>
      </c>
      <c r="AK154" s="487" t="str">
        <f t="shared" si="53"/>
        <v/>
      </c>
      <c r="AM154" s="487" t="str">
        <f t="shared" si="54"/>
        <v/>
      </c>
      <c r="AO154" s="487" t="str">
        <f t="shared" si="55"/>
        <v/>
      </c>
      <c r="AQ154" s="487" t="str">
        <f t="shared" si="56"/>
        <v/>
      </c>
    </row>
    <row r="155" spans="5:43" x14ac:dyDescent="0.25">
      <c r="E155" s="487" t="str">
        <f t="shared" si="38"/>
        <v/>
      </c>
      <c r="G155" s="487" t="str">
        <f t="shared" si="38"/>
        <v/>
      </c>
      <c r="I155" s="487" t="str">
        <f t="shared" si="39"/>
        <v/>
      </c>
      <c r="K155" s="487" t="str">
        <f t="shared" si="40"/>
        <v/>
      </c>
      <c r="M155" s="487" t="str">
        <f t="shared" si="41"/>
        <v/>
      </c>
      <c r="O155" s="487" t="str">
        <f t="shared" si="42"/>
        <v/>
      </c>
      <c r="Q155" s="487" t="str">
        <f t="shared" si="43"/>
        <v/>
      </c>
      <c r="S155" s="487" t="str">
        <f t="shared" si="44"/>
        <v/>
      </c>
      <c r="U155" s="487" t="str">
        <f t="shared" si="45"/>
        <v/>
      </c>
      <c r="W155" s="487" t="str">
        <f t="shared" si="46"/>
        <v/>
      </c>
      <c r="Y155" s="487" t="str">
        <f t="shared" si="47"/>
        <v/>
      </c>
      <c r="AA155" s="487" t="str">
        <f t="shared" si="48"/>
        <v/>
      </c>
      <c r="AC155" s="487" t="str">
        <f t="shared" si="49"/>
        <v/>
      </c>
      <c r="AE155" s="487" t="str">
        <f t="shared" si="50"/>
        <v/>
      </c>
      <c r="AG155" s="487" t="str">
        <f t="shared" si="51"/>
        <v/>
      </c>
      <c r="AI155" s="487" t="str">
        <f t="shared" si="52"/>
        <v/>
      </c>
      <c r="AK155" s="487" t="str">
        <f t="shared" si="53"/>
        <v/>
      </c>
      <c r="AM155" s="487" t="str">
        <f t="shared" si="54"/>
        <v/>
      </c>
      <c r="AO155" s="487" t="str">
        <f t="shared" si="55"/>
        <v/>
      </c>
      <c r="AQ155" s="487" t="str">
        <f t="shared" si="56"/>
        <v/>
      </c>
    </row>
    <row r="156" spans="5:43" x14ac:dyDescent="0.25">
      <c r="E156" s="487" t="str">
        <f t="shared" si="38"/>
        <v/>
      </c>
      <c r="G156" s="487" t="str">
        <f t="shared" si="38"/>
        <v/>
      </c>
      <c r="I156" s="487" t="str">
        <f t="shared" si="39"/>
        <v/>
      </c>
      <c r="K156" s="487" t="str">
        <f t="shared" si="40"/>
        <v/>
      </c>
      <c r="M156" s="487" t="str">
        <f t="shared" si="41"/>
        <v/>
      </c>
      <c r="O156" s="487" t="str">
        <f t="shared" si="42"/>
        <v/>
      </c>
      <c r="Q156" s="487" t="str">
        <f t="shared" si="43"/>
        <v/>
      </c>
      <c r="S156" s="487" t="str">
        <f t="shared" si="44"/>
        <v/>
      </c>
      <c r="U156" s="487" t="str">
        <f t="shared" si="45"/>
        <v/>
      </c>
      <c r="W156" s="487" t="str">
        <f t="shared" si="46"/>
        <v/>
      </c>
      <c r="Y156" s="487" t="str">
        <f t="shared" si="47"/>
        <v/>
      </c>
      <c r="AA156" s="487" t="str">
        <f t="shared" si="48"/>
        <v/>
      </c>
      <c r="AC156" s="487" t="str">
        <f t="shared" si="49"/>
        <v/>
      </c>
      <c r="AE156" s="487" t="str">
        <f t="shared" si="50"/>
        <v/>
      </c>
      <c r="AG156" s="487" t="str">
        <f t="shared" si="51"/>
        <v/>
      </c>
      <c r="AI156" s="487" t="str">
        <f t="shared" si="52"/>
        <v/>
      </c>
      <c r="AK156" s="487" t="str">
        <f t="shared" si="53"/>
        <v/>
      </c>
      <c r="AM156" s="487" t="str">
        <f t="shared" si="54"/>
        <v/>
      </c>
      <c r="AO156" s="487" t="str">
        <f t="shared" si="55"/>
        <v/>
      </c>
      <c r="AQ156" s="487" t="str">
        <f t="shared" si="56"/>
        <v/>
      </c>
    </row>
    <row r="157" spans="5:43" x14ac:dyDescent="0.25">
      <c r="E157" s="487" t="str">
        <f t="shared" si="38"/>
        <v/>
      </c>
      <c r="G157" s="487" t="str">
        <f t="shared" si="38"/>
        <v/>
      </c>
      <c r="I157" s="487" t="str">
        <f t="shared" si="39"/>
        <v/>
      </c>
      <c r="K157" s="487" t="str">
        <f t="shared" si="40"/>
        <v/>
      </c>
      <c r="M157" s="487" t="str">
        <f t="shared" si="41"/>
        <v/>
      </c>
      <c r="O157" s="487" t="str">
        <f t="shared" si="42"/>
        <v/>
      </c>
      <c r="Q157" s="487" t="str">
        <f t="shared" si="43"/>
        <v/>
      </c>
      <c r="S157" s="487" t="str">
        <f t="shared" si="44"/>
        <v/>
      </c>
      <c r="U157" s="487" t="str">
        <f t="shared" si="45"/>
        <v/>
      </c>
      <c r="W157" s="487" t="str">
        <f t="shared" si="46"/>
        <v/>
      </c>
      <c r="Y157" s="487" t="str">
        <f t="shared" si="47"/>
        <v/>
      </c>
      <c r="AA157" s="487" t="str">
        <f t="shared" si="48"/>
        <v/>
      </c>
      <c r="AC157" s="487" t="str">
        <f t="shared" si="49"/>
        <v/>
      </c>
      <c r="AE157" s="487" t="str">
        <f t="shared" si="50"/>
        <v/>
      </c>
      <c r="AG157" s="487" t="str">
        <f t="shared" si="51"/>
        <v/>
      </c>
      <c r="AI157" s="487" t="str">
        <f t="shared" si="52"/>
        <v/>
      </c>
      <c r="AK157" s="487" t="str">
        <f t="shared" si="53"/>
        <v/>
      </c>
      <c r="AM157" s="487" t="str">
        <f t="shared" si="54"/>
        <v/>
      </c>
      <c r="AO157" s="487" t="str">
        <f t="shared" si="55"/>
        <v/>
      </c>
      <c r="AQ157" s="487" t="str">
        <f t="shared" si="56"/>
        <v/>
      </c>
    </row>
    <row r="158" spans="5:43" x14ac:dyDescent="0.25">
      <c r="E158" s="487" t="str">
        <f t="shared" si="38"/>
        <v/>
      </c>
      <c r="G158" s="487" t="str">
        <f t="shared" si="38"/>
        <v/>
      </c>
      <c r="I158" s="487" t="str">
        <f t="shared" si="39"/>
        <v/>
      </c>
      <c r="K158" s="487" t="str">
        <f t="shared" si="40"/>
        <v/>
      </c>
      <c r="M158" s="487" t="str">
        <f t="shared" si="41"/>
        <v/>
      </c>
      <c r="O158" s="487" t="str">
        <f t="shared" si="42"/>
        <v/>
      </c>
      <c r="Q158" s="487" t="str">
        <f t="shared" si="43"/>
        <v/>
      </c>
      <c r="S158" s="487" t="str">
        <f t="shared" si="44"/>
        <v/>
      </c>
      <c r="U158" s="487" t="str">
        <f t="shared" si="45"/>
        <v/>
      </c>
      <c r="W158" s="487" t="str">
        <f t="shared" si="46"/>
        <v/>
      </c>
      <c r="Y158" s="487" t="str">
        <f t="shared" si="47"/>
        <v/>
      </c>
      <c r="AA158" s="487" t="str">
        <f t="shared" si="48"/>
        <v/>
      </c>
      <c r="AC158" s="487" t="str">
        <f t="shared" si="49"/>
        <v/>
      </c>
      <c r="AE158" s="487" t="str">
        <f t="shared" si="50"/>
        <v/>
      </c>
      <c r="AG158" s="487" t="str">
        <f t="shared" si="51"/>
        <v/>
      </c>
      <c r="AI158" s="487" t="str">
        <f t="shared" si="52"/>
        <v/>
      </c>
      <c r="AK158" s="487" t="str">
        <f t="shared" si="53"/>
        <v/>
      </c>
      <c r="AM158" s="487" t="str">
        <f t="shared" si="54"/>
        <v/>
      </c>
      <c r="AO158" s="487" t="str">
        <f t="shared" si="55"/>
        <v/>
      </c>
      <c r="AQ158" s="487" t="str">
        <f t="shared" si="56"/>
        <v/>
      </c>
    </row>
    <row r="159" spans="5:43" x14ac:dyDescent="0.25">
      <c r="E159" s="487" t="str">
        <f t="shared" si="38"/>
        <v/>
      </c>
      <c r="G159" s="487" t="str">
        <f t="shared" si="38"/>
        <v/>
      </c>
      <c r="I159" s="487" t="str">
        <f t="shared" si="39"/>
        <v/>
      </c>
      <c r="K159" s="487" t="str">
        <f t="shared" si="40"/>
        <v/>
      </c>
      <c r="M159" s="487" t="str">
        <f t="shared" si="41"/>
        <v/>
      </c>
      <c r="O159" s="487" t="str">
        <f t="shared" si="42"/>
        <v/>
      </c>
      <c r="Q159" s="487" t="str">
        <f t="shared" si="43"/>
        <v/>
      </c>
      <c r="S159" s="487" t="str">
        <f t="shared" si="44"/>
        <v/>
      </c>
      <c r="U159" s="487" t="str">
        <f t="shared" si="45"/>
        <v/>
      </c>
      <c r="W159" s="487" t="str">
        <f t="shared" si="46"/>
        <v/>
      </c>
      <c r="Y159" s="487" t="str">
        <f t="shared" si="47"/>
        <v/>
      </c>
      <c r="AA159" s="487" t="str">
        <f t="shared" si="48"/>
        <v/>
      </c>
      <c r="AC159" s="487" t="str">
        <f t="shared" si="49"/>
        <v/>
      </c>
      <c r="AE159" s="487" t="str">
        <f t="shared" si="50"/>
        <v/>
      </c>
      <c r="AG159" s="487" t="str">
        <f t="shared" si="51"/>
        <v/>
      </c>
      <c r="AI159" s="487" t="str">
        <f t="shared" si="52"/>
        <v/>
      </c>
      <c r="AK159" s="487" t="str">
        <f t="shared" si="53"/>
        <v/>
      </c>
      <c r="AM159" s="487" t="str">
        <f t="shared" si="54"/>
        <v/>
      </c>
      <c r="AO159" s="487" t="str">
        <f t="shared" si="55"/>
        <v/>
      </c>
      <c r="AQ159" s="487" t="str">
        <f t="shared" si="56"/>
        <v/>
      </c>
    </row>
    <row r="160" spans="5:43" x14ac:dyDescent="0.25">
      <c r="E160" s="487" t="str">
        <f t="shared" si="38"/>
        <v/>
      </c>
      <c r="G160" s="487" t="str">
        <f t="shared" si="38"/>
        <v/>
      </c>
      <c r="I160" s="487" t="str">
        <f t="shared" si="39"/>
        <v/>
      </c>
      <c r="K160" s="487" t="str">
        <f t="shared" si="40"/>
        <v/>
      </c>
      <c r="M160" s="487" t="str">
        <f t="shared" si="41"/>
        <v/>
      </c>
      <c r="O160" s="487" t="str">
        <f t="shared" si="42"/>
        <v/>
      </c>
      <c r="Q160" s="487" t="str">
        <f t="shared" si="43"/>
        <v/>
      </c>
      <c r="S160" s="487" t="str">
        <f t="shared" si="44"/>
        <v/>
      </c>
      <c r="U160" s="487" t="str">
        <f t="shared" si="45"/>
        <v/>
      </c>
      <c r="W160" s="487" t="str">
        <f t="shared" si="46"/>
        <v/>
      </c>
      <c r="Y160" s="487" t="str">
        <f t="shared" si="47"/>
        <v/>
      </c>
      <c r="AA160" s="487" t="str">
        <f t="shared" si="48"/>
        <v/>
      </c>
      <c r="AC160" s="487" t="str">
        <f t="shared" si="49"/>
        <v/>
      </c>
      <c r="AE160" s="487" t="str">
        <f t="shared" si="50"/>
        <v/>
      </c>
      <c r="AG160" s="487" t="str">
        <f t="shared" si="51"/>
        <v/>
      </c>
      <c r="AI160" s="487" t="str">
        <f t="shared" si="52"/>
        <v/>
      </c>
      <c r="AK160" s="487" t="str">
        <f t="shared" si="53"/>
        <v/>
      </c>
      <c r="AM160" s="487" t="str">
        <f t="shared" si="54"/>
        <v/>
      </c>
      <c r="AO160" s="487" t="str">
        <f t="shared" si="55"/>
        <v/>
      </c>
      <c r="AQ160" s="487" t="str">
        <f t="shared" si="56"/>
        <v/>
      </c>
    </row>
    <row r="161" spans="5:43" x14ac:dyDescent="0.25">
      <c r="E161" s="487" t="str">
        <f t="shared" si="38"/>
        <v/>
      </c>
      <c r="G161" s="487" t="str">
        <f t="shared" si="38"/>
        <v/>
      </c>
      <c r="I161" s="487" t="str">
        <f t="shared" si="39"/>
        <v/>
      </c>
      <c r="K161" s="487" t="str">
        <f t="shared" si="40"/>
        <v/>
      </c>
      <c r="M161" s="487" t="str">
        <f t="shared" si="41"/>
        <v/>
      </c>
      <c r="O161" s="487" t="str">
        <f t="shared" si="42"/>
        <v/>
      </c>
      <c r="Q161" s="487" t="str">
        <f t="shared" si="43"/>
        <v/>
      </c>
      <c r="S161" s="487" t="str">
        <f t="shared" si="44"/>
        <v/>
      </c>
      <c r="U161" s="487" t="str">
        <f t="shared" si="45"/>
        <v/>
      </c>
      <c r="W161" s="487" t="str">
        <f t="shared" si="46"/>
        <v/>
      </c>
      <c r="Y161" s="487" t="str">
        <f t="shared" si="47"/>
        <v/>
      </c>
      <c r="AA161" s="487" t="str">
        <f t="shared" si="48"/>
        <v/>
      </c>
      <c r="AC161" s="487" t="str">
        <f t="shared" si="49"/>
        <v/>
      </c>
      <c r="AE161" s="487" t="str">
        <f t="shared" si="50"/>
        <v/>
      </c>
      <c r="AG161" s="487" t="str">
        <f t="shared" si="51"/>
        <v/>
      </c>
      <c r="AI161" s="487" t="str">
        <f t="shared" si="52"/>
        <v/>
      </c>
      <c r="AK161" s="487" t="str">
        <f t="shared" si="53"/>
        <v/>
      </c>
      <c r="AM161" s="487" t="str">
        <f t="shared" si="54"/>
        <v/>
      </c>
      <c r="AO161" s="487" t="str">
        <f t="shared" si="55"/>
        <v/>
      </c>
      <c r="AQ161" s="487" t="str">
        <f t="shared" si="56"/>
        <v/>
      </c>
    </row>
    <row r="162" spans="5:43" x14ac:dyDescent="0.25">
      <c r="E162" s="487" t="str">
        <f t="shared" si="38"/>
        <v/>
      </c>
      <c r="G162" s="487" t="str">
        <f t="shared" si="38"/>
        <v/>
      </c>
      <c r="I162" s="487" t="str">
        <f t="shared" si="39"/>
        <v/>
      </c>
      <c r="K162" s="487" t="str">
        <f t="shared" si="40"/>
        <v/>
      </c>
      <c r="M162" s="487" t="str">
        <f t="shared" si="41"/>
        <v/>
      </c>
      <c r="O162" s="487" t="str">
        <f t="shared" si="42"/>
        <v/>
      </c>
      <c r="Q162" s="487" t="str">
        <f t="shared" si="43"/>
        <v/>
      </c>
      <c r="S162" s="487" t="str">
        <f t="shared" si="44"/>
        <v/>
      </c>
      <c r="U162" s="487" t="str">
        <f t="shared" si="45"/>
        <v/>
      </c>
      <c r="W162" s="487" t="str">
        <f t="shared" si="46"/>
        <v/>
      </c>
      <c r="Y162" s="487" t="str">
        <f t="shared" si="47"/>
        <v/>
      </c>
      <c r="AA162" s="487" t="str">
        <f t="shared" si="48"/>
        <v/>
      </c>
      <c r="AC162" s="487" t="str">
        <f t="shared" si="49"/>
        <v/>
      </c>
      <c r="AE162" s="487" t="str">
        <f t="shared" si="50"/>
        <v/>
      </c>
      <c r="AG162" s="487" t="str">
        <f t="shared" si="51"/>
        <v/>
      </c>
      <c r="AI162" s="487" t="str">
        <f t="shared" si="52"/>
        <v/>
      </c>
      <c r="AK162" s="487" t="str">
        <f t="shared" si="53"/>
        <v/>
      </c>
      <c r="AM162" s="487" t="str">
        <f t="shared" si="54"/>
        <v/>
      </c>
      <c r="AO162" s="487" t="str">
        <f t="shared" si="55"/>
        <v/>
      </c>
      <c r="AQ162" s="487" t="str">
        <f t="shared" si="56"/>
        <v/>
      </c>
    </row>
    <row r="163" spans="5:43" x14ac:dyDescent="0.25">
      <c r="E163" s="487" t="str">
        <f t="shared" si="38"/>
        <v/>
      </c>
      <c r="G163" s="487" t="str">
        <f t="shared" si="38"/>
        <v/>
      </c>
      <c r="I163" s="487" t="str">
        <f t="shared" si="39"/>
        <v/>
      </c>
      <c r="K163" s="487" t="str">
        <f t="shared" si="40"/>
        <v/>
      </c>
      <c r="M163" s="487" t="str">
        <f t="shared" si="41"/>
        <v/>
      </c>
      <c r="O163" s="487" t="str">
        <f t="shared" si="42"/>
        <v/>
      </c>
      <c r="Q163" s="487" t="str">
        <f t="shared" si="43"/>
        <v/>
      </c>
      <c r="S163" s="487" t="str">
        <f t="shared" si="44"/>
        <v/>
      </c>
      <c r="U163" s="487" t="str">
        <f t="shared" si="45"/>
        <v/>
      </c>
      <c r="W163" s="487" t="str">
        <f t="shared" si="46"/>
        <v/>
      </c>
      <c r="Y163" s="487" t="str">
        <f t="shared" si="47"/>
        <v/>
      </c>
      <c r="AA163" s="487" t="str">
        <f t="shared" si="48"/>
        <v/>
      </c>
      <c r="AC163" s="487" t="str">
        <f t="shared" si="49"/>
        <v/>
      </c>
      <c r="AE163" s="487" t="str">
        <f t="shared" si="50"/>
        <v/>
      </c>
      <c r="AG163" s="487" t="str">
        <f t="shared" si="51"/>
        <v/>
      </c>
      <c r="AI163" s="487" t="str">
        <f t="shared" si="52"/>
        <v/>
      </c>
      <c r="AK163" s="487" t="str">
        <f t="shared" si="53"/>
        <v/>
      </c>
      <c r="AM163" s="487" t="str">
        <f t="shared" si="54"/>
        <v/>
      </c>
      <c r="AO163" s="487" t="str">
        <f t="shared" si="55"/>
        <v/>
      </c>
      <c r="AQ163" s="487" t="str">
        <f t="shared" si="56"/>
        <v/>
      </c>
    </row>
    <row r="164" spans="5:43" x14ac:dyDescent="0.25">
      <c r="E164" s="487" t="str">
        <f t="shared" si="38"/>
        <v/>
      </c>
      <c r="G164" s="487" t="str">
        <f t="shared" si="38"/>
        <v/>
      </c>
      <c r="I164" s="487" t="str">
        <f t="shared" si="39"/>
        <v/>
      </c>
      <c r="K164" s="487" t="str">
        <f t="shared" si="40"/>
        <v/>
      </c>
      <c r="M164" s="487" t="str">
        <f t="shared" si="41"/>
        <v/>
      </c>
      <c r="O164" s="487" t="str">
        <f t="shared" si="42"/>
        <v/>
      </c>
      <c r="Q164" s="487" t="str">
        <f t="shared" si="43"/>
        <v/>
      </c>
      <c r="S164" s="487" t="str">
        <f t="shared" si="44"/>
        <v/>
      </c>
      <c r="U164" s="487" t="str">
        <f t="shared" si="45"/>
        <v/>
      </c>
      <c r="W164" s="487" t="str">
        <f t="shared" si="46"/>
        <v/>
      </c>
      <c r="Y164" s="487" t="str">
        <f t="shared" si="47"/>
        <v/>
      </c>
      <c r="AA164" s="487" t="str">
        <f t="shared" si="48"/>
        <v/>
      </c>
      <c r="AC164" s="487" t="str">
        <f t="shared" si="49"/>
        <v/>
      </c>
      <c r="AE164" s="487" t="str">
        <f t="shared" si="50"/>
        <v/>
      </c>
      <c r="AG164" s="487" t="str">
        <f t="shared" si="51"/>
        <v/>
      </c>
      <c r="AI164" s="487" t="str">
        <f t="shared" si="52"/>
        <v/>
      </c>
      <c r="AK164" s="487" t="str">
        <f t="shared" si="53"/>
        <v/>
      </c>
      <c r="AM164" s="487" t="str">
        <f t="shared" si="54"/>
        <v/>
      </c>
      <c r="AO164" s="487" t="str">
        <f t="shared" si="55"/>
        <v/>
      </c>
      <c r="AQ164" s="487" t="str">
        <f t="shared" si="56"/>
        <v/>
      </c>
    </row>
    <row r="165" spans="5:43" x14ac:dyDescent="0.25">
      <c r="E165" s="487" t="str">
        <f t="shared" si="38"/>
        <v/>
      </c>
      <c r="G165" s="487" t="str">
        <f t="shared" si="38"/>
        <v/>
      </c>
      <c r="I165" s="487" t="str">
        <f t="shared" si="39"/>
        <v/>
      </c>
      <c r="K165" s="487" t="str">
        <f t="shared" si="40"/>
        <v/>
      </c>
      <c r="M165" s="487" t="str">
        <f t="shared" si="41"/>
        <v/>
      </c>
      <c r="O165" s="487" t="str">
        <f t="shared" si="42"/>
        <v/>
      </c>
      <c r="Q165" s="487" t="str">
        <f t="shared" si="43"/>
        <v/>
      </c>
      <c r="S165" s="487" t="str">
        <f t="shared" si="44"/>
        <v/>
      </c>
      <c r="U165" s="487" t="str">
        <f t="shared" si="45"/>
        <v/>
      </c>
      <c r="W165" s="487" t="str">
        <f t="shared" si="46"/>
        <v/>
      </c>
      <c r="Y165" s="487" t="str">
        <f t="shared" si="47"/>
        <v/>
      </c>
      <c r="AA165" s="487" t="str">
        <f t="shared" si="48"/>
        <v/>
      </c>
      <c r="AC165" s="487" t="str">
        <f t="shared" si="49"/>
        <v/>
      </c>
      <c r="AE165" s="487" t="str">
        <f t="shared" si="50"/>
        <v/>
      </c>
      <c r="AG165" s="487" t="str">
        <f t="shared" si="51"/>
        <v/>
      </c>
      <c r="AI165" s="487" t="str">
        <f t="shared" si="52"/>
        <v/>
      </c>
      <c r="AK165" s="487" t="str">
        <f t="shared" si="53"/>
        <v/>
      </c>
      <c r="AM165" s="487" t="str">
        <f t="shared" si="54"/>
        <v/>
      </c>
      <c r="AO165" s="487" t="str">
        <f t="shared" si="55"/>
        <v/>
      </c>
      <c r="AQ165" s="487" t="str">
        <f t="shared" si="56"/>
        <v/>
      </c>
    </row>
    <row r="166" spans="5:43" x14ac:dyDescent="0.25">
      <c r="E166" s="487" t="str">
        <f t="shared" si="38"/>
        <v/>
      </c>
      <c r="G166" s="487" t="str">
        <f t="shared" si="38"/>
        <v/>
      </c>
      <c r="I166" s="487" t="str">
        <f t="shared" si="39"/>
        <v/>
      </c>
      <c r="K166" s="487" t="str">
        <f t="shared" si="40"/>
        <v/>
      </c>
      <c r="M166" s="487" t="str">
        <f t="shared" si="41"/>
        <v/>
      </c>
      <c r="O166" s="487" t="str">
        <f t="shared" si="42"/>
        <v/>
      </c>
      <c r="Q166" s="487" t="str">
        <f t="shared" si="43"/>
        <v/>
      </c>
      <c r="S166" s="487" t="str">
        <f t="shared" si="44"/>
        <v/>
      </c>
      <c r="U166" s="487" t="str">
        <f t="shared" si="45"/>
        <v/>
      </c>
      <c r="W166" s="487" t="str">
        <f t="shared" si="46"/>
        <v/>
      </c>
      <c r="Y166" s="487" t="str">
        <f t="shared" si="47"/>
        <v/>
      </c>
      <c r="AA166" s="487" t="str">
        <f t="shared" si="48"/>
        <v/>
      </c>
      <c r="AC166" s="487" t="str">
        <f t="shared" si="49"/>
        <v/>
      </c>
      <c r="AE166" s="487" t="str">
        <f t="shared" si="50"/>
        <v/>
      </c>
      <c r="AG166" s="487" t="str">
        <f t="shared" si="51"/>
        <v/>
      </c>
      <c r="AI166" s="487" t="str">
        <f t="shared" si="52"/>
        <v/>
      </c>
      <c r="AK166" s="487" t="str">
        <f t="shared" si="53"/>
        <v/>
      </c>
      <c r="AM166" s="487" t="str">
        <f t="shared" si="54"/>
        <v/>
      </c>
      <c r="AO166" s="487" t="str">
        <f t="shared" si="55"/>
        <v/>
      </c>
      <c r="AQ166" s="487" t="str">
        <f t="shared" si="56"/>
        <v/>
      </c>
    </row>
    <row r="167" spans="5:43" x14ac:dyDescent="0.25">
      <c r="E167" s="487" t="str">
        <f t="shared" si="38"/>
        <v/>
      </c>
      <c r="G167" s="487" t="str">
        <f t="shared" si="38"/>
        <v/>
      </c>
      <c r="I167" s="487" t="str">
        <f t="shared" si="39"/>
        <v/>
      </c>
      <c r="K167" s="487" t="str">
        <f t="shared" si="40"/>
        <v/>
      </c>
      <c r="M167" s="487" t="str">
        <f t="shared" si="41"/>
        <v/>
      </c>
      <c r="O167" s="487" t="str">
        <f t="shared" si="42"/>
        <v/>
      </c>
      <c r="Q167" s="487" t="str">
        <f t="shared" si="43"/>
        <v/>
      </c>
      <c r="S167" s="487" t="str">
        <f t="shared" si="44"/>
        <v/>
      </c>
      <c r="U167" s="487" t="str">
        <f t="shared" si="45"/>
        <v/>
      </c>
      <c r="W167" s="487" t="str">
        <f t="shared" si="46"/>
        <v/>
      </c>
      <c r="Y167" s="487" t="str">
        <f t="shared" si="47"/>
        <v/>
      </c>
      <c r="AA167" s="487" t="str">
        <f t="shared" si="48"/>
        <v/>
      </c>
      <c r="AC167" s="487" t="str">
        <f t="shared" si="49"/>
        <v/>
      </c>
      <c r="AE167" s="487" t="str">
        <f t="shared" si="50"/>
        <v/>
      </c>
      <c r="AG167" s="487" t="str">
        <f t="shared" si="51"/>
        <v/>
      </c>
      <c r="AI167" s="487" t="str">
        <f t="shared" si="52"/>
        <v/>
      </c>
      <c r="AK167" s="487" t="str">
        <f t="shared" si="53"/>
        <v/>
      </c>
      <c r="AM167" s="487" t="str">
        <f t="shared" si="54"/>
        <v/>
      </c>
      <c r="AO167" s="487" t="str">
        <f t="shared" si="55"/>
        <v/>
      </c>
      <c r="AQ167" s="487" t="str">
        <f t="shared" si="56"/>
        <v/>
      </c>
    </row>
    <row r="168" spans="5:43" x14ac:dyDescent="0.25">
      <c r="E168" s="487" t="str">
        <f t="shared" si="38"/>
        <v/>
      </c>
      <c r="G168" s="487" t="str">
        <f t="shared" si="38"/>
        <v/>
      </c>
      <c r="I168" s="487" t="str">
        <f t="shared" si="39"/>
        <v/>
      </c>
      <c r="K168" s="487" t="str">
        <f t="shared" si="40"/>
        <v/>
      </c>
      <c r="M168" s="487" t="str">
        <f t="shared" si="41"/>
        <v/>
      </c>
      <c r="O168" s="487" t="str">
        <f t="shared" si="42"/>
        <v/>
      </c>
      <c r="Q168" s="487" t="str">
        <f t="shared" si="43"/>
        <v/>
      </c>
      <c r="S168" s="487" t="str">
        <f t="shared" si="44"/>
        <v/>
      </c>
      <c r="U168" s="487" t="str">
        <f t="shared" si="45"/>
        <v/>
      </c>
      <c r="W168" s="487" t="str">
        <f t="shared" si="46"/>
        <v/>
      </c>
      <c r="Y168" s="487" t="str">
        <f t="shared" si="47"/>
        <v/>
      </c>
      <c r="AA168" s="487" t="str">
        <f t="shared" si="48"/>
        <v/>
      </c>
      <c r="AC168" s="487" t="str">
        <f t="shared" si="49"/>
        <v/>
      </c>
      <c r="AE168" s="487" t="str">
        <f t="shared" si="50"/>
        <v/>
      </c>
      <c r="AG168" s="487" t="str">
        <f t="shared" si="51"/>
        <v/>
      </c>
      <c r="AI168" s="487" t="str">
        <f t="shared" si="52"/>
        <v/>
      </c>
      <c r="AK168" s="487" t="str">
        <f t="shared" si="53"/>
        <v/>
      </c>
      <c r="AM168" s="487" t="str">
        <f t="shared" si="54"/>
        <v/>
      </c>
      <c r="AO168" s="487" t="str">
        <f t="shared" si="55"/>
        <v/>
      </c>
      <c r="AQ168" s="487" t="str">
        <f t="shared" si="56"/>
        <v/>
      </c>
    </row>
    <row r="169" spans="5:43" x14ac:dyDescent="0.25">
      <c r="E169" s="487" t="str">
        <f t="shared" si="38"/>
        <v/>
      </c>
      <c r="G169" s="487" t="str">
        <f t="shared" si="38"/>
        <v/>
      </c>
      <c r="I169" s="487" t="str">
        <f t="shared" si="39"/>
        <v/>
      </c>
      <c r="K169" s="487" t="str">
        <f t="shared" si="40"/>
        <v/>
      </c>
      <c r="M169" s="487" t="str">
        <f t="shared" si="41"/>
        <v/>
      </c>
      <c r="O169" s="487" t="str">
        <f t="shared" si="42"/>
        <v/>
      </c>
      <c r="Q169" s="487" t="str">
        <f t="shared" si="43"/>
        <v/>
      </c>
      <c r="S169" s="487" t="str">
        <f t="shared" si="44"/>
        <v/>
      </c>
      <c r="U169" s="487" t="str">
        <f t="shared" si="45"/>
        <v/>
      </c>
      <c r="W169" s="487" t="str">
        <f t="shared" si="46"/>
        <v/>
      </c>
      <c r="Y169" s="487" t="str">
        <f t="shared" si="47"/>
        <v/>
      </c>
      <c r="AA169" s="487" t="str">
        <f t="shared" si="48"/>
        <v/>
      </c>
      <c r="AC169" s="487" t="str">
        <f t="shared" si="49"/>
        <v/>
      </c>
      <c r="AE169" s="487" t="str">
        <f t="shared" si="50"/>
        <v/>
      </c>
      <c r="AG169" s="487" t="str">
        <f t="shared" si="51"/>
        <v/>
      </c>
      <c r="AI169" s="487" t="str">
        <f t="shared" si="52"/>
        <v/>
      </c>
      <c r="AK169" s="487" t="str">
        <f t="shared" si="53"/>
        <v/>
      </c>
      <c r="AM169" s="487" t="str">
        <f t="shared" si="54"/>
        <v/>
      </c>
      <c r="AO169" s="487" t="str">
        <f t="shared" si="55"/>
        <v/>
      </c>
      <c r="AQ169" s="487" t="str">
        <f t="shared" si="56"/>
        <v/>
      </c>
    </row>
    <row r="170" spans="5:43" x14ac:dyDescent="0.25">
      <c r="E170" s="487" t="str">
        <f t="shared" si="38"/>
        <v/>
      </c>
      <c r="G170" s="487" t="str">
        <f t="shared" si="38"/>
        <v/>
      </c>
      <c r="I170" s="487" t="str">
        <f t="shared" si="39"/>
        <v/>
      </c>
      <c r="K170" s="487" t="str">
        <f t="shared" si="40"/>
        <v/>
      </c>
      <c r="M170" s="487" t="str">
        <f t="shared" si="41"/>
        <v/>
      </c>
      <c r="O170" s="487" t="str">
        <f t="shared" si="42"/>
        <v/>
      </c>
      <c r="Q170" s="487" t="str">
        <f t="shared" si="43"/>
        <v/>
      </c>
      <c r="S170" s="487" t="str">
        <f t="shared" si="44"/>
        <v/>
      </c>
      <c r="U170" s="487" t="str">
        <f t="shared" si="45"/>
        <v/>
      </c>
      <c r="W170" s="487" t="str">
        <f t="shared" si="46"/>
        <v/>
      </c>
      <c r="Y170" s="487" t="str">
        <f t="shared" si="47"/>
        <v/>
      </c>
      <c r="AA170" s="487" t="str">
        <f t="shared" si="48"/>
        <v/>
      </c>
      <c r="AC170" s="487" t="str">
        <f t="shared" si="49"/>
        <v/>
      </c>
      <c r="AE170" s="487" t="str">
        <f t="shared" si="50"/>
        <v/>
      </c>
      <c r="AG170" s="487" t="str">
        <f t="shared" si="51"/>
        <v/>
      </c>
      <c r="AI170" s="487" t="str">
        <f t="shared" si="52"/>
        <v/>
      </c>
      <c r="AK170" s="487" t="str">
        <f t="shared" si="53"/>
        <v/>
      </c>
      <c r="AM170" s="487" t="str">
        <f t="shared" si="54"/>
        <v/>
      </c>
      <c r="AO170" s="487" t="str">
        <f t="shared" si="55"/>
        <v/>
      </c>
      <c r="AQ170" s="487" t="str">
        <f t="shared" si="56"/>
        <v/>
      </c>
    </row>
    <row r="171" spans="5:43" x14ac:dyDescent="0.25">
      <c r="E171" s="487" t="str">
        <f t="shared" si="38"/>
        <v/>
      </c>
      <c r="G171" s="487" t="str">
        <f t="shared" si="38"/>
        <v/>
      </c>
      <c r="I171" s="487" t="str">
        <f t="shared" si="39"/>
        <v/>
      </c>
      <c r="K171" s="487" t="str">
        <f t="shared" si="40"/>
        <v/>
      </c>
      <c r="M171" s="487" t="str">
        <f t="shared" si="41"/>
        <v/>
      </c>
      <c r="O171" s="487" t="str">
        <f t="shared" si="42"/>
        <v/>
      </c>
      <c r="Q171" s="487" t="str">
        <f t="shared" si="43"/>
        <v/>
      </c>
      <c r="S171" s="487" t="str">
        <f t="shared" si="44"/>
        <v/>
      </c>
      <c r="U171" s="487" t="str">
        <f t="shared" si="45"/>
        <v/>
      </c>
      <c r="W171" s="487" t="str">
        <f t="shared" si="46"/>
        <v/>
      </c>
      <c r="Y171" s="487" t="str">
        <f t="shared" si="47"/>
        <v/>
      </c>
      <c r="AA171" s="487" t="str">
        <f t="shared" si="48"/>
        <v/>
      </c>
      <c r="AC171" s="487" t="str">
        <f t="shared" si="49"/>
        <v/>
      </c>
      <c r="AE171" s="487" t="str">
        <f t="shared" si="50"/>
        <v/>
      </c>
      <c r="AG171" s="487" t="str">
        <f t="shared" si="51"/>
        <v/>
      </c>
      <c r="AI171" s="487" t="str">
        <f t="shared" si="52"/>
        <v/>
      </c>
      <c r="AK171" s="487" t="str">
        <f t="shared" si="53"/>
        <v/>
      </c>
      <c r="AM171" s="487" t="str">
        <f t="shared" si="54"/>
        <v/>
      </c>
      <c r="AO171" s="487" t="str">
        <f t="shared" si="55"/>
        <v/>
      </c>
      <c r="AQ171" s="487" t="str">
        <f t="shared" si="56"/>
        <v/>
      </c>
    </row>
    <row r="172" spans="5:43" x14ac:dyDescent="0.25">
      <c r="E172" s="487" t="str">
        <f t="shared" si="38"/>
        <v/>
      </c>
      <c r="G172" s="487" t="str">
        <f t="shared" si="38"/>
        <v/>
      </c>
      <c r="I172" s="487" t="str">
        <f t="shared" si="39"/>
        <v/>
      </c>
      <c r="K172" s="487" t="str">
        <f t="shared" si="40"/>
        <v/>
      </c>
      <c r="M172" s="487" t="str">
        <f t="shared" si="41"/>
        <v/>
      </c>
      <c r="O172" s="487" t="str">
        <f t="shared" si="42"/>
        <v/>
      </c>
      <c r="Q172" s="487" t="str">
        <f t="shared" si="43"/>
        <v/>
      </c>
      <c r="S172" s="487" t="str">
        <f t="shared" si="44"/>
        <v/>
      </c>
      <c r="U172" s="487" t="str">
        <f t="shared" si="45"/>
        <v/>
      </c>
      <c r="W172" s="487" t="str">
        <f t="shared" si="46"/>
        <v/>
      </c>
      <c r="Y172" s="487" t="str">
        <f t="shared" si="47"/>
        <v/>
      </c>
      <c r="AA172" s="487" t="str">
        <f t="shared" si="48"/>
        <v/>
      </c>
      <c r="AC172" s="487" t="str">
        <f t="shared" si="49"/>
        <v/>
      </c>
      <c r="AE172" s="487" t="str">
        <f t="shared" si="50"/>
        <v/>
      </c>
      <c r="AG172" s="487" t="str">
        <f t="shared" si="51"/>
        <v/>
      </c>
      <c r="AI172" s="487" t="str">
        <f t="shared" si="52"/>
        <v/>
      </c>
      <c r="AK172" s="487" t="str">
        <f t="shared" si="53"/>
        <v/>
      </c>
      <c r="AM172" s="487" t="str">
        <f t="shared" si="54"/>
        <v/>
      </c>
      <c r="AO172" s="487" t="str">
        <f t="shared" si="55"/>
        <v/>
      </c>
      <c r="AQ172" s="487" t="str">
        <f t="shared" si="56"/>
        <v/>
      </c>
    </row>
    <row r="173" spans="5:43" x14ac:dyDescent="0.25">
      <c r="E173" s="487" t="str">
        <f t="shared" si="38"/>
        <v/>
      </c>
      <c r="G173" s="487" t="str">
        <f t="shared" si="38"/>
        <v/>
      </c>
      <c r="I173" s="487" t="str">
        <f t="shared" si="39"/>
        <v/>
      </c>
      <c r="K173" s="487" t="str">
        <f t="shared" si="40"/>
        <v/>
      </c>
      <c r="M173" s="487" t="str">
        <f t="shared" si="41"/>
        <v/>
      </c>
      <c r="O173" s="487" t="str">
        <f t="shared" si="42"/>
        <v/>
      </c>
      <c r="Q173" s="487" t="str">
        <f t="shared" si="43"/>
        <v/>
      </c>
      <c r="S173" s="487" t="str">
        <f t="shared" si="44"/>
        <v/>
      </c>
      <c r="U173" s="487" t="str">
        <f t="shared" si="45"/>
        <v/>
      </c>
      <c r="W173" s="487" t="str">
        <f t="shared" si="46"/>
        <v/>
      </c>
      <c r="Y173" s="487" t="str">
        <f t="shared" si="47"/>
        <v/>
      </c>
      <c r="AA173" s="487" t="str">
        <f t="shared" si="48"/>
        <v/>
      </c>
      <c r="AC173" s="487" t="str">
        <f t="shared" si="49"/>
        <v/>
      </c>
      <c r="AE173" s="487" t="str">
        <f t="shared" si="50"/>
        <v/>
      </c>
      <c r="AG173" s="487" t="str">
        <f t="shared" si="51"/>
        <v/>
      </c>
      <c r="AI173" s="487" t="str">
        <f t="shared" si="52"/>
        <v/>
      </c>
      <c r="AK173" s="487" t="str">
        <f t="shared" si="53"/>
        <v/>
      </c>
      <c r="AM173" s="487" t="str">
        <f t="shared" si="54"/>
        <v/>
      </c>
      <c r="AO173" s="487" t="str">
        <f t="shared" si="55"/>
        <v/>
      </c>
      <c r="AQ173" s="487" t="str">
        <f t="shared" si="56"/>
        <v/>
      </c>
    </row>
    <row r="174" spans="5:43" x14ac:dyDescent="0.25">
      <c r="E174" s="487" t="str">
        <f t="shared" si="38"/>
        <v/>
      </c>
      <c r="G174" s="487" t="str">
        <f t="shared" si="38"/>
        <v/>
      </c>
      <c r="I174" s="487" t="str">
        <f t="shared" si="39"/>
        <v/>
      </c>
      <c r="K174" s="487" t="str">
        <f t="shared" si="40"/>
        <v/>
      </c>
      <c r="M174" s="487" t="str">
        <f t="shared" si="41"/>
        <v/>
      </c>
      <c r="O174" s="487" t="str">
        <f t="shared" si="42"/>
        <v/>
      </c>
      <c r="Q174" s="487" t="str">
        <f t="shared" si="43"/>
        <v/>
      </c>
      <c r="S174" s="487" t="str">
        <f t="shared" si="44"/>
        <v/>
      </c>
      <c r="U174" s="487" t="str">
        <f t="shared" si="45"/>
        <v/>
      </c>
      <c r="W174" s="487" t="str">
        <f t="shared" si="46"/>
        <v/>
      </c>
      <c r="Y174" s="487" t="str">
        <f t="shared" si="47"/>
        <v/>
      </c>
      <c r="AA174" s="487" t="str">
        <f t="shared" si="48"/>
        <v/>
      </c>
      <c r="AC174" s="487" t="str">
        <f t="shared" si="49"/>
        <v/>
      </c>
      <c r="AE174" s="487" t="str">
        <f t="shared" si="50"/>
        <v/>
      </c>
      <c r="AG174" s="487" t="str">
        <f t="shared" si="51"/>
        <v/>
      </c>
      <c r="AI174" s="487" t="str">
        <f t="shared" si="52"/>
        <v/>
      </c>
      <c r="AK174" s="487" t="str">
        <f t="shared" si="53"/>
        <v/>
      </c>
      <c r="AM174" s="487" t="str">
        <f t="shared" si="54"/>
        <v/>
      </c>
      <c r="AO174" s="487" t="str">
        <f t="shared" si="55"/>
        <v/>
      </c>
      <c r="AQ174" s="487" t="str">
        <f t="shared" si="56"/>
        <v/>
      </c>
    </row>
    <row r="175" spans="5:43" x14ac:dyDescent="0.25">
      <c r="E175" s="487" t="str">
        <f t="shared" si="38"/>
        <v/>
      </c>
      <c r="G175" s="487" t="str">
        <f t="shared" si="38"/>
        <v/>
      </c>
      <c r="I175" s="487" t="str">
        <f t="shared" si="39"/>
        <v/>
      </c>
      <c r="K175" s="487" t="str">
        <f t="shared" si="40"/>
        <v/>
      </c>
      <c r="M175" s="487" t="str">
        <f t="shared" si="41"/>
        <v/>
      </c>
      <c r="O175" s="487" t="str">
        <f t="shared" si="42"/>
        <v/>
      </c>
      <c r="Q175" s="487" t="str">
        <f t="shared" si="43"/>
        <v/>
      </c>
      <c r="S175" s="487" t="str">
        <f t="shared" si="44"/>
        <v/>
      </c>
      <c r="U175" s="487" t="str">
        <f t="shared" si="45"/>
        <v/>
      </c>
      <c r="W175" s="487" t="str">
        <f t="shared" si="46"/>
        <v/>
      </c>
      <c r="Y175" s="487" t="str">
        <f t="shared" si="47"/>
        <v/>
      </c>
      <c r="AA175" s="487" t="str">
        <f t="shared" si="48"/>
        <v/>
      </c>
      <c r="AC175" s="487" t="str">
        <f t="shared" si="49"/>
        <v/>
      </c>
      <c r="AE175" s="487" t="str">
        <f t="shared" si="50"/>
        <v/>
      </c>
      <c r="AG175" s="487" t="str">
        <f t="shared" si="51"/>
        <v/>
      </c>
      <c r="AI175" s="487" t="str">
        <f t="shared" si="52"/>
        <v/>
      </c>
      <c r="AK175" s="487" t="str">
        <f t="shared" si="53"/>
        <v/>
      </c>
      <c r="AM175" s="487" t="str">
        <f t="shared" si="54"/>
        <v/>
      </c>
      <c r="AO175" s="487" t="str">
        <f t="shared" si="55"/>
        <v/>
      </c>
      <c r="AQ175" s="487" t="str">
        <f t="shared" si="56"/>
        <v/>
      </c>
    </row>
    <row r="176" spans="5:43" x14ac:dyDescent="0.25">
      <c r="E176" s="487" t="str">
        <f t="shared" si="38"/>
        <v/>
      </c>
      <c r="G176" s="487" t="str">
        <f t="shared" si="38"/>
        <v/>
      </c>
      <c r="I176" s="487" t="str">
        <f t="shared" si="39"/>
        <v/>
      </c>
      <c r="K176" s="487" t="str">
        <f t="shared" si="40"/>
        <v/>
      </c>
      <c r="M176" s="487" t="str">
        <f t="shared" si="41"/>
        <v/>
      </c>
      <c r="O176" s="487" t="str">
        <f t="shared" si="42"/>
        <v/>
      </c>
      <c r="Q176" s="487" t="str">
        <f t="shared" si="43"/>
        <v/>
      </c>
      <c r="S176" s="487" t="str">
        <f t="shared" si="44"/>
        <v/>
      </c>
      <c r="U176" s="487" t="str">
        <f t="shared" si="45"/>
        <v/>
      </c>
      <c r="W176" s="487" t="str">
        <f t="shared" si="46"/>
        <v/>
      </c>
      <c r="Y176" s="487" t="str">
        <f t="shared" si="47"/>
        <v/>
      </c>
      <c r="AA176" s="487" t="str">
        <f t="shared" si="48"/>
        <v/>
      </c>
      <c r="AC176" s="487" t="str">
        <f t="shared" si="49"/>
        <v/>
      </c>
      <c r="AE176" s="487" t="str">
        <f t="shared" si="50"/>
        <v/>
      </c>
      <c r="AG176" s="487" t="str">
        <f t="shared" si="51"/>
        <v/>
      </c>
      <c r="AI176" s="487" t="str">
        <f t="shared" si="52"/>
        <v/>
      </c>
      <c r="AK176" s="487" t="str">
        <f t="shared" si="53"/>
        <v/>
      </c>
      <c r="AM176" s="487" t="str">
        <f t="shared" si="54"/>
        <v/>
      </c>
      <c r="AO176" s="487" t="str">
        <f t="shared" si="55"/>
        <v/>
      </c>
      <c r="AQ176" s="487" t="str">
        <f t="shared" si="56"/>
        <v/>
      </c>
    </row>
    <row r="177" spans="5:43" x14ac:dyDescent="0.25">
      <c r="E177" s="487" t="str">
        <f t="shared" si="38"/>
        <v/>
      </c>
      <c r="G177" s="487" t="str">
        <f t="shared" si="38"/>
        <v/>
      </c>
      <c r="I177" s="487" t="str">
        <f t="shared" si="39"/>
        <v/>
      </c>
      <c r="K177" s="487" t="str">
        <f t="shared" si="40"/>
        <v/>
      </c>
      <c r="M177" s="487" t="str">
        <f t="shared" si="41"/>
        <v/>
      </c>
      <c r="O177" s="487" t="str">
        <f t="shared" si="42"/>
        <v/>
      </c>
      <c r="Q177" s="487" t="str">
        <f t="shared" si="43"/>
        <v/>
      </c>
      <c r="S177" s="487" t="str">
        <f t="shared" si="44"/>
        <v/>
      </c>
      <c r="U177" s="487" t="str">
        <f t="shared" si="45"/>
        <v/>
      </c>
      <c r="W177" s="487" t="str">
        <f t="shared" si="46"/>
        <v/>
      </c>
      <c r="Y177" s="487" t="str">
        <f t="shared" si="47"/>
        <v/>
      </c>
      <c r="AA177" s="487" t="str">
        <f t="shared" si="48"/>
        <v/>
      </c>
      <c r="AC177" s="487" t="str">
        <f t="shared" si="49"/>
        <v/>
      </c>
      <c r="AE177" s="487" t="str">
        <f t="shared" si="50"/>
        <v/>
      </c>
      <c r="AG177" s="487" t="str">
        <f t="shared" si="51"/>
        <v/>
      </c>
      <c r="AI177" s="487" t="str">
        <f t="shared" si="52"/>
        <v/>
      </c>
      <c r="AK177" s="487" t="str">
        <f t="shared" si="53"/>
        <v/>
      </c>
      <c r="AM177" s="487" t="str">
        <f t="shared" si="54"/>
        <v/>
      </c>
      <c r="AO177" s="487" t="str">
        <f t="shared" si="55"/>
        <v/>
      </c>
      <c r="AQ177" s="487" t="str">
        <f t="shared" si="56"/>
        <v/>
      </c>
    </row>
    <row r="178" spans="5:43" x14ac:dyDescent="0.25">
      <c r="E178" s="487" t="str">
        <f t="shared" si="38"/>
        <v/>
      </c>
      <c r="G178" s="487" t="str">
        <f t="shared" si="38"/>
        <v/>
      </c>
      <c r="I178" s="487" t="str">
        <f t="shared" si="39"/>
        <v/>
      </c>
      <c r="K178" s="487" t="str">
        <f t="shared" si="40"/>
        <v/>
      </c>
      <c r="M178" s="487" t="str">
        <f t="shared" si="41"/>
        <v/>
      </c>
      <c r="O178" s="487" t="str">
        <f t="shared" si="42"/>
        <v/>
      </c>
      <c r="Q178" s="487" t="str">
        <f t="shared" si="43"/>
        <v/>
      </c>
      <c r="S178" s="487" t="str">
        <f t="shared" si="44"/>
        <v/>
      </c>
      <c r="U178" s="487" t="str">
        <f t="shared" si="45"/>
        <v/>
      </c>
      <c r="W178" s="487" t="str">
        <f t="shared" si="46"/>
        <v/>
      </c>
      <c r="Y178" s="487" t="str">
        <f t="shared" si="47"/>
        <v/>
      </c>
      <c r="AA178" s="487" t="str">
        <f t="shared" si="48"/>
        <v/>
      </c>
      <c r="AC178" s="487" t="str">
        <f t="shared" si="49"/>
        <v/>
      </c>
      <c r="AE178" s="487" t="str">
        <f t="shared" si="50"/>
        <v/>
      </c>
      <c r="AG178" s="487" t="str">
        <f t="shared" si="51"/>
        <v/>
      </c>
      <c r="AI178" s="487" t="str">
        <f t="shared" si="52"/>
        <v/>
      </c>
      <c r="AK178" s="487" t="str">
        <f t="shared" si="53"/>
        <v/>
      </c>
      <c r="AM178" s="487" t="str">
        <f t="shared" si="54"/>
        <v/>
      </c>
      <c r="AO178" s="487" t="str">
        <f t="shared" si="55"/>
        <v/>
      </c>
      <c r="AQ178" s="487" t="str">
        <f t="shared" si="56"/>
        <v/>
      </c>
    </row>
    <row r="179" spans="5:43" x14ac:dyDescent="0.25">
      <c r="E179" s="487" t="str">
        <f t="shared" si="38"/>
        <v/>
      </c>
      <c r="G179" s="487" t="str">
        <f t="shared" si="38"/>
        <v/>
      </c>
      <c r="I179" s="487" t="str">
        <f t="shared" si="39"/>
        <v/>
      </c>
      <c r="K179" s="487" t="str">
        <f t="shared" si="40"/>
        <v/>
      </c>
      <c r="M179" s="487" t="str">
        <f t="shared" si="41"/>
        <v/>
      </c>
      <c r="O179" s="487" t="str">
        <f t="shared" si="42"/>
        <v/>
      </c>
      <c r="Q179" s="487" t="str">
        <f t="shared" si="43"/>
        <v/>
      </c>
      <c r="S179" s="487" t="str">
        <f t="shared" si="44"/>
        <v/>
      </c>
      <c r="U179" s="487" t="str">
        <f t="shared" si="45"/>
        <v/>
      </c>
      <c r="W179" s="487" t="str">
        <f t="shared" si="46"/>
        <v/>
      </c>
      <c r="Y179" s="487" t="str">
        <f t="shared" si="47"/>
        <v/>
      </c>
      <c r="AA179" s="487" t="str">
        <f t="shared" si="48"/>
        <v/>
      </c>
      <c r="AC179" s="487" t="str">
        <f t="shared" si="49"/>
        <v/>
      </c>
      <c r="AE179" s="487" t="str">
        <f t="shared" si="50"/>
        <v/>
      </c>
      <c r="AG179" s="487" t="str">
        <f t="shared" si="51"/>
        <v/>
      </c>
      <c r="AI179" s="487" t="str">
        <f t="shared" si="52"/>
        <v/>
      </c>
      <c r="AK179" s="487" t="str">
        <f t="shared" si="53"/>
        <v/>
      </c>
      <c r="AM179" s="487" t="str">
        <f t="shared" si="54"/>
        <v/>
      </c>
      <c r="AO179" s="487" t="str">
        <f t="shared" si="55"/>
        <v/>
      </c>
      <c r="AQ179" s="487" t="str">
        <f t="shared" si="56"/>
        <v/>
      </c>
    </row>
    <row r="180" spans="5:43" x14ac:dyDescent="0.25">
      <c r="E180" s="487" t="str">
        <f t="shared" si="38"/>
        <v/>
      </c>
      <c r="G180" s="487" t="str">
        <f t="shared" si="38"/>
        <v/>
      </c>
      <c r="I180" s="487" t="str">
        <f t="shared" si="39"/>
        <v/>
      </c>
      <c r="K180" s="487" t="str">
        <f t="shared" si="40"/>
        <v/>
      </c>
      <c r="M180" s="487" t="str">
        <f t="shared" si="41"/>
        <v/>
      </c>
      <c r="O180" s="487" t="str">
        <f t="shared" si="42"/>
        <v/>
      </c>
      <c r="Q180" s="487" t="str">
        <f t="shared" si="43"/>
        <v/>
      </c>
      <c r="S180" s="487" t="str">
        <f t="shared" si="44"/>
        <v/>
      </c>
      <c r="U180" s="487" t="str">
        <f t="shared" si="45"/>
        <v/>
      </c>
      <c r="W180" s="487" t="str">
        <f t="shared" si="46"/>
        <v/>
      </c>
      <c r="Y180" s="487" t="str">
        <f t="shared" si="47"/>
        <v/>
      </c>
      <c r="AA180" s="487" t="str">
        <f t="shared" si="48"/>
        <v/>
      </c>
      <c r="AC180" s="487" t="str">
        <f t="shared" si="49"/>
        <v/>
      </c>
      <c r="AE180" s="487" t="str">
        <f t="shared" si="50"/>
        <v/>
      </c>
      <c r="AG180" s="487" t="str">
        <f t="shared" si="51"/>
        <v/>
      </c>
      <c r="AI180" s="487" t="str">
        <f t="shared" si="52"/>
        <v/>
      </c>
      <c r="AK180" s="487" t="str">
        <f t="shared" si="53"/>
        <v/>
      </c>
      <c r="AM180" s="487" t="str">
        <f t="shared" si="54"/>
        <v/>
      </c>
      <c r="AO180" s="487" t="str">
        <f t="shared" si="55"/>
        <v/>
      </c>
      <c r="AQ180" s="487" t="str">
        <f t="shared" si="56"/>
        <v/>
      </c>
    </row>
    <row r="181" spans="5:43" x14ac:dyDescent="0.25">
      <c r="E181" s="487" t="str">
        <f t="shared" si="38"/>
        <v/>
      </c>
      <c r="G181" s="487" t="str">
        <f t="shared" si="38"/>
        <v/>
      </c>
      <c r="I181" s="487" t="str">
        <f t="shared" si="39"/>
        <v/>
      </c>
      <c r="K181" s="487" t="str">
        <f t="shared" si="40"/>
        <v/>
      </c>
      <c r="M181" s="487" t="str">
        <f t="shared" si="41"/>
        <v/>
      </c>
      <c r="O181" s="487" t="str">
        <f t="shared" si="42"/>
        <v/>
      </c>
      <c r="Q181" s="487" t="str">
        <f t="shared" si="43"/>
        <v/>
      </c>
      <c r="S181" s="487" t="str">
        <f t="shared" si="44"/>
        <v/>
      </c>
      <c r="U181" s="487" t="str">
        <f t="shared" si="45"/>
        <v/>
      </c>
      <c r="W181" s="487" t="str">
        <f t="shared" si="46"/>
        <v/>
      </c>
      <c r="Y181" s="487" t="str">
        <f t="shared" si="47"/>
        <v/>
      </c>
      <c r="AA181" s="487" t="str">
        <f t="shared" si="48"/>
        <v/>
      </c>
      <c r="AC181" s="487" t="str">
        <f t="shared" si="49"/>
        <v/>
      </c>
      <c r="AE181" s="487" t="str">
        <f t="shared" si="50"/>
        <v/>
      </c>
      <c r="AG181" s="487" t="str">
        <f t="shared" si="51"/>
        <v/>
      </c>
      <c r="AI181" s="487" t="str">
        <f t="shared" si="52"/>
        <v/>
      </c>
      <c r="AK181" s="487" t="str">
        <f t="shared" si="53"/>
        <v/>
      </c>
      <c r="AM181" s="487" t="str">
        <f t="shared" si="54"/>
        <v/>
      </c>
      <c r="AO181" s="487" t="str">
        <f t="shared" si="55"/>
        <v/>
      </c>
      <c r="AQ181" s="487" t="str">
        <f t="shared" si="56"/>
        <v/>
      </c>
    </row>
    <row r="182" spans="5:43" x14ac:dyDescent="0.25">
      <c r="E182" s="487" t="str">
        <f t="shared" si="38"/>
        <v/>
      </c>
      <c r="G182" s="487" t="str">
        <f t="shared" si="38"/>
        <v/>
      </c>
      <c r="I182" s="487" t="str">
        <f t="shared" si="39"/>
        <v/>
      </c>
      <c r="K182" s="487" t="str">
        <f t="shared" si="40"/>
        <v/>
      </c>
      <c r="M182" s="487" t="str">
        <f t="shared" si="41"/>
        <v/>
      </c>
      <c r="O182" s="487" t="str">
        <f t="shared" si="42"/>
        <v/>
      </c>
      <c r="Q182" s="487" t="str">
        <f t="shared" si="43"/>
        <v/>
      </c>
      <c r="S182" s="487" t="str">
        <f t="shared" si="44"/>
        <v/>
      </c>
      <c r="U182" s="487" t="str">
        <f t="shared" si="45"/>
        <v/>
      </c>
      <c r="W182" s="487" t="str">
        <f t="shared" si="46"/>
        <v/>
      </c>
      <c r="Y182" s="487" t="str">
        <f t="shared" si="47"/>
        <v/>
      </c>
      <c r="AA182" s="487" t="str">
        <f t="shared" si="48"/>
        <v/>
      </c>
      <c r="AC182" s="487" t="str">
        <f t="shared" si="49"/>
        <v/>
      </c>
      <c r="AE182" s="487" t="str">
        <f t="shared" si="50"/>
        <v/>
      </c>
      <c r="AG182" s="487" t="str">
        <f t="shared" si="51"/>
        <v/>
      </c>
      <c r="AI182" s="487" t="str">
        <f t="shared" si="52"/>
        <v/>
      </c>
      <c r="AK182" s="487" t="str">
        <f t="shared" si="53"/>
        <v/>
      </c>
      <c r="AM182" s="487" t="str">
        <f t="shared" si="54"/>
        <v/>
      </c>
      <c r="AO182" s="487" t="str">
        <f t="shared" si="55"/>
        <v/>
      </c>
      <c r="AQ182" s="487" t="str">
        <f t="shared" si="56"/>
        <v/>
      </c>
    </row>
    <row r="183" spans="5:43" x14ac:dyDescent="0.25">
      <c r="E183" s="487" t="str">
        <f t="shared" si="38"/>
        <v/>
      </c>
      <c r="G183" s="487" t="str">
        <f t="shared" si="38"/>
        <v/>
      </c>
      <c r="I183" s="487" t="str">
        <f t="shared" si="39"/>
        <v/>
      </c>
      <c r="K183" s="487" t="str">
        <f t="shared" si="40"/>
        <v/>
      </c>
      <c r="M183" s="487" t="str">
        <f t="shared" si="41"/>
        <v/>
      </c>
      <c r="O183" s="487" t="str">
        <f t="shared" si="42"/>
        <v/>
      </c>
      <c r="Q183" s="487" t="str">
        <f t="shared" si="43"/>
        <v/>
      </c>
      <c r="S183" s="487" t="str">
        <f t="shared" si="44"/>
        <v/>
      </c>
      <c r="U183" s="487" t="str">
        <f t="shared" si="45"/>
        <v/>
      </c>
      <c r="W183" s="487" t="str">
        <f t="shared" si="46"/>
        <v/>
      </c>
      <c r="Y183" s="487" t="str">
        <f t="shared" si="47"/>
        <v/>
      </c>
      <c r="AA183" s="487" t="str">
        <f t="shared" si="48"/>
        <v/>
      </c>
      <c r="AC183" s="487" t="str">
        <f t="shared" si="49"/>
        <v/>
      </c>
      <c r="AE183" s="487" t="str">
        <f t="shared" si="50"/>
        <v/>
      </c>
      <c r="AG183" s="487" t="str">
        <f t="shared" si="51"/>
        <v/>
      </c>
      <c r="AI183" s="487" t="str">
        <f t="shared" si="52"/>
        <v/>
      </c>
      <c r="AK183" s="487" t="str">
        <f t="shared" si="53"/>
        <v/>
      </c>
      <c r="AM183" s="487" t="str">
        <f t="shared" si="54"/>
        <v/>
      </c>
      <c r="AO183" s="487" t="str">
        <f t="shared" si="55"/>
        <v/>
      </c>
      <c r="AQ183" s="487" t="str">
        <f t="shared" si="56"/>
        <v/>
      </c>
    </row>
    <row r="184" spans="5:43" x14ac:dyDescent="0.25">
      <c r="E184" s="487" t="str">
        <f t="shared" si="38"/>
        <v/>
      </c>
      <c r="G184" s="487" t="str">
        <f t="shared" si="38"/>
        <v/>
      </c>
      <c r="I184" s="487" t="str">
        <f t="shared" si="39"/>
        <v/>
      </c>
      <c r="K184" s="487" t="str">
        <f t="shared" si="40"/>
        <v/>
      </c>
      <c r="M184" s="487" t="str">
        <f t="shared" si="41"/>
        <v/>
      </c>
      <c r="O184" s="487" t="str">
        <f t="shared" si="42"/>
        <v/>
      </c>
      <c r="Q184" s="487" t="str">
        <f t="shared" si="43"/>
        <v/>
      </c>
      <c r="S184" s="487" t="str">
        <f t="shared" si="44"/>
        <v/>
      </c>
      <c r="U184" s="487" t="str">
        <f t="shared" si="45"/>
        <v/>
      </c>
      <c r="W184" s="487" t="str">
        <f t="shared" si="46"/>
        <v/>
      </c>
      <c r="Y184" s="487" t="str">
        <f t="shared" si="47"/>
        <v/>
      </c>
      <c r="AA184" s="487" t="str">
        <f t="shared" si="48"/>
        <v/>
      </c>
      <c r="AC184" s="487" t="str">
        <f t="shared" si="49"/>
        <v/>
      </c>
      <c r="AE184" s="487" t="str">
        <f t="shared" si="50"/>
        <v/>
      </c>
      <c r="AG184" s="487" t="str">
        <f t="shared" si="51"/>
        <v/>
      </c>
      <c r="AI184" s="487" t="str">
        <f t="shared" si="52"/>
        <v/>
      </c>
      <c r="AK184" s="487" t="str">
        <f t="shared" si="53"/>
        <v/>
      </c>
      <c r="AM184" s="487" t="str">
        <f t="shared" si="54"/>
        <v/>
      </c>
      <c r="AO184" s="487" t="str">
        <f t="shared" si="55"/>
        <v/>
      </c>
      <c r="AQ184" s="487" t="str">
        <f t="shared" si="56"/>
        <v/>
      </c>
    </row>
    <row r="185" spans="5:43" x14ac:dyDescent="0.25">
      <c r="E185" s="487" t="str">
        <f t="shared" si="38"/>
        <v/>
      </c>
      <c r="G185" s="487" t="str">
        <f t="shared" si="38"/>
        <v/>
      </c>
      <c r="I185" s="487" t="str">
        <f t="shared" si="39"/>
        <v/>
      </c>
      <c r="K185" s="487" t="str">
        <f t="shared" si="40"/>
        <v/>
      </c>
      <c r="M185" s="487" t="str">
        <f t="shared" si="41"/>
        <v/>
      </c>
      <c r="O185" s="487" t="str">
        <f t="shared" si="42"/>
        <v/>
      </c>
      <c r="Q185" s="487" t="str">
        <f t="shared" si="43"/>
        <v/>
      </c>
      <c r="S185" s="487" t="str">
        <f t="shared" si="44"/>
        <v/>
      </c>
      <c r="U185" s="487" t="str">
        <f t="shared" si="45"/>
        <v/>
      </c>
      <c r="W185" s="487" t="str">
        <f t="shared" si="46"/>
        <v/>
      </c>
      <c r="Y185" s="487" t="str">
        <f t="shared" si="47"/>
        <v/>
      </c>
      <c r="AA185" s="487" t="str">
        <f t="shared" si="48"/>
        <v/>
      </c>
      <c r="AC185" s="487" t="str">
        <f t="shared" si="49"/>
        <v/>
      </c>
      <c r="AE185" s="487" t="str">
        <f t="shared" si="50"/>
        <v/>
      </c>
      <c r="AG185" s="487" t="str">
        <f t="shared" si="51"/>
        <v/>
      </c>
      <c r="AI185" s="487" t="str">
        <f t="shared" si="52"/>
        <v/>
      </c>
      <c r="AK185" s="487" t="str">
        <f t="shared" si="53"/>
        <v/>
      </c>
      <c r="AM185" s="487" t="str">
        <f t="shared" si="54"/>
        <v/>
      </c>
      <c r="AO185" s="487" t="str">
        <f t="shared" si="55"/>
        <v/>
      </c>
      <c r="AQ185" s="487" t="str">
        <f t="shared" si="56"/>
        <v/>
      </c>
    </row>
    <row r="186" spans="5:43" x14ac:dyDescent="0.25">
      <c r="E186" s="487" t="str">
        <f t="shared" si="38"/>
        <v/>
      </c>
      <c r="G186" s="487" t="str">
        <f t="shared" si="38"/>
        <v/>
      </c>
      <c r="I186" s="487" t="str">
        <f t="shared" si="39"/>
        <v/>
      </c>
      <c r="K186" s="487" t="str">
        <f t="shared" si="40"/>
        <v/>
      </c>
      <c r="M186" s="487" t="str">
        <f t="shared" si="41"/>
        <v/>
      </c>
      <c r="O186" s="487" t="str">
        <f t="shared" si="42"/>
        <v/>
      </c>
      <c r="Q186" s="487" t="str">
        <f t="shared" si="43"/>
        <v/>
      </c>
      <c r="S186" s="487" t="str">
        <f t="shared" si="44"/>
        <v/>
      </c>
      <c r="U186" s="487" t="str">
        <f t="shared" si="45"/>
        <v/>
      </c>
      <c r="W186" s="487" t="str">
        <f t="shared" si="46"/>
        <v/>
      </c>
      <c r="Y186" s="487" t="str">
        <f t="shared" si="47"/>
        <v/>
      </c>
      <c r="AA186" s="487" t="str">
        <f t="shared" si="48"/>
        <v/>
      </c>
      <c r="AC186" s="487" t="str">
        <f t="shared" si="49"/>
        <v/>
      </c>
      <c r="AE186" s="487" t="str">
        <f t="shared" si="50"/>
        <v/>
      </c>
      <c r="AG186" s="487" t="str">
        <f t="shared" si="51"/>
        <v/>
      </c>
      <c r="AI186" s="487" t="str">
        <f t="shared" si="52"/>
        <v/>
      </c>
      <c r="AK186" s="487" t="str">
        <f t="shared" si="53"/>
        <v/>
      </c>
      <c r="AM186" s="487" t="str">
        <f t="shared" si="54"/>
        <v/>
      </c>
      <c r="AO186" s="487" t="str">
        <f t="shared" si="55"/>
        <v/>
      </c>
      <c r="AQ186" s="487" t="str">
        <f t="shared" si="56"/>
        <v/>
      </c>
    </row>
    <row r="187" spans="5:43" x14ac:dyDescent="0.25">
      <c r="E187" s="487" t="str">
        <f t="shared" si="38"/>
        <v/>
      </c>
      <c r="G187" s="487" t="str">
        <f t="shared" si="38"/>
        <v/>
      </c>
      <c r="I187" s="487" t="str">
        <f t="shared" si="39"/>
        <v/>
      </c>
      <c r="K187" s="487" t="str">
        <f t="shared" si="40"/>
        <v/>
      </c>
      <c r="M187" s="487" t="str">
        <f t="shared" si="41"/>
        <v/>
      </c>
      <c r="O187" s="487" t="str">
        <f t="shared" si="42"/>
        <v/>
      </c>
      <c r="Q187" s="487" t="str">
        <f t="shared" si="43"/>
        <v/>
      </c>
      <c r="S187" s="487" t="str">
        <f t="shared" si="44"/>
        <v/>
      </c>
      <c r="U187" s="487" t="str">
        <f t="shared" si="45"/>
        <v/>
      </c>
      <c r="W187" s="487" t="str">
        <f t="shared" si="46"/>
        <v/>
      </c>
      <c r="Y187" s="487" t="str">
        <f t="shared" si="47"/>
        <v/>
      </c>
      <c r="AA187" s="487" t="str">
        <f t="shared" si="48"/>
        <v/>
      </c>
      <c r="AC187" s="487" t="str">
        <f t="shared" si="49"/>
        <v/>
      </c>
      <c r="AE187" s="487" t="str">
        <f t="shared" si="50"/>
        <v/>
      </c>
      <c r="AG187" s="487" t="str">
        <f t="shared" si="51"/>
        <v/>
      </c>
      <c r="AI187" s="487" t="str">
        <f t="shared" si="52"/>
        <v/>
      </c>
      <c r="AK187" s="487" t="str">
        <f t="shared" si="53"/>
        <v/>
      </c>
      <c r="AM187" s="487" t="str">
        <f t="shared" si="54"/>
        <v/>
      </c>
      <c r="AO187" s="487" t="str">
        <f t="shared" si="55"/>
        <v/>
      </c>
      <c r="AQ187" s="487" t="str">
        <f t="shared" si="56"/>
        <v/>
      </c>
    </row>
    <row r="188" spans="5:43" x14ac:dyDescent="0.25">
      <c r="E188" s="487" t="str">
        <f t="shared" si="38"/>
        <v/>
      </c>
      <c r="G188" s="487" t="str">
        <f t="shared" si="38"/>
        <v/>
      </c>
      <c r="I188" s="487" t="str">
        <f t="shared" si="39"/>
        <v/>
      </c>
      <c r="K188" s="487" t="str">
        <f t="shared" si="40"/>
        <v/>
      </c>
      <c r="M188" s="487" t="str">
        <f t="shared" si="41"/>
        <v/>
      </c>
      <c r="O188" s="487" t="str">
        <f t="shared" si="42"/>
        <v/>
      </c>
      <c r="Q188" s="487" t="str">
        <f t="shared" si="43"/>
        <v/>
      </c>
      <c r="S188" s="487" t="str">
        <f t="shared" si="44"/>
        <v/>
      </c>
      <c r="U188" s="487" t="str">
        <f t="shared" si="45"/>
        <v/>
      </c>
      <c r="W188" s="487" t="str">
        <f t="shared" si="46"/>
        <v/>
      </c>
      <c r="Y188" s="487" t="str">
        <f t="shared" si="47"/>
        <v/>
      </c>
      <c r="AA188" s="487" t="str">
        <f t="shared" si="48"/>
        <v/>
      </c>
      <c r="AC188" s="487" t="str">
        <f t="shared" si="49"/>
        <v/>
      </c>
      <c r="AE188" s="487" t="str">
        <f t="shared" si="50"/>
        <v/>
      </c>
      <c r="AG188" s="487" t="str">
        <f t="shared" si="51"/>
        <v/>
      </c>
      <c r="AI188" s="487" t="str">
        <f t="shared" si="52"/>
        <v/>
      </c>
      <c r="AK188" s="487" t="str">
        <f t="shared" si="53"/>
        <v/>
      </c>
      <c r="AM188" s="487" t="str">
        <f t="shared" si="54"/>
        <v/>
      </c>
      <c r="AO188" s="487" t="str">
        <f t="shared" si="55"/>
        <v/>
      </c>
      <c r="AQ188" s="487" t="str">
        <f t="shared" si="56"/>
        <v/>
      </c>
    </row>
    <row r="189" spans="5:43" x14ac:dyDescent="0.25">
      <c r="E189" s="487" t="str">
        <f t="shared" si="38"/>
        <v/>
      </c>
      <c r="G189" s="487" t="str">
        <f t="shared" si="38"/>
        <v/>
      </c>
      <c r="I189" s="487" t="str">
        <f t="shared" si="39"/>
        <v/>
      </c>
      <c r="K189" s="487" t="str">
        <f t="shared" si="40"/>
        <v/>
      </c>
      <c r="M189" s="487" t="str">
        <f t="shared" si="41"/>
        <v/>
      </c>
      <c r="O189" s="487" t="str">
        <f t="shared" si="42"/>
        <v/>
      </c>
      <c r="Q189" s="487" t="str">
        <f t="shared" si="43"/>
        <v/>
      </c>
      <c r="S189" s="487" t="str">
        <f t="shared" si="44"/>
        <v/>
      </c>
      <c r="U189" s="487" t="str">
        <f t="shared" si="45"/>
        <v/>
      </c>
      <c r="W189" s="487" t="str">
        <f t="shared" si="46"/>
        <v/>
      </c>
      <c r="Y189" s="487" t="str">
        <f t="shared" si="47"/>
        <v/>
      </c>
      <c r="AA189" s="487" t="str">
        <f t="shared" si="48"/>
        <v/>
      </c>
      <c r="AC189" s="487" t="str">
        <f t="shared" si="49"/>
        <v/>
      </c>
      <c r="AE189" s="487" t="str">
        <f t="shared" si="50"/>
        <v/>
      </c>
      <c r="AG189" s="487" t="str">
        <f t="shared" si="51"/>
        <v/>
      </c>
      <c r="AI189" s="487" t="str">
        <f t="shared" si="52"/>
        <v/>
      </c>
      <c r="AK189" s="487" t="str">
        <f t="shared" si="53"/>
        <v/>
      </c>
      <c r="AM189" s="487" t="str">
        <f t="shared" si="54"/>
        <v/>
      </c>
      <c r="AO189" s="487" t="str">
        <f t="shared" si="55"/>
        <v/>
      </c>
      <c r="AQ189" s="487" t="str">
        <f t="shared" si="56"/>
        <v/>
      </c>
    </row>
    <row r="190" spans="5:43" x14ac:dyDescent="0.25">
      <c r="E190" s="487" t="str">
        <f t="shared" si="38"/>
        <v/>
      </c>
      <c r="G190" s="487" t="str">
        <f t="shared" si="38"/>
        <v/>
      </c>
      <c r="I190" s="487" t="str">
        <f t="shared" si="39"/>
        <v/>
      </c>
      <c r="K190" s="487" t="str">
        <f t="shared" si="40"/>
        <v/>
      </c>
      <c r="M190" s="487" t="str">
        <f t="shared" si="41"/>
        <v/>
      </c>
      <c r="O190" s="487" t="str">
        <f t="shared" si="42"/>
        <v/>
      </c>
      <c r="Q190" s="487" t="str">
        <f t="shared" si="43"/>
        <v/>
      </c>
      <c r="S190" s="487" t="str">
        <f t="shared" si="44"/>
        <v/>
      </c>
      <c r="U190" s="487" t="str">
        <f t="shared" si="45"/>
        <v/>
      </c>
      <c r="W190" s="487" t="str">
        <f t="shared" si="46"/>
        <v/>
      </c>
      <c r="Y190" s="487" t="str">
        <f t="shared" si="47"/>
        <v/>
      </c>
      <c r="AA190" s="487" t="str">
        <f t="shared" si="48"/>
        <v/>
      </c>
      <c r="AC190" s="487" t="str">
        <f t="shared" si="49"/>
        <v/>
      </c>
      <c r="AE190" s="487" t="str">
        <f t="shared" si="50"/>
        <v/>
      </c>
      <c r="AG190" s="487" t="str">
        <f t="shared" si="51"/>
        <v/>
      </c>
      <c r="AI190" s="487" t="str">
        <f t="shared" si="52"/>
        <v/>
      </c>
      <c r="AK190" s="487" t="str">
        <f t="shared" si="53"/>
        <v/>
      </c>
      <c r="AM190" s="487" t="str">
        <f t="shared" si="54"/>
        <v/>
      </c>
      <c r="AO190" s="487" t="str">
        <f t="shared" si="55"/>
        <v/>
      </c>
      <c r="AQ190" s="487" t="str">
        <f t="shared" si="56"/>
        <v/>
      </c>
    </row>
    <row r="191" spans="5:43" x14ac:dyDescent="0.25">
      <c r="E191" s="487" t="str">
        <f t="shared" si="38"/>
        <v/>
      </c>
      <c r="G191" s="487" t="str">
        <f t="shared" si="38"/>
        <v/>
      </c>
      <c r="I191" s="487" t="str">
        <f t="shared" si="39"/>
        <v/>
      </c>
      <c r="K191" s="487" t="str">
        <f t="shared" si="40"/>
        <v/>
      </c>
      <c r="M191" s="487" t="str">
        <f t="shared" si="41"/>
        <v/>
      </c>
      <c r="O191" s="487" t="str">
        <f t="shared" si="42"/>
        <v/>
      </c>
      <c r="Q191" s="487" t="str">
        <f t="shared" si="43"/>
        <v/>
      </c>
      <c r="S191" s="487" t="str">
        <f t="shared" si="44"/>
        <v/>
      </c>
      <c r="U191" s="487" t="str">
        <f t="shared" si="45"/>
        <v/>
      </c>
      <c r="W191" s="487" t="str">
        <f t="shared" si="46"/>
        <v/>
      </c>
      <c r="Y191" s="487" t="str">
        <f t="shared" si="47"/>
        <v/>
      </c>
      <c r="AA191" s="487" t="str">
        <f t="shared" si="48"/>
        <v/>
      </c>
      <c r="AC191" s="487" t="str">
        <f t="shared" si="49"/>
        <v/>
      </c>
      <c r="AE191" s="487" t="str">
        <f t="shared" si="50"/>
        <v/>
      </c>
      <c r="AG191" s="487" t="str">
        <f t="shared" si="51"/>
        <v/>
      </c>
      <c r="AI191" s="487" t="str">
        <f t="shared" si="52"/>
        <v/>
      </c>
      <c r="AK191" s="487" t="str">
        <f t="shared" si="53"/>
        <v/>
      </c>
      <c r="AM191" s="487" t="str">
        <f t="shared" si="54"/>
        <v/>
      </c>
      <c r="AO191" s="487" t="str">
        <f t="shared" si="55"/>
        <v/>
      </c>
      <c r="AQ191" s="487" t="str">
        <f t="shared" si="56"/>
        <v/>
      </c>
    </row>
    <row r="192" spans="5:43" x14ac:dyDescent="0.25">
      <c r="E192" s="487" t="str">
        <f t="shared" si="38"/>
        <v/>
      </c>
      <c r="G192" s="487" t="str">
        <f t="shared" si="38"/>
        <v/>
      </c>
      <c r="I192" s="487" t="str">
        <f t="shared" si="39"/>
        <v/>
      </c>
      <c r="K192" s="487" t="str">
        <f t="shared" si="40"/>
        <v/>
      </c>
      <c r="M192" s="487" t="str">
        <f t="shared" si="41"/>
        <v/>
      </c>
      <c r="O192" s="487" t="str">
        <f t="shared" si="42"/>
        <v/>
      </c>
      <c r="Q192" s="487" t="str">
        <f t="shared" si="43"/>
        <v/>
      </c>
      <c r="S192" s="487" t="str">
        <f t="shared" si="44"/>
        <v/>
      </c>
      <c r="U192" s="487" t="str">
        <f t="shared" si="45"/>
        <v/>
      </c>
      <c r="W192" s="487" t="str">
        <f t="shared" si="46"/>
        <v/>
      </c>
      <c r="Y192" s="487" t="str">
        <f t="shared" si="47"/>
        <v/>
      </c>
      <c r="AA192" s="487" t="str">
        <f t="shared" si="48"/>
        <v/>
      </c>
      <c r="AC192" s="487" t="str">
        <f t="shared" si="49"/>
        <v/>
      </c>
      <c r="AE192" s="487" t="str">
        <f t="shared" si="50"/>
        <v/>
      </c>
      <c r="AG192" s="487" t="str">
        <f t="shared" si="51"/>
        <v/>
      </c>
      <c r="AI192" s="487" t="str">
        <f t="shared" si="52"/>
        <v/>
      </c>
      <c r="AK192" s="487" t="str">
        <f t="shared" si="53"/>
        <v/>
      </c>
      <c r="AM192" s="487" t="str">
        <f t="shared" si="54"/>
        <v/>
      </c>
      <c r="AO192" s="487" t="str">
        <f t="shared" si="55"/>
        <v/>
      </c>
      <c r="AQ192" s="487" t="str">
        <f t="shared" si="56"/>
        <v/>
      </c>
    </row>
    <row r="193" spans="5:43" x14ac:dyDescent="0.25">
      <c r="E193" s="487" t="str">
        <f t="shared" si="38"/>
        <v/>
      </c>
      <c r="G193" s="487" t="str">
        <f t="shared" si="38"/>
        <v/>
      </c>
      <c r="I193" s="487" t="str">
        <f t="shared" si="39"/>
        <v/>
      </c>
      <c r="K193" s="487" t="str">
        <f t="shared" si="40"/>
        <v/>
      </c>
      <c r="M193" s="487" t="str">
        <f t="shared" si="41"/>
        <v/>
      </c>
      <c r="O193" s="487" t="str">
        <f t="shared" si="42"/>
        <v/>
      </c>
      <c r="Q193" s="487" t="str">
        <f t="shared" si="43"/>
        <v/>
      </c>
      <c r="S193" s="487" t="str">
        <f t="shared" si="44"/>
        <v/>
      </c>
      <c r="U193" s="487" t="str">
        <f t="shared" si="45"/>
        <v/>
      </c>
      <c r="W193" s="487" t="str">
        <f t="shared" si="46"/>
        <v/>
      </c>
      <c r="Y193" s="487" t="str">
        <f t="shared" si="47"/>
        <v/>
      </c>
      <c r="AA193" s="487" t="str">
        <f t="shared" si="48"/>
        <v/>
      </c>
      <c r="AC193" s="487" t="str">
        <f t="shared" si="49"/>
        <v/>
      </c>
      <c r="AE193" s="487" t="str">
        <f t="shared" si="50"/>
        <v/>
      </c>
      <c r="AG193" s="487" t="str">
        <f t="shared" si="51"/>
        <v/>
      </c>
      <c r="AI193" s="487" t="str">
        <f t="shared" si="52"/>
        <v/>
      </c>
      <c r="AK193" s="487" t="str">
        <f t="shared" si="53"/>
        <v/>
      </c>
      <c r="AM193" s="487" t="str">
        <f t="shared" si="54"/>
        <v/>
      </c>
      <c r="AO193" s="487" t="str">
        <f t="shared" si="55"/>
        <v/>
      </c>
      <c r="AQ193" s="487" t="str">
        <f t="shared" si="56"/>
        <v/>
      </c>
    </row>
    <row r="194" spans="5:43" x14ac:dyDescent="0.25">
      <c r="E194" s="487" t="str">
        <f t="shared" si="38"/>
        <v/>
      </c>
      <c r="G194" s="487" t="str">
        <f t="shared" si="38"/>
        <v/>
      </c>
      <c r="I194" s="487" t="str">
        <f t="shared" si="39"/>
        <v/>
      </c>
      <c r="K194" s="487" t="str">
        <f t="shared" si="40"/>
        <v/>
      </c>
      <c r="M194" s="487" t="str">
        <f t="shared" si="41"/>
        <v/>
      </c>
      <c r="O194" s="487" t="str">
        <f t="shared" si="42"/>
        <v/>
      </c>
      <c r="Q194" s="487" t="str">
        <f t="shared" si="43"/>
        <v/>
      </c>
      <c r="S194" s="487" t="str">
        <f t="shared" si="44"/>
        <v/>
      </c>
      <c r="U194" s="487" t="str">
        <f t="shared" si="45"/>
        <v/>
      </c>
      <c r="W194" s="487" t="str">
        <f t="shared" si="46"/>
        <v/>
      </c>
      <c r="Y194" s="487" t="str">
        <f t="shared" si="47"/>
        <v/>
      </c>
      <c r="AA194" s="487" t="str">
        <f t="shared" si="48"/>
        <v/>
      </c>
      <c r="AC194" s="487" t="str">
        <f t="shared" si="49"/>
        <v/>
      </c>
      <c r="AE194" s="487" t="str">
        <f t="shared" si="50"/>
        <v/>
      </c>
      <c r="AG194" s="487" t="str">
        <f t="shared" si="51"/>
        <v/>
      </c>
      <c r="AI194" s="487" t="str">
        <f t="shared" si="52"/>
        <v/>
      </c>
      <c r="AK194" s="487" t="str">
        <f t="shared" si="53"/>
        <v/>
      </c>
      <c r="AM194" s="487" t="str">
        <f t="shared" si="54"/>
        <v/>
      </c>
      <c r="AO194" s="487" t="str">
        <f t="shared" si="55"/>
        <v/>
      </c>
      <c r="AQ194" s="487" t="str">
        <f t="shared" si="56"/>
        <v/>
      </c>
    </row>
    <row r="195" spans="5:43" x14ac:dyDescent="0.25">
      <c r="E195" s="487" t="str">
        <f t="shared" si="38"/>
        <v/>
      </c>
      <c r="G195" s="487" t="str">
        <f t="shared" si="38"/>
        <v/>
      </c>
      <c r="I195" s="487" t="str">
        <f t="shared" si="39"/>
        <v/>
      </c>
      <c r="K195" s="487" t="str">
        <f t="shared" si="40"/>
        <v/>
      </c>
      <c r="M195" s="487" t="str">
        <f t="shared" si="41"/>
        <v/>
      </c>
      <c r="O195" s="487" t="str">
        <f t="shared" si="42"/>
        <v/>
      </c>
      <c r="Q195" s="487" t="str">
        <f t="shared" si="43"/>
        <v/>
      </c>
      <c r="S195" s="487" t="str">
        <f t="shared" si="44"/>
        <v/>
      </c>
      <c r="U195" s="487" t="str">
        <f t="shared" si="45"/>
        <v/>
      </c>
      <c r="W195" s="487" t="str">
        <f t="shared" si="46"/>
        <v/>
      </c>
      <c r="Y195" s="487" t="str">
        <f t="shared" si="47"/>
        <v/>
      </c>
      <c r="AA195" s="487" t="str">
        <f t="shared" si="48"/>
        <v/>
      </c>
      <c r="AC195" s="487" t="str">
        <f t="shared" si="49"/>
        <v/>
      </c>
      <c r="AE195" s="487" t="str">
        <f t="shared" si="50"/>
        <v/>
      </c>
      <c r="AG195" s="487" t="str">
        <f t="shared" si="51"/>
        <v/>
      </c>
      <c r="AI195" s="487" t="str">
        <f t="shared" si="52"/>
        <v/>
      </c>
      <c r="AK195" s="487" t="str">
        <f t="shared" si="53"/>
        <v/>
      </c>
      <c r="AM195" s="487" t="str">
        <f t="shared" si="54"/>
        <v/>
      </c>
      <c r="AO195" s="487" t="str">
        <f t="shared" si="55"/>
        <v/>
      </c>
      <c r="AQ195" s="487" t="str">
        <f t="shared" si="56"/>
        <v/>
      </c>
    </row>
    <row r="196" spans="5:43" x14ac:dyDescent="0.25">
      <c r="E196" s="487" t="str">
        <f t="shared" si="38"/>
        <v/>
      </c>
      <c r="G196" s="487" t="str">
        <f t="shared" si="38"/>
        <v/>
      </c>
      <c r="I196" s="487" t="str">
        <f t="shared" si="39"/>
        <v/>
      </c>
      <c r="K196" s="487" t="str">
        <f t="shared" si="40"/>
        <v/>
      </c>
      <c r="M196" s="487" t="str">
        <f t="shared" si="41"/>
        <v/>
      </c>
      <c r="O196" s="487" t="str">
        <f t="shared" si="42"/>
        <v/>
      </c>
      <c r="Q196" s="487" t="str">
        <f t="shared" si="43"/>
        <v/>
      </c>
      <c r="S196" s="487" t="str">
        <f t="shared" si="44"/>
        <v/>
      </c>
      <c r="U196" s="487" t="str">
        <f t="shared" si="45"/>
        <v/>
      </c>
      <c r="W196" s="487" t="str">
        <f t="shared" si="46"/>
        <v/>
      </c>
      <c r="Y196" s="487" t="str">
        <f t="shared" si="47"/>
        <v/>
      </c>
      <c r="AA196" s="487" t="str">
        <f t="shared" si="48"/>
        <v/>
      </c>
      <c r="AC196" s="487" t="str">
        <f t="shared" si="49"/>
        <v/>
      </c>
      <c r="AE196" s="487" t="str">
        <f t="shared" si="50"/>
        <v/>
      </c>
      <c r="AG196" s="487" t="str">
        <f t="shared" si="51"/>
        <v/>
      </c>
      <c r="AI196" s="487" t="str">
        <f t="shared" si="52"/>
        <v/>
      </c>
      <c r="AK196" s="487" t="str">
        <f t="shared" si="53"/>
        <v/>
      </c>
      <c r="AM196" s="487" t="str">
        <f t="shared" si="54"/>
        <v/>
      </c>
      <c r="AO196" s="487" t="str">
        <f t="shared" si="55"/>
        <v/>
      </c>
      <c r="AQ196" s="487" t="str">
        <f t="shared" si="56"/>
        <v/>
      </c>
    </row>
    <row r="197" spans="5:43" x14ac:dyDescent="0.25">
      <c r="E197" s="487" t="str">
        <f t="shared" si="38"/>
        <v/>
      </c>
      <c r="G197" s="487" t="str">
        <f t="shared" si="38"/>
        <v/>
      </c>
      <c r="I197" s="487" t="str">
        <f t="shared" si="39"/>
        <v/>
      </c>
      <c r="K197" s="487" t="str">
        <f t="shared" si="40"/>
        <v/>
      </c>
      <c r="M197" s="487" t="str">
        <f t="shared" si="41"/>
        <v/>
      </c>
      <c r="O197" s="487" t="str">
        <f t="shared" si="42"/>
        <v/>
      </c>
      <c r="Q197" s="487" t="str">
        <f t="shared" si="43"/>
        <v/>
      </c>
      <c r="S197" s="487" t="str">
        <f t="shared" si="44"/>
        <v/>
      </c>
      <c r="U197" s="487" t="str">
        <f t="shared" si="45"/>
        <v/>
      </c>
      <c r="W197" s="487" t="str">
        <f t="shared" si="46"/>
        <v/>
      </c>
      <c r="Y197" s="487" t="str">
        <f t="shared" si="47"/>
        <v/>
      </c>
      <c r="AA197" s="487" t="str">
        <f t="shared" si="48"/>
        <v/>
      </c>
      <c r="AC197" s="487" t="str">
        <f t="shared" si="49"/>
        <v/>
      </c>
      <c r="AE197" s="487" t="str">
        <f t="shared" si="50"/>
        <v/>
      </c>
      <c r="AG197" s="487" t="str">
        <f t="shared" si="51"/>
        <v/>
      </c>
      <c r="AI197" s="487" t="str">
        <f t="shared" si="52"/>
        <v/>
      </c>
      <c r="AK197" s="487" t="str">
        <f t="shared" si="53"/>
        <v/>
      </c>
      <c r="AM197" s="487" t="str">
        <f t="shared" si="54"/>
        <v/>
      </c>
      <c r="AO197" s="487" t="str">
        <f t="shared" si="55"/>
        <v/>
      </c>
      <c r="AQ197" s="487" t="str">
        <f t="shared" si="56"/>
        <v/>
      </c>
    </row>
    <row r="198" spans="5:43" x14ac:dyDescent="0.25">
      <c r="E198" s="487" t="str">
        <f t="shared" si="38"/>
        <v/>
      </c>
      <c r="G198" s="487" t="str">
        <f t="shared" si="38"/>
        <v/>
      </c>
      <c r="I198" s="487" t="str">
        <f t="shared" si="39"/>
        <v/>
      </c>
      <c r="K198" s="487" t="str">
        <f t="shared" si="40"/>
        <v/>
      </c>
      <c r="M198" s="487" t="str">
        <f t="shared" si="41"/>
        <v/>
      </c>
      <c r="O198" s="487" t="str">
        <f t="shared" si="42"/>
        <v/>
      </c>
      <c r="Q198" s="487" t="str">
        <f t="shared" si="43"/>
        <v/>
      </c>
      <c r="S198" s="487" t="str">
        <f t="shared" si="44"/>
        <v/>
      </c>
      <c r="U198" s="487" t="str">
        <f t="shared" si="45"/>
        <v/>
      </c>
      <c r="W198" s="487" t="str">
        <f t="shared" si="46"/>
        <v/>
      </c>
      <c r="Y198" s="487" t="str">
        <f t="shared" si="47"/>
        <v/>
      </c>
      <c r="AA198" s="487" t="str">
        <f t="shared" si="48"/>
        <v/>
      </c>
      <c r="AC198" s="487" t="str">
        <f t="shared" si="49"/>
        <v/>
      </c>
      <c r="AE198" s="487" t="str">
        <f t="shared" si="50"/>
        <v/>
      </c>
      <c r="AG198" s="487" t="str">
        <f t="shared" si="51"/>
        <v/>
      </c>
      <c r="AI198" s="487" t="str">
        <f t="shared" si="52"/>
        <v/>
      </c>
      <c r="AK198" s="487" t="str">
        <f t="shared" si="53"/>
        <v/>
      </c>
      <c r="AM198" s="487" t="str">
        <f t="shared" si="54"/>
        <v/>
      </c>
      <c r="AO198" s="487" t="str">
        <f t="shared" si="55"/>
        <v/>
      </c>
      <c r="AQ198" s="487" t="str">
        <f t="shared" si="56"/>
        <v/>
      </c>
    </row>
    <row r="199" spans="5:43" x14ac:dyDescent="0.25">
      <c r="E199" s="487" t="str">
        <f t="shared" si="38"/>
        <v/>
      </c>
      <c r="G199" s="487" t="str">
        <f t="shared" si="38"/>
        <v/>
      </c>
      <c r="I199" s="487" t="str">
        <f t="shared" si="39"/>
        <v/>
      </c>
      <c r="K199" s="487" t="str">
        <f t="shared" si="40"/>
        <v/>
      </c>
      <c r="M199" s="487" t="str">
        <f t="shared" si="41"/>
        <v/>
      </c>
      <c r="O199" s="487" t="str">
        <f t="shared" si="42"/>
        <v/>
      </c>
      <c r="Q199" s="487" t="str">
        <f t="shared" si="43"/>
        <v/>
      </c>
      <c r="S199" s="487" t="str">
        <f t="shared" si="44"/>
        <v/>
      </c>
      <c r="U199" s="487" t="str">
        <f t="shared" si="45"/>
        <v/>
      </c>
      <c r="W199" s="487" t="str">
        <f t="shared" si="46"/>
        <v/>
      </c>
      <c r="Y199" s="487" t="str">
        <f t="shared" si="47"/>
        <v/>
      </c>
      <c r="AA199" s="487" t="str">
        <f t="shared" si="48"/>
        <v/>
      </c>
      <c r="AC199" s="487" t="str">
        <f t="shared" si="49"/>
        <v/>
      </c>
      <c r="AE199" s="487" t="str">
        <f t="shared" si="50"/>
        <v/>
      </c>
      <c r="AG199" s="487" t="str">
        <f t="shared" si="51"/>
        <v/>
      </c>
      <c r="AI199" s="487" t="str">
        <f t="shared" si="52"/>
        <v/>
      </c>
      <c r="AK199" s="487" t="str">
        <f t="shared" si="53"/>
        <v/>
      </c>
      <c r="AM199" s="487" t="str">
        <f t="shared" si="54"/>
        <v/>
      </c>
      <c r="AO199" s="487" t="str">
        <f t="shared" si="55"/>
        <v/>
      </c>
      <c r="AQ199" s="487" t="str">
        <f t="shared" si="56"/>
        <v/>
      </c>
    </row>
    <row r="200" spans="5:43" x14ac:dyDescent="0.25">
      <c r="E200" s="487" t="str">
        <f t="shared" si="38"/>
        <v/>
      </c>
      <c r="G200" s="487" t="str">
        <f t="shared" si="38"/>
        <v/>
      </c>
      <c r="I200" s="487" t="str">
        <f t="shared" si="39"/>
        <v/>
      </c>
      <c r="K200" s="487" t="str">
        <f t="shared" si="40"/>
        <v/>
      </c>
      <c r="M200" s="487" t="str">
        <f t="shared" si="41"/>
        <v/>
      </c>
      <c r="O200" s="487" t="str">
        <f t="shared" si="42"/>
        <v/>
      </c>
      <c r="Q200" s="487" t="str">
        <f t="shared" si="43"/>
        <v/>
      </c>
      <c r="S200" s="487" t="str">
        <f t="shared" si="44"/>
        <v/>
      </c>
      <c r="U200" s="487" t="str">
        <f t="shared" si="45"/>
        <v/>
      </c>
      <c r="W200" s="487" t="str">
        <f t="shared" si="46"/>
        <v/>
      </c>
      <c r="Y200" s="487" t="str">
        <f t="shared" si="47"/>
        <v/>
      </c>
      <c r="AA200" s="487" t="str">
        <f t="shared" si="48"/>
        <v/>
      </c>
      <c r="AC200" s="487" t="str">
        <f t="shared" si="49"/>
        <v/>
      </c>
      <c r="AE200" s="487" t="str">
        <f t="shared" si="50"/>
        <v/>
      </c>
      <c r="AG200" s="487" t="str">
        <f t="shared" si="51"/>
        <v/>
      </c>
      <c r="AI200" s="487" t="str">
        <f t="shared" si="52"/>
        <v/>
      </c>
      <c r="AK200" s="487" t="str">
        <f t="shared" si="53"/>
        <v/>
      </c>
      <c r="AM200" s="487" t="str">
        <f t="shared" si="54"/>
        <v/>
      </c>
      <c r="AO200" s="487" t="str">
        <f t="shared" si="55"/>
        <v/>
      </c>
      <c r="AQ200" s="487" t="str">
        <f t="shared" si="56"/>
        <v/>
      </c>
    </row>
    <row r="201" spans="5:43" x14ac:dyDescent="0.25">
      <c r="E201" s="487" t="str">
        <f t="shared" si="38"/>
        <v/>
      </c>
      <c r="G201" s="487" t="str">
        <f t="shared" si="38"/>
        <v/>
      </c>
      <c r="I201" s="487" t="str">
        <f t="shared" si="39"/>
        <v/>
      </c>
      <c r="K201" s="487" t="str">
        <f t="shared" si="40"/>
        <v/>
      </c>
      <c r="M201" s="487" t="str">
        <f t="shared" si="41"/>
        <v/>
      </c>
      <c r="O201" s="487" t="str">
        <f t="shared" si="42"/>
        <v/>
      </c>
      <c r="Q201" s="487" t="str">
        <f t="shared" si="43"/>
        <v/>
      </c>
      <c r="S201" s="487" t="str">
        <f t="shared" si="44"/>
        <v/>
      </c>
      <c r="U201" s="487" t="str">
        <f t="shared" si="45"/>
        <v/>
      </c>
      <c r="W201" s="487" t="str">
        <f t="shared" si="46"/>
        <v/>
      </c>
      <c r="Y201" s="487" t="str">
        <f t="shared" si="47"/>
        <v/>
      </c>
      <c r="AA201" s="487" t="str">
        <f t="shared" si="48"/>
        <v/>
      </c>
      <c r="AC201" s="487" t="str">
        <f t="shared" si="49"/>
        <v/>
      </c>
      <c r="AE201" s="487" t="str">
        <f t="shared" si="50"/>
        <v/>
      </c>
      <c r="AG201" s="487" t="str">
        <f t="shared" si="51"/>
        <v/>
      </c>
      <c r="AI201" s="487" t="str">
        <f t="shared" si="52"/>
        <v/>
      </c>
      <c r="AK201" s="487" t="str">
        <f t="shared" si="53"/>
        <v/>
      </c>
      <c r="AM201" s="487" t="str">
        <f t="shared" si="54"/>
        <v/>
      </c>
      <c r="AO201" s="487" t="str">
        <f t="shared" si="55"/>
        <v/>
      </c>
      <c r="AQ201" s="487" t="str">
        <f t="shared" si="56"/>
        <v/>
      </c>
    </row>
    <row r="202" spans="5:43" x14ac:dyDescent="0.25">
      <c r="E202" s="487" t="str">
        <f t="shared" si="38"/>
        <v/>
      </c>
      <c r="G202" s="487" t="str">
        <f t="shared" si="38"/>
        <v/>
      </c>
      <c r="I202" s="487" t="str">
        <f t="shared" si="39"/>
        <v/>
      </c>
      <c r="K202" s="487" t="str">
        <f t="shared" si="40"/>
        <v/>
      </c>
      <c r="M202" s="487" t="str">
        <f t="shared" si="41"/>
        <v/>
      </c>
      <c r="O202" s="487" t="str">
        <f t="shared" si="42"/>
        <v/>
      </c>
      <c r="Q202" s="487" t="str">
        <f t="shared" si="43"/>
        <v/>
      </c>
      <c r="S202" s="487" t="str">
        <f t="shared" si="44"/>
        <v/>
      </c>
      <c r="U202" s="487" t="str">
        <f t="shared" si="45"/>
        <v/>
      </c>
      <c r="W202" s="487" t="str">
        <f t="shared" si="46"/>
        <v/>
      </c>
      <c r="Y202" s="487" t="str">
        <f t="shared" si="47"/>
        <v/>
      </c>
      <c r="AA202" s="487" t="str">
        <f t="shared" si="48"/>
        <v/>
      </c>
      <c r="AC202" s="487" t="str">
        <f t="shared" si="49"/>
        <v/>
      </c>
      <c r="AE202" s="487" t="str">
        <f t="shared" si="50"/>
        <v/>
      </c>
      <c r="AG202" s="487" t="str">
        <f t="shared" si="51"/>
        <v/>
      </c>
      <c r="AI202" s="487" t="str">
        <f t="shared" si="52"/>
        <v/>
      </c>
      <c r="AK202" s="487" t="str">
        <f t="shared" si="53"/>
        <v/>
      </c>
      <c r="AM202" s="487" t="str">
        <f t="shared" si="54"/>
        <v/>
      </c>
      <c r="AO202" s="487" t="str">
        <f t="shared" si="55"/>
        <v/>
      </c>
      <c r="AQ202" s="487" t="str">
        <f t="shared" si="56"/>
        <v/>
      </c>
    </row>
    <row r="203" spans="5:43" x14ac:dyDescent="0.25">
      <c r="E203" s="487" t="str">
        <f t="shared" si="38"/>
        <v/>
      </c>
      <c r="G203" s="487" t="str">
        <f t="shared" si="38"/>
        <v/>
      </c>
      <c r="I203" s="487" t="str">
        <f t="shared" si="39"/>
        <v/>
      </c>
      <c r="K203" s="487" t="str">
        <f t="shared" si="40"/>
        <v/>
      </c>
      <c r="M203" s="487" t="str">
        <f t="shared" si="41"/>
        <v/>
      </c>
      <c r="O203" s="487" t="str">
        <f t="shared" si="42"/>
        <v/>
      </c>
      <c r="Q203" s="487" t="str">
        <f t="shared" si="43"/>
        <v/>
      </c>
      <c r="S203" s="487" t="str">
        <f t="shared" si="44"/>
        <v/>
      </c>
      <c r="U203" s="487" t="str">
        <f t="shared" si="45"/>
        <v/>
      </c>
      <c r="W203" s="487" t="str">
        <f t="shared" si="46"/>
        <v/>
      </c>
      <c r="Y203" s="487" t="str">
        <f t="shared" si="47"/>
        <v/>
      </c>
      <c r="AA203" s="487" t="str">
        <f t="shared" si="48"/>
        <v/>
      </c>
      <c r="AC203" s="487" t="str">
        <f t="shared" si="49"/>
        <v/>
      </c>
      <c r="AE203" s="487" t="str">
        <f t="shared" si="50"/>
        <v/>
      </c>
      <c r="AG203" s="487" t="str">
        <f t="shared" si="51"/>
        <v/>
      </c>
      <c r="AI203" s="487" t="str">
        <f t="shared" si="52"/>
        <v/>
      </c>
      <c r="AK203" s="487" t="str">
        <f t="shared" si="53"/>
        <v/>
      </c>
      <c r="AM203" s="487" t="str">
        <f t="shared" si="54"/>
        <v/>
      </c>
      <c r="AO203" s="487" t="str">
        <f t="shared" si="55"/>
        <v/>
      </c>
      <c r="AQ203" s="487" t="str">
        <f t="shared" si="56"/>
        <v/>
      </c>
    </row>
    <row r="204" spans="5:43" x14ac:dyDescent="0.25">
      <c r="E204" s="487" t="str">
        <f t="shared" si="38"/>
        <v/>
      </c>
      <c r="G204" s="487" t="str">
        <f t="shared" si="38"/>
        <v/>
      </c>
      <c r="I204" s="487" t="str">
        <f t="shared" si="39"/>
        <v/>
      </c>
      <c r="K204" s="487" t="str">
        <f t="shared" si="40"/>
        <v/>
      </c>
      <c r="M204" s="487" t="str">
        <f t="shared" si="41"/>
        <v/>
      </c>
      <c r="O204" s="487" t="str">
        <f t="shared" si="42"/>
        <v/>
      </c>
      <c r="Q204" s="487" t="str">
        <f t="shared" si="43"/>
        <v/>
      </c>
      <c r="S204" s="487" t="str">
        <f t="shared" si="44"/>
        <v/>
      </c>
      <c r="U204" s="487" t="str">
        <f t="shared" si="45"/>
        <v/>
      </c>
      <c r="W204" s="487" t="str">
        <f t="shared" si="46"/>
        <v/>
      </c>
      <c r="Y204" s="487" t="str">
        <f t="shared" si="47"/>
        <v/>
      </c>
      <c r="AA204" s="487" t="str">
        <f t="shared" si="48"/>
        <v/>
      </c>
      <c r="AC204" s="487" t="str">
        <f t="shared" si="49"/>
        <v/>
      </c>
      <c r="AE204" s="487" t="str">
        <f t="shared" si="50"/>
        <v/>
      </c>
      <c r="AG204" s="487" t="str">
        <f t="shared" si="51"/>
        <v/>
      </c>
      <c r="AI204" s="487" t="str">
        <f t="shared" si="52"/>
        <v/>
      </c>
      <c r="AK204" s="487" t="str">
        <f t="shared" si="53"/>
        <v/>
      </c>
      <c r="AM204" s="487" t="str">
        <f t="shared" si="54"/>
        <v/>
      </c>
      <c r="AO204" s="487" t="str">
        <f t="shared" si="55"/>
        <v/>
      </c>
      <c r="AQ204" s="487" t="str">
        <f t="shared" si="56"/>
        <v/>
      </c>
    </row>
    <row r="205" spans="5:43" x14ac:dyDescent="0.25">
      <c r="E205" s="487" t="str">
        <f t="shared" ref="E205:G268" si="57">IF(OR($B205=0,D205=0),"",D205/$B205)</f>
        <v/>
      </c>
      <c r="G205" s="487" t="str">
        <f t="shared" si="57"/>
        <v/>
      </c>
      <c r="I205" s="487" t="str">
        <f t="shared" ref="I205:I268" si="58">IF(OR($B205=0,H205=0),"",H205/$B205)</f>
        <v/>
      </c>
      <c r="K205" s="487" t="str">
        <f t="shared" ref="K205:K268" si="59">IF(OR($B205=0,J205=0),"",J205/$B205)</f>
        <v/>
      </c>
      <c r="M205" s="487" t="str">
        <f t="shared" ref="M205:M268" si="60">IF(OR($B205=0,L205=0),"",L205/$B205)</f>
        <v/>
      </c>
      <c r="O205" s="487" t="str">
        <f t="shared" ref="O205:O268" si="61">IF(OR($B205=0,N205=0),"",N205/$B205)</f>
        <v/>
      </c>
      <c r="Q205" s="487" t="str">
        <f t="shared" ref="Q205:Q268" si="62">IF(OR($B205=0,P205=0),"",P205/$B205)</f>
        <v/>
      </c>
      <c r="S205" s="487" t="str">
        <f t="shared" ref="S205:S268" si="63">IF(OR($B205=0,R205=0),"",R205/$B205)</f>
        <v/>
      </c>
      <c r="U205" s="487" t="str">
        <f t="shared" ref="U205:U268" si="64">IF(OR($B205=0,T205=0),"",T205/$B205)</f>
        <v/>
      </c>
      <c r="W205" s="487" t="str">
        <f t="shared" ref="W205:W268" si="65">IF(OR($B205=0,V205=0),"",V205/$B205)</f>
        <v/>
      </c>
      <c r="Y205" s="487" t="str">
        <f t="shared" ref="Y205:Y268" si="66">IF(OR($B205=0,X205=0),"",X205/$B205)</f>
        <v/>
      </c>
      <c r="AA205" s="487" t="str">
        <f t="shared" ref="AA205:AA268" si="67">IF(OR($B205=0,Z205=0),"",Z205/$B205)</f>
        <v/>
      </c>
      <c r="AC205" s="487" t="str">
        <f t="shared" ref="AC205:AC268" si="68">IF(OR($B205=0,AB205=0),"",AB205/$B205)</f>
        <v/>
      </c>
      <c r="AE205" s="487" t="str">
        <f t="shared" ref="AE205:AE268" si="69">IF(OR($B205=0,AD205=0),"",AD205/$B205)</f>
        <v/>
      </c>
      <c r="AG205" s="487" t="str">
        <f t="shared" ref="AG205:AG268" si="70">IF(OR($B205=0,AF205=0),"",AF205/$B205)</f>
        <v/>
      </c>
      <c r="AI205" s="487" t="str">
        <f t="shared" ref="AI205:AI268" si="71">IF(OR($B205=0,AH205=0),"",AH205/$B205)</f>
        <v/>
      </c>
      <c r="AK205" s="487" t="str">
        <f t="shared" ref="AK205:AK268" si="72">IF(OR($B205=0,AJ205=0),"",AJ205/$B205)</f>
        <v/>
      </c>
      <c r="AM205" s="487" t="str">
        <f t="shared" ref="AM205:AM268" si="73">IF(OR($B205=0,AL205=0),"",AL205/$B205)</f>
        <v/>
      </c>
      <c r="AO205" s="487" t="str">
        <f t="shared" ref="AO205:AO268" si="74">IF(OR($B205=0,AN205=0),"",AN205/$B205)</f>
        <v/>
      </c>
      <c r="AQ205" s="487" t="str">
        <f t="shared" ref="AQ205:AQ268" si="75">IF(OR($B205=0,AP205=0),"",AP205/$B205)</f>
        <v/>
      </c>
    </row>
    <row r="206" spans="5:43" x14ac:dyDescent="0.25">
      <c r="E206" s="487" t="str">
        <f t="shared" si="57"/>
        <v/>
      </c>
      <c r="G206" s="487" t="str">
        <f t="shared" si="57"/>
        <v/>
      </c>
      <c r="I206" s="487" t="str">
        <f t="shared" si="58"/>
        <v/>
      </c>
      <c r="K206" s="487" t="str">
        <f t="shared" si="59"/>
        <v/>
      </c>
      <c r="M206" s="487" t="str">
        <f t="shared" si="60"/>
        <v/>
      </c>
      <c r="O206" s="487" t="str">
        <f t="shared" si="61"/>
        <v/>
      </c>
      <c r="Q206" s="487" t="str">
        <f t="shared" si="62"/>
        <v/>
      </c>
      <c r="S206" s="487" t="str">
        <f t="shared" si="63"/>
        <v/>
      </c>
      <c r="U206" s="487" t="str">
        <f t="shared" si="64"/>
        <v/>
      </c>
      <c r="W206" s="487" t="str">
        <f t="shared" si="65"/>
        <v/>
      </c>
      <c r="Y206" s="487" t="str">
        <f t="shared" si="66"/>
        <v/>
      </c>
      <c r="AA206" s="487" t="str">
        <f t="shared" si="67"/>
        <v/>
      </c>
      <c r="AC206" s="487" t="str">
        <f t="shared" si="68"/>
        <v/>
      </c>
      <c r="AE206" s="487" t="str">
        <f t="shared" si="69"/>
        <v/>
      </c>
      <c r="AG206" s="487" t="str">
        <f t="shared" si="70"/>
        <v/>
      </c>
      <c r="AI206" s="487" t="str">
        <f t="shared" si="71"/>
        <v/>
      </c>
      <c r="AK206" s="487" t="str">
        <f t="shared" si="72"/>
        <v/>
      </c>
      <c r="AM206" s="487" t="str">
        <f t="shared" si="73"/>
        <v/>
      </c>
      <c r="AO206" s="487" t="str">
        <f t="shared" si="74"/>
        <v/>
      </c>
      <c r="AQ206" s="487" t="str">
        <f t="shared" si="75"/>
        <v/>
      </c>
    </row>
    <row r="207" spans="5:43" x14ac:dyDescent="0.25">
      <c r="E207" s="487" t="str">
        <f t="shared" si="57"/>
        <v/>
      </c>
      <c r="G207" s="487" t="str">
        <f t="shared" si="57"/>
        <v/>
      </c>
      <c r="I207" s="487" t="str">
        <f t="shared" si="58"/>
        <v/>
      </c>
      <c r="K207" s="487" t="str">
        <f t="shared" si="59"/>
        <v/>
      </c>
      <c r="M207" s="487" t="str">
        <f t="shared" si="60"/>
        <v/>
      </c>
      <c r="O207" s="487" t="str">
        <f t="shared" si="61"/>
        <v/>
      </c>
      <c r="Q207" s="487" t="str">
        <f t="shared" si="62"/>
        <v/>
      </c>
      <c r="S207" s="487" t="str">
        <f t="shared" si="63"/>
        <v/>
      </c>
      <c r="U207" s="487" t="str">
        <f t="shared" si="64"/>
        <v/>
      </c>
      <c r="W207" s="487" t="str">
        <f t="shared" si="65"/>
        <v/>
      </c>
      <c r="Y207" s="487" t="str">
        <f t="shared" si="66"/>
        <v/>
      </c>
      <c r="AA207" s="487" t="str">
        <f t="shared" si="67"/>
        <v/>
      </c>
      <c r="AC207" s="487" t="str">
        <f t="shared" si="68"/>
        <v/>
      </c>
      <c r="AE207" s="487" t="str">
        <f t="shared" si="69"/>
        <v/>
      </c>
      <c r="AG207" s="487" t="str">
        <f t="shared" si="70"/>
        <v/>
      </c>
      <c r="AI207" s="487" t="str">
        <f t="shared" si="71"/>
        <v/>
      </c>
      <c r="AK207" s="487" t="str">
        <f t="shared" si="72"/>
        <v/>
      </c>
      <c r="AM207" s="487" t="str">
        <f t="shared" si="73"/>
        <v/>
      </c>
      <c r="AO207" s="487" t="str">
        <f t="shared" si="74"/>
        <v/>
      </c>
      <c r="AQ207" s="487" t="str">
        <f t="shared" si="75"/>
        <v/>
      </c>
    </row>
    <row r="208" spans="5:43" x14ac:dyDescent="0.25">
      <c r="E208" s="487" t="str">
        <f t="shared" si="57"/>
        <v/>
      </c>
      <c r="G208" s="487" t="str">
        <f t="shared" si="57"/>
        <v/>
      </c>
      <c r="I208" s="487" t="str">
        <f t="shared" si="58"/>
        <v/>
      </c>
      <c r="K208" s="487" t="str">
        <f t="shared" si="59"/>
        <v/>
      </c>
      <c r="M208" s="487" t="str">
        <f t="shared" si="60"/>
        <v/>
      </c>
      <c r="O208" s="487" t="str">
        <f t="shared" si="61"/>
        <v/>
      </c>
      <c r="Q208" s="487" t="str">
        <f t="shared" si="62"/>
        <v/>
      </c>
      <c r="S208" s="487" t="str">
        <f t="shared" si="63"/>
        <v/>
      </c>
      <c r="U208" s="487" t="str">
        <f t="shared" si="64"/>
        <v/>
      </c>
      <c r="W208" s="487" t="str">
        <f t="shared" si="65"/>
        <v/>
      </c>
      <c r="Y208" s="487" t="str">
        <f t="shared" si="66"/>
        <v/>
      </c>
      <c r="AA208" s="487" t="str">
        <f t="shared" si="67"/>
        <v/>
      </c>
      <c r="AC208" s="487" t="str">
        <f t="shared" si="68"/>
        <v/>
      </c>
      <c r="AE208" s="487" t="str">
        <f t="shared" si="69"/>
        <v/>
      </c>
      <c r="AG208" s="487" t="str">
        <f t="shared" si="70"/>
        <v/>
      </c>
      <c r="AI208" s="487" t="str">
        <f t="shared" si="71"/>
        <v/>
      </c>
      <c r="AK208" s="487" t="str">
        <f t="shared" si="72"/>
        <v/>
      </c>
      <c r="AM208" s="487" t="str">
        <f t="shared" si="73"/>
        <v/>
      </c>
      <c r="AO208" s="487" t="str">
        <f t="shared" si="74"/>
        <v/>
      </c>
      <c r="AQ208" s="487" t="str">
        <f t="shared" si="75"/>
        <v/>
      </c>
    </row>
    <row r="209" spans="5:43" x14ac:dyDescent="0.25">
      <c r="E209" s="487" t="str">
        <f t="shared" si="57"/>
        <v/>
      </c>
      <c r="G209" s="487" t="str">
        <f t="shared" si="57"/>
        <v/>
      </c>
      <c r="I209" s="487" t="str">
        <f t="shared" si="58"/>
        <v/>
      </c>
      <c r="K209" s="487" t="str">
        <f t="shared" si="59"/>
        <v/>
      </c>
      <c r="M209" s="487" t="str">
        <f t="shared" si="60"/>
        <v/>
      </c>
      <c r="O209" s="487" t="str">
        <f t="shared" si="61"/>
        <v/>
      </c>
      <c r="Q209" s="487" t="str">
        <f t="shared" si="62"/>
        <v/>
      </c>
      <c r="S209" s="487" t="str">
        <f t="shared" si="63"/>
        <v/>
      </c>
      <c r="U209" s="487" t="str">
        <f t="shared" si="64"/>
        <v/>
      </c>
      <c r="W209" s="487" t="str">
        <f t="shared" si="65"/>
        <v/>
      </c>
      <c r="Y209" s="487" t="str">
        <f t="shared" si="66"/>
        <v/>
      </c>
      <c r="AA209" s="487" t="str">
        <f t="shared" si="67"/>
        <v/>
      </c>
      <c r="AC209" s="487" t="str">
        <f t="shared" si="68"/>
        <v/>
      </c>
      <c r="AE209" s="487" t="str">
        <f t="shared" si="69"/>
        <v/>
      </c>
      <c r="AG209" s="487" t="str">
        <f t="shared" si="70"/>
        <v/>
      </c>
      <c r="AI209" s="487" t="str">
        <f t="shared" si="71"/>
        <v/>
      </c>
      <c r="AK209" s="487" t="str">
        <f t="shared" si="72"/>
        <v/>
      </c>
      <c r="AM209" s="487" t="str">
        <f t="shared" si="73"/>
        <v/>
      </c>
      <c r="AO209" s="487" t="str">
        <f t="shared" si="74"/>
        <v/>
      </c>
      <c r="AQ209" s="487" t="str">
        <f t="shared" si="75"/>
        <v/>
      </c>
    </row>
    <row r="210" spans="5:43" x14ac:dyDescent="0.25">
      <c r="E210" s="487" t="str">
        <f t="shared" si="57"/>
        <v/>
      </c>
      <c r="G210" s="487" t="str">
        <f t="shared" si="57"/>
        <v/>
      </c>
      <c r="I210" s="487" t="str">
        <f t="shared" si="58"/>
        <v/>
      </c>
      <c r="K210" s="487" t="str">
        <f t="shared" si="59"/>
        <v/>
      </c>
      <c r="M210" s="487" t="str">
        <f t="shared" si="60"/>
        <v/>
      </c>
      <c r="O210" s="487" t="str">
        <f t="shared" si="61"/>
        <v/>
      </c>
      <c r="Q210" s="487" t="str">
        <f t="shared" si="62"/>
        <v/>
      </c>
      <c r="S210" s="487" t="str">
        <f t="shared" si="63"/>
        <v/>
      </c>
      <c r="U210" s="487" t="str">
        <f t="shared" si="64"/>
        <v/>
      </c>
      <c r="W210" s="487" t="str">
        <f t="shared" si="65"/>
        <v/>
      </c>
      <c r="Y210" s="487" t="str">
        <f t="shared" si="66"/>
        <v/>
      </c>
      <c r="AA210" s="487" t="str">
        <f t="shared" si="67"/>
        <v/>
      </c>
      <c r="AC210" s="487" t="str">
        <f t="shared" si="68"/>
        <v/>
      </c>
      <c r="AE210" s="487" t="str">
        <f t="shared" si="69"/>
        <v/>
      </c>
      <c r="AG210" s="487" t="str">
        <f t="shared" si="70"/>
        <v/>
      </c>
      <c r="AI210" s="487" t="str">
        <f t="shared" si="71"/>
        <v/>
      </c>
      <c r="AK210" s="487" t="str">
        <f t="shared" si="72"/>
        <v/>
      </c>
      <c r="AM210" s="487" t="str">
        <f t="shared" si="73"/>
        <v/>
      </c>
      <c r="AO210" s="487" t="str">
        <f t="shared" si="74"/>
        <v/>
      </c>
      <c r="AQ210" s="487" t="str">
        <f t="shared" si="75"/>
        <v/>
      </c>
    </row>
    <row r="211" spans="5:43" x14ac:dyDescent="0.25">
      <c r="E211" s="487" t="str">
        <f t="shared" si="57"/>
        <v/>
      </c>
      <c r="G211" s="487" t="str">
        <f t="shared" si="57"/>
        <v/>
      </c>
      <c r="I211" s="487" t="str">
        <f t="shared" si="58"/>
        <v/>
      </c>
      <c r="K211" s="487" t="str">
        <f t="shared" si="59"/>
        <v/>
      </c>
      <c r="M211" s="487" t="str">
        <f t="shared" si="60"/>
        <v/>
      </c>
      <c r="O211" s="487" t="str">
        <f t="shared" si="61"/>
        <v/>
      </c>
      <c r="Q211" s="487" t="str">
        <f t="shared" si="62"/>
        <v/>
      </c>
      <c r="S211" s="487" t="str">
        <f t="shared" si="63"/>
        <v/>
      </c>
      <c r="U211" s="487" t="str">
        <f t="shared" si="64"/>
        <v/>
      </c>
      <c r="W211" s="487" t="str">
        <f t="shared" si="65"/>
        <v/>
      </c>
      <c r="Y211" s="487" t="str">
        <f t="shared" si="66"/>
        <v/>
      </c>
      <c r="AA211" s="487" t="str">
        <f t="shared" si="67"/>
        <v/>
      </c>
      <c r="AC211" s="487" t="str">
        <f t="shared" si="68"/>
        <v/>
      </c>
      <c r="AE211" s="487" t="str">
        <f t="shared" si="69"/>
        <v/>
      </c>
      <c r="AG211" s="487" t="str">
        <f t="shared" si="70"/>
        <v/>
      </c>
      <c r="AI211" s="487" t="str">
        <f t="shared" si="71"/>
        <v/>
      </c>
      <c r="AK211" s="487" t="str">
        <f t="shared" si="72"/>
        <v/>
      </c>
      <c r="AM211" s="487" t="str">
        <f t="shared" si="73"/>
        <v/>
      </c>
      <c r="AO211" s="487" t="str">
        <f t="shared" si="74"/>
        <v/>
      </c>
      <c r="AQ211" s="487" t="str">
        <f t="shared" si="75"/>
        <v/>
      </c>
    </row>
    <row r="212" spans="5:43" x14ac:dyDescent="0.25">
      <c r="E212" s="487" t="str">
        <f t="shared" si="57"/>
        <v/>
      </c>
      <c r="G212" s="487" t="str">
        <f t="shared" si="57"/>
        <v/>
      </c>
      <c r="I212" s="487" t="str">
        <f t="shared" si="58"/>
        <v/>
      </c>
      <c r="K212" s="487" t="str">
        <f t="shared" si="59"/>
        <v/>
      </c>
      <c r="M212" s="487" t="str">
        <f t="shared" si="60"/>
        <v/>
      </c>
      <c r="O212" s="487" t="str">
        <f t="shared" si="61"/>
        <v/>
      </c>
      <c r="Q212" s="487" t="str">
        <f t="shared" si="62"/>
        <v/>
      </c>
      <c r="S212" s="487" t="str">
        <f t="shared" si="63"/>
        <v/>
      </c>
      <c r="U212" s="487" t="str">
        <f t="shared" si="64"/>
        <v/>
      </c>
      <c r="W212" s="487" t="str">
        <f t="shared" si="65"/>
        <v/>
      </c>
      <c r="Y212" s="487" t="str">
        <f t="shared" si="66"/>
        <v/>
      </c>
      <c r="AA212" s="487" t="str">
        <f t="shared" si="67"/>
        <v/>
      </c>
      <c r="AC212" s="487" t="str">
        <f t="shared" si="68"/>
        <v/>
      </c>
      <c r="AE212" s="487" t="str">
        <f t="shared" si="69"/>
        <v/>
      </c>
      <c r="AG212" s="487" t="str">
        <f t="shared" si="70"/>
        <v/>
      </c>
      <c r="AI212" s="487" t="str">
        <f t="shared" si="71"/>
        <v/>
      </c>
      <c r="AK212" s="487" t="str">
        <f t="shared" si="72"/>
        <v/>
      </c>
      <c r="AM212" s="487" t="str">
        <f t="shared" si="73"/>
        <v/>
      </c>
      <c r="AO212" s="487" t="str">
        <f t="shared" si="74"/>
        <v/>
      </c>
      <c r="AQ212" s="487" t="str">
        <f t="shared" si="75"/>
        <v/>
      </c>
    </row>
    <row r="213" spans="5:43" x14ac:dyDescent="0.25">
      <c r="E213" s="487" t="str">
        <f t="shared" si="57"/>
        <v/>
      </c>
      <c r="G213" s="487" t="str">
        <f t="shared" si="57"/>
        <v/>
      </c>
      <c r="I213" s="487" t="str">
        <f t="shared" si="58"/>
        <v/>
      </c>
      <c r="K213" s="487" t="str">
        <f t="shared" si="59"/>
        <v/>
      </c>
      <c r="M213" s="487" t="str">
        <f t="shared" si="60"/>
        <v/>
      </c>
      <c r="O213" s="487" t="str">
        <f t="shared" si="61"/>
        <v/>
      </c>
      <c r="Q213" s="487" t="str">
        <f t="shared" si="62"/>
        <v/>
      </c>
      <c r="S213" s="487" t="str">
        <f t="shared" si="63"/>
        <v/>
      </c>
      <c r="U213" s="487" t="str">
        <f t="shared" si="64"/>
        <v/>
      </c>
      <c r="W213" s="487" t="str">
        <f t="shared" si="65"/>
        <v/>
      </c>
      <c r="Y213" s="487" t="str">
        <f t="shared" si="66"/>
        <v/>
      </c>
      <c r="AA213" s="487" t="str">
        <f t="shared" si="67"/>
        <v/>
      </c>
      <c r="AC213" s="487" t="str">
        <f t="shared" si="68"/>
        <v/>
      </c>
      <c r="AE213" s="487" t="str">
        <f t="shared" si="69"/>
        <v/>
      </c>
      <c r="AG213" s="487" t="str">
        <f t="shared" si="70"/>
        <v/>
      </c>
      <c r="AI213" s="487" t="str">
        <f t="shared" si="71"/>
        <v/>
      </c>
      <c r="AK213" s="487" t="str">
        <f t="shared" si="72"/>
        <v/>
      </c>
      <c r="AM213" s="487" t="str">
        <f t="shared" si="73"/>
        <v/>
      </c>
      <c r="AO213" s="487" t="str">
        <f t="shared" si="74"/>
        <v/>
      </c>
      <c r="AQ213" s="487" t="str">
        <f t="shared" si="75"/>
        <v/>
      </c>
    </row>
    <row r="214" spans="5:43" x14ac:dyDescent="0.25">
      <c r="E214" s="487" t="str">
        <f t="shared" si="57"/>
        <v/>
      </c>
      <c r="G214" s="487" t="str">
        <f t="shared" si="57"/>
        <v/>
      </c>
      <c r="I214" s="487" t="str">
        <f t="shared" si="58"/>
        <v/>
      </c>
      <c r="K214" s="487" t="str">
        <f t="shared" si="59"/>
        <v/>
      </c>
      <c r="M214" s="487" t="str">
        <f t="shared" si="60"/>
        <v/>
      </c>
      <c r="O214" s="487" t="str">
        <f t="shared" si="61"/>
        <v/>
      </c>
      <c r="Q214" s="487" t="str">
        <f t="shared" si="62"/>
        <v/>
      </c>
      <c r="S214" s="487" t="str">
        <f t="shared" si="63"/>
        <v/>
      </c>
      <c r="U214" s="487" t="str">
        <f t="shared" si="64"/>
        <v/>
      </c>
      <c r="W214" s="487" t="str">
        <f t="shared" si="65"/>
        <v/>
      </c>
      <c r="Y214" s="487" t="str">
        <f t="shared" si="66"/>
        <v/>
      </c>
      <c r="AA214" s="487" t="str">
        <f t="shared" si="67"/>
        <v/>
      </c>
      <c r="AC214" s="487" t="str">
        <f t="shared" si="68"/>
        <v/>
      </c>
      <c r="AE214" s="487" t="str">
        <f t="shared" si="69"/>
        <v/>
      </c>
      <c r="AG214" s="487" t="str">
        <f t="shared" si="70"/>
        <v/>
      </c>
      <c r="AI214" s="487" t="str">
        <f t="shared" si="71"/>
        <v/>
      </c>
      <c r="AK214" s="487" t="str">
        <f t="shared" si="72"/>
        <v/>
      </c>
      <c r="AM214" s="487" t="str">
        <f t="shared" si="73"/>
        <v/>
      </c>
      <c r="AO214" s="487" t="str">
        <f t="shared" si="74"/>
        <v/>
      </c>
      <c r="AQ214" s="487" t="str">
        <f t="shared" si="75"/>
        <v/>
      </c>
    </row>
    <row r="215" spans="5:43" x14ac:dyDescent="0.25">
      <c r="E215" s="487" t="str">
        <f t="shared" si="57"/>
        <v/>
      </c>
      <c r="G215" s="487" t="str">
        <f t="shared" si="57"/>
        <v/>
      </c>
      <c r="I215" s="487" t="str">
        <f t="shared" si="58"/>
        <v/>
      </c>
      <c r="K215" s="487" t="str">
        <f t="shared" si="59"/>
        <v/>
      </c>
      <c r="M215" s="487" t="str">
        <f t="shared" si="60"/>
        <v/>
      </c>
      <c r="O215" s="487" t="str">
        <f t="shared" si="61"/>
        <v/>
      </c>
      <c r="Q215" s="487" t="str">
        <f t="shared" si="62"/>
        <v/>
      </c>
      <c r="S215" s="487" t="str">
        <f t="shared" si="63"/>
        <v/>
      </c>
      <c r="U215" s="487" t="str">
        <f t="shared" si="64"/>
        <v/>
      </c>
      <c r="W215" s="487" t="str">
        <f t="shared" si="65"/>
        <v/>
      </c>
      <c r="Y215" s="487" t="str">
        <f t="shared" si="66"/>
        <v/>
      </c>
      <c r="AA215" s="487" t="str">
        <f t="shared" si="67"/>
        <v/>
      </c>
      <c r="AC215" s="487" t="str">
        <f t="shared" si="68"/>
        <v/>
      </c>
      <c r="AE215" s="487" t="str">
        <f t="shared" si="69"/>
        <v/>
      </c>
      <c r="AG215" s="487" t="str">
        <f t="shared" si="70"/>
        <v/>
      </c>
      <c r="AI215" s="487" t="str">
        <f t="shared" si="71"/>
        <v/>
      </c>
      <c r="AK215" s="487" t="str">
        <f t="shared" si="72"/>
        <v/>
      </c>
      <c r="AM215" s="487" t="str">
        <f t="shared" si="73"/>
        <v/>
      </c>
      <c r="AO215" s="487" t="str">
        <f t="shared" si="74"/>
        <v/>
      </c>
      <c r="AQ215" s="487" t="str">
        <f t="shared" si="75"/>
        <v/>
      </c>
    </row>
    <row r="216" spans="5:43" x14ac:dyDescent="0.25">
      <c r="E216" s="487" t="str">
        <f t="shared" si="57"/>
        <v/>
      </c>
      <c r="G216" s="487" t="str">
        <f t="shared" si="57"/>
        <v/>
      </c>
      <c r="I216" s="487" t="str">
        <f t="shared" si="58"/>
        <v/>
      </c>
      <c r="K216" s="487" t="str">
        <f t="shared" si="59"/>
        <v/>
      </c>
      <c r="M216" s="487" t="str">
        <f t="shared" si="60"/>
        <v/>
      </c>
      <c r="O216" s="487" t="str">
        <f t="shared" si="61"/>
        <v/>
      </c>
      <c r="Q216" s="487" t="str">
        <f t="shared" si="62"/>
        <v/>
      </c>
      <c r="S216" s="487" t="str">
        <f t="shared" si="63"/>
        <v/>
      </c>
      <c r="U216" s="487" t="str">
        <f t="shared" si="64"/>
        <v/>
      </c>
      <c r="W216" s="487" t="str">
        <f t="shared" si="65"/>
        <v/>
      </c>
      <c r="Y216" s="487" t="str">
        <f t="shared" si="66"/>
        <v/>
      </c>
      <c r="AA216" s="487" t="str">
        <f t="shared" si="67"/>
        <v/>
      </c>
      <c r="AC216" s="487" t="str">
        <f t="shared" si="68"/>
        <v/>
      </c>
      <c r="AE216" s="487" t="str">
        <f t="shared" si="69"/>
        <v/>
      </c>
      <c r="AG216" s="487" t="str">
        <f t="shared" si="70"/>
        <v/>
      </c>
      <c r="AI216" s="487" t="str">
        <f t="shared" si="71"/>
        <v/>
      </c>
      <c r="AK216" s="487" t="str">
        <f t="shared" si="72"/>
        <v/>
      </c>
      <c r="AM216" s="487" t="str">
        <f t="shared" si="73"/>
        <v/>
      </c>
      <c r="AO216" s="487" t="str">
        <f t="shared" si="74"/>
        <v/>
      </c>
      <c r="AQ216" s="487" t="str">
        <f t="shared" si="75"/>
        <v/>
      </c>
    </row>
    <row r="217" spans="5:43" x14ac:dyDescent="0.25">
      <c r="E217" s="487" t="str">
        <f t="shared" si="57"/>
        <v/>
      </c>
      <c r="G217" s="487" t="str">
        <f t="shared" si="57"/>
        <v/>
      </c>
      <c r="I217" s="487" t="str">
        <f t="shared" si="58"/>
        <v/>
      </c>
      <c r="K217" s="487" t="str">
        <f t="shared" si="59"/>
        <v/>
      </c>
      <c r="M217" s="487" t="str">
        <f t="shared" si="60"/>
        <v/>
      </c>
      <c r="O217" s="487" t="str">
        <f t="shared" si="61"/>
        <v/>
      </c>
      <c r="Q217" s="487" t="str">
        <f t="shared" si="62"/>
        <v/>
      </c>
      <c r="S217" s="487" t="str">
        <f t="shared" si="63"/>
        <v/>
      </c>
      <c r="U217" s="487" t="str">
        <f t="shared" si="64"/>
        <v/>
      </c>
      <c r="W217" s="487" t="str">
        <f t="shared" si="65"/>
        <v/>
      </c>
      <c r="Y217" s="487" t="str">
        <f t="shared" si="66"/>
        <v/>
      </c>
      <c r="AA217" s="487" t="str">
        <f t="shared" si="67"/>
        <v/>
      </c>
      <c r="AC217" s="487" t="str">
        <f t="shared" si="68"/>
        <v/>
      </c>
      <c r="AE217" s="487" t="str">
        <f t="shared" si="69"/>
        <v/>
      </c>
      <c r="AG217" s="487" t="str">
        <f t="shared" si="70"/>
        <v/>
      </c>
      <c r="AI217" s="487" t="str">
        <f t="shared" si="71"/>
        <v/>
      </c>
      <c r="AK217" s="487" t="str">
        <f t="shared" si="72"/>
        <v/>
      </c>
      <c r="AM217" s="487" t="str">
        <f t="shared" si="73"/>
        <v/>
      </c>
      <c r="AO217" s="487" t="str">
        <f t="shared" si="74"/>
        <v/>
      </c>
      <c r="AQ217" s="487" t="str">
        <f t="shared" si="75"/>
        <v/>
      </c>
    </row>
    <row r="218" spans="5:43" x14ac:dyDescent="0.25">
      <c r="E218" s="487" t="str">
        <f t="shared" si="57"/>
        <v/>
      </c>
      <c r="G218" s="487" t="str">
        <f t="shared" si="57"/>
        <v/>
      </c>
      <c r="I218" s="487" t="str">
        <f t="shared" si="58"/>
        <v/>
      </c>
      <c r="K218" s="487" t="str">
        <f t="shared" si="59"/>
        <v/>
      </c>
      <c r="M218" s="487" t="str">
        <f t="shared" si="60"/>
        <v/>
      </c>
      <c r="O218" s="487" t="str">
        <f t="shared" si="61"/>
        <v/>
      </c>
      <c r="Q218" s="487" t="str">
        <f t="shared" si="62"/>
        <v/>
      </c>
      <c r="S218" s="487" t="str">
        <f t="shared" si="63"/>
        <v/>
      </c>
      <c r="U218" s="487" t="str">
        <f t="shared" si="64"/>
        <v/>
      </c>
      <c r="W218" s="487" t="str">
        <f t="shared" si="65"/>
        <v/>
      </c>
      <c r="Y218" s="487" t="str">
        <f t="shared" si="66"/>
        <v/>
      </c>
      <c r="AA218" s="487" t="str">
        <f t="shared" si="67"/>
        <v/>
      </c>
      <c r="AC218" s="487" t="str">
        <f t="shared" si="68"/>
        <v/>
      </c>
      <c r="AE218" s="487" t="str">
        <f t="shared" si="69"/>
        <v/>
      </c>
      <c r="AG218" s="487" t="str">
        <f t="shared" si="70"/>
        <v/>
      </c>
      <c r="AI218" s="487" t="str">
        <f t="shared" si="71"/>
        <v/>
      </c>
      <c r="AK218" s="487" t="str">
        <f t="shared" si="72"/>
        <v/>
      </c>
      <c r="AM218" s="487" t="str">
        <f t="shared" si="73"/>
        <v/>
      </c>
      <c r="AO218" s="487" t="str">
        <f t="shared" si="74"/>
        <v/>
      </c>
      <c r="AQ218" s="487" t="str">
        <f t="shared" si="75"/>
        <v/>
      </c>
    </row>
    <row r="219" spans="5:43" x14ac:dyDescent="0.25">
      <c r="E219" s="487" t="str">
        <f t="shared" si="57"/>
        <v/>
      </c>
      <c r="G219" s="487" t="str">
        <f t="shared" si="57"/>
        <v/>
      </c>
      <c r="I219" s="487" t="str">
        <f t="shared" si="58"/>
        <v/>
      </c>
      <c r="K219" s="487" t="str">
        <f t="shared" si="59"/>
        <v/>
      </c>
      <c r="M219" s="487" t="str">
        <f t="shared" si="60"/>
        <v/>
      </c>
      <c r="O219" s="487" t="str">
        <f t="shared" si="61"/>
        <v/>
      </c>
      <c r="Q219" s="487" t="str">
        <f t="shared" si="62"/>
        <v/>
      </c>
      <c r="S219" s="487" t="str">
        <f t="shared" si="63"/>
        <v/>
      </c>
      <c r="U219" s="487" t="str">
        <f t="shared" si="64"/>
        <v/>
      </c>
      <c r="W219" s="487" t="str">
        <f t="shared" si="65"/>
        <v/>
      </c>
      <c r="Y219" s="487" t="str">
        <f t="shared" si="66"/>
        <v/>
      </c>
      <c r="AA219" s="487" t="str">
        <f t="shared" si="67"/>
        <v/>
      </c>
      <c r="AC219" s="487" t="str">
        <f t="shared" si="68"/>
        <v/>
      </c>
      <c r="AE219" s="487" t="str">
        <f t="shared" si="69"/>
        <v/>
      </c>
      <c r="AG219" s="487" t="str">
        <f t="shared" si="70"/>
        <v/>
      </c>
      <c r="AI219" s="487" t="str">
        <f t="shared" si="71"/>
        <v/>
      </c>
      <c r="AK219" s="487" t="str">
        <f t="shared" si="72"/>
        <v/>
      </c>
      <c r="AM219" s="487" t="str">
        <f t="shared" si="73"/>
        <v/>
      </c>
      <c r="AO219" s="487" t="str">
        <f t="shared" si="74"/>
        <v/>
      </c>
      <c r="AQ219" s="487" t="str">
        <f t="shared" si="75"/>
        <v/>
      </c>
    </row>
    <row r="220" spans="5:43" x14ac:dyDescent="0.25">
      <c r="E220" s="487" t="str">
        <f t="shared" si="57"/>
        <v/>
      </c>
      <c r="G220" s="487" t="str">
        <f t="shared" si="57"/>
        <v/>
      </c>
      <c r="I220" s="487" t="str">
        <f t="shared" si="58"/>
        <v/>
      </c>
      <c r="K220" s="487" t="str">
        <f t="shared" si="59"/>
        <v/>
      </c>
      <c r="M220" s="487" t="str">
        <f t="shared" si="60"/>
        <v/>
      </c>
      <c r="O220" s="487" t="str">
        <f t="shared" si="61"/>
        <v/>
      </c>
      <c r="Q220" s="487" t="str">
        <f t="shared" si="62"/>
        <v/>
      </c>
      <c r="S220" s="487" t="str">
        <f t="shared" si="63"/>
        <v/>
      </c>
      <c r="U220" s="487" t="str">
        <f t="shared" si="64"/>
        <v/>
      </c>
      <c r="W220" s="487" t="str">
        <f t="shared" si="65"/>
        <v/>
      </c>
      <c r="Y220" s="487" t="str">
        <f t="shared" si="66"/>
        <v/>
      </c>
      <c r="AA220" s="487" t="str">
        <f t="shared" si="67"/>
        <v/>
      </c>
      <c r="AC220" s="487" t="str">
        <f t="shared" si="68"/>
        <v/>
      </c>
      <c r="AE220" s="487" t="str">
        <f t="shared" si="69"/>
        <v/>
      </c>
      <c r="AG220" s="487" t="str">
        <f t="shared" si="70"/>
        <v/>
      </c>
      <c r="AI220" s="487" t="str">
        <f t="shared" si="71"/>
        <v/>
      </c>
      <c r="AK220" s="487" t="str">
        <f t="shared" si="72"/>
        <v/>
      </c>
      <c r="AM220" s="487" t="str">
        <f t="shared" si="73"/>
        <v/>
      </c>
      <c r="AO220" s="487" t="str">
        <f t="shared" si="74"/>
        <v/>
      </c>
      <c r="AQ220" s="487" t="str">
        <f t="shared" si="75"/>
        <v/>
      </c>
    </row>
    <row r="221" spans="5:43" x14ac:dyDescent="0.25">
      <c r="E221" s="487" t="str">
        <f t="shared" si="57"/>
        <v/>
      </c>
      <c r="G221" s="487" t="str">
        <f t="shared" si="57"/>
        <v/>
      </c>
      <c r="I221" s="487" t="str">
        <f t="shared" si="58"/>
        <v/>
      </c>
      <c r="K221" s="487" t="str">
        <f t="shared" si="59"/>
        <v/>
      </c>
      <c r="M221" s="487" t="str">
        <f t="shared" si="60"/>
        <v/>
      </c>
      <c r="O221" s="487" t="str">
        <f t="shared" si="61"/>
        <v/>
      </c>
      <c r="Q221" s="487" t="str">
        <f t="shared" si="62"/>
        <v/>
      </c>
      <c r="S221" s="487" t="str">
        <f t="shared" si="63"/>
        <v/>
      </c>
      <c r="U221" s="487" t="str">
        <f t="shared" si="64"/>
        <v/>
      </c>
      <c r="W221" s="487" t="str">
        <f t="shared" si="65"/>
        <v/>
      </c>
      <c r="Y221" s="487" t="str">
        <f t="shared" si="66"/>
        <v/>
      </c>
      <c r="AA221" s="487" t="str">
        <f t="shared" si="67"/>
        <v/>
      </c>
      <c r="AC221" s="487" t="str">
        <f t="shared" si="68"/>
        <v/>
      </c>
      <c r="AE221" s="487" t="str">
        <f t="shared" si="69"/>
        <v/>
      </c>
      <c r="AG221" s="487" t="str">
        <f t="shared" si="70"/>
        <v/>
      </c>
      <c r="AI221" s="487" t="str">
        <f t="shared" si="71"/>
        <v/>
      </c>
      <c r="AK221" s="487" t="str">
        <f t="shared" si="72"/>
        <v/>
      </c>
      <c r="AM221" s="487" t="str">
        <f t="shared" si="73"/>
        <v/>
      </c>
      <c r="AO221" s="487" t="str">
        <f t="shared" si="74"/>
        <v/>
      </c>
      <c r="AQ221" s="487" t="str">
        <f t="shared" si="75"/>
        <v/>
      </c>
    </row>
    <row r="222" spans="5:43" x14ac:dyDescent="0.25">
      <c r="E222" s="487" t="str">
        <f t="shared" si="57"/>
        <v/>
      </c>
      <c r="G222" s="487" t="str">
        <f t="shared" si="57"/>
        <v/>
      </c>
      <c r="I222" s="487" t="str">
        <f t="shared" si="58"/>
        <v/>
      </c>
      <c r="K222" s="487" t="str">
        <f t="shared" si="59"/>
        <v/>
      </c>
      <c r="M222" s="487" t="str">
        <f t="shared" si="60"/>
        <v/>
      </c>
      <c r="O222" s="487" t="str">
        <f t="shared" si="61"/>
        <v/>
      </c>
      <c r="Q222" s="487" t="str">
        <f t="shared" si="62"/>
        <v/>
      </c>
      <c r="S222" s="487" t="str">
        <f t="shared" si="63"/>
        <v/>
      </c>
      <c r="U222" s="487" t="str">
        <f t="shared" si="64"/>
        <v/>
      </c>
      <c r="W222" s="487" t="str">
        <f t="shared" si="65"/>
        <v/>
      </c>
      <c r="Y222" s="487" t="str">
        <f t="shared" si="66"/>
        <v/>
      </c>
      <c r="AA222" s="487" t="str">
        <f t="shared" si="67"/>
        <v/>
      </c>
      <c r="AC222" s="487" t="str">
        <f t="shared" si="68"/>
        <v/>
      </c>
      <c r="AE222" s="487" t="str">
        <f t="shared" si="69"/>
        <v/>
      </c>
      <c r="AG222" s="487" t="str">
        <f t="shared" si="70"/>
        <v/>
      </c>
      <c r="AI222" s="487" t="str">
        <f t="shared" si="71"/>
        <v/>
      </c>
      <c r="AK222" s="487" t="str">
        <f t="shared" si="72"/>
        <v/>
      </c>
      <c r="AM222" s="487" t="str">
        <f t="shared" si="73"/>
        <v/>
      </c>
      <c r="AO222" s="487" t="str">
        <f t="shared" si="74"/>
        <v/>
      </c>
      <c r="AQ222" s="487" t="str">
        <f t="shared" si="75"/>
        <v/>
      </c>
    </row>
    <row r="223" spans="5:43" x14ac:dyDescent="0.25">
      <c r="E223" s="487" t="str">
        <f t="shared" si="57"/>
        <v/>
      </c>
      <c r="G223" s="487" t="str">
        <f t="shared" si="57"/>
        <v/>
      </c>
      <c r="I223" s="487" t="str">
        <f t="shared" si="58"/>
        <v/>
      </c>
      <c r="K223" s="487" t="str">
        <f t="shared" si="59"/>
        <v/>
      </c>
      <c r="M223" s="487" t="str">
        <f t="shared" si="60"/>
        <v/>
      </c>
      <c r="O223" s="487" t="str">
        <f t="shared" si="61"/>
        <v/>
      </c>
      <c r="Q223" s="487" t="str">
        <f t="shared" si="62"/>
        <v/>
      </c>
      <c r="S223" s="487" t="str">
        <f t="shared" si="63"/>
        <v/>
      </c>
      <c r="U223" s="487" t="str">
        <f t="shared" si="64"/>
        <v/>
      </c>
      <c r="W223" s="487" t="str">
        <f t="shared" si="65"/>
        <v/>
      </c>
      <c r="Y223" s="487" t="str">
        <f t="shared" si="66"/>
        <v/>
      </c>
      <c r="AA223" s="487" t="str">
        <f t="shared" si="67"/>
        <v/>
      </c>
      <c r="AC223" s="487" t="str">
        <f t="shared" si="68"/>
        <v/>
      </c>
      <c r="AE223" s="487" t="str">
        <f t="shared" si="69"/>
        <v/>
      </c>
      <c r="AG223" s="487" t="str">
        <f t="shared" si="70"/>
        <v/>
      </c>
      <c r="AI223" s="487" t="str">
        <f t="shared" si="71"/>
        <v/>
      </c>
      <c r="AK223" s="487" t="str">
        <f t="shared" si="72"/>
        <v/>
      </c>
      <c r="AM223" s="487" t="str">
        <f t="shared" si="73"/>
        <v/>
      </c>
      <c r="AO223" s="487" t="str">
        <f t="shared" si="74"/>
        <v/>
      </c>
      <c r="AQ223" s="487" t="str">
        <f t="shared" si="75"/>
        <v/>
      </c>
    </row>
    <row r="224" spans="5:43" x14ac:dyDescent="0.25">
      <c r="E224" s="487" t="str">
        <f t="shared" si="57"/>
        <v/>
      </c>
      <c r="G224" s="487" t="str">
        <f t="shared" si="57"/>
        <v/>
      </c>
      <c r="I224" s="487" t="str">
        <f t="shared" si="58"/>
        <v/>
      </c>
      <c r="K224" s="487" t="str">
        <f t="shared" si="59"/>
        <v/>
      </c>
      <c r="M224" s="487" t="str">
        <f t="shared" si="60"/>
        <v/>
      </c>
      <c r="O224" s="487" t="str">
        <f t="shared" si="61"/>
        <v/>
      </c>
      <c r="Q224" s="487" t="str">
        <f t="shared" si="62"/>
        <v/>
      </c>
      <c r="S224" s="487" t="str">
        <f t="shared" si="63"/>
        <v/>
      </c>
      <c r="U224" s="487" t="str">
        <f t="shared" si="64"/>
        <v/>
      </c>
      <c r="W224" s="487" t="str">
        <f t="shared" si="65"/>
        <v/>
      </c>
      <c r="Y224" s="487" t="str">
        <f t="shared" si="66"/>
        <v/>
      </c>
      <c r="AA224" s="487" t="str">
        <f t="shared" si="67"/>
        <v/>
      </c>
      <c r="AC224" s="487" t="str">
        <f t="shared" si="68"/>
        <v/>
      </c>
      <c r="AE224" s="487" t="str">
        <f t="shared" si="69"/>
        <v/>
      </c>
      <c r="AG224" s="487" t="str">
        <f t="shared" si="70"/>
        <v/>
      </c>
      <c r="AI224" s="487" t="str">
        <f t="shared" si="71"/>
        <v/>
      </c>
      <c r="AK224" s="487" t="str">
        <f t="shared" si="72"/>
        <v/>
      </c>
      <c r="AM224" s="487" t="str">
        <f t="shared" si="73"/>
        <v/>
      </c>
      <c r="AO224" s="487" t="str">
        <f t="shared" si="74"/>
        <v/>
      </c>
      <c r="AQ224" s="487" t="str">
        <f t="shared" si="75"/>
        <v/>
      </c>
    </row>
    <row r="225" spans="5:43" x14ac:dyDescent="0.25">
      <c r="E225" s="487" t="str">
        <f t="shared" si="57"/>
        <v/>
      </c>
      <c r="G225" s="487" t="str">
        <f t="shared" si="57"/>
        <v/>
      </c>
      <c r="I225" s="487" t="str">
        <f t="shared" si="58"/>
        <v/>
      </c>
      <c r="K225" s="487" t="str">
        <f t="shared" si="59"/>
        <v/>
      </c>
      <c r="M225" s="487" t="str">
        <f t="shared" si="60"/>
        <v/>
      </c>
      <c r="O225" s="487" t="str">
        <f t="shared" si="61"/>
        <v/>
      </c>
      <c r="Q225" s="487" t="str">
        <f t="shared" si="62"/>
        <v/>
      </c>
      <c r="S225" s="487" t="str">
        <f t="shared" si="63"/>
        <v/>
      </c>
      <c r="U225" s="487" t="str">
        <f t="shared" si="64"/>
        <v/>
      </c>
      <c r="W225" s="487" t="str">
        <f t="shared" si="65"/>
        <v/>
      </c>
      <c r="Y225" s="487" t="str">
        <f t="shared" si="66"/>
        <v/>
      </c>
      <c r="AA225" s="487" t="str">
        <f t="shared" si="67"/>
        <v/>
      </c>
      <c r="AC225" s="487" t="str">
        <f t="shared" si="68"/>
        <v/>
      </c>
      <c r="AE225" s="487" t="str">
        <f t="shared" si="69"/>
        <v/>
      </c>
      <c r="AG225" s="487" t="str">
        <f t="shared" si="70"/>
        <v/>
      </c>
      <c r="AI225" s="487" t="str">
        <f t="shared" si="71"/>
        <v/>
      </c>
      <c r="AK225" s="487" t="str">
        <f t="shared" si="72"/>
        <v/>
      </c>
      <c r="AM225" s="487" t="str">
        <f t="shared" si="73"/>
        <v/>
      </c>
      <c r="AO225" s="487" t="str">
        <f t="shared" si="74"/>
        <v/>
      </c>
      <c r="AQ225" s="487" t="str">
        <f t="shared" si="75"/>
        <v/>
      </c>
    </row>
    <row r="226" spans="5:43" x14ac:dyDescent="0.25">
      <c r="E226" s="487" t="str">
        <f t="shared" si="57"/>
        <v/>
      </c>
      <c r="G226" s="487" t="str">
        <f t="shared" si="57"/>
        <v/>
      </c>
      <c r="I226" s="487" t="str">
        <f t="shared" si="58"/>
        <v/>
      </c>
      <c r="K226" s="487" t="str">
        <f t="shared" si="59"/>
        <v/>
      </c>
      <c r="M226" s="487" t="str">
        <f t="shared" si="60"/>
        <v/>
      </c>
      <c r="O226" s="487" t="str">
        <f t="shared" si="61"/>
        <v/>
      </c>
      <c r="Q226" s="487" t="str">
        <f t="shared" si="62"/>
        <v/>
      </c>
      <c r="S226" s="487" t="str">
        <f t="shared" si="63"/>
        <v/>
      </c>
      <c r="U226" s="487" t="str">
        <f t="shared" si="64"/>
        <v/>
      </c>
      <c r="W226" s="487" t="str">
        <f t="shared" si="65"/>
        <v/>
      </c>
      <c r="Y226" s="487" t="str">
        <f t="shared" si="66"/>
        <v/>
      </c>
      <c r="AA226" s="487" t="str">
        <f t="shared" si="67"/>
        <v/>
      </c>
      <c r="AC226" s="487" t="str">
        <f t="shared" si="68"/>
        <v/>
      </c>
      <c r="AE226" s="487" t="str">
        <f t="shared" si="69"/>
        <v/>
      </c>
      <c r="AG226" s="487" t="str">
        <f t="shared" si="70"/>
        <v/>
      </c>
      <c r="AI226" s="487" t="str">
        <f t="shared" si="71"/>
        <v/>
      </c>
      <c r="AK226" s="487" t="str">
        <f t="shared" si="72"/>
        <v/>
      </c>
      <c r="AM226" s="487" t="str">
        <f t="shared" si="73"/>
        <v/>
      </c>
      <c r="AO226" s="487" t="str">
        <f t="shared" si="74"/>
        <v/>
      </c>
      <c r="AQ226" s="487" t="str">
        <f t="shared" si="75"/>
        <v/>
      </c>
    </row>
    <row r="227" spans="5:43" x14ac:dyDescent="0.25">
      <c r="E227" s="487" t="str">
        <f t="shared" si="57"/>
        <v/>
      </c>
      <c r="G227" s="487" t="str">
        <f t="shared" si="57"/>
        <v/>
      </c>
      <c r="I227" s="487" t="str">
        <f t="shared" si="58"/>
        <v/>
      </c>
      <c r="K227" s="487" t="str">
        <f t="shared" si="59"/>
        <v/>
      </c>
      <c r="M227" s="487" t="str">
        <f t="shared" si="60"/>
        <v/>
      </c>
      <c r="O227" s="487" t="str">
        <f t="shared" si="61"/>
        <v/>
      </c>
      <c r="Q227" s="487" t="str">
        <f t="shared" si="62"/>
        <v/>
      </c>
      <c r="S227" s="487" t="str">
        <f t="shared" si="63"/>
        <v/>
      </c>
      <c r="U227" s="487" t="str">
        <f t="shared" si="64"/>
        <v/>
      </c>
      <c r="W227" s="487" t="str">
        <f t="shared" si="65"/>
        <v/>
      </c>
      <c r="Y227" s="487" t="str">
        <f t="shared" si="66"/>
        <v/>
      </c>
      <c r="AA227" s="487" t="str">
        <f t="shared" si="67"/>
        <v/>
      </c>
      <c r="AC227" s="487" t="str">
        <f t="shared" si="68"/>
        <v/>
      </c>
      <c r="AE227" s="487" t="str">
        <f t="shared" si="69"/>
        <v/>
      </c>
      <c r="AG227" s="487" t="str">
        <f t="shared" si="70"/>
        <v/>
      </c>
      <c r="AI227" s="487" t="str">
        <f t="shared" si="71"/>
        <v/>
      </c>
      <c r="AK227" s="487" t="str">
        <f t="shared" si="72"/>
        <v/>
      </c>
      <c r="AM227" s="487" t="str">
        <f t="shared" si="73"/>
        <v/>
      </c>
      <c r="AO227" s="487" t="str">
        <f t="shared" si="74"/>
        <v/>
      </c>
      <c r="AQ227" s="487" t="str">
        <f t="shared" si="75"/>
        <v/>
      </c>
    </row>
    <row r="228" spans="5:43" x14ac:dyDescent="0.25">
      <c r="E228" s="487" t="str">
        <f t="shared" si="57"/>
        <v/>
      </c>
      <c r="G228" s="487" t="str">
        <f t="shared" si="57"/>
        <v/>
      </c>
      <c r="I228" s="487" t="str">
        <f t="shared" si="58"/>
        <v/>
      </c>
      <c r="K228" s="487" t="str">
        <f t="shared" si="59"/>
        <v/>
      </c>
      <c r="M228" s="487" t="str">
        <f t="shared" si="60"/>
        <v/>
      </c>
      <c r="O228" s="487" t="str">
        <f t="shared" si="61"/>
        <v/>
      </c>
      <c r="Q228" s="487" t="str">
        <f t="shared" si="62"/>
        <v/>
      </c>
      <c r="S228" s="487" t="str">
        <f t="shared" si="63"/>
        <v/>
      </c>
      <c r="U228" s="487" t="str">
        <f t="shared" si="64"/>
        <v/>
      </c>
      <c r="W228" s="487" t="str">
        <f t="shared" si="65"/>
        <v/>
      </c>
      <c r="Y228" s="487" t="str">
        <f t="shared" si="66"/>
        <v/>
      </c>
      <c r="AA228" s="487" t="str">
        <f t="shared" si="67"/>
        <v/>
      </c>
      <c r="AC228" s="487" t="str">
        <f t="shared" si="68"/>
        <v/>
      </c>
      <c r="AE228" s="487" t="str">
        <f t="shared" si="69"/>
        <v/>
      </c>
      <c r="AG228" s="487" t="str">
        <f t="shared" si="70"/>
        <v/>
      </c>
      <c r="AI228" s="487" t="str">
        <f t="shared" si="71"/>
        <v/>
      </c>
      <c r="AK228" s="487" t="str">
        <f t="shared" si="72"/>
        <v/>
      </c>
      <c r="AM228" s="487" t="str">
        <f t="shared" si="73"/>
        <v/>
      </c>
      <c r="AO228" s="487" t="str">
        <f t="shared" si="74"/>
        <v/>
      </c>
      <c r="AQ228" s="487" t="str">
        <f t="shared" si="75"/>
        <v/>
      </c>
    </row>
    <row r="229" spans="5:43" x14ac:dyDescent="0.25">
      <c r="E229" s="487" t="str">
        <f t="shared" si="57"/>
        <v/>
      </c>
      <c r="G229" s="487" t="str">
        <f t="shared" si="57"/>
        <v/>
      </c>
      <c r="I229" s="487" t="str">
        <f t="shared" si="58"/>
        <v/>
      </c>
      <c r="K229" s="487" t="str">
        <f t="shared" si="59"/>
        <v/>
      </c>
      <c r="M229" s="487" t="str">
        <f t="shared" si="60"/>
        <v/>
      </c>
      <c r="O229" s="487" t="str">
        <f t="shared" si="61"/>
        <v/>
      </c>
      <c r="Q229" s="487" t="str">
        <f t="shared" si="62"/>
        <v/>
      </c>
      <c r="S229" s="487" t="str">
        <f t="shared" si="63"/>
        <v/>
      </c>
      <c r="U229" s="487" t="str">
        <f t="shared" si="64"/>
        <v/>
      </c>
      <c r="W229" s="487" t="str">
        <f t="shared" si="65"/>
        <v/>
      </c>
      <c r="Y229" s="487" t="str">
        <f t="shared" si="66"/>
        <v/>
      </c>
      <c r="AA229" s="487" t="str">
        <f t="shared" si="67"/>
        <v/>
      </c>
      <c r="AC229" s="487" t="str">
        <f t="shared" si="68"/>
        <v/>
      </c>
      <c r="AE229" s="487" t="str">
        <f t="shared" si="69"/>
        <v/>
      </c>
      <c r="AG229" s="487" t="str">
        <f t="shared" si="70"/>
        <v/>
      </c>
      <c r="AI229" s="487" t="str">
        <f t="shared" si="71"/>
        <v/>
      </c>
      <c r="AK229" s="487" t="str">
        <f t="shared" si="72"/>
        <v/>
      </c>
      <c r="AM229" s="487" t="str">
        <f t="shared" si="73"/>
        <v/>
      </c>
      <c r="AO229" s="487" t="str">
        <f t="shared" si="74"/>
        <v/>
      </c>
      <c r="AQ229" s="487" t="str">
        <f t="shared" si="75"/>
        <v/>
      </c>
    </row>
    <row r="230" spans="5:43" x14ac:dyDescent="0.25">
      <c r="E230" s="487" t="str">
        <f t="shared" si="57"/>
        <v/>
      </c>
      <c r="G230" s="487" t="str">
        <f t="shared" si="57"/>
        <v/>
      </c>
      <c r="I230" s="487" t="str">
        <f t="shared" si="58"/>
        <v/>
      </c>
      <c r="K230" s="487" t="str">
        <f t="shared" si="59"/>
        <v/>
      </c>
      <c r="M230" s="487" t="str">
        <f t="shared" si="60"/>
        <v/>
      </c>
      <c r="O230" s="487" t="str">
        <f t="shared" si="61"/>
        <v/>
      </c>
      <c r="Q230" s="487" t="str">
        <f t="shared" si="62"/>
        <v/>
      </c>
      <c r="S230" s="487" t="str">
        <f t="shared" si="63"/>
        <v/>
      </c>
      <c r="U230" s="487" t="str">
        <f t="shared" si="64"/>
        <v/>
      </c>
      <c r="W230" s="487" t="str">
        <f t="shared" si="65"/>
        <v/>
      </c>
      <c r="Y230" s="487" t="str">
        <f t="shared" si="66"/>
        <v/>
      </c>
      <c r="AA230" s="487" t="str">
        <f t="shared" si="67"/>
        <v/>
      </c>
      <c r="AC230" s="487" t="str">
        <f t="shared" si="68"/>
        <v/>
      </c>
      <c r="AE230" s="487" t="str">
        <f t="shared" si="69"/>
        <v/>
      </c>
      <c r="AG230" s="487" t="str">
        <f t="shared" si="70"/>
        <v/>
      </c>
      <c r="AI230" s="487" t="str">
        <f t="shared" si="71"/>
        <v/>
      </c>
      <c r="AK230" s="487" t="str">
        <f t="shared" si="72"/>
        <v/>
      </c>
      <c r="AM230" s="487" t="str">
        <f t="shared" si="73"/>
        <v/>
      </c>
      <c r="AO230" s="487" t="str">
        <f t="shared" si="74"/>
        <v/>
      </c>
      <c r="AQ230" s="487" t="str">
        <f t="shared" si="75"/>
        <v/>
      </c>
    </row>
    <row r="231" spans="5:43" x14ac:dyDescent="0.25">
      <c r="E231" s="487" t="str">
        <f t="shared" si="57"/>
        <v/>
      </c>
      <c r="G231" s="487" t="str">
        <f t="shared" si="57"/>
        <v/>
      </c>
      <c r="I231" s="487" t="str">
        <f t="shared" si="58"/>
        <v/>
      </c>
      <c r="K231" s="487" t="str">
        <f t="shared" si="59"/>
        <v/>
      </c>
      <c r="M231" s="487" t="str">
        <f t="shared" si="60"/>
        <v/>
      </c>
      <c r="O231" s="487" t="str">
        <f t="shared" si="61"/>
        <v/>
      </c>
      <c r="Q231" s="487" t="str">
        <f t="shared" si="62"/>
        <v/>
      </c>
      <c r="S231" s="487" t="str">
        <f t="shared" si="63"/>
        <v/>
      </c>
      <c r="U231" s="487" t="str">
        <f t="shared" si="64"/>
        <v/>
      </c>
      <c r="W231" s="487" t="str">
        <f t="shared" si="65"/>
        <v/>
      </c>
      <c r="Y231" s="487" t="str">
        <f t="shared" si="66"/>
        <v/>
      </c>
      <c r="AA231" s="487" t="str">
        <f t="shared" si="67"/>
        <v/>
      </c>
      <c r="AC231" s="487" t="str">
        <f t="shared" si="68"/>
        <v/>
      </c>
      <c r="AE231" s="487" t="str">
        <f t="shared" si="69"/>
        <v/>
      </c>
      <c r="AG231" s="487" t="str">
        <f t="shared" si="70"/>
        <v/>
      </c>
      <c r="AI231" s="487" t="str">
        <f t="shared" si="71"/>
        <v/>
      </c>
      <c r="AK231" s="487" t="str">
        <f t="shared" si="72"/>
        <v/>
      </c>
      <c r="AM231" s="487" t="str">
        <f t="shared" si="73"/>
        <v/>
      </c>
      <c r="AO231" s="487" t="str">
        <f t="shared" si="74"/>
        <v/>
      </c>
      <c r="AQ231" s="487" t="str">
        <f t="shared" si="75"/>
        <v/>
      </c>
    </row>
    <row r="232" spans="5:43" x14ac:dyDescent="0.25">
      <c r="E232" s="487" t="str">
        <f t="shared" si="57"/>
        <v/>
      </c>
      <c r="G232" s="487" t="str">
        <f t="shared" si="57"/>
        <v/>
      </c>
      <c r="I232" s="487" t="str">
        <f t="shared" si="58"/>
        <v/>
      </c>
      <c r="K232" s="487" t="str">
        <f t="shared" si="59"/>
        <v/>
      </c>
      <c r="M232" s="487" t="str">
        <f t="shared" si="60"/>
        <v/>
      </c>
      <c r="O232" s="487" t="str">
        <f t="shared" si="61"/>
        <v/>
      </c>
      <c r="Q232" s="487" t="str">
        <f t="shared" si="62"/>
        <v/>
      </c>
      <c r="S232" s="487" t="str">
        <f t="shared" si="63"/>
        <v/>
      </c>
      <c r="U232" s="487" t="str">
        <f t="shared" si="64"/>
        <v/>
      </c>
      <c r="W232" s="487" t="str">
        <f t="shared" si="65"/>
        <v/>
      </c>
      <c r="Y232" s="487" t="str">
        <f t="shared" si="66"/>
        <v/>
      </c>
      <c r="AA232" s="487" t="str">
        <f t="shared" si="67"/>
        <v/>
      </c>
      <c r="AC232" s="487" t="str">
        <f t="shared" si="68"/>
        <v/>
      </c>
      <c r="AE232" s="487" t="str">
        <f t="shared" si="69"/>
        <v/>
      </c>
      <c r="AG232" s="487" t="str">
        <f t="shared" si="70"/>
        <v/>
      </c>
      <c r="AI232" s="487" t="str">
        <f t="shared" si="71"/>
        <v/>
      </c>
      <c r="AK232" s="487" t="str">
        <f t="shared" si="72"/>
        <v/>
      </c>
      <c r="AM232" s="487" t="str">
        <f t="shared" si="73"/>
        <v/>
      </c>
      <c r="AO232" s="487" t="str">
        <f t="shared" si="74"/>
        <v/>
      </c>
      <c r="AQ232" s="487" t="str">
        <f t="shared" si="75"/>
        <v/>
      </c>
    </row>
    <row r="233" spans="5:43" x14ac:dyDescent="0.25">
      <c r="E233" s="487" t="str">
        <f t="shared" si="57"/>
        <v/>
      </c>
      <c r="G233" s="487" t="str">
        <f t="shared" si="57"/>
        <v/>
      </c>
      <c r="I233" s="487" t="str">
        <f t="shared" si="58"/>
        <v/>
      </c>
      <c r="K233" s="487" t="str">
        <f t="shared" si="59"/>
        <v/>
      </c>
      <c r="M233" s="487" t="str">
        <f t="shared" si="60"/>
        <v/>
      </c>
      <c r="O233" s="487" t="str">
        <f t="shared" si="61"/>
        <v/>
      </c>
      <c r="Q233" s="487" t="str">
        <f t="shared" si="62"/>
        <v/>
      </c>
      <c r="S233" s="487" t="str">
        <f t="shared" si="63"/>
        <v/>
      </c>
      <c r="U233" s="487" t="str">
        <f t="shared" si="64"/>
        <v/>
      </c>
      <c r="W233" s="487" t="str">
        <f t="shared" si="65"/>
        <v/>
      </c>
      <c r="Y233" s="487" t="str">
        <f t="shared" si="66"/>
        <v/>
      </c>
      <c r="AA233" s="487" t="str">
        <f t="shared" si="67"/>
        <v/>
      </c>
      <c r="AC233" s="487" t="str">
        <f t="shared" si="68"/>
        <v/>
      </c>
      <c r="AE233" s="487" t="str">
        <f t="shared" si="69"/>
        <v/>
      </c>
      <c r="AG233" s="487" t="str">
        <f t="shared" si="70"/>
        <v/>
      </c>
      <c r="AI233" s="487" t="str">
        <f t="shared" si="71"/>
        <v/>
      </c>
      <c r="AK233" s="487" t="str">
        <f t="shared" si="72"/>
        <v/>
      </c>
      <c r="AM233" s="487" t="str">
        <f t="shared" si="73"/>
        <v/>
      </c>
      <c r="AO233" s="487" t="str">
        <f t="shared" si="74"/>
        <v/>
      </c>
      <c r="AQ233" s="487" t="str">
        <f t="shared" si="75"/>
        <v/>
      </c>
    </row>
    <row r="234" spans="5:43" x14ac:dyDescent="0.25">
      <c r="E234" s="487" t="str">
        <f t="shared" si="57"/>
        <v/>
      </c>
      <c r="G234" s="487" t="str">
        <f t="shared" si="57"/>
        <v/>
      </c>
      <c r="I234" s="487" t="str">
        <f t="shared" si="58"/>
        <v/>
      </c>
      <c r="K234" s="487" t="str">
        <f t="shared" si="59"/>
        <v/>
      </c>
      <c r="M234" s="487" t="str">
        <f t="shared" si="60"/>
        <v/>
      </c>
      <c r="O234" s="487" t="str">
        <f t="shared" si="61"/>
        <v/>
      </c>
      <c r="Q234" s="487" t="str">
        <f t="shared" si="62"/>
        <v/>
      </c>
      <c r="S234" s="487" t="str">
        <f t="shared" si="63"/>
        <v/>
      </c>
      <c r="U234" s="487" t="str">
        <f t="shared" si="64"/>
        <v/>
      </c>
      <c r="W234" s="487" t="str">
        <f t="shared" si="65"/>
        <v/>
      </c>
      <c r="Y234" s="487" t="str">
        <f t="shared" si="66"/>
        <v/>
      </c>
      <c r="AA234" s="487" t="str">
        <f t="shared" si="67"/>
        <v/>
      </c>
      <c r="AC234" s="487" t="str">
        <f t="shared" si="68"/>
        <v/>
      </c>
      <c r="AE234" s="487" t="str">
        <f t="shared" si="69"/>
        <v/>
      </c>
      <c r="AG234" s="487" t="str">
        <f t="shared" si="70"/>
        <v/>
      </c>
      <c r="AI234" s="487" t="str">
        <f t="shared" si="71"/>
        <v/>
      </c>
      <c r="AK234" s="487" t="str">
        <f t="shared" si="72"/>
        <v/>
      </c>
      <c r="AM234" s="487" t="str">
        <f t="shared" si="73"/>
        <v/>
      </c>
      <c r="AO234" s="487" t="str">
        <f t="shared" si="74"/>
        <v/>
      </c>
      <c r="AQ234" s="487" t="str">
        <f t="shared" si="75"/>
        <v/>
      </c>
    </row>
    <row r="235" spans="5:43" x14ac:dyDescent="0.25">
      <c r="E235" s="487" t="str">
        <f t="shared" si="57"/>
        <v/>
      </c>
      <c r="G235" s="487" t="str">
        <f t="shared" si="57"/>
        <v/>
      </c>
      <c r="I235" s="487" t="str">
        <f t="shared" si="58"/>
        <v/>
      </c>
      <c r="K235" s="487" t="str">
        <f t="shared" si="59"/>
        <v/>
      </c>
      <c r="M235" s="487" t="str">
        <f t="shared" si="60"/>
        <v/>
      </c>
      <c r="O235" s="487" t="str">
        <f t="shared" si="61"/>
        <v/>
      </c>
      <c r="Q235" s="487" t="str">
        <f t="shared" si="62"/>
        <v/>
      </c>
      <c r="S235" s="487" t="str">
        <f t="shared" si="63"/>
        <v/>
      </c>
      <c r="U235" s="487" t="str">
        <f t="shared" si="64"/>
        <v/>
      </c>
      <c r="W235" s="487" t="str">
        <f t="shared" si="65"/>
        <v/>
      </c>
      <c r="Y235" s="487" t="str">
        <f t="shared" si="66"/>
        <v/>
      </c>
      <c r="AA235" s="487" t="str">
        <f t="shared" si="67"/>
        <v/>
      </c>
      <c r="AC235" s="487" t="str">
        <f t="shared" si="68"/>
        <v/>
      </c>
      <c r="AE235" s="487" t="str">
        <f t="shared" si="69"/>
        <v/>
      </c>
      <c r="AG235" s="487" t="str">
        <f t="shared" si="70"/>
        <v/>
      </c>
      <c r="AI235" s="487" t="str">
        <f t="shared" si="71"/>
        <v/>
      </c>
      <c r="AK235" s="487" t="str">
        <f t="shared" si="72"/>
        <v/>
      </c>
      <c r="AM235" s="487" t="str">
        <f t="shared" si="73"/>
        <v/>
      </c>
      <c r="AO235" s="487" t="str">
        <f t="shared" si="74"/>
        <v/>
      </c>
      <c r="AQ235" s="487" t="str">
        <f t="shared" si="75"/>
        <v/>
      </c>
    </row>
    <row r="236" spans="5:43" x14ac:dyDescent="0.25">
      <c r="E236" s="487" t="str">
        <f t="shared" si="57"/>
        <v/>
      </c>
      <c r="G236" s="487" t="str">
        <f t="shared" si="57"/>
        <v/>
      </c>
      <c r="I236" s="487" t="str">
        <f t="shared" si="58"/>
        <v/>
      </c>
      <c r="K236" s="487" t="str">
        <f t="shared" si="59"/>
        <v/>
      </c>
      <c r="M236" s="487" t="str">
        <f t="shared" si="60"/>
        <v/>
      </c>
      <c r="O236" s="487" t="str">
        <f t="shared" si="61"/>
        <v/>
      </c>
      <c r="Q236" s="487" t="str">
        <f t="shared" si="62"/>
        <v/>
      </c>
      <c r="S236" s="487" t="str">
        <f t="shared" si="63"/>
        <v/>
      </c>
      <c r="U236" s="487" t="str">
        <f t="shared" si="64"/>
        <v/>
      </c>
      <c r="W236" s="487" t="str">
        <f t="shared" si="65"/>
        <v/>
      </c>
      <c r="Y236" s="487" t="str">
        <f t="shared" si="66"/>
        <v/>
      </c>
      <c r="AA236" s="487" t="str">
        <f t="shared" si="67"/>
        <v/>
      </c>
      <c r="AC236" s="487" t="str">
        <f t="shared" si="68"/>
        <v/>
      </c>
      <c r="AE236" s="487" t="str">
        <f t="shared" si="69"/>
        <v/>
      </c>
      <c r="AG236" s="487" t="str">
        <f t="shared" si="70"/>
        <v/>
      </c>
      <c r="AI236" s="487" t="str">
        <f t="shared" si="71"/>
        <v/>
      </c>
      <c r="AK236" s="487" t="str">
        <f t="shared" si="72"/>
        <v/>
      </c>
      <c r="AM236" s="487" t="str">
        <f t="shared" si="73"/>
        <v/>
      </c>
      <c r="AO236" s="487" t="str">
        <f t="shared" si="74"/>
        <v/>
      </c>
      <c r="AQ236" s="487" t="str">
        <f t="shared" si="75"/>
        <v/>
      </c>
    </row>
    <row r="237" spans="5:43" x14ac:dyDescent="0.25">
      <c r="E237" s="487" t="str">
        <f t="shared" si="57"/>
        <v/>
      </c>
      <c r="G237" s="487" t="str">
        <f t="shared" si="57"/>
        <v/>
      </c>
      <c r="I237" s="487" t="str">
        <f t="shared" si="58"/>
        <v/>
      </c>
      <c r="K237" s="487" t="str">
        <f t="shared" si="59"/>
        <v/>
      </c>
      <c r="M237" s="487" t="str">
        <f t="shared" si="60"/>
        <v/>
      </c>
      <c r="O237" s="487" t="str">
        <f t="shared" si="61"/>
        <v/>
      </c>
      <c r="Q237" s="487" t="str">
        <f t="shared" si="62"/>
        <v/>
      </c>
      <c r="S237" s="487" t="str">
        <f t="shared" si="63"/>
        <v/>
      </c>
      <c r="U237" s="487" t="str">
        <f t="shared" si="64"/>
        <v/>
      </c>
      <c r="W237" s="487" t="str">
        <f t="shared" si="65"/>
        <v/>
      </c>
      <c r="Y237" s="487" t="str">
        <f t="shared" si="66"/>
        <v/>
      </c>
      <c r="AA237" s="487" t="str">
        <f t="shared" si="67"/>
        <v/>
      </c>
      <c r="AC237" s="487" t="str">
        <f t="shared" si="68"/>
        <v/>
      </c>
      <c r="AE237" s="487" t="str">
        <f t="shared" si="69"/>
        <v/>
      </c>
      <c r="AG237" s="487" t="str">
        <f t="shared" si="70"/>
        <v/>
      </c>
      <c r="AI237" s="487" t="str">
        <f t="shared" si="71"/>
        <v/>
      </c>
      <c r="AK237" s="487" t="str">
        <f t="shared" si="72"/>
        <v/>
      </c>
      <c r="AM237" s="487" t="str">
        <f t="shared" si="73"/>
        <v/>
      </c>
      <c r="AO237" s="487" t="str">
        <f t="shared" si="74"/>
        <v/>
      </c>
      <c r="AQ237" s="487" t="str">
        <f t="shared" si="75"/>
        <v/>
      </c>
    </row>
    <row r="238" spans="5:43" x14ac:dyDescent="0.25">
      <c r="E238" s="487" t="str">
        <f t="shared" si="57"/>
        <v/>
      </c>
      <c r="G238" s="487" t="str">
        <f t="shared" si="57"/>
        <v/>
      </c>
      <c r="I238" s="487" t="str">
        <f t="shared" si="58"/>
        <v/>
      </c>
      <c r="K238" s="487" t="str">
        <f t="shared" si="59"/>
        <v/>
      </c>
      <c r="M238" s="487" t="str">
        <f t="shared" si="60"/>
        <v/>
      </c>
      <c r="O238" s="487" t="str">
        <f t="shared" si="61"/>
        <v/>
      </c>
      <c r="Q238" s="487" t="str">
        <f t="shared" si="62"/>
        <v/>
      </c>
      <c r="S238" s="487" t="str">
        <f t="shared" si="63"/>
        <v/>
      </c>
      <c r="U238" s="487" t="str">
        <f t="shared" si="64"/>
        <v/>
      </c>
      <c r="W238" s="487" t="str">
        <f t="shared" si="65"/>
        <v/>
      </c>
      <c r="Y238" s="487" t="str">
        <f t="shared" si="66"/>
        <v/>
      </c>
      <c r="AA238" s="487" t="str">
        <f t="shared" si="67"/>
        <v/>
      </c>
      <c r="AC238" s="487" t="str">
        <f t="shared" si="68"/>
        <v/>
      </c>
      <c r="AE238" s="487" t="str">
        <f t="shared" si="69"/>
        <v/>
      </c>
      <c r="AG238" s="487" t="str">
        <f t="shared" si="70"/>
        <v/>
      </c>
      <c r="AI238" s="487" t="str">
        <f t="shared" si="71"/>
        <v/>
      </c>
      <c r="AK238" s="487" t="str">
        <f t="shared" si="72"/>
        <v/>
      </c>
      <c r="AM238" s="487" t="str">
        <f t="shared" si="73"/>
        <v/>
      </c>
      <c r="AO238" s="487" t="str">
        <f t="shared" si="74"/>
        <v/>
      </c>
      <c r="AQ238" s="487" t="str">
        <f t="shared" si="75"/>
        <v/>
      </c>
    </row>
    <row r="239" spans="5:43" x14ac:dyDescent="0.25">
      <c r="E239" s="487" t="str">
        <f t="shared" si="57"/>
        <v/>
      </c>
      <c r="G239" s="487" t="str">
        <f t="shared" si="57"/>
        <v/>
      </c>
      <c r="I239" s="487" t="str">
        <f t="shared" si="58"/>
        <v/>
      </c>
      <c r="K239" s="487" t="str">
        <f t="shared" si="59"/>
        <v/>
      </c>
      <c r="M239" s="487" t="str">
        <f t="shared" si="60"/>
        <v/>
      </c>
      <c r="O239" s="487" t="str">
        <f t="shared" si="61"/>
        <v/>
      </c>
      <c r="Q239" s="487" t="str">
        <f t="shared" si="62"/>
        <v/>
      </c>
      <c r="S239" s="487" t="str">
        <f t="shared" si="63"/>
        <v/>
      </c>
      <c r="U239" s="487" t="str">
        <f t="shared" si="64"/>
        <v/>
      </c>
      <c r="W239" s="487" t="str">
        <f t="shared" si="65"/>
        <v/>
      </c>
      <c r="Y239" s="487" t="str">
        <f t="shared" si="66"/>
        <v/>
      </c>
      <c r="AA239" s="487" t="str">
        <f t="shared" si="67"/>
        <v/>
      </c>
      <c r="AC239" s="487" t="str">
        <f t="shared" si="68"/>
        <v/>
      </c>
      <c r="AE239" s="487" t="str">
        <f t="shared" si="69"/>
        <v/>
      </c>
      <c r="AG239" s="487" t="str">
        <f t="shared" si="70"/>
        <v/>
      </c>
      <c r="AI239" s="487" t="str">
        <f t="shared" si="71"/>
        <v/>
      </c>
      <c r="AK239" s="487" t="str">
        <f t="shared" si="72"/>
        <v/>
      </c>
      <c r="AM239" s="487" t="str">
        <f t="shared" si="73"/>
        <v/>
      </c>
      <c r="AO239" s="487" t="str">
        <f t="shared" si="74"/>
        <v/>
      </c>
      <c r="AQ239" s="487" t="str">
        <f t="shared" si="75"/>
        <v/>
      </c>
    </row>
    <row r="240" spans="5:43" x14ac:dyDescent="0.25">
      <c r="E240" s="487" t="str">
        <f t="shared" si="57"/>
        <v/>
      </c>
      <c r="G240" s="487" t="str">
        <f t="shared" si="57"/>
        <v/>
      </c>
      <c r="I240" s="487" t="str">
        <f t="shared" si="58"/>
        <v/>
      </c>
      <c r="K240" s="487" t="str">
        <f t="shared" si="59"/>
        <v/>
      </c>
      <c r="M240" s="487" t="str">
        <f t="shared" si="60"/>
        <v/>
      </c>
      <c r="O240" s="487" t="str">
        <f t="shared" si="61"/>
        <v/>
      </c>
      <c r="Q240" s="487" t="str">
        <f t="shared" si="62"/>
        <v/>
      </c>
      <c r="S240" s="487" t="str">
        <f t="shared" si="63"/>
        <v/>
      </c>
      <c r="U240" s="487" t="str">
        <f t="shared" si="64"/>
        <v/>
      </c>
      <c r="W240" s="487" t="str">
        <f t="shared" si="65"/>
        <v/>
      </c>
      <c r="Y240" s="487" t="str">
        <f t="shared" si="66"/>
        <v/>
      </c>
      <c r="AA240" s="487" t="str">
        <f t="shared" si="67"/>
        <v/>
      </c>
      <c r="AC240" s="487" t="str">
        <f t="shared" si="68"/>
        <v/>
      </c>
      <c r="AE240" s="487" t="str">
        <f t="shared" si="69"/>
        <v/>
      </c>
      <c r="AG240" s="487" t="str">
        <f t="shared" si="70"/>
        <v/>
      </c>
      <c r="AI240" s="487" t="str">
        <f t="shared" si="71"/>
        <v/>
      </c>
      <c r="AK240" s="487" t="str">
        <f t="shared" si="72"/>
        <v/>
      </c>
      <c r="AM240" s="487" t="str">
        <f t="shared" si="73"/>
        <v/>
      </c>
      <c r="AO240" s="487" t="str">
        <f t="shared" si="74"/>
        <v/>
      </c>
      <c r="AQ240" s="487" t="str">
        <f t="shared" si="75"/>
        <v/>
      </c>
    </row>
    <row r="241" spans="5:43" x14ac:dyDescent="0.25">
      <c r="E241" s="487" t="str">
        <f t="shared" si="57"/>
        <v/>
      </c>
      <c r="G241" s="487" t="str">
        <f t="shared" si="57"/>
        <v/>
      </c>
      <c r="I241" s="487" t="str">
        <f t="shared" si="58"/>
        <v/>
      </c>
      <c r="K241" s="487" t="str">
        <f t="shared" si="59"/>
        <v/>
      </c>
      <c r="M241" s="487" t="str">
        <f t="shared" si="60"/>
        <v/>
      </c>
      <c r="O241" s="487" t="str">
        <f t="shared" si="61"/>
        <v/>
      </c>
      <c r="Q241" s="487" t="str">
        <f t="shared" si="62"/>
        <v/>
      </c>
      <c r="S241" s="487" t="str">
        <f t="shared" si="63"/>
        <v/>
      </c>
      <c r="U241" s="487" t="str">
        <f t="shared" si="64"/>
        <v/>
      </c>
      <c r="W241" s="487" t="str">
        <f t="shared" si="65"/>
        <v/>
      </c>
      <c r="Y241" s="487" t="str">
        <f t="shared" si="66"/>
        <v/>
      </c>
      <c r="AA241" s="487" t="str">
        <f t="shared" si="67"/>
        <v/>
      </c>
      <c r="AC241" s="487" t="str">
        <f t="shared" si="68"/>
        <v/>
      </c>
      <c r="AE241" s="487" t="str">
        <f t="shared" si="69"/>
        <v/>
      </c>
      <c r="AG241" s="487" t="str">
        <f t="shared" si="70"/>
        <v/>
      </c>
      <c r="AI241" s="487" t="str">
        <f t="shared" si="71"/>
        <v/>
      </c>
      <c r="AK241" s="487" t="str">
        <f t="shared" si="72"/>
        <v/>
      </c>
      <c r="AM241" s="487" t="str">
        <f t="shared" si="73"/>
        <v/>
      </c>
      <c r="AO241" s="487" t="str">
        <f t="shared" si="74"/>
        <v/>
      </c>
      <c r="AQ241" s="487" t="str">
        <f t="shared" si="75"/>
        <v/>
      </c>
    </row>
    <row r="242" spans="5:43" x14ac:dyDescent="0.25">
      <c r="E242" s="487" t="str">
        <f t="shared" si="57"/>
        <v/>
      </c>
      <c r="G242" s="487" t="str">
        <f t="shared" si="57"/>
        <v/>
      </c>
      <c r="I242" s="487" t="str">
        <f t="shared" si="58"/>
        <v/>
      </c>
      <c r="K242" s="487" t="str">
        <f t="shared" si="59"/>
        <v/>
      </c>
      <c r="M242" s="487" t="str">
        <f t="shared" si="60"/>
        <v/>
      </c>
      <c r="O242" s="487" t="str">
        <f t="shared" si="61"/>
        <v/>
      </c>
      <c r="Q242" s="487" t="str">
        <f t="shared" si="62"/>
        <v/>
      </c>
      <c r="S242" s="487" t="str">
        <f t="shared" si="63"/>
        <v/>
      </c>
      <c r="U242" s="487" t="str">
        <f t="shared" si="64"/>
        <v/>
      </c>
      <c r="W242" s="487" t="str">
        <f t="shared" si="65"/>
        <v/>
      </c>
      <c r="Y242" s="487" t="str">
        <f t="shared" si="66"/>
        <v/>
      </c>
      <c r="AA242" s="487" t="str">
        <f t="shared" si="67"/>
        <v/>
      </c>
      <c r="AC242" s="487" t="str">
        <f t="shared" si="68"/>
        <v/>
      </c>
      <c r="AE242" s="487" t="str">
        <f t="shared" si="69"/>
        <v/>
      </c>
      <c r="AG242" s="487" t="str">
        <f t="shared" si="70"/>
        <v/>
      </c>
      <c r="AI242" s="487" t="str">
        <f t="shared" si="71"/>
        <v/>
      </c>
      <c r="AK242" s="487" t="str">
        <f t="shared" si="72"/>
        <v/>
      </c>
      <c r="AM242" s="487" t="str">
        <f t="shared" si="73"/>
        <v/>
      </c>
      <c r="AO242" s="487" t="str">
        <f t="shared" si="74"/>
        <v/>
      </c>
      <c r="AQ242" s="487" t="str">
        <f t="shared" si="75"/>
        <v/>
      </c>
    </row>
    <row r="243" spans="5:43" x14ac:dyDescent="0.25">
      <c r="E243" s="487" t="str">
        <f t="shared" si="57"/>
        <v/>
      </c>
      <c r="G243" s="487" t="str">
        <f t="shared" si="57"/>
        <v/>
      </c>
      <c r="I243" s="487" t="str">
        <f t="shared" si="58"/>
        <v/>
      </c>
      <c r="K243" s="487" t="str">
        <f t="shared" si="59"/>
        <v/>
      </c>
      <c r="M243" s="487" t="str">
        <f t="shared" si="60"/>
        <v/>
      </c>
      <c r="O243" s="487" t="str">
        <f t="shared" si="61"/>
        <v/>
      </c>
      <c r="Q243" s="487" t="str">
        <f t="shared" si="62"/>
        <v/>
      </c>
      <c r="S243" s="487" t="str">
        <f t="shared" si="63"/>
        <v/>
      </c>
      <c r="U243" s="487" t="str">
        <f t="shared" si="64"/>
        <v/>
      </c>
      <c r="W243" s="487" t="str">
        <f t="shared" si="65"/>
        <v/>
      </c>
      <c r="Y243" s="487" t="str">
        <f t="shared" si="66"/>
        <v/>
      </c>
      <c r="AA243" s="487" t="str">
        <f t="shared" si="67"/>
        <v/>
      </c>
      <c r="AC243" s="487" t="str">
        <f t="shared" si="68"/>
        <v/>
      </c>
      <c r="AE243" s="487" t="str">
        <f t="shared" si="69"/>
        <v/>
      </c>
      <c r="AG243" s="487" t="str">
        <f t="shared" si="70"/>
        <v/>
      </c>
      <c r="AI243" s="487" t="str">
        <f t="shared" si="71"/>
        <v/>
      </c>
      <c r="AK243" s="487" t="str">
        <f t="shared" si="72"/>
        <v/>
      </c>
      <c r="AM243" s="487" t="str">
        <f t="shared" si="73"/>
        <v/>
      </c>
      <c r="AO243" s="487" t="str">
        <f t="shared" si="74"/>
        <v/>
      </c>
      <c r="AQ243" s="487" t="str">
        <f t="shared" si="75"/>
        <v/>
      </c>
    </row>
    <row r="244" spans="5:43" x14ac:dyDescent="0.25">
      <c r="E244" s="487" t="str">
        <f t="shared" si="57"/>
        <v/>
      </c>
      <c r="G244" s="487" t="str">
        <f t="shared" si="57"/>
        <v/>
      </c>
      <c r="I244" s="487" t="str">
        <f t="shared" si="58"/>
        <v/>
      </c>
      <c r="K244" s="487" t="str">
        <f t="shared" si="59"/>
        <v/>
      </c>
      <c r="M244" s="487" t="str">
        <f t="shared" si="60"/>
        <v/>
      </c>
      <c r="O244" s="487" t="str">
        <f t="shared" si="61"/>
        <v/>
      </c>
      <c r="Q244" s="487" t="str">
        <f t="shared" si="62"/>
        <v/>
      </c>
      <c r="S244" s="487" t="str">
        <f t="shared" si="63"/>
        <v/>
      </c>
      <c r="U244" s="487" t="str">
        <f t="shared" si="64"/>
        <v/>
      </c>
      <c r="W244" s="487" t="str">
        <f t="shared" si="65"/>
        <v/>
      </c>
      <c r="Y244" s="487" t="str">
        <f t="shared" si="66"/>
        <v/>
      </c>
      <c r="AA244" s="487" t="str">
        <f t="shared" si="67"/>
        <v/>
      </c>
      <c r="AC244" s="487" t="str">
        <f t="shared" si="68"/>
        <v/>
      </c>
      <c r="AE244" s="487" t="str">
        <f t="shared" si="69"/>
        <v/>
      </c>
      <c r="AG244" s="487" t="str">
        <f t="shared" si="70"/>
        <v/>
      </c>
      <c r="AI244" s="487" t="str">
        <f t="shared" si="71"/>
        <v/>
      </c>
      <c r="AK244" s="487" t="str">
        <f t="shared" si="72"/>
        <v/>
      </c>
      <c r="AM244" s="487" t="str">
        <f t="shared" si="73"/>
        <v/>
      </c>
      <c r="AO244" s="487" t="str">
        <f t="shared" si="74"/>
        <v/>
      </c>
      <c r="AQ244" s="487" t="str">
        <f t="shared" si="75"/>
        <v/>
      </c>
    </row>
    <row r="245" spans="5:43" x14ac:dyDescent="0.25">
      <c r="E245" s="487" t="str">
        <f t="shared" si="57"/>
        <v/>
      </c>
      <c r="G245" s="487" t="str">
        <f t="shared" si="57"/>
        <v/>
      </c>
      <c r="I245" s="487" t="str">
        <f t="shared" si="58"/>
        <v/>
      </c>
      <c r="K245" s="487" t="str">
        <f t="shared" si="59"/>
        <v/>
      </c>
      <c r="M245" s="487" t="str">
        <f t="shared" si="60"/>
        <v/>
      </c>
      <c r="O245" s="487" t="str">
        <f t="shared" si="61"/>
        <v/>
      </c>
      <c r="Q245" s="487" t="str">
        <f t="shared" si="62"/>
        <v/>
      </c>
      <c r="S245" s="487" t="str">
        <f t="shared" si="63"/>
        <v/>
      </c>
      <c r="U245" s="487" t="str">
        <f t="shared" si="64"/>
        <v/>
      </c>
      <c r="W245" s="487" t="str">
        <f t="shared" si="65"/>
        <v/>
      </c>
      <c r="Y245" s="487" t="str">
        <f t="shared" si="66"/>
        <v/>
      </c>
      <c r="AA245" s="487" t="str">
        <f t="shared" si="67"/>
        <v/>
      </c>
      <c r="AC245" s="487" t="str">
        <f t="shared" si="68"/>
        <v/>
      </c>
      <c r="AE245" s="487" t="str">
        <f t="shared" si="69"/>
        <v/>
      </c>
      <c r="AG245" s="487" t="str">
        <f t="shared" si="70"/>
        <v/>
      </c>
      <c r="AI245" s="487" t="str">
        <f t="shared" si="71"/>
        <v/>
      </c>
      <c r="AK245" s="487" t="str">
        <f t="shared" si="72"/>
        <v/>
      </c>
      <c r="AM245" s="487" t="str">
        <f t="shared" si="73"/>
        <v/>
      </c>
      <c r="AO245" s="487" t="str">
        <f t="shared" si="74"/>
        <v/>
      </c>
      <c r="AQ245" s="487" t="str">
        <f t="shared" si="75"/>
        <v/>
      </c>
    </row>
    <row r="246" spans="5:43" x14ac:dyDescent="0.25">
      <c r="E246" s="487" t="str">
        <f t="shared" si="57"/>
        <v/>
      </c>
      <c r="G246" s="487" t="str">
        <f t="shared" si="57"/>
        <v/>
      </c>
      <c r="I246" s="487" t="str">
        <f t="shared" si="58"/>
        <v/>
      </c>
      <c r="K246" s="487" t="str">
        <f t="shared" si="59"/>
        <v/>
      </c>
      <c r="M246" s="487" t="str">
        <f t="shared" si="60"/>
        <v/>
      </c>
      <c r="O246" s="487" t="str">
        <f t="shared" si="61"/>
        <v/>
      </c>
      <c r="Q246" s="487" t="str">
        <f t="shared" si="62"/>
        <v/>
      </c>
      <c r="S246" s="487" t="str">
        <f t="shared" si="63"/>
        <v/>
      </c>
      <c r="U246" s="487" t="str">
        <f t="shared" si="64"/>
        <v/>
      </c>
      <c r="W246" s="487" t="str">
        <f t="shared" si="65"/>
        <v/>
      </c>
      <c r="Y246" s="487" t="str">
        <f t="shared" si="66"/>
        <v/>
      </c>
      <c r="AA246" s="487" t="str">
        <f t="shared" si="67"/>
        <v/>
      </c>
      <c r="AC246" s="487" t="str">
        <f t="shared" si="68"/>
        <v/>
      </c>
      <c r="AE246" s="487" t="str">
        <f t="shared" si="69"/>
        <v/>
      </c>
      <c r="AG246" s="487" t="str">
        <f t="shared" si="70"/>
        <v/>
      </c>
      <c r="AI246" s="487" t="str">
        <f t="shared" si="71"/>
        <v/>
      </c>
      <c r="AK246" s="487" t="str">
        <f t="shared" si="72"/>
        <v/>
      </c>
      <c r="AM246" s="487" t="str">
        <f t="shared" si="73"/>
        <v/>
      </c>
      <c r="AO246" s="487" t="str">
        <f t="shared" si="74"/>
        <v/>
      </c>
      <c r="AQ246" s="487" t="str">
        <f t="shared" si="75"/>
        <v/>
      </c>
    </row>
    <row r="247" spans="5:43" x14ac:dyDescent="0.25">
      <c r="E247" s="487" t="str">
        <f t="shared" si="57"/>
        <v/>
      </c>
      <c r="G247" s="487" t="str">
        <f t="shared" si="57"/>
        <v/>
      </c>
      <c r="I247" s="487" t="str">
        <f t="shared" si="58"/>
        <v/>
      </c>
      <c r="K247" s="487" t="str">
        <f t="shared" si="59"/>
        <v/>
      </c>
      <c r="M247" s="487" t="str">
        <f t="shared" si="60"/>
        <v/>
      </c>
      <c r="O247" s="487" t="str">
        <f t="shared" si="61"/>
        <v/>
      </c>
      <c r="Q247" s="487" t="str">
        <f t="shared" si="62"/>
        <v/>
      </c>
      <c r="S247" s="487" t="str">
        <f t="shared" si="63"/>
        <v/>
      </c>
      <c r="U247" s="487" t="str">
        <f t="shared" si="64"/>
        <v/>
      </c>
      <c r="W247" s="487" t="str">
        <f t="shared" si="65"/>
        <v/>
      </c>
      <c r="Y247" s="487" t="str">
        <f t="shared" si="66"/>
        <v/>
      </c>
      <c r="AA247" s="487" t="str">
        <f t="shared" si="67"/>
        <v/>
      </c>
      <c r="AC247" s="487" t="str">
        <f t="shared" si="68"/>
        <v/>
      </c>
      <c r="AE247" s="487" t="str">
        <f t="shared" si="69"/>
        <v/>
      </c>
      <c r="AG247" s="487" t="str">
        <f t="shared" si="70"/>
        <v/>
      </c>
      <c r="AI247" s="487" t="str">
        <f t="shared" si="71"/>
        <v/>
      </c>
      <c r="AK247" s="487" t="str">
        <f t="shared" si="72"/>
        <v/>
      </c>
      <c r="AM247" s="487" t="str">
        <f t="shared" si="73"/>
        <v/>
      </c>
      <c r="AO247" s="487" t="str">
        <f t="shared" si="74"/>
        <v/>
      </c>
      <c r="AQ247" s="487" t="str">
        <f t="shared" si="75"/>
        <v/>
      </c>
    </row>
    <row r="248" spans="5:43" x14ac:dyDescent="0.25">
      <c r="E248" s="487" t="str">
        <f t="shared" si="57"/>
        <v/>
      </c>
      <c r="G248" s="487" t="str">
        <f t="shared" si="57"/>
        <v/>
      </c>
      <c r="I248" s="487" t="str">
        <f t="shared" si="58"/>
        <v/>
      </c>
      <c r="K248" s="487" t="str">
        <f t="shared" si="59"/>
        <v/>
      </c>
      <c r="M248" s="487" t="str">
        <f t="shared" si="60"/>
        <v/>
      </c>
      <c r="O248" s="487" t="str">
        <f t="shared" si="61"/>
        <v/>
      </c>
      <c r="Q248" s="487" t="str">
        <f t="shared" si="62"/>
        <v/>
      </c>
      <c r="S248" s="487" t="str">
        <f t="shared" si="63"/>
        <v/>
      </c>
      <c r="U248" s="487" t="str">
        <f t="shared" si="64"/>
        <v/>
      </c>
      <c r="W248" s="487" t="str">
        <f t="shared" si="65"/>
        <v/>
      </c>
      <c r="Y248" s="487" t="str">
        <f t="shared" si="66"/>
        <v/>
      </c>
      <c r="AA248" s="487" t="str">
        <f t="shared" si="67"/>
        <v/>
      </c>
      <c r="AC248" s="487" t="str">
        <f t="shared" si="68"/>
        <v/>
      </c>
      <c r="AE248" s="487" t="str">
        <f t="shared" si="69"/>
        <v/>
      </c>
      <c r="AG248" s="487" t="str">
        <f t="shared" si="70"/>
        <v/>
      </c>
      <c r="AI248" s="487" t="str">
        <f t="shared" si="71"/>
        <v/>
      </c>
      <c r="AK248" s="487" t="str">
        <f t="shared" si="72"/>
        <v/>
      </c>
      <c r="AM248" s="487" t="str">
        <f t="shared" si="73"/>
        <v/>
      </c>
      <c r="AO248" s="487" t="str">
        <f t="shared" si="74"/>
        <v/>
      </c>
      <c r="AQ248" s="487" t="str">
        <f t="shared" si="75"/>
        <v/>
      </c>
    </row>
    <row r="249" spans="5:43" x14ac:dyDescent="0.25">
      <c r="E249" s="487" t="str">
        <f t="shared" si="57"/>
        <v/>
      </c>
      <c r="G249" s="487" t="str">
        <f t="shared" si="57"/>
        <v/>
      </c>
      <c r="I249" s="487" t="str">
        <f t="shared" si="58"/>
        <v/>
      </c>
      <c r="K249" s="487" t="str">
        <f t="shared" si="59"/>
        <v/>
      </c>
      <c r="M249" s="487" t="str">
        <f t="shared" si="60"/>
        <v/>
      </c>
      <c r="O249" s="487" t="str">
        <f t="shared" si="61"/>
        <v/>
      </c>
      <c r="Q249" s="487" t="str">
        <f t="shared" si="62"/>
        <v/>
      </c>
      <c r="S249" s="487" t="str">
        <f t="shared" si="63"/>
        <v/>
      </c>
      <c r="U249" s="487" t="str">
        <f t="shared" si="64"/>
        <v/>
      </c>
      <c r="W249" s="487" t="str">
        <f t="shared" si="65"/>
        <v/>
      </c>
      <c r="Y249" s="487" t="str">
        <f t="shared" si="66"/>
        <v/>
      </c>
      <c r="AA249" s="487" t="str">
        <f t="shared" si="67"/>
        <v/>
      </c>
      <c r="AC249" s="487" t="str">
        <f t="shared" si="68"/>
        <v/>
      </c>
      <c r="AE249" s="487" t="str">
        <f t="shared" si="69"/>
        <v/>
      </c>
      <c r="AG249" s="487" t="str">
        <f t="shared" si="70"/>
        <v/>
      </c>
      <c r="AI249" s="487" t="str">
        <f t="shared" si="71"/>
        <v/>
      </c>
      <c r="AK249" s="487" t="str">
        <f t="shared" si="72"/>
        <v/>
      </c>
      <c r="AM249" s="487" t="str">
        <f t="shared" si="73"/>
        <v/>
      </c>
      <c r="AO249" s="487" t="str">
        <f t="shared" si="74"/>
        <v/>
      </c>
      <c r="AQ249" s="487" t="str">
        <f t="shared" si="75"/>
        <v/>
      </c>
    </row>
    <row r="250" spans="5:43" x14ac:dyDescent="0.25">
      <c r="E250" s="487" t="str">
        <f t="shared" si="57"/>
        <v/>
      </c>
      <c r="G250" s="487" t="str">
        <f t="shared" si="57"/>
        <v/>
      </c>
      <c r="I250" s="487" t="str">
        <f t="shared" si="58"/>
        <v/>
      </c>
      <c r="K250" s="487" t="str">
        <f t="shared" si="59"/>
        <v/>
      </c>
      <c r="M250" s="487" t="str">
        <f t="shared" si="60"/>
        <v/>
      </c>
      <c r="O250" s="487" t="str">
        <f t="shared" si="61"/>
        <v/>
      </c>
      <c r="Q250" s="487" t="str">
        <f t="shared" si="62"/>
        <v/>
      </c>
      <c r="S250" s="487" t="str">
        <f t="shared" si="63"/>
        <v/>
      </c>
      <c r="U250" s="487" t="str">
        <f t="shared" si="64"/>
        <v/>
      </c>
      <c r="W250" s="487" t="str">
        <f t="shared" si="65"/>
        <v/>
      </c>
      <c r="Y250" s="487" t="str">
        <f t="shared" si="66"/>
        <v/>
      </c>
      <c r="AA250" s="487" t="str">
        <f t="shared" si="67"/>
        <v/>
      </c>
      <c r="AC250" s="487" t="str">
        <f t="shared" si="68"/>
        <v/>
      </c>
      <c r="AE250" s="487" t="str">
        <f t="shared" si="69"/>
        <v/>
      </c>
      <c r="AG250" s="487" t="str">
        <f t="shared" si="70"/>
        <v/>
      </c>
      <c r="AI250" s="487" t="str">
        <f t="shared" si="71"/>
        <v/>
      </c>
      <c r="AK250" s="487" t="str">
        <f t="shared" si="72"/>
        <v/>
      </c>
      <c r="AM250" s="487" t="str">
        <f t="shared" si="73"/>
        <v/>
      </c>
      <c r="AO250" s="487" t="str">
        <f t="shared" si="74"/>
        <v/>
      </c>
      <c r="AQ250" s="487" t="str">
        <f t="shared" si="75"/>
        <v/>
      </c>
    </row>
    <row r="251" spans="5:43" x14ac:dyDescent="0.25">
      <c r="E251" s="487" t="str">
        <f t="shared" si="57"/>
        <v/>
      </c>
      <c r="G251" s="487" t="str">
        <f t="shared" si="57"/>
        <v/>
      </c>
      <c r="I251" s="487" t="str">
        <f t="shared" si="58"/>
        <v/>
      </c>
      <c r="K251" s="487" t="str">
        <f t="shared" si="59"/>
        <v/>
      </c>
      <c r="M251" s="487" t="str">
        <f t="shared" si="60"/>
        <v/>
      </c>
      <c r="O251" s="487" t="str">
        <f t="shared" si="61"/>
        <v/>
      </c>
      <c r="Q251" s="487" t="str">
        <f t="shared" si="62"/>
        <v/>
      </c>
      <c r="S251" s="487" t="str">
        <f t="shared" si="63"/>
        <v/>
      </c>
      <c r="U251" s="487" t="str">
        <f t="shared" si="64"/>
        <v/>
      </c>
      <c r="W251" s="487" t="str">
        <f t="shared" si="65"/>
        <v/>
      </c>
      <c r="Y251" s="487" t="str">
        <f t="shared" si="66"/>
        <v/>
      </c>
      <c r="AA251" s="487" t="str">
        <f t="shared" si="67"/>
        <v/>
      </c>
      <c r="AC251" s="487" t="str">
        <f t="shared" si="68"/>
        <v/>
      </c>
      <c r="AE251" s="487" t="str">
        <f t="shared" si="69"/>
        <v/>
      </c>
      <c r="AG251" s="487" t="str">
        <f t="shared" si="70"/>
        <v/>
      </c>
      <c r="AI251" s="487" t="str">
        <f t="shared" si="71"/>
        <v/>
      </c>
      <c r="AK251" s="487" t="str">
        <f t="shared" si="72"/>
        <v/>
      </c>
      <c r="AM251" s="487" t="str">
        <f t="shared" si="73"/>
        <v/>
      </c>
      <c r="AO251" s="487" t="str">
        <f t="shared" si="74"/>
        <v/>
      </c>
      <c r="AQ251" s="487" t="str">
        <f t="shared" si="75"/>
        <v/>
      </c>
    </row>
    <row r="252" spans="5:43" x14ac:dyDescent="0.25">
      <c r="E252" s="487" t="str">
        <f t="shared" si="57"/>
        <v/>
      </c>
      <c r="G252" s="487" t="str">
        <f t="shared" si="57"/>
        <v/>
      </c>
      <c r="I252" s="487" t="str">
        <f t="shared" si="58"/>
        <v/>
      </c>
      <c r="K252" s="487" t="str">
        <f t="shared" si="59"/>
        <v/>
      </c>
      <c r="M252" s="487" t="str">
        <f t="shared" si="60"/>
        <v/>
      </c>
      <c r="O252" s="487" t="str">
        <f t="shared" si="61"/>
        <v/>
      </c>
      <c r="Q252" s="487" t="str">
        <f t="shared" si="62"/>
        <v/>
      </c>
      <c r="S252" s="487" t="str">
        <f t="shared" si="63"/>
        <v/>
      </c>
      <c r="U252" s="487" t="str">
        <f t="shared" si="64"/>
        <v/>
      </c>
      <c r="W252" s="487" t="str">
        <f t="shared" si="65"/>
        <v/>
      </c>
      <c r="Y252" s="487" t="str">
        <f t="shared" si="66"/>
        <v/>
      </c>
      <c r="AA252" s="487" t="str">
        <f t="shared" si="67"/>
        <v/>
      </c>
      <c r="AC252" s="487" t="str">
        <f t="shared" si="68"/>
        <v/>
      </c>
      <c r="AE252" s="487" t="str">
        <f t="shared" si="69"/>
        <v/>
      </c>
      <c r="AG252" s="487" t="str">
        <f t="shared" si="70"/>
        <v/>
      </c>
      <c r="AI252" s="487" t="str">
        <f t="shared" si="71"/>
        <v/>
      </c>
      <c r="AK252" s="487" t="str">
        <f t="shared" si="72"/>
        <v/>
      </c>
      <c r="AM252" s="487" t="str">
        <f t="shared" si="73"/>
        <v/>
      </c>
      <c r="AO252" s="487" t="str">
        <f t="shared" si="74"/>
        <v/>
      </c>
      <c r="AQ252" s="487" t="str">
        <f t="shared" si="75"/>
        <v/>
      </c>
    </row>
    <row r="253" spans="5:43" x14ac:dyDescent="0.25">
      <c r="E253" s="487" t="str">
        <f t="shared" si="57"/>
        <v/>
      </c>
      <c r="G253" s="487" t="str">
        <f t="shared" si="57"/>
        <v/>
      </c>
      <c r="I253" s="487" t="str">
        <f t="shared" si="58"/>
        <v/>
      </c>
      <c r="K253" s="487" t="str">
        <f t="shared" si="59"/>
        <v/>
      </c>
      <c r="M253" s="487" t="str">
        <f t="shared" si="60"/>
        <v/>
      </c>
      <c r="O253" s="487" t="str">
        <f t="shared" si="61"/>
        <v/>
      </c>
      <c r="Q253" s="487" t="str">
        <f t="shared" si="62"/>
        <v/>
      </c>
      <c r="S253" s="487" t="str">
        <f t="shared" si="63"/>
        <v/>
      </c>
      <c r="U253" s="487" t="str">
        <f t="shared" si="64"/>
        <v/>
      </c>
      <c r="W253" s="487" t="str">
        <f t="shared" si="65"/>
        <v/>
      </c>
      <c r="Y253" s="487" t="str">
        <f t="shared" si="66"/>
        <v/>
      </c>
      <c r="AA253" s="487" t="str">
        <f t="shared" si="67"/>
        <v/>
      </c>
      <c r="AC253" s="487" t="str">
        <f t="shared" si="68"/>
        <v/>
      </c>
      <c r="AE253" s="487" t="str">
        <f t="shared" si="69"/>
        <v/>
      </c>
      <c r="AG253" s="487" t="str">
        <f t="shared" si="70"/>
        <v/>
      </c>
      <c r="AI253" s="487" t="str">
        <f t="shared" si="71"/>
        <v/>
      </c>
      <c r="AK253" s="487" t="str">
        <f t="shared" si="72"/>
        <v/>
      </c>
      <c r="AM253" s="487" t="str">
        <f t="shared" si="73"/>
        <v/>
      </c>
      <c r="AO253" s="487" t="str">
        <f t="shared" si="74"/>
        <v/>
      </c>
      <c r="AQ253" s="487" t="str">
        <f t="shared" si="75"/>
        <v/>
      </c>
    </row>
    <row r="254" spans="5:43" x14ac:dyDescent="0.25">
      <c r="E254" s="487" t="str">
        <f t="shared" si="57"/>
        <v/>
      </c>
      <c r="G254" s="487" t="str">
        <f t="shared" si="57"/>
        <v/>
      </c>
      <c r="I254" s="487" t="str">
        <f t="shared" si="58"/>
        <v/>
      </c>
      <c r="K254" s="487" t="str">
        <f t="shared" si="59"/>
        <v/>
      </c>
      <c r="M254" s="487" t="str">
        <f t="shared" si="60"/>
        <v/>
      </c>
      <c r="O254" s="487" t="str">
        <f t="shared" si="61"/>
        <v/>
      </c>
      <c r="Q254" s="487" t="str">
        <f t="shared" si="62"/>
        <v/>
      </c>
      <c r="S254" s="487" t="str">
        <f t="shared" si="63"/>
        <v/>
      </c>
      <c r="U254" s="487" t="str">
        <f t="shared" si="64"/>
        <v/>
      </c>
      <c r="W254" s="487" t="str">
        <f t="shared" si="65"/>
        <v/>
      </c>
      <c r="Y254" s="487" t="str">
        <f t="shared" si="66"/>
        <v/>
      </c>
      <c r="AA254" s="487" t="str">
        <f t="shared" si="67"/>
        <v/>
      </c>
      <c r="AC254" s="487" t="str">
        <f t="shared" si="68"/>
        <v/>
      </c>
      <c r="AE254" s="487" t="str">
        <f t="shared" si="69"/>
        <v/>
      </c>
      <c r="AG254" s="487" t="str">
        <f t="shared" si="70"/>
        <v/>
      </c>
      <c r="AI254" s="487" t="str">
        <f t="shared" si="71"/>
        <v/>
      </c>
      <c r="AK254" s="487" t="str">
        <f t="shared" si="72"/>
        <v/>
      </c>
      <c r="AM254" s="487" t="str">
        <f t="shared" si="73"/>
        <v/>
      </c>
      <c r="AO254" s="487" t="str">
        <f t="shared" si="74"/>
        <v/>
      </c>
      <c r="AQ254" s="487" t="str">
        <f t="shared" si="75"/>
        <v/>
      </c>
    </row>
    <row r="255" spans="5:43" x14ac:dyDescent="0.25">
      <c r="E255" s="487" t="str">
        <f t="shared" si="57"/>
        <v/>
      </c>
      <c r="G255" s="487" t="str">
        <f t="shared" si="57"/>
        <v/>
      </c>
      <c r="I255" s="487" t="str">
        <f t="shared" si="58"/>
        <v/>
      </c>
      <c r="K255" s="487" t="str">
        <f t="shared" si="59"/>
        <v/>
      </c>
      <c r="M255" s="487" t="str">
        <f t="shared" si="60"/>
        <v/>
      </c>
      <c r="O255" s="487" t="str">
        <f t="shared" si="61"/>
        <v/>
      </c>
      <c r="Q255" s="487" t="str">
        <f t="shared" si="62"/>
        <v/>
      </c>
      <c r="S255" s="487" t="str">
        <f t="shared" si="63"/>
        <v/>
      </c>
      <c r="U255" s="487" t="str">
        <f t="shared" si="64"/>
        <v/>
      </c>
      <c r="W255" s="487" t="str">
        <f t="shared" si="65"/>
        <v/>
      </c>
      <c r="Y255" s="487" t="str">
        <f t="shared" si="66"/>
        <v/>
      </c>
      <c r="AA255" s="487" t="str">
        <f t="shared" si="67"/>
        <v/>
      </c>
      <c r="AC255" s="487" t="str">
        <f t="shared" si="68"/>
        <v/>
      </c>
      <c r="AE255" s="487" t="str">
        <f t="shared" si="69"/>
        <v/>
      </c>
      <c r="AG255" s="487" t="str">
        <f t="shared" si="70"/>
        <v/>
      </c>
      <c r="AI255" s="487" t="str">
        <f t="shared" si="71"/>
        <v/>
      </c>
      <c r="AK255" s="487" t="str">
        <f t="shared" si="72"/>
        <v/>
      </c>
      <c r="AM255" s="487" t="str">
        <f t="shared" si="73"/>
        <v/>
      </c>
      <c r="AO255" s="487" t="str">
        <f t="shared" si="74"/>
        <v/>
      </c>
      <c r="AQ255" s="487" t="str">
        <f t="shared" si="75"/>
        <v/>
      </c>
    </row>
    <row r="256" spans="5:43" x14ac:dyDescent="0.25">
      <c r="E256" s="487" t="str">
        <f t="shared" si="57"/>
        <v/>
      </c>
      <c r="G256" s="487" t="str">
        <f t="shared" si="57"/>
        <v/>
      </c>
      <c r="I256" s="487" t="str">
        <f t="shared" si="58"/>
        <v/>
      </c>
      <c r="K256" s="487" t="str">
        <f t="shared" si="59"/>
        <v/>
      </c>
      <c r="M256" s="487" t="str">
        <f t="shared" si="60"/>
        <v/>
      </c>
      <c r="O256" s="487" t="str">
        <f t="shared" si="61"/>
        <v/>
      </c>
      <c r="Q256" s="487" t="str">
        <f t="shared" si="62"/>
        <v/>
      </c>
      <c r="S256" s="487" t="str">
        <f t="shared" si="63"/>
        <v/>
      </c>
      <c r="U256" s="487" t="str">
        <f t="shared" si="64"/>
        <v/>
      </c>
      <c r="W256" s="487" t="str">
        <f t="shared" si="65"/>
        <v/>
      </c>
      <c r="Y256" s="487" t="str">
        <f t="shared" si="66"/>
        <v/>
      </c>
      <c r="AA256" s="487" t="str">
        <f t="shared" si="67"/>
        <v/>
      </c>
      <c r="AC256" s="487" t="str">
        <f t="shared" si="68"/>
        <v/>
      </c>
      <c r="AE256" s="487" t="str">
        <f t="shared" si="69"/>
        <v/>
      </c>
      <c r="AG256" s="487" t="str">
        <f t="shared" si="70"/>
        <v/>
      </c>
      <c r="AI256" s="487" t="str">
        <f t="shared" si="71"/>
        <v/>
      </c>
      <c r="AK256" s="487" t="str">
        <f t="shared" si="72"/>
        <v/>
      </c>
      <c r="AM256" s="487" t="str">
        <f t="shared" si="73"/>
        <v/>
      </c>
      <c r="AO256" s="487" t="str">
        <f t="shared" si="74"/>
        <v/>
      </c>
      <c r="AQ256" s="487" t="str">
        <f t="shared" si="75"/>
        <v/>
      </c>
    </row>
    <row r="257" spans="5:43" x14ac:dyDescent="0.25">
      <c r="E257" s="487" t="str">
        <f t="shared" si="57"/>
        <v/>
      </c>
      <c r="G257" s="487" t="str">
        <f t="shared" si="57"/>
        <v/>
      </c>
      <c r="I257" s="487" t="str">
        <f t="shared" si="58"/>
        <v/>
      </c>
      <c r="K257" s="487" t="str">
        <f t="shared" si="59"/>
        <v/>
      </c>
      <c r="M257" s="487" t="str">
        <f t="shared" si="60"/>
        <v/>
      </c>
      <c r="O257" s="487" t="str">
        <f t="shared" si="61"/>
        <v/>
      </c>
      <c r="Q257" s="487" t="str">
        <f t="shared" si="62"/>
        <v/>
      </c>
      <c r="S257" s="487" t="str">
        <f t="shared" si="63"/>
        <v/>
      </c>
      <c r="U257" s="487" t="str">
        <f t="shared" si="64"/>
        <v/>
      </c>
      <c r="W257" s="487" t="str">
        <f t="shared" si="65"/>
        <v/>
      </c>
      <c r="Y257" s="487" t="str">
        <f t="shared" si="66"/>
        <v/>
      </c>
      <c r="AA257" s="487" t="str">
        <f t="shared" si="67"/>
        <v/>
      </c>
      <c r="AC257" s="487" t="str">
        <f t="shared" si="68"/>
        <v/>
      </c>
      <c r="AE257" s="487" t="str">
        <f t="shared" si="69"/>
        <v/>
      </c>
      <c r="AG257" s="487" t="str">
        <f t="shared" si="70"/>
        <v/>
      </c>
      <c r="AI257" s="487" t="str">
        <f t="shared" si="71"/>
        <v/>
      </c>
      <c r="AK257" s="487" t="str">
        <f t="shared" si="72"/>
        <v/>
      </c>
      <c r="AM257" s="487" t="str">
        <f t="shared" si="73"/>
        <v/>
      </c>
      <c r="AO257" s="487" t="str">
        <f t="shared" si="74"/>
        <v/>
      </c>
      <c r="AQ257" s="487" t="str">
        <f t="shared" si="75"/>
        <v/>
      </c>
    </row>
    <row r="258" spans="5:43" x14ac:dyDescent="0.25">
      <c r="E258" s="487" t="str">
        <f t="shared" si="57"/>
        <v/>
      </c>
      <c r="G258" s="487" t="str">
        <f t="shared" si="57"/>
        <v/>
      </c>
      <c r="I258" s="487" t="str">
        <f t="shared" si="58"/>
        <v/>
      </c>
      <c r="K258" s="487" t="str">
        <f t="shared" si="59"/>
        <v/>
      </c>
      <c r="M258" s="487" t="str">
        <f t="shared" si="60"/>
        <v/>
      </c>
      <c r="O258" s="487" t="str">
        <f t="shared" si="61"/>
        <v/>
      </c>
      <c r="Q258" s="487" t="str">
        <f t="shared" si="62"/>
        <v/>
      </c>
      <c r="S258" s="487" t="str">
        <f t="shared" si="63"/>
        <v/>
      </c>
      <c r="U258" s="487" t="str">
        <f t="shared" si="64"/>
        <v/>
      </c>
      <c r="W258" s="487" t="str">
        <f t="shared" si="65"/>
        <v/>
      </c>
      <c r="Y258" s="487" t="str">
        <f t="shared" si="66"/>
        <v/>
      </c>
      <c r="AA258" s="487" t="str">
        <f t="shared" si="67"/>
        <v/>
      </c>
      <c r="AC258" s="487" t="str">
        <f t="shared" si="68"/>
        <v/>
      </c>
      <c r="AE258" s="487" t="str">
        <f t="shared" si="69"/>
        <v/>
      </c>
      <c r="AG258" s="487" t="str">
        <f t="shared" si="70"/>
        <v/>
      </c>
      <c r="AI258" s="487" t="str">
        <f t="shared" si="71"/>
        <v/>
      </c>
      <c r="AK258" s="487" t="str">
        <f t="shared" si="72"/>
        <v/>
      </c>
      <c r="AM258" s="487" t="str">
        <f t="shared" si="73"/>
        <v/>
      </c>
      <c r="AO258" s="487" t="str">
        <f t="shared" si="74"/>
        <v/>
      </c>
      <c r="AQ258" s="487" t="str">
        <f t="shared" si="75"/>
        <v/>
      </c>
    </row>
    <row r="259" spans="5:43" x14ac:dyDescent="0.25">
      <c r="E259" s="487" t="str">
        <f t="shared" si="57"/>
        <v/>
      </c>
      <c r="G259" s="487" t="str">
        <f t="shared" si="57"/>
        <v/>
      </c>
      <c r="I259" s="487" t="str">
        <f t="shared" si="58"/>
        <v/>
      </c>
      <c r="K259" s="487" t="str">
        <f t="shared" si="59"/>
        <v/>
      </c>
      <c r="M259" s="487" t="str">
        <f t="shared" si="60"/>
        <v/>
      </c>
      <c r="O259" s="487" t="str">
        <f t="shared" si="61"/>
        <v/>
      </c>
      <c r="Q259" s="487" t="str">
        <f t="shared" si="62"/>
        <v/>
      </c>
      <c r="S259" s="487" t="str">
        <f t="shared" si="63"/>
        <v/>
      </c>
      <c r="U259" s="487" t="str">
        <f t="shared" si="64"/>
        <v/>
      </c>
      <c r="W259" s="487" t="str">
        <f t="shared" si="65"/>
        <v/>
      </c>
      <c r="Y259" s="487" t="str">
        <f t="shared" si="66"/>
        <v/>
      </c>
      <c r="AA259" s="487" t="str">
        <f t="shared" si="67"/>
        <v/>
      </c>
      <c r="AC259" s="487" t="str">
        <f t="shared" si="68"/>
        <v/>
      </c>
      <c r="AE259" s="487" t="str">
        <f t="shared" si="69"/>
        <v/>
      </c>
      <c r="AG259" s="487" t="str">
        <f t="shared" si="70"/>
        <v/>
      </c>
      <c r="AI259" s="487" t="str">
        <f t="shared" si="71"/>
        <v/>
      </c>
      <c r="AK259" s="487" t="str">
        <f t="shared" si="72"/>
        <v/>
      </c>
      <c r="AM259" s="487" t="str">
        <f t="shared" si="73"/>
        <v/>
      </c>
      <c r="AO259" s="487" t="str">
        <f t="shared" si="74"/>
        <v/>
      </c>
      <c r="AQ259" s="487" t="str">
        <f t="shared" si="75"/>
        <v/>
      </c>
    </row>
    <row r="260" spans="5:43" x14ac:dyDescent="0.25">
      <c r="E260" s="487" t="str">
        <f t="shared" si="57"/>
        <v/>
      </c>
      <c r="G260" s="487" t="str">
        <f t="shared" si="57"/>
        <v/>
      </c>
      <c r="I260" s="487" t="str">
        <f t="shared" si="58"/>
        <v/>
      </c>
      <c r="K260" s="487" t="str">
        <f t="shared" si="59"/>
        <v/>
      </c>
      <c r="M260" s="487" t="str">
        <f t="shared" si="60"/>
        <v/>
      </c>
      <c r="O260" s="487" t="str">
        <f t="shared" si="61"/>
        <v/>
      </c>
      <c r="Q260" s="487" t="str">
        <f t="shared" si="62"/>
        <v/>
      </c>
      <c r="S260" s="487" t="str">
        <f t="shared" si="63"/>
        <v/>
      </c>
      <c r="U260" s="487" t="str">
        <f t="shared" si="64"/>
        <v/>
      </c>
      <c r="W260" s="487" t="str">
        <f t="shared" si="65"/>
        <v/>
      </c>
      <c r="Y260" s="487" t="str">
        <f t="shared" si="66"/>
        <v/>
      </c>
      <c r="AA260" s="487" t="str">
        <f t="shared" si="67"/>
        <v/>
      </c>
      <c r="AC260" s="487" t="str">
        <f t="shared" si="68"/>
        <v/>
      </c>
      <c r="AE260" s="487" t="str">
        <f t="shared" si="69"/>
        <v/>
      </c>
      <c r="AG260" s="487" t="str">
        <f t="shared" si="70"/>
        <v/>
      </c>
      <c r="AI260" s="487" t="str">
        <f t="shared" si="71"/>
        <v/>
      </c>
      <c r="AK260" s="487" t="str">
        <f t="shared" si="72"/>
        <v/>
      </c>
      <c r="AM260" s="487" t="str">
        <f t="shared" si="73"/>
        <v/>
      </c>
      <c r="AO260" s="487" t="str">
        <f t="shared" si="74"/>
        <v/>
      </c>
      <c r="AQ260" s="487" t="str">
        <f t="shared" si="75"/>
        <v/>
      </c>
    </row>
    <row r="261" spans="5:43" x14ac:dyDescent="0.25">
      <c r="E261" s="487" t="str">
        <f t="shared" si="57"/>
        <v/>
      </c>
      <c r="G261" s="487" t="str">
        <f t="shared" si="57"/>
        <v/>
      </c>
      <c r="I261" s="487" t="str">
        <f t="shared" si="58"/>
        <v/>
      </c>
      <c r="K261" s="487" t="str">
        <f t="shared" si="59"/>
        <v/>
      </c>
      <c r="M261" s="487" t="str">
        <f t="shared" si="60"/>
        <v/>
      </c>
      <c r="O261" s="487" t="str">
        <f t="shared" si="61"/>
        <v/>
      </c>
      <c r="Q261" s="487" t="str">
        <f t="shared" si="62"/>
        <v/>
      </c>
      <c r="S261" s="487" t="str">
        <f t="shared" si="63"/>
        <v/>
      </c>
      <c r="U261" s="487" t="str">
        <f t="shared" si="64"/>
        <v/>
      </c>
      <c r="W261" s="487" t="str">
        <f t="shared" si="65"/>
        <v/>
      </c>
      <c r="Y261" s="487" t="str">
        <f t="shared" si="66"/>
        <v/>
      </c>
      <c r="AA261" s="487" t="str">
        <f t="shared" si="67"/>
        <v/>
      </c>
      <c r="AC261" s="487" t="str">
        <f t="shared" si="68"/>
        <v/>
      </c>
      <c r="AE261" s="487" t="str">
        <f t="shared" si="69"/>
        <v/>
      </c>
      <c r="AG261" s="487" t="str">
        <f t="shared" si="70"/>
        <v/>
      </c>
      <c r="AI261" s="487" t="str">
        <f t="shared" si="71"/>
        <v/>
      </c>
      <c r="AK261" s="487" t="str">
        <f t="shared" si="72"/>
        <v/>
      </c>
      <c r="AM261" s="487" t="str">
        <f t="shared" si="73"/>
        <v/>
      </c>
      <c r="AO261" s="487" t="str">
        <f t="shared" si="74"/>
        <v/>
      </c>
      <c r="AQ261" s="487" t="str">
        <f t="shared" si="75"/>
        <v/>
      </c>
    </row>
    <row r="262" spans="5:43" x14ac:dyDescent="0.25">
      <c r="E262" s="487" t="str">
        <f t="shared" si="57"/>
        <v/>
      </c>
      <c r="G262" s="487" t="str">
        <f t="shared" si="57"/>
        <v/>
      </c>
      <c r="I262" s="487" t="str">
        <f t="shared" si="58"/>
        <v/>
      </c>
      <c r="K262" s="487" t="str">
        <f t="shared" si="59"/>
        <v/>
      </c>
      <c r="M262" s="487" t="str">
        <f t="shared" si="60"/>
        <v/>
      </c>
      <c r="O262" s="487" t="str">
        <f t="shared" si="61"/>
        <v/>
      </c>
      <c r="Q262" s="487" t="str">
        <f t="shared" si="62"/>
        <v/>
      </c>
      <c r="S262" s="487" t="str">
        <f t="shared" si="63"/>
        <v/>
      </c>
      <c r="U262" s="487" t="str">
        <f t="shared" si="64"/>
        <v/>
      </c>
      <c r="W262" s="487" t="str">
        <f t="shared" si="65"/>
        <v/>
      </c>
      <c r="Y262" s="487" t="str">
        <f t="shared" si="66"/>
        <v/>
      </c>
      <c r="AA262" s="487" t="str">
        <f t="shared" si="67"/>
        <v/>
      </c>
      <c r="AC262" s="487" t="str">
        <f t="shared" si="68"/>
        <v/>
      </c>
      <c r="AE262" s="487" t="str">
        <f t="shared" si="69"/>
        <v/>
      </c>
      <c r="AG262" s="487" t="str">
        <f t="shared" si="70"/>
        <v/>
      </c>
      <c r="AI262" s="487" t="str">
        <f t="shared" si="71"/>
        <v/>
      </c>
      <c r="AK262" s="487" t="str">
        <f t="shared" si="72"/>
        <v/>
      </c>
      <c r="AM262" s="487" t="str">
        <f t="shared" si="73"/>
        <v/>
      </c>
      <c r="AO262" s="487" t="str">
        <f t="shared" si="74"/>
        <v/>
      </c>
      <c r="AQ262" s="487" t="str">
        <f t="shared" si="75"/>
        <v/>
      </c>
    </row>
    <row r="263" spans="5:43" x14ac:dyDescent="0.25">
      <c r="E263" s="487" t="str">
        <f t="shared" si="57"/>
        <v/>
      </c>
      <c r="G263" s="487" t="str">
        <f t="shared" si="57"/>
        <v/>
      </c>
      <c r="I263" s="487" t="str">
        <f t="shared" si="58"/>
        <v/>
      </c>
      <c r="K263" s="487" t="str">
        <f t="shared" si="59"/>
        <v/>
      </c>
      <c r="M263" s="487" t="str">
        <f t="shared" si="60"/>
        <v/>
      </c>
      <c r="O263" s="487" t="str">
        <f t="shared" si="61"/>
        <v/>
      </c>
      <c r="Q263" s="487" t="str">
        <f t="shared" si="62"/>
        <v/>
      </c>
      <c r="S263" s="487" t="str">
        <f t="shared" si="63"/>
        <v/>
      </c>
      <c r="U263" s="487" t="str">
        <f t="shared" si="64"/>
        <v/>
      </c>
      <c r="W263" s="487" t="str">
        <f t="shared" si="65"/>
        <v/>
      </c>
      <c r="Y263" s="487" t="str">
        <f t="shared" si="66"/>
        <v/>
      </c>
      <c r="AA263" s="487" t="str">
        <f t="shared" si="67"/>
        <v/>
      </c>
      <c r="AC263" s="487" t="str">
        <f t="shared" si="68"/>
        <v/>
      </c>
      <c r="AE263" s="487" t="str">
        <f t="shared" si="69"/>
        <v/>
      </c>
      <c r="AG263" s="487" t="str">
        <f t="shared" si="70"/>
        <v/>
      </c>
      <c r="AI263" s="487" t="str">
        <f t="shared" si="71"/>
        <v/>
      </c>
      <c r="AK263" s="487" t="str">
        <f t="shared" si="72"/>
        <v/>
      </c>
      <c r="AM263" s="487" t="str">
        <f t="shared" si="73"/>
        <v/>
      </c>
      <c r="AO263" s="487" t="str">
        <f t="shared" si="74"/>
        <v/>
      </c>
      <c r="AQ263" s="487" t="str">
        <f t="shared" si="75"/>
        <v/>
      </c>
    </row>
    <row r="264" spans="5:43" x14ac:dyDescent="0.25">
      <c r="E264" s="487" t="str">
        <f t="shared" si="57"/>
        <v/>
      </c>
      <c r="G264" s="487" t="str">
        <f t="shared" si="57"/>
        <v/>
      </c>
      <c r="I264" s="487" t="str">
        <f t="shared" si="58"/>
        <v/>
      </c>
      <c r="K264" s="487" t="str">
        <f t="shared" si="59"/>
        <v/>
      </c>
      <c r="M264" s="487" t="str">
        <f t="shared" si="60"/>
        <v/>
      </c>
      <c r="O264" s="487" t="str">
        <f t="shared" si="61"/>
        <v/>
      </c>
      <c r="Q264" s="487" t="str">
        <f t="shared" si="62"/>
        <v/>
      </c>
      <c r="S264" s="487" t="str">
        <f t="shared" si="63"/>
        <v/>
      </c>
      <c r="U264" s="487" t="str">
        <f t="shared" si="64"/>
        <v/>
      </c>
      <c r="W264" s="487" t="str">
        <f t="shared" si="65"/>
        <v/>
      </c>
      <c r="Y264" s="487" t="str">
        <f t="shared" si="66"/>
        <v/>
      </c>
      <c r="AA264" s="487" t="str">
        <f t="shared" si="67"/>
        <v/>
      </c>
      <c r="AC264" s="487" t="str">
        <f t="shared" si="68"/>
        <v/>
      </c>
      <c r="AE264" s="487" t="str">
        <f t="shared" si="69"/>
        <v/>
      </c>
      <c r="AG264" s="487" t="str">
        <f t="shared" si="70"/>
        <v/>
      </c>
      <c r="AI264" s="487" t="str">
        <f t="shared" si="71"/>
        <v/>
      </c>
      <c r="AK264" s="487" t="str">
        <f t="shared" si="72"/>
        <v/>
      </c>
      <c r="AM264" s="487" t="str">
        <f t="shared" si="73"/>
        <v/>
      </c>
      <c r="AO264" s="487" t="str">
        <f t="shared" si="74"/>
        <v/>
      </c>
      <c r="AQ264" s="487" t="str">
        <f t="shared" si="75"/>
        <v/>
      </c>
    </row>
    <row r="265" spans="5:43" x14ac:dyDescent="0.25">
      <c r="E265" s="487" t="str">
        <f t="shared" si="57"/>
        <v/>
      </c>
      <c r="G265" s="487" t="str">
        <f t="shared" si="57"/>
        <v/>
      </c>
      <c r="I265" s="487" t="str">
        <f t="shared" si="58"/>
        <v/>
      </c>
      <c r="K265" s="487" t="str">
        <f t="shared" si="59"/>
        <v/>
      </c>
      <c r="M265" s="487" t="str">
        <f t="shared" si="60"/>
        <v/>
      </c>
      <c r="O265" s="487" t="str">
        <f t="shared" si="61"/>
        <v/>
      </c>
      <c r="Q265" s="487" t="str">
        <f t="shared" si="62"/>
        <v/>
      </c>
      <c r="S265" s="487" t="str">
        <f t="shared" si="63"/>
        <v/>
      </c>
      <c r="U265" s="487" t="str">
        <f t="shared" si="64"/>
        <v/>
      </c>
      <c r="W265" s="487" t="str">
        <f t="shared" si="65"/>
        <v/>
      </c>
      <c r="Y265" s="487" t="str">
        <f t="shared" si="66"/>
        <v/>
      </c>
      <c r="AA265" s="487" t="str">
        <f t="shared" si="67"/>
        <v/>
      </c>
      <c r="AC265" s="487" t="str">
        <f t="shared" si="68"/>
        <v/>
      </c>
      <c r="AE265" s="487" t="str">
        <f t="shared" si="69"/>
        <v/>
      </c>
      <c r="AG265" s="487" t="str">
        <f t="shared" si="70"/>
        <v/>
      </c>
      <c r="AI265" s="487" t="str">
        <f t="shared" si="71"/>
        <v/>
      </c>
      <c r="AK265" s="487" t="str">
        <f t="shared" si="72"/>
        <v/>
      </c>
      <c r="AM265" s="487" t="str">
        <f t="shared" si="73"/>
        <v/>
      </c>
      <c r="AO265" s="487" t="str">
        <f t="shared" si="74"/>
        <v/>
      </c>
      <c r="AQ265" s="487" t="str">
        <f t="shared" si="75"/>
        <v/>
      </c>
    </row>
    <row r="266" spans="5:43" x14ac:dyDescent="0.25">
      <c r="E266" s="487" t="str">
        <f t="shared" si="57"/>
        <v/>
      </c>
      <c r="G266" s="487" t="str">
        <f t="shared" si="57"/>
        <v/>
      </c>
      <c r="I266" s="487" t="str">
        <f t="shared" si="58"/>
        <v/>
      </c>
      <c r="K266" s="487" t="str">
        <f t="shared" si="59"/>
        <v/>
      </c>
      <c r="M266" s="487" t="str">
        <f t="shared" si="60"/>
        <v/>
      </c>
      <c r="O266" s="487" t="str">
        <f t="shared" si="61"/>
        <v/>
      </c>
      <c r="Q266" s="487" t="str">
        <f t="shared" si="62"/>
        <v/>
      </c>
      <c r="S266" s="487" t="str">
        <f t="shared" si="63"/>
        <v/>
      </c>
      <c r="U266" s="487" t="str">
        <f t="shared" si="64"/>
        <v/>
      </c>
      <c r="W266" s="487" t="str">
        <f t="shared" si="65"/>
        <v/>
      </c>
      <c r="Y266" s="487" t="str">
        <f t="shared" si="66"/>
        <v/>
      </c>
      <c r="AA266" s="487" t="str">
        <f t="shared" si="67"/>
        <v/>
      </c>
      <c r="AC266" s="487" t="str">
        <f t="shared" si="68"/>
        <v/>
      </c>
      <c r="AE266" s="487" t="str">
        <f t="shared" si="69"/>
        <v/>
      </c>
      <c r="AG266" s="487" t="str">
        <f t="shared" si="70"/>
        <v/>
      </c>
      <c r="AI266" s="487" t="str">
        <f t="shared" si="71"/>
        <v/>
      </c>
      <c r="AK266" s="487" t="str">
        <f t="shared" si="72"/>
        <v/>
      </c>
      <c r="AM266" s="487" t="str">
        <f t="shared" si="73"/>
        <v/>
      </c>
      <c r="AO266" s="487" t="str">
        <f t="shared" si="74"/>
        <v/>
      </c>
      <c r="AQ266" s="487" t="str">
        <f t="shared" si="75"/>
        <v/>
      </c>
    </row>
    <row r="267" spans="5:43" x14ac:dyDescent="0.25">
      <c r="E267" s="487" t="str">
        <f t="shared" si="57"/>
        <v/>
      </c>
      <c r="G267" s="487" t="str">
        <f t="shared" si="57"/>
        <v/>
      </c>
      <c r="I267" s="487" t="str">
        <f t="shared" si="58"/>
        <v/>
      </c>
      <c r="K267" s="487" t="str">
        <f t="shared" si="59"/>
        <v/>
      </c>
      <c r="M267" s="487" t="str">
        <f t="shared" si="60"/>
        <v/>
      </c>
      <c r="O267" s="487" t="str">
        <f t="shared" si="61"/>
        <v/>
      </c>
      <c r="Q267" s="487" t="str">
        <f t="shared" si="62"/>
        <v/>
      </c>
      <c r="S267" s="487" t="str">
        <f t="shared" si="63"/>
        <v/>
      </c>
      <c r="U267" s="487" t="str">
        <f t="shared" si="64"/>
        <v/>
      </c>
      <c r="W267" s="487" t="str">
        <f t="shared" si="65"/>
        <v/>
      </c>
      <c r="Y267" s="487" t="str">
        <f t="shared" si="66"/>
        <v/>
      </c>
      <c r="AA267" s="487" t="str">
        <f t="shared" si="67"/>
        <v/>
      </c>
      <c r="AC267" s="487" t="str">
        <f t="shared" si="68"/>
        <v/>
      </c>
      <c r="AE267" s="487" t="str">
        <f t="shared" si="69"/>
        <v/>
      </c>
      <c r="AG267" s="487" t="str">
        <f t="shared" si="70"/>
        <v/>
      </c>
      <c r="AI267" s="487" t="str">
        <f t="shared" si="71"/>
        <v/>
      </c>
      <c r="AK267" s="487" t="str">
        <f t="shared" si="72"/>
        <v/>
      </c>
      <c r="AM267" s="487" t="str">
        <f t="shared" si="73"/>
        <v/>
      </c>
      <c r="AO267" s="487" t="str">
        <f t="shared" si="74"/>
        <v/>
      </c>
      <c r="AQ267" s="487" t="str">
        <f t="shared" si="75"/>
        <v/>
      </c>
    </row>
    <row r="268" spans="5:43" x14ac:dyDescent="0.25">
      <c r="E268" s="487" t="str">
        <f t="shared" si="57"/>
        <v/>
      </c>
      <c r="G268" s="487" t="str">
        <f t="shared" si="57"/>
        <v/>
      </c>
      <c r="I268" s="487" t="str">
        <f t="shared" si="58"/>
        <v/>
      </c>
      <c r="K268" s="487" t="str">
        <f t="shared" si="59"/>
        <v/>
      </c>
      <c r="M268" s="487" t="str">
        <f t="shared" si="60"/>
        <v/>
      </c>
      <c r="O268" s="487" t="str">
        <f t="shared" si="61"/>
        <v/>
      </c>
      <c r="Q268" s="487" t="str">
        <f t="shared" si="62"/>
        <v/>
      </c>
      <c r="S268" s="487" t="str">
        <f t="shared" si="63"/>
        <v/>
      </c>
      <c r="U268" s="487" t="str">
        <f t="shared" si="64"/>
        <v/>
      </c>
      <c r="W268" s="487" t="str">
        <f t="shared" si="65"/>
        <v/>
      </c>
      <c r="Y268" s="487" t="str">
        <f t="shared" si="66"/>
        <v/>
      </c>
      <c r="AA268" s="487" t="str">
        <f t="shared" si="67"/>
        <v/>
      </c>
      <c r="AC268" s="487" t="str">
        <f t="shared" si="68"/>
        <v/>
      </c>
      <c r="AE268" s="487" t="str">
        <f t="shared" si="69"/>
        <v/>
      </c>
      <c r="AG268" s="487" t="str">
        <f t="shared" si="70"/>
        <v/>
      </c>
      <c r="AI268" s="487" t="str">
        <f t="shared" si="71"/>
        <v/>
      </c>
      <c r="AK268" s="487" t="str">
        <f t="shared" si="72"/>
        <v/>
      </c>
      <c r="AM268" s="487" t="str">
        <f t="shared" si="73"/>
        <v/>
      </c>
      <c r="AO268" s="487" t="str">
        <f t="shared" si="74"/>
        <v/>
      </c>
      <c r="AQ268" s="487" t="str">
        <f t="shared" si="75"/>
        <v/>
      </c>
    </row>
    <row r="269" spans="5:43" x14ac:dyDescent="0.25">
      <c r="E269" s="487" t="str">
        <f t="shared" ref="E269:G300" si="76">IF(OR($B269=0,D269=0),"",D269/$B269)</f>
        <v/>
      </c>
      <c r="G269" s="487" t="str">
        <f t="shared" si="76"/>
        <v/>
      </c>
      <c r="I269" s="487" t="str">
        <f t="shared" ref="I269:I300" si="77">IF(OR($B269=0,H269=0),"",H269/$B269)</f>
        <v/>
      </c>
      <c r="K269" s="487" t="str">
        <f t="shared" ref="K269:K300" si="78">IF(OR($B269=0,J269=0),"",J269/$B269)</f>
        <v/>
      </c>
      <c r="M269" s="487" t="str">
        <f t="shared" ref="M269:M300" si="79">IF(OR($B269=0,L269=0),"",L269/$B269)</f>
        <v/>
      </c>
      <c r="O269" s="487" t="str">
        <f t="shared" ref="O269:O300" si="80">IF(OR($B269=0,N269=0),"",N269/$B269)</f>
        <v/>
      </c>
      <c r="Q269" s="487" t="str">
        <f t="shared" ref="Q269:Q300" si="81">IF(OR($B269=0,P269=0),"",P269/$B269)</f>
        <v/>
      </c>
      <c r="S269" s="487" t="str">
        <f t="shared" ref="S269:S300" si="82">IF(OR($B269=0,R269=0),"",R269/$B269)</f>
        <v/>
      </c>
      <c r="U269" s="487" t="str">
        <f t="shared" ref="U269:U300" si="83">IF(OR($B269=0,T269=0),"",T269/$B269)</f>
        <v/>
      </c>
      <c r="W269" s="487" t="str">
        <f t="shared" ref="W269:W300" si="84">IF(OR($B269=0,V269=0),"",V269/$B269)</f>
        <v/>
      </c>
      <c r="Y269" s="487" t="str">
        <f t="shared" ref="Y269:Y300" si="85">IF(OR($B269=0,X269=0),"",X269/$B269)</f>
        <v/>
      </c>
      <c r="AA269" s="487" t="str">
        <f t="shared" ref="AA269:AA300" si="86">IF(OR($B269=0,Z269=0),"",Z269/$B269)</f>
        <v/>
      </c>
      <c r="AC269" s="487" t="str">
        <f t="shared" ref="AC269:AC300" si="87">IF(OR($B269=0,AB269=0),"",AB269/$B269)</f>
        <v/>
      </c>
      <c r="AE269" s="487" t="str">
        <f t="shared" ref="AE269:AE300" si="88">IF(OR($B269=0,AD269=0),"",AD269/$B269)</f>
        <v/>
      </c>
      <c r="AG269" s="487" t="str">
        <f t="shared" ref="AG269:AG300" si="89">IF(OR($B269=0,AF269=0),"",AF269/$B269)</f>
        <v/>
      </c>
      <c r="AI269" s="487" t="str">
        <f t="shared" ref="AI269:AI300" si="90">IF(OR($B269=0,AH269=0),"",AH269/$B269)</f>
        <v/>
      </c>
      <c r="AK269" s="487" t="str">
        <f t="shared" ref="AK269:AK300" si="91">IF(OR($B269=0,AJ269=0),"",AJ269/$B269)</f>
        <v/>
      </c>
      <c r="AM269" s="487" t="str">
        <f t="shared" ref="AM269:AM300" si="92">IF(OR($B269=0,AL269=0),"",AL269/$B269)</f>
        <v/>
      </c>
      <c r="AO269" s="487" t="str">
        <f t="shared" ref="AO269:AO300" si="93">IF(OR($B269=0,AN269=0),"",AN269/$B269)</f>
        <v/>
      </c>
      <c r="AQ269" s="487" t="str">
        <f t="shared" ref="AQ269:AQ300" si="94">IF(OR($B269=0,AP269=0),"",AP269/$B269)</f>
        <v/>
      </c>
    </row>
    <row r="270" spans="5:43" x14ac:dyDescent="0.25">
      <c r="E270" s="487" t="str">
        <f t="shared" si="76"/>
        <v/>
      </c>
      <c r="G270" s="487" t="str">
        <f t="shared" si="76"/>
        <v/>
      </c>
      <c r="I270" s="487" t="str">
        <f t="shared" si="77"/>
        <v/>
      </c>
      <c r="K270" s="487" t="str">
        <f t="shared" si="78"/>
        <v/>
      </c>
      <c r="M270" s="487" t="str">
        <f t="shared" si="79"/>
        <v/>
      </c>
      <c r="O270" s="487" t="str">
        <f t="shared" si="80"/>
        <v/>
      </c>
      <c r="Q270" s="487" t="str">
        <f t="shared" si="81"/>
        <v/>
      </c>
      <c r="S270" s="487" t="str">
        <f t="shared" si="82"/>
        <v/>
      </c>
      <c r="U270" s="487" t="str">
        <f t="shared" si="83"/>
        <v/>
      </c>
      <c r="W270" s="487" t="str">
        <f t="shared" si="84"/>
        <v/>
      </c>
      <c r="Y270" s="487" t="str">
        <f t="shared" si="85"/>
        <v/>
      </c>
      <c r="AA270" s="487" t="str">
        <f t="shared" si="86"/>
        <v/>
      </c>
      <c r="AC270" s="487" t="str">
        <f t="shared" si="87"/>
        <v/>
      </c>
      <c r="AE270" s="487" t="str">
        <f t="shared" si="88"/>
        <v/>
      </c>
      <c r="AG270" s="487" t="str">
        <f t="shared" si="89"/>
        <v/>
      </c>
      <c r="AI270" s="487" t="str">
        <f t="shared" si="90"/>
        <v/>
      </c>
      <c r="AK270" s="487" t="str">
        <f t="shared" si="91"/>
        <v/>
      </c>
      <c r="AM270" s="487" t="str">
        <f t="shared" si="92"/>
        <v/>
      </c>
      <c r="AO270" s="487" t="str">
        <f t="shared" si="93"/>
        <v/>
      </c>
      <c r="AQ270" s="487" t="str">
        <f t="shared" si="94"/>
        <v/>
      </c>
    </row>
    <row r="271" spans="5:43" x14ac:dyDescent="0.25">
      <c r="E271" s="487" t="str">
        <f t="shared" si="76"/>
        <v/>
      </c>
      <c r="G271" s="487" t="str">
        <f t="shared" si="76"/>
        <v/>
      </c>
      <c r="I271" s="487" t="str">
        <f t="shared" si="77"/>
        <v/>
      </c>
      <c r="K271" s="487" t="str">
        <f t="shared" si="78"/>
        <v/>
      </c>
      <c r="M271" s="487" t="str">
        <f t="shared" si="79"/>
        <v/>
      </c>
      <c r="O271" s="487" t="str">
        <f t="shared" si="80"/>
        <v/>
      </c>
      <c r="Q271" s="487" t="str">
        <f t="shared" si="81"/>
        <v/>
      </c>
      <c r="S271" s="487" t="str">
        <f t="shared" si="82"/>
        <v/>
      </c>
      <c r="U271" s="487" t="str">
        <f t="shared" si="83"/>
        <v/>
      </c>
      <c r="W271" s="487" t="str">
        <f t="shared" si="84"/>
        <v/>
      </c>
      <c r="Y271" s="487" t="str">
        <f t="shared" si="85"/>
        <v/>
      </c>
      <c r="AA271" s="487" t="str">
        <f t="shared" si="86"/>
        <v/>
      </c>
      <c r="AC271" s="487" t="str">
        <f t="shared" si="87"/>
        <v/>
      </c>
      <c r="AE271" s="487" t="str">
        <f t="shared" si="88"/>
        <v/>
      </c>
      <c r="AG271" s="487" t="str">
        <f t="shared" si="89"/>
        <v/>
      </c>
      <c r="AI271" s="487" t="str">
        <f t="shared" si="90"/>
        <v/>
      </c>
      <c r="AK271" s="487" t="str">
        <f t="shared" si="91"/>
        <v/>
      </c>
      <c r="AM271" s="487" t="str">
        <f t="shared" si="92"/>
        <v/>
      </c>
      <c r="AO271" s="487" t="str">
        <f t="shared" si="93"/>
        <v/>
      </c>
      <c r="AQ271" s="487" t="str">
        <f t="shared" si="94"/>
        <v/>
      </c>
    </row>
    <row r="272" spans="5:43" x14ac:dyDescent="0.25">
      <c r="E272" s="487" t="str">
        <f t="shared" si="76"/>
        <v/>
      </c>
      <c r="G272" s="487" t="str">
        <f t="shared" si="76"/>
        <v/>
      </c>
      <c r="I272" s="487" t="str">
        <f t="shared" si="77"/>
        <v/>
      </c>
      <c r="K272" s="487" t="str">
        <f t="shared" si="78"/>
        <v/>
      </c>
      <c r="M272" s="487" t="str">
        <f t="shared" si="79"/>
        <v/>
      </c>
      <c r="O272" s="487" t="str">
        <f t="shared" si="80"/>
        <v/>
      </c>
      <c r="Q272" s="487" t="str">
        <f t="shared" si="81"/>
        <v/>
      </c>
      <c r="S272" s="487" t="str">
        <f t="shared" si="82"/>
        <v/>
      </c>
      <c r="U272" s="487" t="str">
        <f t="shared" si="83"/>
        <v/>
      </c>
      <c r="W272" s="487" t="str">
        <f t="shared" si="84"/>
        <v/>
      </c>
      <c r="Y272" s="487" t="str">
        <f t="shared" si="85"/>
        <v/>
      </c>
      <c r="AA272" s="487" t="str">
        <f t="shared" si="86"/>
        <v/>
      </c>
      <c r="AC272" s="487" t="str">
        <f t="shared" si="87"/>
        <v/>
      </c>
      <c r="AE272" s="487" t="str">
        <f t="shared" si="88"/>
        <v/>
      </c>
      <c r="AG272" s="487" t="str">
        <f t="shared" si="89"/>
        <v/>
      </c>
      <c r="AI272" s="487" t="str">
        <f t="shared" si="90"/>
        <v/>
      </c>
      <c r="AK272" s="487" t="str">
        <f t="shared" si="91"/>
        <v/>
      </c>
      <c r="AM272" s="487" t="str">
        <f t="shared" si="92"/>
        <v/>
      </c>
      <c r="AO272" s="487" t="str">
        <f t="shared" si="93"/>
        <v/>
      </c>
      <c r="AQ272" s="487" t="str">
        <f t="shared" si="94"/>
        <v/>
      </c>
    </row>
    <row r="273" spans="5:43" x14ac:dyDescent="0.25">
      <c r="E273" s="487" t="str">
        <f t="shared" si="76"/>
        <v/>
      </c>
      <c r="G273" s="487" t="str">
        <f t="shared" si="76"/>
        <v/>
      </c>
      <c r="I273" s="487" t="str">
        <f t="shared" si="77"/>
        <v/>
      </c>
      <c r="K273" s="487" t="str">
        <f t="shared" si="78"/>
        <v/>
      </c>
      <c r="M273" s="487" t="str">
        <f t="shared" si="79"/>
        <v/>
      </c>
      <c r="O273" s="487" t="str">
        <f t="shared" si="80"/>
        <v/>
      </c>
      <c r="Q273" s="487" t="str">
        <f t="shared" si="81"/>
        <v/>
      </c>
      <c r="S273" s="487" t="str">
        <f t="shared" si="82"/>
        <v/>
      </c>
      <c r="U273" s="487" t="str">
        <f t="shared" si="83"/>
        <v/>
      </c>
      <c r="W273" s="487" t="str">
        <f t="shared" si="84"/>
        <v/>
      </c>
      <c r="Y273" s="487" t="str">
        <f t="shared" si="85"/>
        <v/>
      </c>
      <c r="AA273" s="487" t="str">
        <f t="shared" si="86"/>
        <v/>
      </c>
      <c r="AC273" s="487" t="str">
        <f t="shared" si="87"/>
        <v/>
      </c>
      <c r="AE273" s="487" t="str">
        <f t="shared" si="88"/>
        <v/>
      </c>
      <c r="AG273" s="487" t="str">
        <f t="shared" si="89"/>
        <v/>
      </c>
      <c r="AI273" s="487" t="str">
        <f t="shared" si="90"/>
        <v/>
      </c>
      <c r="AK273" s="487" t="str">
        <f t="shared" si="91"/>
        <v/>
      </c>
      <c r="AM273" s="487" t="str">
        <f t="shared" si="92"/>
        <v/>
      </c>
      <c r="AO273" s="487" t="str">
        <f t="shared" si="93"/>
        <v/>
      </c>
      <c r="AQ273" s="487" t="str">
        <f t="shared" si="94"/>
        <v/>
      </c>
    </row>
    <row r="274" spans="5:43" x14ac:dyDescent="0.25">
      <c r="E274" s="487" t="str">
        <f t="shared" si="76"/>
        <v/>
      </c>
      <c r="G274" s="487" t="str">
        <f t="shared" si="76"/>
        <v/>
      </c>
      <c r="I274" s="487" t="str">
        <f t="shared" si="77"/>
        <v/>
      </c>
      <c r="K274" s="487" t="str">
        <f t="shared" si="78"/>
        <v/>
      </c>
      <c r="M274" s="487" t="str">
        <f t="shared" si="79"/>
        <v/>
      </c>
      <c r="O274" s="487" t="str">
        <f t="shared" si="80"/>
        <v/>
      </c>
      <c r="Q274" s="487" t="str">
        <f t="shared" si="81"/>
        <v/>
      </c>
      <c r="S274" s="487" t="str">
        <f t="shared" si="82"/>
        <v/>
      </c>
      <c r="U274" s="487" t="str">
        <f t="shared" si="83"/>
        <v/>
      </c>
      <c r="W274" s="487" t="str">
        <f t="shared" si="84"/>
        <v/>
      </c>
      <c r="Y274" s="487" t="str">
        <f t="shared" si="85"/>
        <v/>
      </c>
      <c r="AA274" s="487" t="str">
        <f t="shared" si="86"/>
        <v/>
      </c>
      <c r="AC274" s="487" t="str">
        <f t="shared" si="87"/>
        <v/>
      </c>
      <c r="AE274" s="487" t="str">
        <f t="shared" si="88"/>
        <v/>
      </c>
      <c r="AG274" s="487" t="str">
        <f t="shared" si="89"/>
        <v/>
      </c>
      <c r="AI274" s="487" t="str">
        <f t="shared" si="90"/>
        <v/>
      </c>
      <c r="AK274" s="487" t="str">
        <f t="shared" si="91"/>
        <v/>
      </c>
      <c r="AM274" s="487" t="str">
        <f t="shared" si="92"/>
        <v/>
      </c>
      <c r="AO274" s="487" t="str">
        <f t="shared" si="93"/>
        <v/>
      </c>
      <c r="AQ274" s="487" t="str">
        <f t="shared" si="94"/>
        <v/>
      </c>
    </row>
    <row r="275" spans="5:43" x14ac:dyDescent="0.25">
      <c r="E275" s="487" t="str">
        <f t="shared" si="76"/>
        <v/>
      </c>
      <c r="G275" s="487" t="str">
        <f t="shared" si="76"/>
        <v/>
      </c>
      <c r="I275" s="487" t="str">
        <f t="shared" si="77"/>
        <v/>
      </c>
      <c r="K275" s="487" t="str">
        <f t="shared" si="78"/>
        <v/>
      </c>
      <c r="M275" s="487" t="str">
        <f t="shared" si="79"/>
        <v/>
      </c>
      <c r="O275" s="487" t="str">
        <f t="shared" si="80"/>
        <v/>
      </c>
      <c r="Q275" s="487" t="str">
        <f t="shared" si="81"/>
        <v/>
      </c>
      <c r="S275" s="487" t="str">
        <f t="shared" si="82"/>
        <v/>
      </c>
      <c r="U275" s="487" t="str">
        <f t="shared" si="83"/>
        <v/>
      </c>
      <c r="W275" s="487" t="str">
        <f t="shared" si="84"/>
        <v/>
      </c>
      <c r="Y275" s="487" t="str">
        <f t="shared" si="85"/>
        <v/>
      </c>
      <c r="AA275" s="487" t="str">
        <f t="shared" si="86"/>
        <v/>
      </c>
      <c r="AC275" s="487" t="str">
        <f t="shared" si="87"/>
        <v/>
      </c>
      <c r="AE275" s="487" t="str">
        <f t="shared" si="88"/>
        <v/>
      </c>
      <c r="AG275" s="487" t="str">
        <f t="shared" si="89"/>
        <v/>
      </c>
      <c r="AI275" s="487" t="str">
        <f t="shared" si="90"/>
        <v/>
      </c>
      <c r="AK275" s="487" t="str">
        <f t="shared" si="91"/>
        <v/>
      </c>
      <c r="AM275" s="487" t="str">
        <f t="shared" si="92"/>
        <v/>
      </c>
      <c r="AO275" s="487" t="str">
        <f t="shared" si="93"/>
        <v/>
      </c>
      <c r="AQ275" s="487" t="str">
        <f t="shared" si="94"/>
        <v/>
      </c>
    </row>
    <row r="276" spans="5:43" x14ac:dyDescent="0.25">
      <c r="E276" s="487" t="str">
        <f t="shared" si="76"/>
        <v/>
      </c>
      <c r="G276" s="487" t="str">
        <f t="shared" si="76"/>
        <v/>
      </c>
      <c r="I276" s="487" t="str">
        <f t="shared" si="77"/>
        <v/>
      </c>
      <c r="K276" s="487" t="str">
        <f t="shared" si="78"/>
        <v/>
      </c>
      <c r="M276" s="487" t="str">
        <f t="shared" si="79"/>
        <v/>
      </c>
      <c r="O276" s="487" t="str">
        <f t="shared" si="80"/>
        <v/>
      </c>
      <c r="Q276" s="487" t="str">
        <f t="shared" si="81"/>
        <v/>
      </c>
      <c r="S276" s="487" t="str">
        <f t="shared" si="82"/>
        <v/>
      </c>
      <c r="U276" s="487" t="str">
        <f t="shared" si="83"/>
        <v/>
      </c>
      <c r="W276" s="487" t="str">
        <f t="shared" si="84"/>
        <v/>
      </c>
      <c r="Y276" s="487" t="str">
        <f t="shared" si="85"/>
        <v/>
      </c>
      <c r="AA276" s="487" t="str">
        <f t="shared" si="86"/>
        <v/>
      </c>
      <c r="AC276" s="487" t="str">
        <f t="shared" si="87"/>
        <v/>
      </c>
      <c r="AE276" s="487" t="str">
        <f t="shared" si="88"/>
        <v/>
      </c>
      <c r="AG276" s="487" t="str">
        <f t="shared" si="89"/>
        <v/>
      </c>
      <c r="AI276" s="487" t="str">
        <f t="shared" si="90"/>
        <v/>
      </c>
      <c r="AK276" s="487" t="str">
        <f t="shared" si="91"/>
        <v/>
      </c>
      <c r="AM276" s="487" t="str">
        <f t="shared" si="92"/>
        <v/>
      </c>
      <c r="AO276" s="487" t="str">
        <f t="shared" si="93"/>
        <v/>
      </c>
      <c r="AQ276" s="487" t="str">
        <f t="shared" si="94"/>
        <v/>
      </c>
    </row>
    <row r="277" spans="5:43" x14ac:dyDescent="0.25">
      <c r="E277" s="487" t="str">
        <f t="shared" si="76"/>
        <v/>
      </c>
      <c r="G277" s="487" t="str">
        <f t="shared" si="76"/>
        <v/>
      </c>
      <c r="I277" s="487" t="str">
        <f t="shared" si="77"/>
        <v/>
      </c>
      <c r="K277" s="487" t="str">
        <f t="shared" si="78"/>
        <v/>
      </c>
      <c r="M277" s="487" t="str">
        <f t="shared" si="79"/>
        <v/>
      </c>
      <c r="O277" s="487" t="str">
        <f t="shared" si="80"/>
        <v/>
      </c>
      <c r="Q277" s="487" t="str">
        <f t="shared" si="81"/>
        <v/>
      </c>
      <c r="S277" s="487" t="str">
        <f t="shared" si="82"/>
        <v/>
      </c>
      <c r="U277" s="487" t="str">
        <f t="shared" si="83"/>
        <v/>
      </c>
      <c r="W277" s="487" t="str">
        <f t="shared" si="84"/>
        <v/>
      </c>
      <c r="Y277" s="487" t="str">
        <f t="shared" si="85"/>
        <v/>
      </c>
      <c r="AA277" s="487" t="str">
        <f t="shared" si="86"/>
        <v/>
      </c>
      <c r="AC277" s="487" t="str">
        <f t="shared" si="87"/>
        <v/>
      </c>
      <c r="AE277" s="487" t="str">
        <f t="shared" si="88"/>
        <v/>
      </c>
      <c r="AG277" s="487" t="str">
        <f t="shared" si="89"/>
        <v/>
      </c>
      <c r="AI277" s="487" t="str">
        <f t="shared" si="90"/>
        <v/>
      </c>
      <c r="AK277" s="487" t="str">
        <f t="shared" si="91"/>
        <v/>
      </c>
      <c r="AM277" s="487" t="str">
        <f t="shared" si="92"/>
        <v/>
      </c>
      <c r="AO277" s="487" t="str">
        <f t="shared" si="93"/>
        <v/>
      </c>
      <c r="AQ277" s="487" t="str">
        <f t="shared" si="94"/>
        <v/>
      </c>
    </row>
    <row r="278" spans="5:43" x14ac:dyDescent="0.25">
      <c r="E278" s="487" t="str">
        <f t="shared" si="76"/>
        <v/>
      </c>
      <c r="G278" s="487" t="str">
        <f t="shared" si="76"/>
        <v/>
      </c>
      <c r="I278" s="487" t="str">
        <f t="shared" si="77"/>
        <v/>
      </c>
      <c r="K278" s="487" t="str">
        <f t="shared" si="78"/>
        <v/>
      </c>
      <c r="M278" s="487" t="str">
        <f t="shared" si="79"/>
        <v/>
      </c>
      <c r="O278" s="487" t="str">
        <f t="shared" si="80"/>
        <v/>
      </c>
      <c r="Q278" s="487" t="str">
        <f t="shared" si="81"/>
        <v/>
      </c>
      <c r="S278" s="487" t="str">
        <f t="shared" si="82"/>
        <v/>
      </c>
      <c r="U278" s="487" t="str">
        <f t="shared" si="83"/>
        <v/>
      </c>
      <c r="W278" s="487" t="str">
        <f t="shared" si="84"/>
        <v/>
      </c>
      <c r="Y278" s="487" t="str">
        <f t="shared" si="85"/>
        <v/>
      </c>
      <c r="AA278" s="487" t="str">
        <f t="shared" si="86"/>
        <v/>
      </c>
      <c r="AC278" s="487" t="str">
        <f t="shared" si="87"/>
        <v/>
      </c>
      <c r="AE278" s="487" t="str">
        <f t="shared" si="88"/>
        <v/>
      </c>
      <c r="AG278" s="487" t="str">
        <f t="shared" si="89"/>
        <v/>
      </c>
      <c r="AI278" s="487" t="str">
        <f t="shared" si="90"/>
        <v/>
      </c>
      <c r="AK278" s="487" t="str">
        <f t="shared" si="91"/>
        <v/>
      </c>
      <c r="AM278" s="487" t="str">
        <f t="shared" si="92"/>
        <v/>
      </c>
      <c r="AO278" s="487" t="str">
        <f t="shared" si="93"/>
        <v/>
      </c>
      <c r="AQ278" s="487" t="str">
        <f t="shared" si="94"/>
        <v/>
      </c>
    </row>
    <row r="279" spans="5:43" x14ac:dyDescent="0.25">
      <c r="E279" s="487" t="str">
        <f t="shared" si="76"/>
        <v/>
      </c>
      <c r="G279" s="487" t="str">
        <f t="shared" si="76"/>
        <v/>
      </c>
      <c r="I279" s="487" t="str">
        <f t="shared" si="77"/>
        <v/>
      </c>
      <c r="K279" s="487" t="str">
        <f t="shared" si="78"/>
        <v/>
      </c>
      <c r="M279" s="487" t="str">
        <f t="shared" si="79"/>
        <v/>
      </c>
      <c r="O279" s="487" t="str">
        <f t="shared" si="80"/>
        <v/>
      </c>
      <c r="Q279" s="487" t="str">
        <f t="shared" si="81"/>
        <v/>
      </c>
      <c r="S279" s="487" t="str">
        <f t="shared" si="82"/>
        <v/>
      </c>
      <c r="U279" s="487" t="str">
        <f t="shared" si="83"/>
        <v/>
      </c>
      <c r="W279" s="487" t="str">
        <f t="shared" si="84"/>
        <v/>
      </c>
      <c r="Y279" s="487" t="str">
        <f t="shared" si="85"/>
        <v/>
      </c>
      <c r="AA279" s="487" t="str">
        <f t="shared" si="86"/>
        <v/>
      </c>
      <c r="AC279" s="487" t="str">
        <f t="shared" si="87"/>
        <v/>
      </c>
      <c r="AE279" s="487" t="str">
        <f t="shared" si="88"/>
        <v/>
      </c>
      <c r="AG279" s="487" t="str">
        <f t="shared" si="89"/>
        <v/>
      </c>
      <c r="AI279" s="487" t="str">
        <f t="shared" si="90"/>
        <v/>
      </c>
      <c r="AK279" s="487" t="str">
        <f t="shared" si="91"/>
        <v/>
      </c>
      <c r="AM279" s="487" t="str">
        <f t="shared" si="92"/>
        <v/>
      </c>
      <c r="AO279" s="487" t="str">
        <f t="shared" si="93"/>
        <v/>
      </c>
      <c r="AQ279" s="487" t="str">
        <f t="shared" si="94"/>
        <v/>
      </c>
    </row>
    <row r="280" spans="5:43" x14ac:dyDescent="0.25">
      <c r="E280" s="487" t="str">
        <f t="shared" si="76"/>
        <v/>
      </c>
      <c r="G280" s="487" t="str">
        <f t="shared" si="76"/>
        <v/>
      </c>
      <c r="I280" s="487" t="str">
        <f t="shared" si="77"/>
        <v/>
      </c>
      <c r="K280" s="487" t="str">
        <f t="shared" si="78"/>
        <v/>
      </c>
      <c r="M280" s="487" t="str">
        <f t="shared" si="79"/>
        <v/>
      </c>
      <c r="O280" s="487" t="str">
        <f t="shared" si="80"/>
        <v/>
      </c>
      <c r="Q280" s="487" t="str">
        <f t="shared" si="81"/>
        <v/>
      </c>
      <c r="S280" s="487" t="str">
        <f t="shared" si="82"/>
        <v/>
      </c>
      <c r="U280" s="487" t="str">
        <f t="shared" si="83"/>
        <v/>
      </c>
      <c r="W280" s="487" t="str">
        <f t="shared" si="84"/>
        <v/>
      </c>
      <c r="Y280" s="487" t="str">
        <f t="shared" si="85"/>
        <v/>
      </c>
      <c r="AA280" s="487" t="str">
        <f t="shared" si="86"/>
        <v/>
      </c>
      <c r="AC280" s="487" t="str">
        <f t="shared" si="87"/>
        <v/>
      </c>
      <c r="AE280" s="487" t="str">
        <f t="shared" si="88"/>
        <v/>
      </c>
      <c r="AG280" s="487" t="str">
        <f t="shared" si="89"/>
        <v/>
      </c>
      <c r="AI280" s="487" t="str">
        <f t="shared" si="90"/>
        <v/>
      </c>
      <c r="AK280" s="487" t="str">
        <f t="shared" si="91"/>
        <v/>
      </c>
      <c r="AM280" s="487" t="str">
        <f t="shared" si="92"/>
        <v/>
      </c>
      <c r="AO280" s="487" t="str">
        <f t="shared" si="93"/>
        <v/>
      </c>
      <c r="AQ280" s="487" t="str">
        <f t="shared" si="94"/>
        <v/>
      </c>
    </row>
    <row r="281" spans="5:43" x14ac:dyDescent="0.25">
      <c r="E281" s="487" t="str">
        <f t="shared" si="76"/>
        <v/>
      </c>
      <c r="G281" s="487" t="str">
        <f t="shared" si="76"/>
        <v/>
      </c>
      <c r="I281" s="487" t="str">
        <f t="shared" si="77"/>
        <v/>
      </c>
      <c r="K281" s="487" t="str">
        <f t="shared" si="78"/>
        <v/>
      </c>
      <c r="M281" s="487" t="str">
        <f t="shared" si="79"/>
        <v/>
      </c>
      <c r="O281" s="487" t="str">
        <f t="shared" si="80"/>
        <v/>
      </c>
      <c r="Q281" s="487" t="str">
        <f t="shared" si="81"/>
        <v/>
      </c>
      <c r="S281" s="487" t="str">
        <f t="shared" si="82"/>
        <v/>
      </c>
      <c r="U281" s="487" t="str">
        <f t="shared" si="83"/>
        <v/>
      </c>
      <c r="W281" s="487" t="str">
        <f t="shared" si="84"/>
        <v/>
      </c>
      <c r="Y281" s="487" t="str">
        <f t="shared" si="85"/>
        <v/>
      </c>
      <c r="AA281" s="487" t="str">
        <f t="shared" si="86"/>
        <v/>
      </c>
      <c r="AC281" s="487" t="str">
        <f t="shared" si="87"/>
        <v/>
      </c>
      <c r="AE281" s="487" t="str">
        <f t="shared" si="88"/>
        <v/>
      </c>
      <c r="AG281" s="487" t="str">
        <f t="shared" si="89"/>
        <v/>
      </c>
      <c r="AI281" s="487" t="str">
        <f t="shared" si="90"/>
        <v/>
      </c>
      <c r="AK281" s="487" t="str">
        <f t="shared" si="91"/>
        <v/>
      </c>
      <c r="AM281" s="487" t="str">
        <f t="shared" si="92"/>
        <v/>
      </c>
      <c r="AO281" s="487" t="str">
        <f t="shared" si="93"/>
        <v/>
      </c>
      <c r="AQ281" s="487" t="str">
        <f t="shared" si="94"/>
        <v/>
      </c>
    </row>
    <row r="282" spans="5:43" x14ac:dyDescent="0.25">
      <c r="E282" s="487" t="str">
        <f t="shared" si="76"/>
        <v/>
      </c>
      <c r="G282" s="487" t="str">
        <f t="shared" si="76"/>
        <v/>
      </c>
      <c r="I282" s="487" t="str">
        <f t="shared" si="77"/>
        <v/>
      </c>
      <c r="K282" s="487" t="str">
        <f t="shared" si="78"/>
        <v/>
      </c>
      <c r="M282" s="487" t="str">
        <f t="shared" si="79"/>
        <v/>
      </c>
      <c r="O282" s="487" t="str">
        <f t="shared" si="80"/>
        <v/>
      </c>
      <c r="Q282" s="487" t="str">
        <f t="shared" si="81"/>
        <v/>
      </c>
      <c r="S282" s="487" t="str">
        <f t="shared" si="82"/>
        <v/>
      </c>
      <c r="U282" s="487" t="str">
        <f t="shared" si="83"/>
        <v/>
      </c>
      <c r="W282" s="487" t="str">
        <f t="shared" si="84"/>
        <v/>
      </c>
      <c r="Y282" s="487" t="str">
        <f t="shared" si="85"/>
        <v/>
      </c>
      <c r="AA282" s="487" t="str">
        <f t="shared" si="86"/>
        <v/>
      </c>
      <c r="AC282" s="487" t="str">
        <f t="shared" si="87"/>
        <v/>
      </c>
      <c r="AE282" s="487" t="str">
        <f t="shared" si="88"/>
        <v/>
      </c>
      <c r="AG282" s="487" t="str">
        <f t="shared" si="89"/>
        <v/>
      </c>
      <c r="AI282" s="487" t="str">
        <f t="shared" si="90"/>
        <v/>
      </c>
      <c r="AK282" s="487" t="str">
        <f t="shared" si="91"/>
        <v/>
      </c>
      <c r="AM282" s="487" t="str">
        <f t="shared" si="92"/>
        <v/>
      </c>
      <c r="AO282" s="487" t="str">
        <f t="shared" si="93"/>
        <v/>
      </c>
      <c r="AQ282" s="487" t="str">
        <f t="shared" si="94"/>
        <v/>
      </c>
    </row>
    <row r="283" spans="5:43" x14ac:dyDescent="0.25">
      <c r="E283" s="487" t="str">
        <f t="shared" si="76"/>
        <v/>
      </c>
      <c r="G283" s="487" t="str">
        <f t="shared" si="76"/>
        <v/>
      </c>
      <c r="I283" s="487" t="str">
        <f t="shared" si="77"/>
        <v/>
      </c>
      <c r="K283" s="487" t="str">
        <f t="shared" si="78"/>
        <v/>
      </c>
      <c r="M283" s="487" t="str">
        <f t="shared" si="79"/>
        <v/>
      </c>
      <c r="O283" s="487" t="str">
        <f t="shared" si="80"/>
        <v/>
      </c>
      <c r="Q283" s="487" t="str">
        <f t="shared" si="81"/>
        <v/>
      </c>
      <c r="S283" s="487" t="str">
        <f t="shared" si="82"/>
        <v/>
      </c>
      <c r="U283" s="487" t="str">
        <f t="shared" si="83"/>
        <v/>
      </c>
      <c r="W283" s="487" t="str">
        <f t="shared" si="84"/>
        <v/>
      </c>
      <c r="Y283" s="487" t="str">
        <f t="shared" si="85"/>
        <v/>
      </c>
      <c r="AA283" s="487" t="str">
        <f t="shared" si="86"/>
        <v/>
      </c>
      <c r="AC283" s="487" t="str">
        <f t="shared" si="87"/>
        <v/>
      </c>
      <c r="AE283" s="487" t="str">
        <f t="shared" si="88"/>
        <v/>
      </c>
      <c r="AG283" s="487" t="str">
        <f t="shared" si="89"/>
        <v/>
      </c>
      <c r="AI283" s="487" t="str">
        <f t="shared" si="90"/>
        <v/>
      </c>
      <c r="AK283" s="487" t="str">
        <f t="shared" si="91"/>
        <v/>
      </c>
      <c r="AM283" s="487" t="str">
        <f t="shared" si="92"/>
        <v/>
      </c>
      <c r="AO283" s="487" t="str">
        <f t="shared" si="93"/>
        <v/>
      </c>
      <c r="AQ283" s="487" t="str">
        <f t="shared" si="94"/>
        <v/>
      </c>
    </row>
    <row r="284" spans="5:43" x14ac:dyDescent="0.25">
      <c r="E284" s="487" t="str">
        <f t="shared" si="76"/>
        <v/>
      </c>
      <c r="G284" s="487" t="str">
        <f t="shared" si="76"/>
        <v/>
      </c>
      <c r="I284" s="487" t="str">
        <f t="shared" si="77"/>
        <v/>
      </c>
      <c r="K284" s="487" t="str">
        <f t="shared" si="78"/>
        <v/>
      </c>
      <c r="M284" s="487" t="str">
        <f t="shared" si="79"/>
        <v/>
      </c>
      <c r="O284" s="487" t="str">
        <f t="shared" si="80"/>
        <v/>
      </c>
      <c r="Q284" s="487" t="str">
        <f t="shared" si="81"/>
        <v/>
      </c>
      <c r="S284" s="487" t="str">
        <f t="shared" si="82"/>
        <v/>
      </c>
      <c r="U284" s="487" t="str">
        <f t="shared" si="83"/>
        <v/>
      </c>
      <c r="W284" s="487" t="str">
        <f t="shared" si="84"/>
        <v/>
      </c>
      <c r="Y284" s="487" t="str">
        <f t="shared" si="85"/>
        <v/>
      </c>
      <c r="AA284" s="487" t="str">
        <f t="shared" si="86"/>
        <v/>
      </c>
      <c r="AC284" s="487" t="str">
        <f t="shared" si="87"/>
        <v/>
      </c>
      <c r="AE284" s="487" t="str">
        <f t="shared" si="88"/>
        <v/>
      </c>
      <c r="AG284" s="487" t="str">
        <f t="shared" si="89"/>
        <v/>
      </c>
      <c r="AI284" s="487" t="str">
        <f t="shared" si="90"/>
        <v/>
      </c>
      <c r="AK284" s="487" t="str">
        <f t="shared" si="91"/>
        <v/>
      </c>
      <c r="AM284" s="487" t="str">
        <f t="shared" si="92"/>
        <v/>
      </c>
      <c r="AO284" s="487" t="str">
        <f t="shared" si="93"/>
        <v/>
      </c>
      <c r="AQ284" s="487" t="str">
        <f t="shared" si="94"/>
        <v/>
      </c>
    </row>
    <row r="285" spans="5:43" x14ac:dyDescent="0.25">
      <c r="E285" s="487" t="str">
        <f t="shared" si="76"/>
        <v/>
      </c>
      <c r="G285" s="487" t="str">
        <f t="shared" si="76"/>
        <v/>
      </c>
      <c r="I285" s="487" t="str">
        <f t="shared" si="77"/>
        <v/>
      </c>
      <c r="K285" s="487" t="str">
        <f t="shared" si="78"/>
        <v/>
      </c>
      <c r="M285" s="487" t="str">
        <f t="shared" si="79"/>
        <v/>
      </c>
      <c r="O285" s="487" t="str">
        <f t="shared" si="80"/>
        <v/>
      </c>
      <c r="Q285" s="487" t="str">
        <f t="shared" si="81"/>
        <v/>
      </c>
      <c r="S285" s="487" t="str">
        <f t="shared" si="82"/>
        <v/>
      </c>
      <c r="U285" s="487" t="str">
        <f t="shared" si="83"/>
        <v/>
      </c>
      <c r="W285" s="487" t="str">
        <f t="shared" si="84"/>
        <v/>
      </c>
      <c r="Y285" s="487" t="str">
        <f t="shared" si="85"/>
        <v/>
      </c>
      <c r="AA285" s="487" t="str">
        <f t="shared" si="86"/>
        <v/>
      </c>
      <c r="AC285" s="487" t="str">
        <f t="shared" si="87"/>
        <v/>
      </c>
      <c r="AE285" s="487" t="str">
        <f t="shared" si="88"/>
        <v/>
      </c>
      <c r="AG285" s="487" t="str">
        <f t="shared" si="89"/>
        <v/>
      </c>
      <c r="AI285" s="487" t="str">
        <f t="shared" si="90"/>
        <v/>
      </c>
      <c r="AK285" s="487" t="str">
        <f t="shared" si="91"/>
        <v/>
      </c>
      <c r="AM285" s="487" t="str">
        <f t="shared" si="92"/>
        <v/>
      </c>
      <c r="AO285" s="487" t="str">
        <f t="shared" si="93"/>
        <v/>
      </c>
      <c r="AQ285" s="487" t="str">
        <f t="shared" si="94"/>
        <v/>
      </c>
    </row>
    <row r="286" spans="5:43" x14ac:dyDescent="0.25">
      <c r="E286" s="487" t="str">
        <f t="shared" si="76"/>
        <v/>
      </c>
      <c r="G286" s="487" t="str">
        <f t="shared" si="76"/>
        <v/>
      </c>
      <c r="I286" s="487" t="str">
        <f t="shared" si="77"/>
        <v/>
      </c>
      <c r="K286" s="487" t="str">
        <f t="shared" si="78"/>
        <v/>
      </c>
      <c r="M286" s="487" t="str">
        <f t="shared" si="79"/>
        <v/>
      </c>
      <c r="O286" s="487" t="str">
        <f t="shared" si="80"/>
        <v/>
      </c>
      <c r="Q286" s="487" t="str">
        <f t="shared" si="81"/>
        <v/>
      </c>
      <c r="S286" s="487" t="str">
        <f t="shared" si="82"/>
        <v/>
      </c>
      <c r="U286" s="487" t="str">
        <f t="shared" si="83"/>
        <v/>
      </c>
      <c r="W286" s="487" t="str">
        <f t="shared" si="84"/>
        <v/>
      </c>
      <c r="Y286" s="487" t="str">
        <f t="shared" si="85"/>
        <v/>
      </c>
      <c r="AA286" s="487" t="str">
        <f t="shared" si="86"/>
        <v/>
      </c>
      <c r="AC286" s="487" t="str">
        <f t="shared" si="87"/>
        <v/>
      </c>
      <c r="AE286" s="487" t="str">
        <f t="shared" si="88"/>
        <v/>
      </c>
      <c r="AG286" s="487" t="str">
        <f t="shared" si="89"/>
        <v/>
      </c>
      <c r="AI286" s="487" t="str">
        <f t="shared" si="90"/>
        <v/>
      </c>
      <c r="AK286" s="487" t="str">
        <f t="shared" si="91"/>
        <v/>
      </c>
      <c r="AM286" s="487" t="str">
        <f t="shared" si="92"/>
        <v/>
      </c>
      <c r="AO286" s="487" t="str">
        <f t="shared" si="93"/>
        <v/>
      </c>
      <c r="AQ286" s="487" t="str">
        <f t="shared" si="94"/>
        <v/>
      </c>
    </row>
    <row r="287" spans="5:43" x14ac:dyDescent="0.25">
      <c r="E287" s="487" t="str">
        <f t="shared" si="76"/>
        <v/>
      </c>
      <c r="G287" s="487" t="str">
        <f t="shared" si="76"/>
        <v/>
      </c>
      <c r="I287" s="487" t="str">
        <f t="shared" si="77"/>
        <v/>
      </c>
      <c r="K287" s="487" t="str">
        <f t="shared" si="78"/>
        <v/>
      </c>
      <c r="M287" s="487" t="str">
        <f t="shared" si="79"/>
        <v/>
      </c>
      <c r="O287" s="487" t="str">
        <f t="shared" si="80"/>
        <v/>
      </c>
      <c r="Q287" s="487" t="str">
        <f t="shared" si="81"/>
        <v/>
      </c>
      <c r="S287" s="487" t="str">
        <f t="shared" si="82"/>
        <v/>
      </c>
      <c r="U287" s="487" t="str">
        <f t="shared" si="83"/>
        <v/>
      </c>
      <c r="W287" s="487" t="str">
        <f t="shared" si="84"/>
        <v/>
      </c>
      <c r="Y287" s="487" t="str">
        <f t="shared" si="85"/>
        <v/>
      </c>
      <c r="AA287" s="487" t="str">
        <f t="shared" si="86"/>
        <v/>
      </c>
      <c r="AC287" s="487" t="str">
        <f t="shared" si="87"/>
        <v/>
      </c>
      <c r="AE287" s="487" t="str">
        <f t="shared" si="88"/>
        <v/>
      </c>
      <c r="AG287" s="487" t="str">
        <f t="shared" si="89"/>
        <v/>
      </c>
      <c r="AI287" s="487" t="str">
        <f t="shared" si="90"/>
        <v/>
      </c>
      <c r="AK287" s="487" t="str">
        <f t="shared" si="91"/>
        <v/>
      </c>
      <c r="AM287" s="487" t="str">
        <f t="shared" si="92"/>
        <v/>
      </c>
      <c r="AO287" s="487" t="str">
        <f t="shared" si="93"/>
        <v/>
      </c>
      <c r="AQ287" s="487" t="str">
        <f t="shared" si="94"/>
        <v/>
      </c>
    </row>
    <row r="288" spans="5:43" x14ac:dyDescent="0.25">
      <c r="E288" s="487" t="str">
        <f t="shared" si="76"/>
        <v/>
      </c>
      <c r="G288" s="487" t="str">
        <f t="shared" si="76"/>
        <v/>
      </c>
      <c r="I288" s="487" t="str">
        <f t="shared" si="77"/>
        <v/>
      </c>
      <c r="K288" s="487" t="str">
        <f t="shared" si="78"/>
        <v/>
      </c>
      <c r="M288" s="487" t="str">
        <f t="shared" si="79"/>
        <v/>
      </c>
      <c r="O288" s="487" t="str">
        <f t="shared" si="80"/>
        <v/>
      </c>
      <c r="Q288" s="487" t="str">
        <f t="shared" si="81"/>
        <v/>
      </c>
      <c r="S288" s="487" t="str">
        <f t="shared" si="82"/>
        <v/>
      </c>
      <c r="U288" s="487" t="str">
        <f t="shared" si="83"/>
        <v/>
      </c>
      <c r="W288" s="487" t="str">
        <f t="shared" si="84"/>
        <v/>
      </c>
      <c r="Y288" s="487" t="str">
        <f t="shared" si="85"/>
        <v/>
      </c>
      <c r="AA288" s="487" t="str">
        <f t="shared" si="86"/>
        <v/>
      </c>
      <c r="AC288" s="487" t="str">
        <f t="shared" si="87"/>
        <v/>
      </c>
      <c r="AE288" s="487" t="str">
        <f t="shared" si="88"/>
        <v/>
      </c>
      <c r="AG288" s="487" t="str">
        <f t="shared" si="89"/>
        <v/>
      </c>
      <c r="AI288" s="487" t="str">
        <f t="shared" si="90"/>
        <v/>
      </c>
      <c r="AK288" s="487" t="str">
        <f t="shared" si="91"/>
        <v/>
      </c>
      <c r="AM288" s="487" t="str">
        <f t="shared" si="92"/>
        <v/>
      </c>
      <c r="AO288" s="487" t="str">
        <f t="shared" si="93"/>
        <v/>
      </c>
      <c r="AQ288" s="487" t="str">
        <f t="shared" si="94"/>
        <v/>
      </c>
    </row>
    <row r="289" spans="5:43" x14ac:dyDescent="0.25">
      <c r="E289" s="487" t="str">
        <f t="shared" si="76"/>
        <v/>
      </c>
      <c r="G289" s="487" t="str">
        <f t="shared" si="76"/>
        <v/>
      </c>
      <c r="I289" s="487" t="str">
        <f t="shared" si="77"/>
        <v/>
      </c>
      <c r="K289" s="487" t="str">
        <f t="shared" si="78"/>
        <v/>
      </c>
      <c r="M289" s="487" t="str">
        <f t="shared" si="79"/>
        <v/>
      </c>
      <c r="O289" s="487" t="str">
        <f t="shared" si="80"/>
        <v/>
      </c>
      <c r="Q289" s="487" t="str">
        <f t="shared" si="81"/>
        <v/>
      </c>
      <c r="S289" s="487" t="str">
        <f t="shared" si="82"/>
        <v/>
      </c>
      <c r="U289" s="487" t="str">
        <f t="shared" si="83"/>
        <v/>
      </c>
      <c r="W289" s="487" t="str">
        <f t="shared" si="84"/>
        <v/>
      </c>
      <c r="Y289" s="487" t="str">
        <f t="shared" si="85"/>
        <v/>
      </c>
      <c r="AA289" s="487" t="str">
        <f t="shared" si="86"/>
        <v/>
      </c>
      <c r="AC289" s="487" t="str">
        <f t="shared" si="87"/>
        <v/>
      </c>
      <c r="AE289" s="487" t="str">
        <f t="shared" si="88"/>
        <v/>
      </c>
      <c r="AG289" s="487" t="str">
        <f t="shared" si="89"/>
        <v/>
      </c>
      <c r="AI289" s="487" t="str">
        <f t="shared" si="90"/>
        <v/>
      </c>
      <c r="AK289" s="487" t="str">
        <f t="shared" si="91"/>
        <v/>
      </c>
      <c r="AM289" s="487" t="str">
        <f t="shared" si="92"/>
        <v/>
      </c>
      <c r="AO289" s="487" t="str">
        <f t="shared" si="93"/>
        <v/>
      </c>
      <c r="AQ289" s="487" t="str">
        <f t="shared" si="94"/>
        <v/>
      </c>
    </row>
    <row r="290" spans="5:43" x14ac:dyDescent="0.25">
      <c r="E290" s="487" t="str">
        <f t="shared" si="76"/>
        <v/>
      </c>
      <c r="G290" s="487" t="str">
        <f t="shared" si="76"/>
        <v/>
      </c>
      <c r="I290" s="487" t="str">
        <f t="shared" si="77"/>
        <v/>
      </c>
      <c r="K290" s="487" t="str">
        <f t="shared" si="78"/>
        <v/>
      </c>
      <c r="M290" s="487" t="str">
        <f t="shared" si="79"/>
        <v/>
      </c>
      <c r="O290" s="487" t="str">
        <f t="shared" si="80"/>
        <v/>
      </c>
      <c r="Q290" s="487" t="str">
        <f t="shared" si="81"/>
        <v/>
      </c>
      <c r="S290" s="487" t="str">
        <f t="shared" si="82"/>
        <v/>
      </c>
      <c r="U290" s="487" t="str">
        <f t="shared" si="83"/>
        <v/>
      </c>
      <c r="W290" s="487" t="str">
        <f t="shared" si="84"/>
        <v/>
      </c>
      <c r="Y290" s="487" t="str">
        <f t="shared" si="85"/>
        <v/>
      </c>
      <c r="AA290" s="487" t="str">
        <f t="shared" si="86"/>
        <v/>
      </c>
      <c r="AC290" s="487" t="str">
        <f t="shared" si="87"/>
        <v/>
      </c>
      <c r="AE290" s="487" t="str">
        <f t="shared" si="88"/>
        <v/>
      </c>
      <c r="AG290" s="487" t="str">
        <f t="shared" si="89"/>
        <v/>
      </c>
      <c r="AI290" s="487" t="str">
        <f t="shared" si="90"/>
        <v/>
      </c>
      <c r="AK290" s="487" t="str">
        <f t="shared" si="91"/>
        <v/>
      </c>
      <c r="AM290" s="487" t="str">
        <f t="shared" si="92"/>
        <v/>
      </c>
      <c r="AO290" s="487" t="str">
        <f t="shared" si="93"/>
        <v/>
      </c>
      <c r="AQ290" s="487" t="str">
        <f t="shared" si="94"/>
        <v/>
      </c>
    </row>
    <row r="291" spans="5:43" x14ac:dyDescent="0.25">
      <c r="E291" s="487" t="str">
        <f t="shared" si="76"/>
        <v/>
      </c>
      <c r="G291" s="487" t="str">
        <f t="shared" si="76"/>
        <v/>
      </c>
      <c r="I291" s="487" t="str">
        <f t="shared" si="77"/>
        <v/>
      </c>
      <c r="K291" s="487" t="str">
        <f t="shared" si="78"/>
        <v/>
      </c>
      <c r="M291" s="487" t="str">
        <f t="shared" si="79"/>
        <v/>
      </c>
      <c r="O291" s="487" t="str">
        <f t="shared" si="80"/>
        <v/>
      </c>
      <c r="Q291" s="487" t="str">
        <f t="shared" si="81"/>
        <v/>
      </c>
      <c r="S291" s="487" t="str">
        <f t="shared" si="82"/>
        <v/>
      </c>
      <c r="U291" s="487" t="str">
        <f t="shared" si="83"/>
        <v/>
      </c>
      <c r="W291" s="487" t="str">
        <f t="shared" si="84"/>
        <v/>
      </c>
      <c r="Y291" s="487" t="str">
        <f t="shared" si="85"/>
        <v/>
      </c>
      <c r="AA291" s="487" t="str">
        <f t="shared" si="86"/>
        <v/>
      </c>
      <c r="AC291" s="487" t="str">
        <f t="shared" si="87"/>
        <v/>
      </c>
      <c r="AE291" s="487" t="str">
        <f t="shared" si="88"/>
        <v/>
      </c>
      <c r="AG291" s="487" t="str">
        <f t="shared" si="89"/>
        <v/>
      </c>
      <c r="AI291" s="487" t="str">
        <f t="shared" si="90"/>
        <v/>
      </c>
      <c r="AK291" s="487" t="str">
        <f t="shared" si="91"/>
        <v/>
      </c>
      <c r="AM291" s="487" t="str">
        <f t="shared" si="92"/>
        <v/>
      </c>
      <c r="AO291" s="487" t="str">
        <f t="shared" si="93"/>
        <v/>
      </c>
      <c r="AQ291" s="487" t="str">
        <f t="shared" si="94"/>
        <v/>
      </c>
    </row>
    <row r="292" spans="5:43" x14ac:dyDescent="0.25">
      <c r="E292" s="487" t="str">
        <f t="shared" si="76"/>
        <v/>
      </c>
      <c r="G292" s="487" t="str">
        <f t="shared" si="76"/>
        <v/>
      </c>
      <c r="I292" s="487" t="str">
        <f t="shared" si="77"/>
        <v/>
      </c>
      <c r="K292" s="487" t="str">
        <f t="shared" si="78"/>
        <v/>
      </c>
      <c r="M292" s="487" t="str">
        <f t="shared" si="79"/>
        <v/>
      </c>
      <c r="O292" s="487" t="str">
        <f t="shared" si="80"/>
        <v/>
      </c>
      <c r="Q292" s="487" t="str">
        <f t="shared" si="81"/>
        <v/>
      </c>
      <c r="S292" s="487" t="str">
        <f t="shared" si="82"/>
        <v/>
      </c>
      <c r="U292" s="487" t="str">
        <f t="shared" si="83"/>
        <v/>
      </c>
      <c r="W292" s="487" t="str">
        <f t="shared" si="84"/>
        <v/>
      </c>
      <c r="Y292" s="487" t="str">
        <f t="shared" si="85"/>
        <v/>
      </c>
      <c r="AA292" s="487" t="str">
        <f t="shared" si="86"/>
        <v/>
      </c>
      <c r="AC292" s="487" t="str">
        <f t="shared" si="87"/>
        <v/>
      </c>
      <c r="AE292" s="487" t="str">
        <f t="shared" si="88"/>
        <v/>
      </c>
      <c r="AG292" s="487" t="str">
        <f t="shared" si="89"/>
        <v/>
      </c>
      <c r="AI292" s="487" t="str">
        <f t="shared" si="90"/>
        <v/>
      </c>
      <c r="AK292" s="487" t="str">
        <f t="shared" si="91"/>
        <v/>
      </c>
      <c r="AM292" s="487" t="str">
        <f t="shared" si="92"/>
        <v/>
      </c>
      <c r="AO292" s="487" t="str">
        <f t="shared" si="93"/>
        <v/>
      </c>
      <c r="AQ292" s="487" t="str">
        <f t="shared" si="94"/>
        <v/>
      </c>
    </row>
    <row r="293" spans="5:43" x14ac:dyDescent="0.25">
      <c r="E293" s="487" t="str">
        <f t="shared" si="76"/>
        <v/>
      </c>
      <c r="G293" s="487" t="str">
        <f t="shared" si="76"/>
        <v/>
      </c>
      <c r="I293" s="487" t="str">
        <f t="shared" si="77"/>
        <v/>
      </c>
      <c r="K293" s="487" t="str">
        <f t="shared" si="78"/>
        <v/>
      </c>
      <c r="M293" s="487" t="str">
        <f t="shared" si="79"/>
        <v/>
      </c>
      <c r="O293" s="487" t="str">
        <f t="shared" si="80"/>
        <v/>
      </c>
      <c r="Q293" s="487" t="str">
        <f t="shared" si="81"/>
        <v/>
      </c>
      <c r="S293" s="487" t="str">
        <f t="shared" si="82"/>
        <v/>
      </c>
      <c r="U293" s="487" t="str">
        <f t="shared" si="83"/>
        <v/>
      </c>
      <c r="W293" s="487" t="str">
        <f t="shared" si="84"/>
        <v/>
      </c>
      <c r="Y293" s="487" t="str">
        <f t="shared" si="85"/>
        <v/>
      </c>
      <c r="AA293" s="487" t="str">
        <f t="shared" si="86"/>
        <v/>
      </c>
      <c r="AC293" s="487" t="str">
        <f t="shared" si="87"/>
        <v/>
      </c>
      <c r="AE293" s="487" t="str">
        <f t="shared" si="88"/>
        <v/>
      </c>
      <c r="AG293" s="487" t="str">
        <f t="shared" si="89"/>
        <v/>
      </c>
      <c r="AI293" s="487" t="str">
        <f t="shared" si="90"/>
        <v/>
      </c>
      <c r="AK293" s="487" t="str">
        <f t="shared" si="91"/>
        <v/>
      </c>
      <c r="AM293" s="487" t="str">
        <f t="shared" si="92"/>
        <v/>
      </c>
      <c r="AO293" s="487" t="str">
        <f t="shared" si="93"/>
        <v/>
      </c>
      <c r="AQ293" s="487" t="str">
        <f t="shared" si="94"/>
        <v/>
      </c>
    </row>
    <row r="294" spans="5:43" x14ac:dyDescent="0.25">
      <c r="E294" s="487" t="str">
        <f t="shared" si="76"/>
        <v/>
      </c>
      <c r="G294" s="487" t="str">
        <f t="shared" si="76"/>
        <v/>
      </c>
      <c r="I294" s="487" t="str">
        <f t="shared" si="77"/>
        <v/>
      </c>
      <c r="K294" s="487" t="str">
        <f t="shared" si="78"/>
        <v/>
      </c>
      <c r="M294" s="487" t="str">
        <f t="shared" si="79"/>
        <v/>
      </c>
      <c r="O294" s="487" t="str">
        <f t="shared" si="80"/>
        <v/>
      </c>
      <c r="Q294" s="487" t="str">
        <f t="shared" si="81"/>
        <v/>
      </c>
      <c r="S294" s="487" t="str">
        <f t="shared" si="82"/>
        <v/>
      </c>
      <c r="U294" s="487" t="str">
        <f t="shared" si="83"/>
        <v/>
      </c>
      <c r="W294" s="487" t="str">
        <f t="shared" si="84"/>
        <v/>
      </c>
      <c r="Y294" s="487" t="str">
        <f t="shared" si="85"/>
        <v/>
      </c>
      <c r="AA294" s="487" t="str">
        <f t="shared" si="86"/>
        <v/>
      </c>
      <c r="AC294" s="487" t="str">
        <f t="shared" si="87"/>
        <v/>
      </c>
      <c r="AE294" s="487" t="str">
        <f t="shared" si="88"/>
        <v/>
      </c>
      <c r="AG294" s="487" t="str">
        <f t="shared" si="89"/>
        <v/>
      </c>
      <c r="AI294" s="487" t="str">
        <f t="shared" si="90"/>
        <v/>
      </c>
      <c r="AK294" s="487" t="str">
        <f t="shared" si="91"/>
        <v/>
      </c>
      <c r="AM294" s="487" t="str">
        <f t="shared" si="92"/>
        <v/>
      </c>
      <c r="AO294" s="487" t="str">
        <f t="shared" si="93"/>
        <v/>
      </c>
      <c r="AQ294" s="487" t="str">
        <f t="shared" si="94"/>
        <v/>
      </c>
    </row>
    <row r="295" spans="5:43" x14ac:dyDescent="0.25">
      <c r="E295" s="487" t="str">
        <f t="shared" si="76"/>
        <v/>
      </c>
      <c r="G295" s="487" t="str">
        <f t="shared" si="76"/>
        <v/>
      </c>
      <c r="I295" s="487" t="str">
        <f t="shared" si="77"/>
        <v/>
      </c>
      <c r="K295" s="487" t="str">
        <f t="shared" si="78"/>
        <v/>
      </c>
      <c r="M295" s="487" t="str">
        <f t="shared" si="79"/>
        <v/>
      </c>
      <c r="O295" s="487" t="str">
        <f t="shared" si="80"/>
        <v/>
      </c>
      <c r="Q295" s="487" t="str">
        <f t="shared" si="81"/>
        <v/>
      </c>
      <c r="S295" s="487" t="str">
        <f t="shared" si="82"/>
        <v/>
      </c>
      <c r="U295" s="487" t="str">
        <f t="shared" si="83"/>
        <v/>
      </c>
      <c r="W295" s="487" t="str">
        <f t="shared" si="84"/>
        <v/>
      </c>
      <c r="Y295" s="487" t="str">
        <f t="shared" si="85"/>
        <v/>
      </c>
      <c r="AA295" s="487" t="str">
        <f t="shared" si="86"/>
        <v/>
      </c>
      <c r="AC295" s="487" t="str">
        <f t="shared" si="87"/>
        <v/>
      </c>
      <c r="AE295" s="487" t="str">
        <f t="shared" si="88"/>
        <v/>
      </c>
      <c r="AG295" s="487" t="str">
        <f t="shared" si="89"/>
        <v/>
      </c>
      <c r="AI295" s="487" t="str">
        <f t="shared" si="90"/>
        <v/>
      </c>
      <c r="AK295" s="487" t="str">
        <f t="shared" si="91"/>
        <v/>
      </c>
      <c r="AM295" s="487" t="str">
        <f t="shared" si="92"/>
        <v/>
      </c>
      <c r="AO295" s="487" t="str">
        <f t="shared" si="93"/>
        <v/>
      </c>
      <c r="AQ295" s="487" t="str">
        <f t="shared" si="94"/>
        <v/>
      </c>
    </row>
    <row r="296" spans="5:43" x14ac:dyDescent="0.25">
      <c r="E296" s="487" t="str">
        <f t="shared" si="76"/>
        <v/>
      </c>
      <c r="G296" s="487" t="str">
        <f t="shared" si="76"/>
        <v/>
      </c>
      <c r="I296" s="487" t="str">
        <f t="shared" si="77"/>
        <v/>
      </c>
      <c r="K296" s="487" t="str">
        <f t="shared" si="78"/>
        <v/>
      </c>
      <c r="M296" s="487" t="str">
        <f t="shared" si="79"/>
        <v/>
      </c>
      <c r="O296" s="487" t="str">
        <f t="shared" si="80"/>
        <v/>
      </c>
      <c r="Q296" s="487" t="str">
        <f t="shared" si="81"/>
        <v/>
      </c>
      <c r="S296" s="487" t="str">
        <f t="shared" si="82"/>
        <v/>
      </c>
      <c r="U296" s="487" t="str">
        <f t="shared" si="83"/>
        <v/>
      </c>
      <c r="W296" s="487" t="str">
        <f t="shared" si="84"/>
        <v/>
      </c>
      <c r="Y296" s="487" t="str">
        <f t="shared" si="85"/>
        <v/>
      </c>
      <c r="AA296" s="487" t="str">
        <f t="shared" si="86"/>
        <v/>
      </c>
      <c r="AC296" s="487" t="str">
        <f t="shared" si="87"/>
        <v/>
      </c>
      <c r="AE296" s="487" t="str">
        <f t="shared" si="88"/>
        <v/>
      </c>
      <c r="AG296" s="487" t="str">
        <f t="shared" si="89"/>
        <v/>
      </c>
      <c r="AI296" s="487" t="str">
        <f t="shared" si="90"/>
        <v/>
      </c>
      <c r="AK296" s="487" t="str">
        <f t="shared" si="91"/>
        <v/>
      </c>
      <c r="AM296" s="487" t="str">
        <f t="shared" si="92"/>
        <v/>
      </c>
      <c r="AO296" s="487" t="str">
        <f t="shared" si="93"/>
        <v/>
      </c>
      <c r="AQ296" s="487" t="str">
        <f t="shared" si="94"/>
        <v/>
      </c>
    </row>
    <row r="297" spans="5:43" x14ac:dyDescent="0.25">
      <c r="E297" s="487" t="str">
        <f t="shared" si="76"/>
        <v/>
      </c>
      <c r="G297" s="487" t="str">
        <f t="shared" si="76"/>
        <v/>
      </c>
      <c r="I297" s="487" t="str">
        <f t="shared" si="77"/>
        <v/>
      </c>
      <c r="K297" s="487" t="str">
        <f t="shared" si="78"/>
        <v/>
      </c>
      <c r="M297" s="487" t="str">
        <f t="shared" si="79"/>
        <v/>
      </c>
      <c r="O297" s="487" t="str">
        <f t="shared" si="80"/>
        <v/>
      </c>
      <c r="Q297" s="487" t="str">
        <f t="shared" si="81"/>
        <v/>
      </c>
      <c r="S297" s="487" t="str">
        <f t="shared" si="82"/>
        <v/>
      </c>
      <c r="U297" s="487" t="str">
        <f t="shared" si="83"/>
        <v/>
      </c>
      <c r="W297" s="487" t="str">
        <f t="shared" si="84"/>
        <v/>
      </c>
      <c r="Y297" s="487" t="str">
        <f t="shared" si="85"/>
        <v/>
      </c>
      <c r="AA297" s="487" t="str">
        <f t="shared" si="86"/>
        <v/>
      </c>
      <c r="AC297" s="487" t="str">
        <f t="shared" si="87"/>
        <v/>
      </c>
      <c r="AE297" s="487" t="str">
        <f t="shared" si="88"/>
        <v/>
      </c>
      <c r="AG297" s="487" t="str">
        <f t="shared" si="89"/>
        <v/>
      </c>
      <c r="AI297" s="487" t="str">
        <f t="shared" si="90"/>
        <v/>
      </c>
      <c r="AK297" s="487" t="str">
        <f t="shared" si="91"/>
        <v/>
      </c>
      <c r="AM297" s="487" t="str">
        <f t="shared" si="92"/>
        <v/>
      </c>
      <c r="AO297" s="487" t="str">
        <f t="shared" si="93"/>
        <v/>
      </c>
      <c r="AQ297" s="487" t="str">
        <f t="shared" si="94"/>
        <v/>
      </c>
    </row>
    <row r="298" spans="5:43" x14ac:dyDescent="0.25">
      <c r="E298" s="487" t="str">
        <f t="shared" si="76"/>
        <v/>
      </c>
      <c r="G298" s="487" t="str">
        <f t="shared" si="76"/>
        <v/>
      </c>
      <c r="I298" s="487" t="str">
        <f t="shared" si="77"/>
        <v/>
      </c>
      <c r="K298" s="487" t="str">
        <f t="shared" si="78"/>
        <v/>
      </c>
      <c r="M298" s="487" t="str">
        <f t="shared" si="79"/>
        <v/>
      </c>
      <c r="O298" s="487" t="str">
        <f t="shared" si="80"/>
        <v/>
      </c>
      <c r="Q298" s="487" t="str">
        <f t="shared" si="81"/>
        <v/>
      </c>
      <c r="S298" s="487" t="str">
        <f t="shared" si="82"/>
        <v/>
      </c>
      <c r="U298" s="487" t="str">
        <f t="shared" si="83"/>
        <v/>
      </c>
      <c r="W298" s="487" t="str">
        <f t="shared" si="84"/>
        <v/>
      </c>
      <c r="Y298" s="487" t="str">
        <f t="shared" si="85"/>
        <v/>
      </c>
      <c r="AA298" s="487" t="str">
        <f t="shared" si="86"/>
        <v/>
      </c>
      <c r="AC298" s="487" t="str">
        <f t="shared" si="87"/>
        <v/>
      </c>
      <c r="AE298" s="487" t="str">
        <f t="shared" si="88"/>
        <v/>
      </c>
      <c r="AG298" s="487" t="str">
        <f t="shared" si="89"/>
        <v/>
      </c>
      <c r="AI298" s="487" t="str">
        <f t="shared" si="90"/>
        <v/>
      </c>
      <c r="AK298" s="487" t="str">
        <f t="shared" si="91"/>
        <v/>
      </c>
      <c r="AM298" s="487" t="str">
        <f t="shared" si="92"/>
        <v/>
      </c>
      <c r="AO298" s="487" t="str">
        <f t="shared" si="93"/>
        <v/>
      </c>
      <c r="AQ298" s="487" t="str">
        <f t="shared" si="94"/>
        <v/>
      </c>
    </row>
    <row r="299" spans="5:43" x14ac:dyDescent="0.25">
      <c r="E299" s="487" t="str">
        <f t="shared" si="76"/>
        <v/>
      </c>
      <c r="G299" s="487" t="str">
        <f t="shared" si="76"/>
        <v/>
      </c>
      <c r="I299" s="487" t="str">
        <f t="shared" si="77"/>
        <v/>
      </c>
      <c r="K299" s="487" t="str">
        <f t="shared" si="78"/>
        <v/>
      </c>
      <c r="M299" s="487" t="str">
        <f t="shared" si="79"/>
        <v/>
      </c>
      <c r="O299" s="487" t="str">
        <f t="shared" si="80"/>
        <v/>
      </c>
      <c r="Q299" s="487" t="str">
        <f t="shared" si="81"/>
        <v/>
      </c>
      <c r="S299" s="487" t="str">
        <f t="shared" si="82"/>
        <v/>
      </c>
      <c r="U299" s="487" t="str">
        <f t="shared" si="83"/>
        <v/>
      </c>
      <c r="W299" s="487" t="str">
        <f t="shared" si="84"/>
        <v/>
      </c>
      <c r="Y299" s="487" t="str">
        <f t="shared" si="85"/>
        <v/>
      </c>
      <c r="AA299" s="487" t="str">
        <f t="shared" si="86"/>
        <v/>
      </c>
      <c r="AC299" s="487" t="str">
        <f t="shared" si="87"/>
        <v/>
      </c>
      <c r="AE299" s="487" t="str">
        <f t="shared" si="88"/>
        <v/>
      </c>
      <c r="AG299" s="487" t="str">
        <f t="shared" si="89"/>
        <v/>
      </c>
      <c r="AI299" s="487" t="str">
        <f t="shared" si="90"/>
        <v/>
      </c>
      <c r="AK299" s="487" t="str">
        <f t="shared" si="91"/>
        <v/>
      </c>
      <c r="AM299" s="487" t="str">
        <f t="shared" si="92"/>
        <v/>
      </c>
      <c r="AO299" s="487" t="str">
        <f t="shared" si="93"/>
        <v/>
      </c>
      <c r="AQ299" s="487" t="str">
        <f t="shared" si="94"/>
        <v/>
      </c>
    </row>
    <row r="300" spans="5:43" x14ac:dyDescent="0.25">
      <c r="E300" s="487" t="str">
        <f t="shared" si="76"/>
        <v/>
      </c>
      <c r="G300" s="487" t="str">
        <f t="shared" si="76"/>
        <v/>
      </c>
      <c r="I300" s="487" t="str">
        <f t="shared" si="77"/>
        <v/>
      </c>
      <c r="K300" s="487" t="str">
        <f t="shared" si="78"/>
        <v/>
      </c>
      <c r="M300" s="487" t="str">
        <f t="shared" si="79"/>
        <v/>
      </c>
      <c r="O300" s="487" t="str">
        <f t="shared" si="80"/>
        <v/>
      </c>
      <c r="Q300" s="487" t="str">
        <f t="shared" si="81"/>
        <v/>
      </c>
      <c r="S300" s="487" t="str">
        <f t="shared" si="82"/>
        <v/>
      </c>
      <c r="U300" s="487" t="str">
        <f t="shared" si="83"/>
        <v/>
      </c>
      <c r="W300" s="487" t="str">
        <f t="shared" si="84"/>
        <v/>
      </c>
      <c r="Y300" s="487" t="str">
        <f t="shared" si="85"/>
        <v/>
      </c>
      <c r="AA300" s="487" t="str">
        <f t="shared" si="86"/>
        <v/>
      </c>
      <c r="AC300" s="487" t="str">
        <f t="shared" si="87"/>
        <v/>
      </c>
      <c r="AE300" s="487" t="str">
        <f t="shared" si="88"/>
        <v/>
      </c>
      <c r="AG300" s="487" t="str">
        <f t="shared" si="89"/>
        <v/>
      </c>
      <c r="AI300" s="487" t="str">
        <f t="shared" si="90"/>
        <v/>
      </c>
      <c r="AK300" s="487" t="str">
        <f t="shared" si="91"/>
        <v/>
      </c>
      <c r="AM300" s="487" t="str">
        <f t="shared" si="92"/>
        <v/>
      </c>
      <c r="AO300" s="487" t="str">
        <f t="shared" si="93"/>
        <v/>
      </c>
      <c r="AQ300" s="487" t="str">
        <f t="shared" si="94"/>
        <v/>
      </c>
    </row>
  </sheetData>
  <mergeCells count="1">
    <mergeCell ref="A3:A6"/>
  </mergeCells>
  <conditionalFormatting sqref="E12:E300">
    <cfRule type="expression" dxfId="3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2" priority="1">
      <formula>AND(LEN(G12)&gt;0,OR(G12&lt;G$2,G12&gt;G$3))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M2021 BLS  SALARY CHART</vt:lpstr>
      <vt:lpstr>FY21 UFR 4627  4628  4629</vt:lpstr>
      <vt:lpstr>FY21 4630 UFR</vt:lpstr>
      <vt:lpstr>FY24 CB  SDV Advoc Model-4627</vt:lpstr>
      <vt:lpstr>FY24 SV Single FTE Model-4628 </vt:lpstr>
      <vt:lpstr>FY24 CEDV Single FTE Model-4629</vt:lpstr>
      <vt:lpstr>FY24 SDV  Legal  4630</vt:lpstr>
      <vt:lpstr>FY24 RCC models-3361</vt:lpstr>
      <vt:lpstr>FY21 UFR 3361</vt:lpstr>
      <vt:lpstr>FTE Add-on model</vt:lpstr>
      <vt:lpstr>RC Satellite Cntr</vt:lpstr>
      <vt:lpstr>Cohort model</vt:lpstr>
      <vt:lpstr>FY21 UFR 3486</vt:lpstr>
      <vt:lpstr>Outreach and Development</vt:lpstr>
      <vt:lpstr>CAF Fall 2022</vt:lpstr>
      <vt:lpstr>'Cohort model'!Print_Area</vt:lpstr>
      <vt:lpstr>'FTE Add-on model'!Print_Area</vt:lpstr>
      <vt:lpstr>'FY24 CB  SDV Advoc Model-4627'!Print_Area</vt:lpstr>
      <vt:lpstr>'FY24 CEDV Single FTE Model-4629'!Print_Area</vt:lpstr>
      <vt:lpstr>'FY24 RCC models-3361'!Print_Area</vt:lpstr>
      <vt:lpstr>'FY24 SDV  Legal  4630'!Print_Area</vt:lpstr>
      <vt:lpstr>'FY24 SV Single FTE Model-4628 '!Print_Area</vt:lpstr>
      <vt:lpstr>'M2021 BLS  SALARY CHART'!Print_Area</vt:lpstr>
      <vt:lpstr>'Outreach and Development'!Print_Area</vt:lpstr>
      <vt:lpstr>'RC Satellite Cntr'!Print_Area</vt:lpstr>
      <vt:lpstr>'CAF Fall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Harrison, Deborah (EHS)</cp:lastModifiedBy>
  <dcterms:created xsi:type="dcterms:W3CDTF">2021-06-02T15:48:37Z</dcterms:created>
  <dcterms:modified xsi:type="dcterms:W3CDTF">2023-04-27T18:50:42Z</dcterms:modified>
</cp:coreProperties>
</file>